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09824BA6-F9FB-4B7B-A030-A53C573C7744}" xr6:coauthVersionLast="47" xr6:coauthVersionMax="47" xr10:uidLastSave="{00000000-0000-0000-0000-000000000000}"/>
  <bookViews>
    <workbookView xWindow="28680" yWindow="-120" windowWidth="29040" windowHeight="15720" tabRatio="668" activeTab="10" xr2:uid="{00000000-000D-0000-FFFF-FFFF00000000}"/>
  </bookViews>
  <sheets>
    <sheet name="Calendario" sheetId="5" r:id="rId1"/>
    <sheet name="Datos " sheetId="6" r:id="rId2"/>
    <sheet name="1A" sheetId="11" r:id="rId3"/>
    <sheet name="1EV (Germinacion)" sheetId="7" r:id="rId4"/>
    <sheet name="2A " sheetId="12" r:id="rId5"/>
    <sheet name="2EV (7DD2A)" sheetId="8" r:id="rId6"/>
    <sheet name="3A" sheetId="17" r:id="rId7"/>
    <sheet name="3E (7DD3A)" sheetId="9" r:id="rId8"/>
    <sheet name="COSECHA" sheetId="16" r:id="rId9"/>
    <sheet name="ANALITICAS" sheetId="18" r:id="rId10"/>
    <sheet name="Datos climáticos " sheetId="15" r:id="rId11"/>
  </sheets>
  <definedNames>
    <definedName name="_Hlk161604013" localSheetId="0">Calendario!$C$5</definedName>
    <definedName name="_Hlk213846200" localSheetId="9">ANALITICAS!$A$3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2" l="1"/>
  <c r="K15" i="12"/>
  <c r="G64" i="18"/>
  <c r="G63" i="18"/>
  <c r="G62" i="18"/>
  <c r="G61" i="18"/>
  <c r="F64" i="18"/>
  <c r="F63" i="18"/>
  <c r="F62" i="18"/>
  <c r="F61" i="18"/>
  <c r="K5" i="18"/>
  <c r="O13" i="18"/>
  <c r="L13" i="18"/>
  <c r="N5" i="18"/>
  <c r="L7" i="18"/>
  <c r="M6" i="18"/>
  <c r="M5" i="18"/>
  <c r="L5" i="18"/>
  <c r="K8" i="18"/>
  <c r="K7" i="18"/>
  <c r="K6" i="18"/>
  <c r="O6" i="18"/>
  <c r="O7" i="18"/>
  <c r="O8" i="18"/>
  <c r="N6" i="18"/>
  <c r="N7" i="18"/>
  <c r="N8" i="18"/>
  <c r="M7" i="18"/>
  <c r="M8" i="18"/>
  <c r="L6" i="18"/>
  <c r="L8" i="18"/>
  <c r="O5" i="18"/>
  <c r="O14" i="18"/>
  <c r="O15" i="18"/>
  <c r="O16" i="18"/>
  <c r="N14" i="18"/>
  <c r="N15" i="18"/>
  <c r="N16" i="18"/>
  <c r="N13" i="18"/>
  <c r="M14" i="18"/>
  <c r="M15" i="18"/>
  <c r="M16" i="18"/>
  <c r="M13" i="18"/>
  <c r="L14" i="18"/>
  <c r="L15" i="18"/>
  <c r="L16" i="18"/>
  <c r="K14" i="18"/>
  <c r="K15" i="18"/>
  <c r="K16" i="18"/>
  <c r="K13" i="18"/>
  <c r="U32" i="16"/>
  <c r="U30" i="16"/>
  <c r="U31" i="16"/>
  <c r="U29" i="16"/>
  <c r="T30" i="16"/>
  <c r="T31" i="16"/>
  <c r="T32" i="16"/>
  <c r="T29" i="16"/>
  <c r="S30" i="16"/>
  <c r="S31" i="16"/>
  <c r="S32" i="16"/>
  <c r="S29" i="16"/>
  <c r="R31" i="16"/>
  <c r="R32" i="16"/>
  <c r="R30" i="16"/>
  <c r="R29" i="16"/>
  <c r="L24" i="16"/>
  <c r="M24" i="16"/>
  <c r="L23" i="16"/>
  <c r="M23" i="16"/>
  <c r="L22" i="16"/>
  <c r="M22" i="16"/>
  <c r="L21" i="16"/>
  <c r="M21" i="16"/>
  <c r="L20" i="16"/>
  <c r="M20" i="16"/>
  <c r="L19" i="16"/>
  <c r="M19" i="16"/>
  <c r="L18" i="16"/>
  <c r="M18" i="16"/>
  <c r="L17" i="16"/>
  <c r="M17" i="16"/>
  <c r="L16" i="16"/>
  <c r="M16" i="16"/>
  <c r="L15" i="16"/>
  <c r="M15" i="16"/>
  <c r="L14" i="16"/>
  <c r="M14" i="16"/>
  <c r="L13" i="16"/>
  <c r="M13" i="16"/>
  <c r="L12" i="16"/>
  <c r="M12" i="16"/>
  <c r="L11" i="16"/>
  <c r="M11" i="16"/>
  <c r="L10" i="16"/>
  <c r="M10" i="16"/>
  <c r="L9" i="16"/>
  <c r="M9" i="16"/>
  <c r="L8" i="16"/>
  <c r="M8" i="16"/>
  <c r="L7" i="16"/>
  <c r="M7" i="16"/>
  <c r="L6" i="16"/>
  <c r="M6" i="16"/>
  <c r="L5" i="16"/>
  <c r="M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F5" i="16"/>
  <c r="N5" i="16" s="1"/>
  <c r="F24" i="16"/>
  <c r="N12" i="16" s="1"/>
  <c r="F23" i="16"/>
  <c r="N24" i="16" s="1"/>
  <c r="F22" i="16"/>
  <c r="N16" i="16" s="1"/>
  <c r="F21" i="16"/>
  <c r="N8" i="16" s="1"/>
  <c r="J31" i="16" l="1"/>
  <c r="J29" i="16"/>
  <c r="L33" i="16"/>
  <c r="K33" i="16"/>
  <c r="J32" i="16"/>
  <c r="J30" i="16"/>
  <c r="J33" i="16"/>
  <c r="I23" i="9"/>
  <c r="H23" i="9"/>
  <c r="I22" i="9"/>
  <c r="H22" i="9"/>
  <c r="I21" i="9"/>
  <c r="H21" i="9"/>
  <c r="I20" i="9"/>
  <c r="K32" i="9" s="1"/>
  <c r="H20" i="9"/>
  <c r="J32" i="9" s="1"/>
  <c r="I19" i="9"/>
  <c r="H19" i="9"/>
  <c r="I18" i="9"/>
  <c r="H18" i="9"/>
  <c r="I17" i="9"/>
  <c r="K30" i="9" s="1"/>
  <c r="H17" i="9"/>
  <c r="J30" i="9" s="1"/>
  <c r="I16" i="9"/>
  <c r="H16" i="9"/>
  <c r="I15" i="9"/>
  <c r="H15" i="9"/>
  <c r="I14" i="9"/>
  <c r="H14" i="9"/>
  <c r="I13" i="9"/>
  <c r="H13" i="9"/>
  <c r="I12" i="9"/>
  <c r="K29" i="9" s="1"/>
  <c r="H12" i="9"/>
  <c r="J29" i="9" s="1"/>
  <c r="I11" i="9"/>
  <c r="H11" i="9"/>
  <c r="I10" i="9"/>
  <c r="H10" i="9"/>
  <c r="I9" i="9"/>
  <c r="K28" i="9" s="1"/>
  <c r="H9" i="9"/>
  <c r="J28" i="9" s="1"/>
  <c r="I8" i="9"/>
  <c r="H8" i="9"/>
  <c r="I7" i="9"/>
  <c r="H7" i="9"/>
  <c r="I6" i="9"/>
  <c r="H6" i="9"/>
  <c r="I5" i="9"/>
  <c r="H5" i="9"/>
  <c r="I4" i="9"/>
  <c r="K27" i="9" s="1"/>
  <c r="H4" i="9"/>
  <c r="J27" i="9" s="1"/>
  <c r="K23" i="17"/>
  <c r="K22" i="17"/>
  <c r="K21" i="17"/>
  <c r="K20" i="17"/>
  <c r="K14" i="17"/>
  <c r="K15" i="17" s="1"/>
  <c r="I23" i="8"/>
  <c r="H23" i="8"/>
  <c r="I22" i="8"/>
  <c r="H22" i="8"/>
  <c r="I21" i="8"/>
  <c r="H21" i="8"/>
  <c r="I20" i="8"/>
  <c r="K32" i="8" s="1"/>
  <c r="H20" i="8"/>
  <c r="J32" i="8" s="1"/>
  <c r="I19" i="8"/>
  <c r="H19" i="8"/>
  <c r="I18" i="8"/>
  <c r="H18" i="8"/>
  <c r="I17" i="8"/>
  <c r="H17" i="8"/>
  <c r="I16" i="8"/>
  <c r="K30" i="8" s="1"/>
  <c r="H16" i="8"/>
  <c r="J30" i="8" s="1"/>
  <c r="I15" i="8"/>
  <c r="H15" i="8"/>
  <c r="I14" i="8"/>
  <c r="H14" i="8"/>
  <c r="I13" i="8"/>
  <c r="H13" i="8"/>
  <c r="I12" i="8"/>
  <c r="K29" i="8" s="1"/>
  <c r="H12" i="8"/>
  <c r="J29" i="8" s="1"/>
  <c r="I11" i="8"/>
  <c r="H11" i="8"/>
  <c r="I10" i="8"/>
  <c r="H10" i="8"/>
  <c r="I9" i="8"/>
  <c r="H9" i="8"/>
  <c r="I8" i="8"/>
  <c r="K28" i="8" s="1"/>
  <c r="H8" i="8"/>
  <c r="J28" i="8" s="1"/>
  <c r="I7" i="8"/>
  <c r="H7" i="8"/>
  <c r="I6" i="8"/>
  <c r="H6" i="8"/>
  <c r="I5" i="8"/>
  <c r="H5" i="8"/>
  <c r="I4" i="8"/>
  <c r="K27" i="8" s="1"/>
  <c r="H4" i="8"/>
  <c r="J27" i="8" s="1"/>
  <c r="K21" i="12"/>
  <c r="K23" i="12"/>
  <c r="K22" i="12"/>
  <c r="K20" i="12"/>
  <c r="K32" i="7"/>
  <c r="K30" i="7"/>
  <c r="K29" i="7"/>
  <c r="K28" i="7"/>
  <c r="K27" i="7"/>
  <c r="J32" i="7"/>
  <c r="J30" i="7"/>
  <c r="J29" i="7"/>
  <c r="J28" i="7"/>
  <c r="J27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K24" i="11"/>
  <c r="K23" i="11"/>
  <c r="K15" i="11"/>
  <c r="F7" i="16" l="1"/>
  <c r="N21" i="16" s="1"/>
  <c r="F8" i="16"/>
  <c r="N9" i="16" s="1"/>
  <c r="F9" i="16"/>
  <c r="N17" i="16" s="1"/>
  <c r="F10" i="16"/>
  <c r="N10" i="16" s="1"/>
  <c r="F11" i="16"/>
  <c r="N18" i="16" s="1"/>
  <c r="F12" i="16"/>
  <c r="N6" i="16" s="1"/>
  <c r="F13" i="16"/>
  <c r="N14" i="16" s="1"/>
  <c r="F14" i="16"/>
  <c r="N22" i="16" s="1"/>
  <c r="F15" i="16"/>
  <c r="N15" i="16" s="1"/>
  <c r="F16" i="16"/>
  <c r="N23" i="16" s="1"/>
  <c r="F17" i="16"/>
  <c r="N11" i="16" s="1"/>
  <c r="F18" i="16"/>
  <c r="N19" i="16" s="1"/>
  <c r="F19" i="16"/>
  <c r="N7" i="16" s="1"/>
  <c r="F20" i="16"/>
  <c r="N20" i="16" s="1"/>
  <c r="F6" i="16"/>
  <c r="N13" i="16" s="1"/>
  <c r="M32" i="16" l="1"/>
  <c r="M31" i="16"/>
  <c r="M33" i="16"/>
  <c r="K29" i="16"/>
  <c r="K30" i="16" l="1"/>
  <c r="M29" i="16"/>
  <c r="K32" i="16"/>
  <c r="K31" i="16"/>
  <c r="L29" i="16"/>
  <c r="L32" i="16"/>
  <c r="K21" i="11"/>
  <c r="M30" i="16" l="1"/>
  <c r="L30" i="16" l="1"/>
  <c r="L31" i="16"/>
  <c r="K16" i="11" l="1"/>
</calcChain>
</file>

<file path=xl/sharedStrings.xml><?xml version="1.0" encoding="utf-8"?>
<sst xmlns="http://schemas.openxmlformats.org/spreadsheetml/2006/main" count="602" uniqueCount="254">
  <si>
    <t>Protocolo:</t>
  </si>
  <si>
    <t>Ensayo:</t>
  </si>
  <si>
    <t>Cultivo:</t>
  </si>
  <si>
    <t>Objetivo:</t>
  </si>
  <si>
    <t xml:space="preserve">Coordenadas Geográficas: </t>
  </si>
  <si>
    <t>Fecha</t>
  </si>
  <si>
    <t>Nº lote:</t>
  </si>
  <si>
    <t>Localización de ensayo:</t>
  </si>
  <si>
    <t>Actuación APROXIMADA</t>
  </si>
  <si>
    <t>TRIGO</t>
  </si>
  <si>
    <t xml:space="preserve">TESIS </t>
  </si>
  <si>
    <t>PRODUCTO</t>
  </si>
  <si>
    <t xml:space="preserve"> TIPO DE APLICACIÓN </t>
  </si>
  <si>
    <t>DOSIS</t>
  </si>
  <si>
    <t>Unidades</t>
  </si>
  <si>
    <t>T3</t>
  </si>
  <si>
    <t>T1</t>
  </si>
  <si>
    <t>_</t>
  </si>
  <si>
    <t>T2</t>
  </si>
  <si>
    <t>FOLIAR</t>
  </si>
  <si>
    <t>T4</t>
  </si>
  <si>
    <t>Protocolo</t>
  </si>
  <si>
    <t>Ensayo</t>
  </si>
  <si>
    <t>Fecha de inicio</t>
  </si>
  <si>
    <t>Fecha de finalización</t>
  </si>
  <si>
    <t>Localización ensayo</t>
  </si>
  <si>
    <t>Lugar</t>
  </si>
  <si>
    <t>Codigo Postal</t>
  </si>
  <si>
    <t>Datos catastrales</t>
  </si>
  <si>
    <t>Coordenadas geográficas</t>
  </si>
  <si>
    <t>Agricultor</t>
  </si>
  <si>
    <t>Información sobre el ensayo</t>
  </si>
  <si>
    <t>Cultivo</t>
  </si>
  <si>
    <t>Variedad</t>
  </si>
  <si>
    <t>Densidad de siembra</t>
  </si>
  <si>
    <t>Distancia entre líneos</t>
  </si>
  <si>
    <t>Distancia entre plantas</t>
  </si>
  <si>
    <t>0cm</t>
  </si>
  <si>
    <t>Fecha de siembra</t>
  </si>
  <si>
    <t>Fecha de trasplante</t>
  </si>
  <si>
    <t>--</t>
  </si>
  <si>
    <t>Modalidad de culitvo</t>
  </si>
  <si>
    <t>AIRE LIBRE</t>
  </si>
  <si>
    <t>Fecha de recolección</t>
  </si>
  <si>
    <t>Tipo de suelo:</t>
  </si>
  <si>
    <t>Franco-arcilloso</t>
  </si>
  <si>
    <t>pH de suelo:</t>
  </si>
  <si>
    <t>Dispositivo Experimental</t>
  </si>
  <si>
    <t>Diseño</t>
  </si>
  <si>
    <t>Bloques aleatorios</t>
  </si>
  <si>
    <t>Repeticiones</t>
  </si>
  <si>
    <t>Tamaño parcela</t>
  </si>
  <si>
    <t>Número de tratamientos</t>
  </si>
  <si>
    <t>14cm</t>
  </si>
  <si>
    <r>
      <t>10m*2m=20m</t>
    </r>
    <r>
      <rPr>
        <vertAlign val="superscript"/>
        <sz val="11"/>
        <color theme="1"/>
        <rFont val="Calibri"/>
        <family val="2"/>
        <scheme val="minor"/>
      </rPr>
      <t>2</t>
    </r>
  </si>
  <si>
    <t>240kg/ha</t>
  </si>
  <si>
    <t>PARCELA</t>
  </si>
  <si>
    <t>TESIS</t>
  </si>
  <si>
    <t>VIGOR (%)</t>
  </si>
  <si>
    <t>FECHA:</t>
  </si>
  <si>
    <t>BBCH:</t>
  </si>
  <si>
    <t>ALTURA PLANTA:</t>
  </si>
  <si>
    <t>FITOTOXICIDAD (%)</t>
  </si>
  <si>
    <t>ALTURA 1 HOJA:</t>
  </si>
  <si>
    <t>BBCH</t>
  </si>
  <si>
    <t>-</t>
  </si>
  <si>
    <t>Información sobre las aplicaciones</t>
  </si>
  <si>
    <t>Persona que aplica</t>
  </si>
  <si>
    <t>Eduardo</t>
  </si>
  <si>
    <t>Hora de inicio</t>
  </si>
  <si>
    <t>Hora de finalización</t>
  </si>
  <si>
    <t>Método de aplicación</t>
  </si>
  <si>
    <t>Equipo de aplicación</t>
  </si>
  <si>
    <t>Barra de aplicación</t>
  </si>
  <si>
    <t>Tipo de boquilla</t>
  </si>
  <si>
    <t>Abanico (4 boquillas)</t>
  </si>
  <si>
    <t>Caldo L/Ha</t>
  </si>
  <si>
    <r>
      <t>Parcela  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</si>
  <si>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Tamaño de boquilla</t>
  </si>
  <si>
    <t>Distancia entre boquillas</t>
  </si>
  <si>
    <t>0,5 m</t>
  </si>
  <si>
    <t>caldo/ parcela (L)</t>
  </si>
  <si>
    <t>Volumen caldo L/HA</t>
  </si>
  <si>
    <t>Caldo/tesis (L)</t>
  </si>
  <si>
    <t>Presión</t>
  </si>
  <si>
    <t>(atm)</t>
  </si>
  <si>
    <t>Condiciones atmosféricas</t>
  </si>
  <si>
    <t>DOSIS /TESIS (ML)</t>
  </si>
  <si>
    <t>Temperatura(ºC)</t>
  </si>
  <si>
    <t>Humedad relativa (%)</t>
  </si>
  <si>
    <t>Tª suelo (ºc)</t>
  </si>
  <si>
    <t>Cielo</t>
  </si>
  <si>
    <t>Viento/Dirección</t>
  </si>
  <si>
    <t>Información sobre el cultivo</t>
  </si>
  <si>
    <t>Distancia 1ª hoja</t>
  </si>
  <si>
    <t>Altura planta</t>
  </si>
  <si>
    <t>FITOTOXICIDAD
(%)</t>
  </si>
  <si>
    <t>VIGOR
 (%)</t>
  </si>
  <si>
    <t>PROMEDIO 
FITO (%)</t>
  </si>
  <si>
    <t>PROMEDIO
VIGOR (%)</t>
  </si>
  <si>
    <t>Distancia(km):</t>
  </si>
  <si>
    <t>Coordenadas UTM</t>
  </si>
  <si>
    <t>FECHA</t>
  </si>
  <si>
    <t>Temp Media (ºC)</t>
  </si>
  <si>
    <t>Temp Max (ºC)</t>
  </si>
  <si>
    <t>Temp Mínima (ºC)</t>
  </si>
  <si>
    <t>Humedad Media (%)</t>
  </si>
  <si>
    <t>Humedad Max (%)</t>
  </si>
  <si>
    <t>Humedad Min (%)</t>
  </si>
  <si>
    <t>Precipitación (mm)</t>
  </si>
  <si>
    <t>15-20cm</t>
  </si>
  <si>
    <t>Humedad (%)</t>
  </si>
  <si>
    <t>Trigo de Invierno</t>
  </si>
  <si>
    <r>
      <t>formulación a y</t>
    </r>
    <r>
      <rPr>
        <sz val="12"/>
        <color theme="1"/>
        <rFont val="Times New Roman"/>
        <family val="1"/>
      </rPr>
      <t xml:space="preserve"> </t>
    </r>
    <r>
      <rPr>
        <sz val="10"/>
        <color rgb="FF000000"/>
        <rFont val="Arial"/>
        <family val="2"/>
      </rPr>
      <t xml:space="preserve">formulación c </t>
    </r>
  </si>
  <si>
    <t>Condado de Treviño (Burgos)</t>
  </si>
  <si>
    <t>2ª Aplicación + envío muestra suelo</t>
  </si>
  <si>
    <t>7DD2A</t>
  </si>
  <si>
    <t>7DD3A</t>
  </si>
  <si>
    <t>Water</t>
  </si>
  <si>
    <t>FORMULATION C</t>
  </si>
  <si>
    <t>FORMULATION A</t>
  </si>
  <si>
    <t>kg/ha</t>
  </si>
  <si>
    <t>L/ha</t>
  </si>
  <si>
    <t>Javi</t>
  </si>
  <si>
    <t>TRIGO DE INVIERNO</t>
  </si>
  <si>
    <t>FILON</t>
  </si>
  <si>
    <t>CARRETERA</t>
  </si>
  <si>
    <t>SENTIDO DEL TRATAMIENTO</t>
  </si>
  <si>
    <t>Kg/ha</t>
  </si>
  <si>
    <t>DOSIS (Kg/ha)</t>
  </si>
  <si>
    <t>DOSIS (L/ha)</t>
  </si>
  <si>
    <t>3ª Aplicación + envío muestra suelo</t>
  </si>
  <si>
    <t>COSECHA</t>
  </si>
  <si>
    <t>FORMULATION C (SOWING)
FORMULATION A (PLANT DEVELOPMENT)</t>
  </si>
  <si>
    <t xml:space="preserve">2,5  
4 </t>
  </si>
  <si>
    <t>kg/ha L/ha</t>
  </si>
  <si>
    <t>0 cm</t>
  </si>
  <si>
    <t>G/1000 SEMILLAS</t>
  </si>
  <si>
    <t>COSECHA
G/PARCELA</t>
  </si>
  <si>
    <t>COSECHA
KG/HA</t>
  </si>
  <si>
    <t>14 cm</t>
  </si>
  <si>
    <t>60% nubes</t>
  </si>
  <si>
    <t>55 cm</t>
  </si>
  <si>
    <t>SIEMBRA</t>
  </si>
  <si>
    <t>FORMULATION C (SOWING) + FORMULATION A</t>
  </si>
  <si>
    <t>Condado de Treviño</t>
  </si>
  <si>
    <t>Longitud:-2.7835</t>
  </si>
  <si>
    <t>Latitud:42.7403</t>
  </si>
  <si>
    <t>X: 517719</t>
  </si>
  <si>
    <t>Y: 4732000</t>
  </si>
  <si>
    <t>Altitud: 562</t>
  </si>
  <si>
    <t>Situación de BU102 - Condado de Treviño</t>
  </si>
  <si>
    <t>SI24BT003IGS</t>
  </si>
  <si>
    <t>Polígono 527, Parcela 10100, Recinto 1</t>
  </si>
  <si>
    <t>Lat.: 42.716482N Long.: -2.728570E</t>
  </si>
  <si>
    <t>SI24BT003IGSGR01</t>
  </si>
  <si>
    <t>CEPACET</t>
  </si>
  <si>
    <t>2,0</t>
  </si>
  <si>
    <t>T5</t>
  </si>
  <si>
    <t>l/ha</t>
  </si>
  <si>
    <t xml:space="preserve">FORMULATION C </t>
  </si>
  <si>
    <t>100% Nubes</t>
  </si>
  <si>
    <t>Siembra y 1ª aplicación  + envío muestra suelo</t>
  </si>
  <si>
    <t>1ª Evaluación (Germinacion) Vigor</t>
  </si>
  <si>
    <t>5cm</t>
  </si>
  <si>
    <t>20% nubes</t>
  </si>
  <si>
    <t>90cm</t>
  </si>
  <si>
    <t>COSECHA
Kg/HL</t>
  </si>
  <si>
    <t>1m</t>
  </si>
  <si>
    <t>2ª Evaluación (7DD2A) Vigor + envío muestra suelo</t>
  </si>
  <si>
    <t>3ª Evaluación (7DD3A) Vigor + envío muestra suelo y hojas</t>
  </si>
  <si>
    <t xml:space="preserve">Evaluación del efecto bioestimulante de productos a base de microorganismos en Trigo (suelo sin rotación). </t>
  </si>
  <si>
    <t>SE APLICA EL PRODUCTO DIRECTO SOBRE LA SEMILLA</t>
  </si>
  <si>
    <t>FORMULATION C (SIEMBRA) + FORMULATION A  DESARROLLO)</t>
  </si>
  <si>
    <t>2,5 + 4</t>
  </si>
  <si>
    <t>Kg/ha + l/Ha</t>
  </si>
  <si>
    <t>T1-Control</t>
  </si>
  <si>
    <t>T2-FORMULATION C</t>
  </si>
  <si>
    <t>T3-FORMULATION A</t>
  </si>
  <si>
    <t>T4 FORMULATION C + FORMULATION A</t>
  </si>
  <si>
    <t>T5-CEPACET</t>
  </si>
  <si>
    <t>Tratamientos</t>
  </si>
  <si>
    <t>Tesis</t>
  </si>
  <si>
    <t>N</t>
  </si>
  <si>
    <t>P</t>
  </si>
  <si>
    <t>Mg</t>
  </si>
  <si>
    <t>Ca</t>
  </si>
  <si>
    <t>K</t>
  </si>
  <si>
    <t>Na</t>
  </si>
  <si>
    <t>T1 - Control</t>
  </si>
  <si>
    <t>T2 - Formulation C</t>
  </si>
  <si>
    <t>2,5 kg/ha</t>
  </si>
  <si>
    <t>T3 - Formulation A</t>
  </si>
  <si>
    <t>4 L/ha</t>
  </si>
  <si>
    <t>Formulation A 4L/Ha</t>
  </si>
  <si>
    <t>Zn</t>
  </si>
  <si>
    <t>mg/Kg</t>
  </si>
  <si>
    <t>Fe</t>
  </si>
  <si>
    <t>Mn</t>
  </si>
  <si>
    <t>Cu</t>
  </si>
  <si>
    <t>B</t>
  </si>
  <si>
    <t>1,83*10^6</t>
  </si>
  <si>
    <t>Previo</t>
  </si>
  <si>
    <t>Tiempo 2</t>
  </si>
  <si>
    <t>Tiempo 3</t>
  </si>
  <si>
    <t>1,48*10^6</t>
  </si>
  <si>
    <t>1,50*10^6</t>
  </si>
  <si>
    <t>1,53*10^6</t>
  </si>
  <si>
    <t>1,88*10^6</t>
  </si>
  <si>
    <t>2,50*10^3</t>
  </si>
  <si>
    <t>4,50*10^3</t>
  </si>
  <si>
    <t>3,67*10^3</t>
  </si>
  <si>
    <t>4,00*10^3</t>
  </si>
  <si>
    <t>3,33*10^3</t>
  </si>
  <si>
    <t>SUELOS RECUENTOS</t>
  </si>
  <si>
    <t>SUELOS QPCR BACTERIAS</t>
  </si>
  <si>
    <t>SUELOS QPCR HONGOS</t>
  </si>
  <si>
    <t>N/A</t>
  </si>
  <si>
    <t>Macronutrientes foliares</t>
  </si>
  <si>
    <t>Micronutrientes foliares</t>
  </si>
  <si>
    <t>T2 - Formulation C 2,5kg/ha</t>
  </si>
  <si>
    <t>T3 - Formulation A 4L/Ha</t>
  </si>
  <si>
    <t>T2 - Formulation C 2,5kg/Ha</t>
  </si>
  <si>
    <t>T3 - Formulation A 4L/ha</t>
  </si>
  <si>
    <t>&lt;0,01</t>
  </si>
  <si>
    <t>T4- Formulation C 2,5 kg/ha + Formulation A 4L/Ha</t>
  </si>
  <si>
    <t>T4- Formulation C 2,5 kg/ha+ Formulation A 4L/Ha</t>
  </si>
  <si>
    <t>T4- Formulation C 2,5 kg/ha</t>
  </si>
  <si>
    <t>T4- Formulation C 2,5 kg/ha+Formulation A 4L/Ha</t>
  </si>
  <si>
    <t>% de diferencias</t>
  </si>
  <si>
    <t>% DE DIFERENCIA</t>
  </si>
  <si>
    <t>T4-FORMULATION C + FORMULATION A</t>
  </si>
  <si>
    <t>T3 - Formulation A 4 L/ha</t>
  </si>
  <si>
    <t>T2 - Formulation C 2,5 kg/ha</t>
  </si>
  <si>
    <t>Proteina % s.s.s</t>
  </si>
  <si>
    <t>% Gluten seco</t>
  </si>
  <si>
    <t>% de diferencia</t>
  </si>
  <si>
    <t>Nitrogeno total (N)</t>
  </si>
  <si>
    <t>Fosforo (P)</t>
  </si>
  <si>
    <t>Magnesio (Mg)</t>
  </si>
  <si>
    <t>Calcio (Ca)</t>
  </si>
  <si>
    <t>Potasio (K)</t>
  </si>
  <si>
    <t>Zinc (Zn)</t>
  </si>
  <si>
    <t xml:space="preserve"> Hierro (Fe)</t>
  </si>
  <si>
    <t>(Hierro) Mn</t>
  </si>
  <si>
    <t>Cobre (Cu)</t>
  </si>
  <si>
    <t>Boro (Br)</t>
  </si>
  <si>
    <t>12,3 - 13,1</t>
  </si>
  <si>
    <t>65% - 64%</t>
  </si>
  <si>
    <t>15,7  -  16</t>
  </si>
  <si>
    <t>12,8  -13,1</t>
  </si>
  <si>
    <t>60  -59</t>
  </si>
  <si>
    <t xml:space="preserve">DIAMETRO 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</si>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</sst>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2"/>
      <color indexed="8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b/>
      <sz val="20"/>
      <color indexed="8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name val="Tahoma"/>
      <family val="2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color rgb="FF000000"/>
      <name val="Verdana"/>
      <family val="2"/>
    </font>
    <font>
      <b/>
      <sz val="7"/>
      <color rgb="FFFF0000"/>
      <name val="Verdana"/>
      <family val="2"/>
    </font>
    <font>
      <b/>
      <sz val="7"/>
      <color rgb="FF333333"/>
      <name val="Verdana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6"/>
      <color rgb="FFFFC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7"/>
      <color theme="1"/>
      <name val="Verdan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BD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AF1DD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0" borderId="0"/>
    <xf numFmtId="0" fontId="3" fillId="0" borderId="0"/>
    <xf numFmtId="0" fontId="9" fillId="0" borderId="0" applyNumberFormat="0" applyFill="0" applyBorder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14" applyNumberFormat="0" applyAlignment="0" applyProtection="0"/>
    <xf numFmtId="0" fontId="17" fillId="8" borderId="15" applyNumberFormat="0" applyAlignment="0" applyProtection="0"/>
    <xf numFmtId="0" fontId="18" fillId="8" borderId="14" applyNumberFormat="0" applyAlignment="0" applyProtection="0"/>
    <xf numFmtId="0" fontId="19" fillId="0" borderId="16" applyNumberFormat="0" applyFill="0" applyAlignment="0" applyProtection="0"/>
    <xf numFmtId="0" fontId="20" fillId="9" borderId="17" applyNumberFormat="0" applyAlignment="0" applyProtection="0"/>
    <xf numFmtId="0" fontId="21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45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7" fillId="0" borderId="0" xfId="0" applyFont="1"/>
    <xf numFmtId="4" fontId="7" fillId="0" borderId="0" xfId="0" applyNumberFormat="1" applyFont="1" applyAlignment="1">
      <alignment horizontal="center"/>
    </xf>
    <xf numFmtId="0" fontId="8" fillId="0" borderId="0" xfId="1" applyFont="1"/>
    <xf numFmtId="14" fontId="0" fillId="0" borderId="0" xfId="1" applyNumberFormat="1" applyFont="1"/>
    <xf numFmtId="0" fontId="7" fillId="0" borderId="0" xfId="0" applyFont="1" applyAlignment="1">
      <alignment horizontal="justify" vertical="center"/>
    </xf>
    <xf numFmtId="0" fontId="6" fillId="0" borderId="5" xfId="1" applyFont="1" applyBorder="1"/>
    <xf numFmtId="0" fontId="6" fillId="0" borderId="6" xfId="1" applyFont="1" applyBorder="1"/>
    <xf numFmtId="0" fontId="4" fillId="0" borderId="4" xfId="1" applyFont="1" applyBorder="1"/>
    <xf numFmtId="0" fontId="6" fillId="0" borderId="31" xfId="1" applyFont="1" applyBorder="1"/>
    <xf numFmtId="0" fontId="24" fillId="0" borderId="0" xfId="1" applyFont="1" applyAlignment="1">
      <alignment vertical="center"/>
    </xf>
    <xf numFmtId="0" fontId="0" fillId="0" borderId="32" xfId="0" applyBorder="1"/>
    <xf numFmtId="0" fontId="24" fillId="0" borderId="33" xfId="1" applyFont="1" applyBorder="1" applyAlignment="1">
      <alignment vertical="center"/>
    </xf>
    <xf numFmtId="0" fontId="25" fillId="0" borderId="34" xfId="1" applyFont="1" applyBorder="1"/>
    <xf numFmtId="0" fontId="25" fillId="0" borderId="0" xfId="1" applyFont="1"/>
    <xf numFmtId="0" fontId="24" fillId="0" borderId="0" xfId="1" applyFont="1"/>
    <xf numFmtId="0" fontId="26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2" fillId="3" borderId="45" xfId="0" applyFont="1" applyFill="1" applyBorder="1" applyAlignment="1">
      <alignment horizontal="center" vertical="center"/>
    </xf>
    <xf numFmtId="0" fontId="25" fillId="0" borderId="0" xfId="1" applyFont="1" applyAlignment="1">
      <alignment horizontal="center" vertical="top"/>
    </xf>
    <xf numFmtId="0" fontId="2" fillId="3" borderId="4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/>
    <xf numFmtId="0" fontId="1" fillId="0" borderId="4" xfId="1" applyBorder="1" applyAlignment="1">
      <alignment horizontal="left" vertical="center"/>
    </xf>
    <xf numFmtId="0" fontId="5" fillId="0" borderId="25" xfId="1" applyFont="1" applyBorder="1" applyAlignment="1">
      <alignment textRotation="90"/>
    </xf>
    <xf numFmtId="0" fontId="1" fillId="0" borderId="62" xfId="1" applyBorder="1" applyAlignment="1">
      <alignment horizontal="left" vertical="center"/>
    </xf>
    <xf numFmtId="0" fontId="5" fillId="0" borderId="0" xfId="1" applyFont="1" applyAlignment="1">
      <alignment textRotation="90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vertic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0" fontId="4" fillId="2" borderId="51" xfId="1" applyFont="1" applyFill="1" applyBorder="1" applyAlignment="1">
      <alignment horizontal="left"/>
    </xf>
    <xf numFmtId="0" fontId="4" fillId="2" borderId="40" xfId="1" applyFont="1" applyFill="1" applyBorder="1" applyAlignment="1">
      <alignment horizontal="left"/>
    </xf>
    <xf numFmtId="0" fontId="4" fillId="2" borderId="52" xfId="1" applyFont="1" applyFill="1" applyBorder="1" applyAlignment="1">
      <alignment horizontal="left"/>
    </xf>
    <xf numFmtId="0" fontId="4" fillId="2" borderId="43" xfId="1" applyFont="1" applyFill="1" applyBorder="1" applyAlignment="1">
      <alignment horizontal="left"/>
    </xf>
    <xf numFmtId="0" fontId="4" fillId="2" borderId="46" xfId="1" applyFont="1" applyFill="1" applyBorder="1" applyAlignment="1">
      <alignment horizontal="left"/>
    </xf>
    <xf numFmtId="0" fontId="4" fillId="2" borderId="44" xfId="1" applyFont="1" applyFill="1" applyBorder="1" applyAlignment="1">
      <alignment horizontal="left"/>
    </xf>
    <xf numFmtId="0" fontId="4" fillId="2" borderId="49" xfId="1" applyFont="1" applyFill="1" applyBorder="1" applyAlignment="1">
      <alignment horizontal="left"/>
    </xf>
    <xf numFmtId="0" fontId="4" fillId="2" borderId="55" xfId="1" applyFont="1" applyFill="1" applyBorder="1" applyAlignment="1">
      <alignment horizontal="left"/>
    </xf>
    <xf numFmtId="0" fontId="1" fillId="0" borderId="0" xfId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0" fillId="36" borderId="0" xfId="1" applyFont="1" applyFill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14" fontId="0" fillId="36" borderId="0" xfId="1" applyNumberFormat="1" applyFont="1" applyFill="1" applyAlignment="1">
      <alignment horizontal="center" vertical="center"/>
    </xf>
    <xf numFmtId="0" fontId="5" fillId="0" borderId="65" xfId="1" applyFont="1" applyBorder="1"/>
    <xf numFmtId="0" fontId="5" fillId="0" borderId="62" xfId="1" applyFont="1" applyBorder="1"/>
    <xf numFmtId="0" fontId="3" fillId="37" borderId="6" xfId="2" applyFill="1" applyBorder="1"/>
    <xf numFmtId="0" fontId="3" fillId="37" borderId="56" xfId="2" applyFill="1" applyBorder="1"/>
    <xf numFmtId="0" fontId="3" fillId="37" borderId="9" xfId="2" applyFill="1" applyBorder="1"/>
    <xf numFmtId="0" fontId="3" fillId="0" borderId="0" xfId="2"/>
    <xf numFmtId="0" fontId="3" fillId="0" borderId="56" xfId="2" applyBorder="1"/>
    <xf numFmtId="0" fontId="3" fillId="37" borderId="31" xfId="2" applyFill="1" applyBorder="1"/>
    <xf numFmtId="0" fontId="24" fillId="0" borderId="5" xfId="1" applyFont="1" applyBorder="1"/>
    <xf numFmtId="0" fontId="3" fillId="0" borderId="46" xfId="2" applyBorder="1"/>
    <xf numFmtId="0" fontId="3" fillId="0" borderId="7" xfId="2" applyBorder="1"/>
    <xf numFmtId="0" fontId="3" fillId="37" borderId="0" xfId="2" applyFill="1"/>
    <xf numFmtId="0" fontId="3" fillId="37" borderId="30" xfId="2" applyFill="1" applyBorder="1"/>
    <xf numFmtId="0" fontId="25" fillId="37" borderId="0" xfId="2" applyFont="1" applyFill="1"/>
    <xf numFmtId="0" fontId="2" fillId="39" borderId="39" xfId="0" applyFont="1" applyFill="1" applyBorder="1" applyAlignment="1">
      <alignment horizontal="center" vertical="center"/>
    </xf>
    <xf numFmtId="0" fontId="5" fillId="0" borderId="51" xfId="2" applyFont="1" applyBorder="1" applyAlignment="1">
      <alignment horizontal="left"/>
    </xf>
    <xf numFmtId="0" fontId="3" fillId="0" borderId="40" xfId="2" applyBorder="1" applyAlignment="1">
      <alignment horizontal="left"/>
    </xf>
    <xf numFmtId="14" fontId="0" fillId="35" borderId="60" xfId="1" applyNumberFormat="1" applyFont="1" applyFill="1" applyBorder="1" applyAlignment="1">
      <alignment horizontal="left" vertical="top" readingOrder="1"/>
    </xf>
    <xf numFmtId="14" fontId="0" fillId="35" borderId="40" xfId="1" applyNumberFormat="1" applyFont="1" applyFill="1" applyBorder="1" applyAlignment="1">
      <alignment horizontal="left" vertical="top" readingOrder="1"/>
    </xf>
    <xf numFmtId="14" fontId="0" fillId="35" borderId="52" xfId="1" applyNumberFormat="1" applyFont="1" applyFill="1" applyBorder="1" applyAlignment="1">
      <alignment horizontal="left" vertical="top" readingOrder="1"/>
    </xf>
    <xf numFmtId="0" fontId="2" fillId="39" borderId="45" xfId="0" applyFont="1" applyFill="1" applyBorder="1" applyAlignment="1">
      <alignment horizontal="center" vertical="center"/>
    </xf>
    <xf numFmtId="0" fontId="5" fillId="0" borderId="43" xfId="2" applyFont="1" applyBorder="1" applyAlignment="1">
      <alignment horizontal="left"/>
    </xf>
    <xf numFmtId="0" fontId="3" fillId="0" borderId="7" xfId="2" applyBorder="1" applyAlignment="1">
      <alignment horizontal="left"/>
    </xf>
    <xf numFmtId="0" fontId="3" fillId="35" borderId="4" xfId="2" applyFill="1" applyBorder="1" applyAlignment="1">
      <alignment horizontal="left" readingOrder="1"/>
    </xf>
    <xf numFmtId="0" fontId="3" fillId="35" borderId="61" xfId="2" applyFill="1" applyBorder="1" applyAlignment="1">
      <alignment horizontal="left" readingOrder="1"/>
    </xf>
    <xf numFmtId="0" fontId="3" fillId="35" borderId="58" xfId="2" applyFill="1" applyBorder="1" applyAlignment="1">
      <alignment horizontal="left" readingOrder="1"/>
    </xf>
    <xf numFmtId="0" fontId="3" fillId="35" borderId="5" xfId="2" applyFill="1" applyBorder="1" applyAlignment="1">
      <alignment horizontal="left" readingOrder="1"/>
    </xf>
    <xf numFmtId="0" fontId="3" fillId="35" borderId="46" xfId="2" applyFill="1" applyBorder="1" applyAlignment="1">
      <alignment horizontal="left" readingOrder="1"/>
    </xf>
    <xf numFmtId="0" fontId="3" fillId="35" borderId="44" xfId="2" applyFill="1" applyBorder="1" applyAlignment="1">
      <alignment horizontal="left" readingOrder="1"/>
    </xf>
    <xf numFmtId="0" fontId="2" fillId="39" borderId="63" xfId="0" applyFont="1" applyFill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2" fillId="39" borderId="63" xfId="0" applyFont="1" applyFill="1" applyBorder="1" applyAlignment="1">
      <alignment horizontal="center" vertical="center"/>
    </xf>
    <xf numFmtId="0" fontId="3" fillId="35" borderId="31" xfId="2" applyFill="1" applyBorder="1" applyAlignment="1">
      <alignment horizontal="left" readingOrder="1"/>
    </xf>
    <xf numFmtId="0" fontId="3" fillId="35" borderId="0" xfId="2" applyFill="1" applyAlignment="1">
      <alignment horizontal="left" readingOrder="1"/>
    </xf>
    <xf numFmtId="0" fontId="3" fillId="35" borderId="25" xfId="2" applyFill="1" applyBorder="1" applyAlignment="1">
      <alignment horizontal="left" readingOrder="1"/>
    </xf>
    <xf numFmtId="2" fontId="3" fillId="35" borderId="5" xfId="2" applyNumberFormat="1" applyFill="1" applyBorder="1" applyAlignment="1">
      <alignment horizontal="left" readingOrder="1"/>
    </xf>
    <xf numFmtId="2" fontId="3" fillId="35" borderId="46" xfId="2" applyNumberFormat="1" applyFill="1" applyBorder="1" applyAlignment="1">
      <alignment horizontal="left" readingOrder="1"/>
    </xf>
    <xf numFmtId="2" fontId="3" fillId="35" borderId="44" xfId="2" applyNumberFormat="1" applyFill="1" applyBorder="1" applyAlignment="1">
      <alignment horizontal="left" readingOrder="1"/>
    </xf>
    <xf numFmtId="0" fontId="5" fillId="0" borderId="27" xfId="2" applyFont="1" applyBorder="1" applyAlignment="1">
      <alignment horizontal="left"/>
    </xf>
    <xf numFmtId="0" fontId="3" fillId="35" borderId="62" xfId="2" applyFill="1" applyBorder="1" applyAlignment="1">
      <alignment horizontal="left" readingOrder="1"/>
    </xf>
    <xf numFmtId="0" fontId="3" fillId="35" borderId="53" xfId="2" applyFill="1" applyBorder="1" applyAlignment="1">
      <alignment horizontal="left" readingOrder="1"/>
    </xf>
    <xf numFmtId="0" fontId="3" fillId="35" borderId="29" xfId="2" applyFill="1" applyBorder="1" applyAlignment="1">
      <alignment horizontal="left" readingOrder="1"/>
    </xf>
    <xf numFmtId="0" fontId="3" fillId="37" borderId="0" xfId="2" applyFill="1" applyAlignment="1">
      <alignment horizontal="left" readingOrder="1"/>
    </xf>
    <xf numFmtId="0" fontId="0" fillId="35" borderId="45" xfId="0" applyFill="1" applyBorder="1" applyAlignment="1">
      <alignment horizontal="center" vertical="center" wrapText="1"/>
    </xf>
    <xf numFmtId="0" fontId="25" fillId="40" borderId="0" xfId="2" applyFont="1" applyFill="1"/>
    <xf numFmtId="0" fontId="3" fillId="40" borderId="0" xfId="2" applyFill="1"/>
    <xf numFmtId="0" fontId="3" fillId="40" borderId="0" xfId="2" applyFill="1" applyAlignment="1">
      <alignment horizontal="left" readingOrder="1"/>
    </xf>
    <xf numFmtId="0" fontId="3" fillId="37" borderId="4" xfId="2" applyFill="1" applyBorder="1"/>
    <xf numFmtId="0" fontId="3" fillId="37" borderId="61" xfId="2" applyFill="1" applyBorder="1"/>
    <xf numFmtId="0" fontId="3" fillId="37" borderId="61" xfId="2" applyFill="1" applyBorder="1" applyAlignment="1">
      <alignment horizontal="left" readingOrder="1"/>
    </xf>
    <xf numFmtId="0" fontId="3" fillId="37" borderId="8" xfId="2" applyFill="1" applyBorder="1"/>
    <xf numFmtId="2" fontId="0" fillId="0" borderId="0" xfId="0" applyNumberFormat="1" applyAlignment="1">
      <alignment horizontal="center" vertical="center" wrapText="1"/>
    </xf>
    <xf numFmtId="2" fontId="3" fillId="0" borderId="0" xfId="2" applyNumberFormat="1"/>
    <xf numFmtId="0" fontId="33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38" borderId="34" xfId="0" applyFont="1" applyFill="1" applyBorder="1" applyAlignment="1">
      <alignment horizontal="center" wrapText="1"/>
    </xf>
    <xf numFmtId="0" fontId="2" fillId="38" borderId="63" xfId="0" applyFont="1" applyFill="1" applyBorder="1" applyAlignment="1">
      <alignment horizontal="center" vertical="center"/>
    </xf>
    <xf numFmtId="0" fontId="0" fillId="35" borderId="45" xfId="0" applyFill="1" applyBorder="1" applyAlignment="1">
      <alignment horizontal="center" vertical="center"/>
    </xf>
    <xf numFmtId="0" fontId="2" fillId="35" borderId="45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0" fontId="36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5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5" borderId="43" xfId="0" applyFill="1" applyBorder="1" applyAlignment="1">
      <alignment horizontal="center" vertical="center"/>
    </xf>
    <xf numFmtId="0" fontId="4" fillId="2" borderId="64" xfId="1" applyFont="1" applyFill="1" applyBorder="1" applyAlignment="1">
      <alignment horizontal="left"/>
    </xf>
    <xf numFmtId="0" fontId="5" fillId="3" borderId="39" xfId="1" applyFont="1" applyFill="1" applyBorder="1"/>
    <xf numFmtId="0" fontId="5" fillId="3" borderId="45" xfId="1" applyFont="1" applyFill="1" applyBorder="1"/>
    <xf numFmtId="0" fontId="7" fillId="0" borderId="43" xfId="0" applyFont="1" applyBorder="1"/>
    <xf numFmtId="0" fontId="7" fillId="0" borderId="64" xfId="0" applyFont="1" applyBorder="1" applyAlignment="1">
      <alignment vertical="center" wrapText="1"/>
    </xf>
    <xf numFmtId="0" fontId="7" fillId="0" borderId="43" xfId="0" applyFont="1" applyBorder="1" applyAlignment="1">
      <alignment vertical="center" wrapText="1"/>
    </xf>
    <xf numFmtId="0" fontId="38" fillId="0" borderId="24" xfId="0" applyFont="1" applyBorder="1"/>
    <xf numFmtId="0" fontId="7" fillId="0" borderId="27" xfId="0" applyFont="1" applyBorder="1"/>
    <xf numFmtId="0" fontId="4" fillId="0" borderId="39" xfId="1" applyFont="1" applyBorder="1" applyAlignment="1">
      <alignment horizontal="center" vertical="center"/>
    </xf>
    <xf numFmtId="0" fontId="4" fillId="35" borderId="45" xfId="1" applyFont="1" applyFill="1" applyBorder="1" applyAlignment="1">
      <alignment horizontal="center" vertical="center"/>
    </xf>
    <xf numFmtId="0" fontId="0" fillId="42" borderId="0" xfId="0" applyFill="1"/>
    <xf numFmtId="0" fontId="0" fillId="42" borderId="0" xfId="0" applyFill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5" fillId="3" borderId="51" xfId="1" applyFont="1" applyFill="1" applyBorder="1" applyAlignment="1">
      <alignment vertical="center"/>
    </xf>
    <xf numFmtId="0" fontId="1" fillId="3" borderId="39" xfId="1" applyFill="1" applyBorder="1" applyAlignment="1">
      <alignment vertical="center"/>
    </xf>
    <xf numFmtId="0" fontId="5" fillId="3" borderId="43" xfId="1" applyFont="1" applyFill="1" applyBorder="1" applyAlignment="1">
      <alignment horizontal="left" vertical="center"/>
    </xf>
    <xf numFmtId="0" fontId="1" fillId="3" borderId="45" xfId="1" applyFill="1" applyBorder="1" applyAlignment="1">
      <alignment horizontal="left" vertical="center"/>
    </xf>
    <xf numFmtId="0" fontId="4" fillId="0" borderId="43" xfId="1" applyFont="1" applyBorder="1" applyAlignment="1">
      <alignment horizontal="left" vertical="center"/>
    </xf>
    <xf numFmtId="0" fontId="1" fillId="0" borderId="46" xfId="1" applyBorder="1" applyAlignment="1">
      <alignment horizontal="left" vertical="center"/>
    </xf>
    <xf numFmtId="0" fontId="1" fillId="0" borderId="44" xfId="1" applyBorder="1" applyAlignment="1">
      <alignment horizontal="left" vertical="center"/>
    </xf>
    <xf numFmtId="0" fontId="5" fillId="3" borderId="27" xfId="1" applyFont="1" applyFill="1" applyBorder="1" applyAlignment="1">
      <alignment horizontal="left" vertical="center"/>
    </xf>
    <xf numFmtId="0" fontId="1" fillId="3" borderId="38" xfId="1" applyFill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1" fillId="0" borderId="49" xfId="1" applyBorder="1" applyAlignment="1">
      <alignment horizontal="left" vertical="center"/>
    </xf>
    <xf numFmtId="0" fontId="1" fillId="0" borderId="29" xfId="1" applyBorder="1" applyAlignment="1">
      <alignment horizontal="left" vertical="center"/>
    </xf>
    <xf numFmtId="0" fontId="5" fillId="3" borderId="21" xfId="1" applyFont="1" applyFill="1" applyBorder="1" applyAlignment="1">
      <alignment vertical="center"/>
    </xf>
    <xf numFmtId="0" fontId="1" fillId="3" borderId="21" xfId="1" applyFill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1" fillId="0" borderId="32" xfId="1" applyBorder="1" applyAlignment="1">
      <alignment vertical="center"/>
    </xf>
    <xf numFmtId="0" fontId="1" fillId="0" borderId="22" xfId="1" applyBorder="1" applyAlignment="1">
      <alignment vertical="center"/>
    </xf>
    <xf numFmtId="0" fontId="27" fillId="3" borderId="54" xfId="1" applyFont="1" applyFill="1" applyBorder="1" applyAlignment="1">
      <alignment vertical="center"/>
    </xf>
    <xf numFmtId="0" fontId="1" fillId="3" borderId="54" xfId="1" applyFill="1" applyBorder="1" applyAlignment="1">
      <alignment vertical="center"/>
    </xf>
    <xf numFmtId="0" fontId="3" fillId="0" borderId="54" xfId="1" applyFont="1" applyBorder="1" applyAlignment="1">
      <alignment vertical="center"/>
    </xf>
    <xf numFmtId="0" fontId="1" fillId="0" borderId="49" xfId="1" applyBorder="1" applyAlignment="1">
      <alignment vertical="center"/>
    </xf>
    <xf numFmtId="0" fontId="1" fillId="0" borderId="55" xfId="1" applyBorder="1" applyAlignment="1">
      <alignment vertical="center"/>
    </xf>
    <xf numFmtId="0" fontId="1" fillId="0" borderId="0" xfId="1" applyAlignment="1">
      <alignment vertical="center"/>
    </xf>
    <xf numFmtId="0" fontId="0" fillId="0" borderId="40" xfId="1" applyFont="1" applyBorder="1" applyAlignment="1">
      <alignment vertical="center"/>
    </xf>
    <xf numFmtId="0" fontId="1" fillId="0" borderId="40" xfId="1" applyBorder="1" applyAlignment="1">
      <alignment vertical="center"/>
    </xf>
    <xf numFmtId="0" fontId="1" fillId="0" borderId="52" xfId="1" applyBorder="1" applyAlignment="1">
      <alignment vertical="center"/>
    </xf>
    <xf numFmtId="0" fontId="5" fillId="3" borderId="43" xfId="1" applyFont="1" applyFill="1" applyBorder="1" applyAlignment="1">
      <alignment vertical="center"/>
    </xf>
    <xf numFmtId="0" fontId="1" fillId="3" borderId="45" xfId="1" applyFill="1" applyBorder="1" applyAlignment="1">
      <alignment vertical="center"/>
    </xf>
    <xf numFmtId="0" fontId="0" fillId="0" borderId="46" xfId="1" applyFont="1" applyBorder="1" applyAlignment="1">
      <alignment vertical="center"/>
    </xf>
    <xf numFmtId="0" fontId="1" fillId="0" borderId="44" xfId="1" applyBorder="1" applyAlignment="1">
      <alignment vertical="center"/>
    </xf>
    <xf numFmtId="0" fontId="1" fillId="0" borderId="46" xfId="1" applyBorder="1" applyAlignment="1">
      <alignment vertical="center"/>
    </xf>
    <xf numFmtId="0" fontId="27" fillId="3" borderId="43" xfId="1" applyFont="1" applyFill="1" applyBorder="1" applyAlignment="1">
      <alignment vertical="center"/>
    </xf>
    <xf numFmtId="14" fontId="1" fillId="0" borderId="46" xfId="1" applyNumberFormat="1" applyBorder="1" applyAlignment="1">
      <alignment horizontal="left" vertical="center"/>
    </xf>
    <xf numFmtId="14" fontId="0" fillId="0" borderId="46" xfId="1" quotePrefix="1" applyNumberFormat="1" applyFont="1" applyBorder="1" applyAlignment="1">
      <alignment vertical="center"/>
    </xf>
    <xf numFmtId="0" fontId="5" fillId="3" borderId="24" xfId="1" applyFont="1" applyFill="1" applyBorder="1" applyAlignment="1">
      <alignment vertical="center"/>
    </xf>
    <xf numFmtId="0" fontId="1" fillId="3" borderId="37" xfId="1" applyFill="1" applyBorder="1" applyAlignment="1">
      <alignment vertical="center"/>
    </xf>
    <xf numFmtId="0" fontId="5" fillId="3" borderId="54" xfId="1" applyFont="1" applyFill="1" applyBorder="1" applyAlignment="1">
      <alignment vertical="center"/>
    </xf>
    <xf numFmtId="0" fontId="1" fillId="3" borderId="48" xfId="1" applyFill="1" applyBorder="1" applyAlignment="1">
      <alignment vertical="center"/>
    </xf>
    <xf numFmtId="0" fontId="0" fillId="0" borderId="49" xfId="1" quotePrefix="1" applyFont="1" applyBorder="1" applyAlignment="1">
      <alignment vertical="center"/>
    </xf>
    <xf numFmtId="14" fontId="0" fillId="0" borderId="46" xfId="1" applyNumberFormat="1" applyFont="1" applyBorder="1" applyAlignment="1">
      <alignment vertical="center"/>
    </xf>
    <xf numFmtId="0" fontId="1" fillId="3" borderId="1" xfId="1" applyFill="1" applyBorder="1" applyAlignment="1">
      <alignment vertical="center"/>
    </xf>
    <xf numFmtId="0" fontId="5" fillId="3" borderId="59" xfId="1" applyFont="1" applyFill="1" applyBorder="1" applyAlignment="1">
      <alignment vertical="center"/>
    </xf>
    <xf numFmtId="0" fontId="1" fillId="3" borderId="23" xfId="1" applyFill="1" applyBorder="1" applyAlignment="1">
      <alignment vertical="center"/>
    </xf>
    <xf numFmtId="0" fontId="1" fillId="0" borderId="61" xfId="1" applyBorder="1" applyAlignment="1">
      <alignment vertical="center"/>
    </xf>
    <xf numFmtId="0" fontId="1" fillId="0" borderId="58" xfId="1" applyBorder="1" applyAlignment="1">
      <alignment vertical="center"/>
    </xf>
    <xf numFmtId="0" fontId="0" fillId="0" borderId="61" xfId="1" applyFont="1" applyBorder="1" applyAlignment="1">
      <alignment vertical="center"/>
    </xf>
    <xf numFmtId="0" fontId="0" fillId="0" borderId="58" xfId="1" applyFont="1" applyBorder="1" applyAlignment="1">
      <alignment vertical="center"/>
    </xf>
    <xf numFmtId="0" fontId="1" fillId="3" borderId="26" xfId="1" applyFill="1" applyBorder="1" applyAlignment="1">
      <alignment vertical="center"/>
    </xf>
    <xf numFmtId="0" fontId="1" fillId="0" borderId="53" xfId="1" applyBorder="1" applyAlignment="1">
      <alignment vertical="center"/>
    </xf>
    <xf numFmtId="0" fontId="1" fillId="0" borderId="29" xfId="1" applyBorder="1" applyAlignment="1">
      <alignment vertical="center"/>
    </xf>
    <xf numFmtId="0" fontId="0" fillId="0" borderId="60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20" fontId="3" fillId="0" borderId="5" xfId="2" applyNumberFormat="1" applyBorder="1" applyAlignment="1">
      <alignment horizontal="left" readingOrder="1"/>
    </xf>
    <xf numFmtId="20" fontId="3" fillId="0" borderId="46" xfId="2" applyNumberFormat="1" applyBorder="1" applyAlignment="1">
      <alignment horizontal="left" readingOrder="1"/>
    </xf>
    <xf numFmtId="20" fontId="3" fillId="0" borderId="44" xfId="2" applyNumberFormat="1" applyBorder="1" applyAlignment="1">
      <alignment horizontal="left" readingOrder="1"/>
    </xf>
    <xf numFmtId="0" fontId="3" fillId="0" borderId="0" xfId="2" applyAlignment="1">
      <alignment horizontal="left"/>
    </xf>
    <xf numFmtId="0" fontId="42" fillId="0" borderId="0" xfId="0" applyFont="1" applyAlignment="1">
      <alignment horizontal="center" vertical="center"/>
    </xf>
    <xf numFmtId="1" fontId="0" fillId="0" borderId="48" xfId="0" applyNumberForma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 vertical="center"/>
    </xf>
    <xf numFmtId="0" fontId="2" fillId="38" borderId="22" xfId="0" applyFont="1" applyFill="1" applyBorder="1" applyAlignment="1">
      <alignment horizontal="center" vertical="center" wrapText="1"/>
    </xf>
    <xf numFmtId="0" fontId="0" fillId="0" borderId="25" xfId="0" applyBorder="1"/>
    <xf numFmtId="0" fontId="4" fillId="0" borderId="48" xfId="1" applyFont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39" fillId="0" borderId="61" xfId="0" applyFont="1" applyBorder="1" applyAlignment="1">
      <alignment horizontal="center" vertical="center" wrapText="1"/>
    </xf>
    <xf numFmtId="0" fontId="39" fillId="0" borderId="46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4" fillId="0" borderId="57" xfId="1" applyFont="1" applyBorder="1" applyAlignment="1">
      <alignment horizontal="center" vertical="center"/>
    </xf>
    <xf numFmtId="0" fontId="3" fillId="0" borderId="25" xfId="2" applyBorder="1"/>
    <xf numFmtId="0" fontId="3" fillId="0" borderId="53" xfId="2" applyBorder="1"/>
    <xf numFmtId="0" fontId="3" fillId="0" borderId="24" xfId="2" applyBorder="1"/>
    <xf numFmtId="0" fontId="2" fillId="38" borderId="21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5" xfId="0" applyBorder="1" applyAlignment="1">
      <alignment horizontal="center"/>
    </xf>
    <xf numFmtId="0" fontId="2" fillId="38" borderId="36" xfId="0" applyFont="1" applyFill="1" applyBorder="1" applyAlignment="1">
      <alignment horizontal="center" wrapText="1"/>
    </xf>
    <xf numFmtId="0" fontId="2" fillId="35" borderId="57" xfId="0" applyFont="1" applyFill="1" applyBorder="1" applyAlignment="1">
      <alignment horizontal="center" vertical="center"/>
    </xf>
    <xf numFmtId="1" fontId="0" fillId="0" borderId="46" xfId="0" applyNumberFormat="1" applyBorder="1" applyAlignment="1">
      <alignment horizontal="center" vertical="center" wrapText="1"/>
    </xf>
    <xf numFmtId="1" fontId="0" fillId="0" borderId="49" xfId="0" applyNumberFormat="1" applyBorder="1" applyAlignment="1">
      <alignment horizontal="center" vertical="center" wrapText="1"/>
    </xf>
    <xf numFmtId="1" fontId="0" fillId="0" borderId="61" xfId="0" applyNumberFormat="1" applyBorder="1" applyAlignment="1">
      <alignment horizontal="center" vertical="center"/>
    </xf>
    <xf numFmtId="1" fontId="0" fillId="0" borderId="57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4" fillId="0" borderId="39" xfId="1" applyFont="1" applyBorder="1" applyAlignment="1">
      <alignment horizontal="center" vertical="top"/>
    </xf>
    <xf numFmtId="0" fontId="0" fillId="35" borderId="45" xfId="0" applyFill="1" applyBorder="1" applyAlignment="1">
      <alignment horizontal="center" vertical="top" wrapText="1"/>
    </xf>
    <xf numFmtId="164" fontId="0" fillId="0" borderId="0" xfId="0" applyNumberFormat="1" applyAlignment="1">
      <alignment horizontal="center" vertical="center"/>
    </xf>
    <xf numFmtId="0" fontId="2" fillId="44" borderId="10" xfId="0" applyFont="1" applyFill="1" applyBorder="1" applyAlignment="1">
      <alignment horizontal="center" vertical="center"/>
    </xf>
    <xf numFmtId="0" fontId="0" fillId="44" borderId="20" xfId="0" applyFill="1" applyBorder="1" applyAlignment="1">
      <alignment horizontal="center" vertical="center"/>
    </xf>
    <xf numFmtId="0" fontId="2" fillId="45" borderId="10" xfId="0" applyFont="1" applyFill="1" applyBorder="1" applyAlignment="1">
      <alignment horizontal="center" vertical="center"/>
    </xf>
    <xf numFmtId="0" fontId="0" fillId="45" borderId="20" xfId="0" applyFill="1" applyBorder="1" applyAlignment="1">
      <alignment horizontal="center" vertical="center"/>
    </xf>
    <xf numFmtId="0" fontId="2" fillId="46" borderId="10" xfId="0" applyFont="1" applyFill="1" applyBorder="1" applyAlignment="1">
      <alignment horizontal="center" vertical="center"/>
    </xf>
    <xf numFmtId="0" fontId="0" fillId="46" borderId="20" xfId="0" applyFill="1" applyBorder="1" applyAlignment="1">
      <alignment horizontal="center" vertical="center"/>
    </xf>
    <xf numFmtId="0" fontId="2" fillId="47" borderId="10" xfId="0" applyFont="1" applyFill="1" applyBorder="1" applyAlignment="1">
      <alignment horizontal="center" vertical="center"/>
    </xf>
    <xf numFmtId="0" fontId="0" fillId="47" borderId="20" xfId="0" applyFill="1" applyBorder="1" applyAlignment="1">
      <alignment horizontal="center" vertical="center"/>
    </xf>
    <xf numFmtId="0" fontId="2" fillId="48" borderId="10" xfId="0" applyFont="1" applyFill="1" applyBorder="1" applyAlignment="1">
      <alignment horizontal="center" vertical="center"/>
    </xf>
    <xf numFmtId="0" fontId="0" fillId="48" borderId="20" xfId="0" applyFill="1" applyBorder="1" applyAlignment="1">
      <alignment horizontal="center" vertical="center"/>
    </xf>
    <xf numFmtId="0" fontId="0" fillId="35" borderId="39" xfId="0" applyFill="1" applyBorder="1" applyAlignment="1">
      <alignment horizontal="center" vertical="center" wrapText="1"/>
    </xf>
    <xf numFmtId="0" fontId="2" fillId="39" borderId="48" xfId="0" applyFont="1" applyFill="1" applyBorder="1" applyAlignment="1">
      <alignment horizontal="center" vertical="center"/>
    </xf>
    <xf numFmtId="0" fontId="0" fillId="35" borderId="48" xfId="0" applyFill="1" applyBorder="1" applyAlignment="1">
      <alignment horizontal="center" vertical="center" wrapText="1"/>
    </xf>
    <xf numFmtId="2" fontId="0" fillId="0" borderId="57" xfId="0" applyNumberFormat="1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 wrapText="1"/>
    </xf>
    <xf numFmtId="2" fontId="0" fillId="0" borderId="48" xfId="0" applyNumberFormat="1" applyBorder="1" applyAlignment="1">
      <alignment horizontal="center" vertical="center" wrapText="1"/>
    </xf>
    <xf numFmtId="2" fontId="0" fillId="0" borderId="0" xfId="0" applyNumberFormat="1"/>
    <xf numFmtId="0" fontId="0" fillId="0" borderId="4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2" fontId="0" fillId="0" borderId="45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0" fontId="45" fillId="49" borderId="38" xfId="0" applyFont="1" applyFill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49" borderId="37" xfId="0" applyFont="1" applyFill="1" applyBorder="1" applyAlignment="1">
      <alignment horizontal="center" vertical="center"/>
    </xf>
    <xf numFmtId="0" fontId="44" fillId="49" borderId="22" xfId="0" applyFont="1" applyFill="1" applyBorder="1" applyAlignment="1">
      <alignment horizontal="center" vertical="center" wrapText="1"/>
    </xf>
    <xf numFmtId="0" fontId="44" fillId="49" borderId="63" xfId="0" applyFont="1" applyFill="1" applyBorder="1" applyAlignment="1">
      <alignment horizontal="center" vertical="center"/>
    </xf>
    <xf numFmtId="0" fontId="2" fillId="36" borderId="63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47" xfId="0" applyFont="1" applyBorder="1" applyAlignment="1">
      <alignment horizontal="center" vertical="center"/>
    </xf>
    <xf numFmtId="0" fontId="44" fillId="49" borderId="25" xfId="0" applyFont="1" applyFill="1" applyBorder="1" applyAlignment="1">
      <alignment horizontal="center" vertical="center" wrapText="1"/>
    </xf>
    <xf numFmtId="0" fontId="45" fillId="49" borderId="51" xfId="0" applyFont="1" applyFill="1" applyBorder="1" applyAlignment="1">
      <alignment horizontal="center"/>
    </xf>
    <xf numFmtId="0" fontId="45" fillId="49" borderId="43" xfId="0" applyFont="1" applyFill="1" applyBorder="1" applyAlignment="1">
      <alignment horizontal="center"/>
    </xf>
    <xf numFmtId="0" fontId="45" fillId="0" borderId="41" xfId="0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5" fillId="0" borderId="50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4" fillId="49" borderId="36" xfId="0" applyFont="1" applyFill="1" applyBorder="1" applyAlignment="1">
      <alignment horizontal="center"/>
    </xf>
    <xf numFmtId="0" fontId="45" fillId="0" borderId="67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68" xfId="0" applyFont="1" applyBorder="1" applyAlignment="1">
      <alignment horizontal="center" vertical="center"/>
    </xf>
    <xf numFmtId="0" fontId="45" fillId="49" borderId="39" xfId="0" applyFont="1" applyFill="1" applyBorder="1" applyAlignment="1">
      <alignment horizontal="center" vertical="center"/>
    </xf>
    <xf numFmtId="0" fontId="45" fillId="49" borderId="45" xfId="0" applyFont="1" applyFill="1" applyBorder="1" applyAlignment="1">
      <alignment horizontal="center" vertical="center"/>
    </xf>
    <xf numFmtId="0" fontId="45" fillId="49" borderId="48" xfId="0" applyFont="1" applyFill="1" applyBorder="1" applyAlignment="1">
      <alignment horizontal="center" vertical="center"/>
    </xf>
    <xf numFmtId="0" fontId="2" fillId="43" borderId="36" xfId="0" applyFont="1" applyFill="1" applyBorder="1" applyAlignment="1">
      <alignment horizontal="center" vertical="center" wrapText="1"/>
    </xf>
    <xf numFmtId="0" fontId="2" fillId="43" borderId="32" xfId="0" applyFont="1" applyFill="1" applyBorder="1" applyAlignment="1">
      <alignment horizontal="center" vertical="center" wrapText="1"/>
    </xf>
    <xf numFmtId="0" fontId="2" fillId="43" borderId="38" xfId="0" applyFont="1" applyFill="1" applyBorder="1" applyAlignment="1">
      <alignment horizontal="center" vertical="center" wrapText="1"/>
    </xf>
    <xf numFmtId="0" fontId="2" fillId="43" borderId="53" xfId="0" applyFont="1" applyFill="1" applyBorder="1" applyAlignment="1">
      <alignment horizontal="center" vertical="center" wrapText="1"/>
    </xf>
    <xf numFmtId="0" fontId="45" fillId="49" borderId="54" xfId="0" applyFont="1" applyFill="1" applyBorder="1" applyAlignment="1">
      <alignment horizontal="center" vertical="center"/>
    </xf>
    <xf numFmtId="0" fontId="45" fillId="0" borderId="47" xfId="0" applyFont="1" applyBorder="1" applyAlignment="1">
      <alignment horizontal="center" wrapText="1"/>
    </xf>
    <xf numFmtId="0" fontId="45" fillId="0" borderId="1" xfId="0" applyFont="1" applyBorder="1" applyAlignment="1">
      <alignment horizontal="center" wrapText="1"/>
    </xf>
    <xf numFmtId="0" fontId="45" fillId="0" borderId="41" xfId="0" applyFont="1" applyBorder="1" applyAlignment="1">
      <alignment horizontal="center" wrapText="1"/>
    </xf>
    <xf numFmtId="0" fontId="45" fillId="0" borderId="42" xfId="0" applyFont="1" applyBorder="1" applyAlignment="1">
      <alignment horizontal="center" wrapText="1"/>
    </xf>
    <xf numFmtId="0" fontId="45" fillId="0" borderId="2" xfId="0" applyFont="1" applyBorder="1" applyAlignment="1">
      <alignment horizontal="center" wrapText="1"/>
    </xf>
    <xf numFmtId="0" fontId="45" fillId="0" borderId="3" xfId="0" applyFont="1" applyBorder="1" applyAlignment="1">
      <alignment horizontal="center" wrapText="1"/>
    </xf>
    <xf numFmtId="0" fontId="45" fillId="0" borderId="26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28" xfId="0" applyFont="1" applyBorder="1" applyAlignment="1">
      <alignment horizontal="center" vertical="center" wrapText="1"/>
    </xf>
    <xf numFmtId="11" fontId="45" fillId="0" borderId="67" xfId="0" applyNumberFormat="1" applyFont="1" applyBorder="1" applyAlignment="1">
      <alignment horizontal="center" vertical="center"/>
    </xf>
    <xf numFmtId="11" fontId="45" fillId="0" borderId="7" xfId="0" applyNumberFormat="1" applyFont="1" applyBorder="1" applyAlignment="1">
      <alignment vertical="center"/>
    </xf>
    <xf numFmtId="11" fontId="45" fillId="0" borderId="68" xfId="0" applyNumberFormat="1" applyFont="1" applyBorder="1" applyAlignment="1">
      <alignment horizontal="center" vertical="center"/>
    </xf>
    <xf numFmtId="11" fontId="45" fillId="0" borderId="69" xfId="0" applyNumberFormat="1" applyFont="1" applyBorder="1" applyAlignment="1">
      <alignment vertical="center"/>
    </xf>
    <xf numFmtId="0" fontId="45" fillId="0" borderId="47" xfId="0" applyFont="1" applyBorder="1" applyAlignment="1">
      <alignment vertical="center"/>
    </xf>
    <xf numFmtId="0" fontId="45" fillId="0" borderId="3" xfId="0" applyFont="1" applyBorder="1" applyAlignment="1">
      <alignment vertical="center"/>
    </xf>
    <xf numFmtId="0" fontId="44" fillId="49" borderId="0" xfId="0" applyFont="1" applyFill="1" applyAlignment="1">
      <alignment horizontal="center" vertical="center" wrapText="1"/>
    </xf>
    <xf numFmtId="0" fontId="44" fillId="49" borderId="1" xfId="0" applyFont="1" applyFill="1" applyBorder="1" applyAlignment="1">
      <alignment horizontal="center" vertical="center" wrapText="1"/>
    </xf>
    <xf numFmtId="0" fontId="44" fillId="49" borderId="41" xfId="0" applyFont="1" applyFill="1" applyBorder="1" applyAlignment="1">
      <alignment horizontal="center" vertical="center" wrapText="1"/>
    </xf>
    <xf numFmtId="0" fontId="44" fillId="49" borderId="4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0" fontId="45" fillId="49" borderId="1" xfId="0" applyFont="1" applyFill="1" applyBorder="1" applyAlignment="1">
      <alignment horizontal="center" vertical="center"/>
    </xf>
    <xf numFmtId="0" fontId="45" fillId="49" borderId="2" xfId="0" applyFont="1" applyFill="1" applyBorder="1" applyAlignment="1">
      <alignment horizontal="center" vertical="center"/>
    </xf>
    <xf numFmtId="0" fontId="45" fillId="49" borderId="2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49" borderId="0" xfId="0" applyFont="1" applyFill="1" applyAlignment="1">
      <alignment horizontal="center" vertical="center"/>
    </xf>
    <xf numFmtId="0" fontId="45" fillId="49" borderId="43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45" fillId="49" borderId="59" xfId="0" applyFont="1" applyFill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70" xfId="0" applyNumberFormat="1" applyBorder="1" applyAlignment="1">
      <alignment horizontal="center" vertical="center"/>
    </xf>
    <xf numFmtId="0" fontId="45" fillId="49" borderId="10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66" xfId="1" applyFont="1" applyFill="1" applyBorder="1" applyAlignment="1">
      <alignment horizontal="left" vertical="center" wrapText="1"/>
    </xf>
    <xf numFmtId="0" fontId="5" fillId="3" borderId="38" xfId="1" applyFont="1" applyFill="1" applyBorder="1" applyAlignment="1">
      <alignment horizontal="left" vertical="center" wrapText="1"/>
    </xf>
    <xf numFmtId="0" fontId="4" fillId="0" borderId="43" xfId="1" applyFont="1" applyBorder="1" applyAlignment="1">
      <alignment horizontal="left" vertical="center"/>
    </xf>
    <xf numFmtId="0" fontId="4" fillId="0" borderId="46" xfId="1" applyFont="1" applyBorder="1" applyAlignment="1">
      <alignment horizontal="left" vertical="center"/>
    </xf>
    <xf numFmtId="0" fontId="4" fillId="0" borderId="44" xfId="1" applyFont="1" applyBorder="1" applyAlignment="1">
      <alignment horizontal="left" vertical="center"/>
    </xf>
    <xf numFmtId="0" fontId="26" fillId="0" borderId="33" xfId="1" applyFont="1" applyBorder="1" applyAlignment="1">
      <alignment horizontal="center" vertical="center"/>
    </xf>
    <xf numFmtId="0" fontId="26" fillId="0" borderId="35" xfId="1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5" fillId="3" borderId="36" xfId="1" applyFont="1" applyFill="1" applyBorder="1" applyAlignment="1">
      <alignment horizontal="center" vertical="center"/>
    </xf>
    <xf numFmtId="0" fontId="5" fillId="3" borderId="38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5" fillId="3" borderId="42" xfId="1" applyFont="1" applyFill="1" applyBorder="1" applyAlignment="1">
      <alignment horizontal="left" vertical="center"/>
    </xf>
    <xf numFmtId="0" fontId="0" fillId="0" borderId="51" xfId="1" applyFont="1" applyBorder="1" applyAlignment="1">
      <alignment horizontal="left" vertical="center"/>
    </xf>
    <xf numFmtId="0" fontId="0" fillId="0" borderId="40" xfId="1" applyFont="1" applyBorder="1" applyAlignment="1">
      <alignment horizontal="left" vertical="center"/>
    </xf>
    <xf numFmtId="0" fontId="0" fillId="0" borderId="52" xfId="1" applyFont="1" applyBorder="1" applyAlignment="1">
      <alignment horizontal="left" vertical="center"/>
    </xf>
    <xf numFmtId="0" fontId="25" fillId="48" borderId="21" xfId="1" applyFont="1" applyFill="1" applyBorder="1" applyAlignment="1">
      <alignment horizontal="center" vertical="center"/>
    </xf>
    <xf numFmtId="0" fontId="25" fillId="48" borderId="24" xfId="1" applyFont="1" applyFill="1" applyBorder="1" applyAlignment="1">
      <alignment horizontal="center" vertical="center"/>
    </xf>
    <xf numFmtId="0" fontId="25" fillId="48" borderId="27" xfId="1" applyFont="1" applyFill="1" applyBorder="1" applyAlignment="1">
      <alignment horizontal="center" vertical="center"/>
    </xf>
    <xf numFmtId="0" fontId="25" fillId="45" borderId="36" xfId="1" applyFont="1" applyFill="1" applyBorder="1" applyAlignment="1">
      <alignment horizontal="center" vertical="center"/>
    </xf>
    <xf numFmtId="0" fontId="25" fillId="45" borderId="37" xfId="1" applyFont="1" applyFill="1" applyBorder="1" applyAlignment="1">
      <alignment horizontal="center" vertical="center"/>
    </xf>
    <xf numFmtId="0" fontId="25" fillId="45" borderId="38" xfId="1" applyFont="1" applyFill="1" applyBorder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46" borderId="21" xfId="1" applyFont="1" applyFill="1" applyBorder="1" applyAlignment="1">
      <alignment horizontal="center" vertical="center"/>
    </xf>
    <xf numFmtId="0" fontId="25" fillId="46" borderId="24" xfId="1" applyFont="1" applyFill="1" applyBorder="1" applyAlignment="1">
      <alignment horizontal="center" vertical="center"/>
    </xf>
    <xf numFmtId="0" fontId="25" fillId="46" borderId="27" xfId="1" applyFont="1" applyFill="1" applyBorder="1" applyAlignment="1">
      <alignment horizontal="center" vertical="center"/>
    </xf>
    <xf numFmtId="0" fontId="25" fillId="47" borderId="21" xfId="1" applyFont="1" applyFill="1" applyBorder="1" applyAlignment="1">
      <alignment horizontal="center" vertical="center"/>
    </xf>
    <xf numFmtId="0" fontId="25" fillId="47" borderId="24" xfId="1" applyFont="1" applyFill="1" applyBorder="1" applyAlignment="1">
      <alignment horizontal="center" vertical="center"/>
    </xf>
    <xf numFmtId="0" fontId="25" fillId="47" borderId="27" xfId="1" applyFont="1" applyFill="1" applyBorder="1" applyAlignment="1">
      <alignment horizontal="center" vertical="center"/>
    </xf>
    <xf numFmtId="0" fontId="40" fillId="41" borderId="0" xfId="0" applyFont="1" applyFill="1" applyAlignment="1">
      <alignment horizontal="center" vertical="center" textRotation="90"/>
    </xf>
    <xf numFmtId="0" fontId="41" fillId="42" borderId="0" xfId="0" applyFont="1" applyFill="1" applyAlignment="1">
      <alignment horizontal="left" vertical="center" textRotation="90"/>
    </xf>
    <xf numFmtId="0" fontId="5" fillId="3" borderId="51" xfId="1" applyFont="1" applyFill="1" applyBorder="1" applyAlignment="1">
      <alignment horizontal="left" vertical="center"/>
    </xf>
    <xf numFmtId="0" fontId="5" fillId="3" borderId="52" xfId="1" applyFont="1" applyFill="1" applyBorder="1" applyAlignment="1">
      <alignment horizontal="left" vertical="center"/>
    </xf>
    <xf numFmtId="0" fontId="5" fillId="3" borderId="54" xfId="1" applyFont="1" applyFill="1" applyBorder="1" applyAlignment="1">
      <alignment horizontal="left" vertical="center"/>
    </xf>
    <xf numFmtId="0" fontId="5" fillId="3" borderId="55" xfId="1" applyFont="1" applyFill="1" applyBorder="1" applyAlignment="1">
      <alignment horizontal="left" vertical="center"/>
    </xf>
    <xf numFmtId="0" fontId="0" fillId="0" borderId="54" xfId="1" applyFont="1" applyBorder="1" applyAlignment="1">
      <alignment horizontal="left" vertical="center"/>
    </xf>
    <xf numFmtId="0" fontId="0" fillId="0" borderId="49" xfId="1" applyFont="1" applyBorder="1" applyAlignment="1">
      <alignment horizontal="left" vertical="center"/>
    </xf>
    <xf numFmtId="0" fontId="0" fillId="0" borderId="55" xfId="1" applyFont="1" applyBorder="1" applyAlignment="1">
      <alignment horizontal="left" vertical="center"/>
    </xf>
    <xf numFmtId="14" fontId="0" fillId="0" borderId="51" xfId="1" applyNumberFormat="1" applyFont="1" applyBorder="1" applyAlignment="1">
      <alignment horizontal="left" vertical="center"/>
    </xf>
    <xf numFmtId="14" fontId="0" fillId="0" borderId="40" xfId="1" applyNumberFormat="1" applyFont="1" applyBorder="1" applyAlignment="1">
      <alignment horizontal="left" vertical="center"/>
    </xf>
    <xf numFmtId="14" fontId="0" fillId="0" borderId="52" xfId="1" applyNumberFormat="1" applyFont="1" applyBorder="1" applyAlignment="1">
      <alignment horizontal="left" vertical="center"/>
    </xf>
    <xf numFmtId="14" fontId="0" fillId="0" borderId="54" xfId="1" applyNumberFormat="1" applyFont="1" applyBorder="1" applyAlignment="1">
      <alignment horizontal="left" vertical="center"/>
    </xf>
    <xf numFmtId="14" fontId="0" fillId="0" borderId="49" xfId="1" applyNumberFormat="1" applyFont="1" applyBorder="1" applyAlignment="1">
      <alignment horizontal="left" vertical="center"/>
    </xf>
    <xf numFmtId="14" fontId="0" fillId="0" borderId="55" xfId="1" applyNumberFormat="1" applyFont="1" applyBorder="1" applyAlignment="1">
      <alignment horizontal="left" vertical="center"/>
    </xf>
    <xf numFmtId="0" fontId="25" fillId="44" borderId="21" xfId="1" applyFont="1" applyFill="1" applyBorder="1" applyAlignment="1">
      <alignment horizontal="center" vertical="center"/>
    </xf>
    <xf numFmtId="0" fontId="25" fillId="44" borderId="24" xfId="1" applyFont="1" applyFill="1" applyBorder="1" applyAlignment="1">
      <alignment horizontal="center" vertical="center"/>
    </xf>
    <xf numFmtId="0" fontId="25" fillId="44" borderId="27" xfId="1" applyFont="1" applyFill="1" applyBorder="1" applyAlignment="1">
      <alignment horizontal="center" vertical="center"/>
    </xf>
    <xf numFmtId="0" fontId="5" fillId="38" borderId="36" xfId="1" applyFont="1" applyFill="1" applyBorder="1" applyAlignment="1">
      <alignment horizontal="center" vertical="center"/>
    </xf>
    <xf numFmtId="0" fontId="5" fillId="38" borderId="38" xfId="1" applyFont="1" applyFill="1" applyBorder="1" applyAlignment="1">
      <alignment horizontal="center" vertical="center"/>
    </xf>
    <xf numFmtId="0" fontId="31" fillId="0" borderId="56" xfId="2" applyFont="1" applyBorder="1" applyAlignment="1">
      <alignment horizontal="left"/>
    </xf>
    <xf numFmtId="0" fontId="2" fillId="38" borderId="36" xfId="0" applyFont="1" applyFill="1" applyBorder="1" applyAlignment="1">
      <alignment horizontal="center" vertical="center"/>
    </xf>
    <xf numFmtId="0" fontId="2" fillId="38" borderId="37" xfId="0" applyFont="1" applyFill="1" applyBorder="1" applyAlignment="1">
      <alignment horizontal="center" vertical="center"/>
    </xf>
    <xf numFmtId="0" fontId="2" fillId="38" borderId="38" xfId="0" applyFont="1" applyFill="1" applyBorder="1" applyAlignment="1">
      <alignment horizontal="center" vertical="center"/>
    </xf>
    <xf numFmtId="0" fontId="2" fillId="38" borderId="36" xfId="0" applyFont="1" applyFill="1" applyBorder="1" applyAlignment="1">
      <alignment horizontal="center" vertical="center" wrapText="1"/>
    </xf>
    <xf numFmtId="0" fontId="2" fillId="38" borderId="38" xfId="0" applyFont="1" applyFill="1" applyBorder="1" applyAlignment="1">
      <alignment horizontal="center" vertical="center" wrapText="1"/>
    </xf>
    <xf numFmtId="0" fontId="5" fillId="0" borderId="54" xfId="2" applyFont="1" applyBorder="1" applyAlignment="1">
      <alignment horizontal="left"/>
    </xf>
    <xf numFmtId="0" fontId="5" fillId="0" borderId="55" xfId="2" applyFont="1" applyBorder="1" applyAlignment="1">
      <alignment horizontal="left"/>
    </xf>
    <xf numFmtId="0" fontId="3" fillId="35" borderId="26" xfId="2" applyFill="1" applyBorder="1" applyAlignment="1">
      <alignment horizontal="left" vertical="center" readingOrder="1"/>
    </xf>
    <xf numFmtId="0" fontId="3" fillId="35" borderId="50" xfId="2" applyFill="1" applyBorder="1" applyAlignment="1">
      <alignment horizontal="left" vertical="center" readingOrder="1"/>
    </xf>
    <xf numFmtId="0" fontId="3" fillId="35" borderId="28" xfId="2" applyFill="1" applyBorder="1" applyAlignment="1">
      <alignment horizontal="left" vertical="center" readingOrder="1"/>
    </xf>
    <xf numFmtId="0" fontId="5" fillId="0" borderId="43" xfId="2" applyFont="1" applyBorder="1" applyAlignment="1">
      <alignment horizontal="left"/>
    </xf>
    <xf numFmtId="0" fontId="5" fillId="0" borderId="44" xfId="2" applyFont="1" applyBorder="1" applyAlignment="1">
      <alignment horizontal="left"/>
    </xf>
    <xf numFmtId="0" fontId="3" fillId="0" borderId="2" xfId="2" applyBorder="1" applyAlignment="1">
      <alignment horizontal="left" vertical="center" readingOrder="1"/>
    </xf>
    <xf numFmtId="0" fontId="3" fillId="0" borderId="47" xfId="2" applyBorder="1" applyAlignment="1">
      <alignment horizontal="left" vertical="center" readingOrder="1"/>
    </xf>
    <xf numFmtId="0" fontId="3" fillId="0" borderId="3" xfId="2" applyBorder="1" applyAlignment="1">
      <alignment horizontal="left" vertical="center" readingOrder="1"/>
    </xf>
    <xf numFmtId="0" fontId="3" fillId="0" borderId="26" xfId="2" applyBorder="1" applyAlignment="1">
      <alignment horizontal="left" vertical="center" readingOrder="1"/>
    </xf>
    <xf numFmtId="0" fontId="3" fillId="0" borderId="50" xfId="2" applyBorder="1" applyAlignment="1">
      <alignment horizontal="left" vertical="center" readingOrder="1"/>
    </xf>
    <xf numFmtId="0" fontId="3" fillId="0" borderId="28" xfId="2" applyBorder="1" applyAlignment="1">
      <alignment horizontal="left" vertical="center" readingOrder="1"/>
    </xf>
    <xf numFmtId="0" fontId="5" fillId="0" borderId="51" xfId="2" applyFont="1" applyBorder="1" applyAlignment="1">
      <alignment horizontal="left"/>
    </xf>
    <xf numFmtId="0" fontId="5" fillId="0" borderId="52" xfId="2" applyFont="1" applyBorder="1" applyAlignment="1">
      <alignment horizontal="left"/>
    </xf>
    <xf numFmtId="0" fontId="3" fillId="35" borderId="1" xfId="2" applyFill="1" applyBorder="1" applyAlignment="1">
      <alignment horizontal="left" vertical="center" readingOrder="1"/>
    </xf>
    <xf numFmtId="0" fontId="3" fillId="35" borderId="41" xfId="2" applyFill="1" applyBorder="1" applyAlignment="1">
      <alignment horizontal="left" vertical="center" readingOrder="1"/>
    </xf>
    <xf numFmtId="0" fontId="3" fillId="35" borderId="42" xfId="2" applyFill="1" applyBorder="1" applyAlignment="1">
      <alignment horizontal="left" vertical="center" readingOrder="1"/>
    </xf>
    <xf numFmtId="0" fontId="3" fillId="35" borderId="2" xfId="2" applyFill="1" applyBorder="1" applyAlignment="1">
      <alignment horizontal="left" vertical="center" readingOrder="1"/>
    </xf>
    <xf numFmtId="0" fontId="3" fillId="35" borderId="47" xfId="2" applyFill="1" applyBorder="1" applyAlignment="1">
      <alignment horizontal="left" vertical="center" readingOrder="1"/>
    </xf>
    <xf numFmtId="0" fontId="3" fillId="35" borderId="3" xfId="2" applyFill="1" applyBorder="1" applyAlignment="1">
      <alignment horizontal="left" vertical="center" readingOrder="1"/>
    </xf>
    <xf numFmtId="0" fontId="3" fillId="0" borderId="1" xfId="2" applyBorder="1" applyAlignment="1">
      <alignment horizontal="left" vertical="center" readingOrder="1"/>
    </xf>
    <xf numFmtId="0" fontId="3" fillId="0" borderId="41" xfId="2" applyBorder="1" applyAlignment="1">
      <alignment horizontal="left" vertical="center" readingOrder="1"/>
    </xf>
    <xf numFmtId="0" fontId="3" fillId="0" borderId="42" xfId="2" applyBorder="1" applyAlignment="1">
      <alignment horizontal="left" vertical="center" readingOrder="1"/>
    </xf>
    <xf numFmtId="9" fontId="3" fillId="0" borderId="2" xfId="2" applyNumberFormat="1" applyBorder="1" applyAlignment="1">
      <alignment horizontal="left" vertical="center" readingOrder="1"/>
    </xf>
    <xf numFmtId="0" fontId="0" fillId="35" borderId="66" xfId="0" applyFill="1" applyBorder="1" applyAlignment="1">
      <alignment horizontal="center" vertical="center" wrapText="1"/>
    </xf>
    <xf numFmtId="0" fontId="0" fillId="35" borderId="38" xfId="0" applyFill="1" applyBorder="1" applyAlignment="1">
      <alignment horizontal="center" vertical="center" wrapText="1"/>
    </xf>
    <xf numFmtId="0" fontId="0" fillId="35" borderId="66" xfId="0" applyFill="1" applyBorder="1" applyAlignment="1">
      <alignment horizontal="center" vertical="center"/>
    </xf>
    <xf numFmtId="0" fontId="0" fillId="35" borderId="38" xfId="0" applyFill="1" applyBorder="1" applyAlignment="1">
      <alignment horizontal="center" vertical="center"/>
    </xf>
    <xf numFmtId="0" fontId="4" fillId="35" borderId="66" xfId="1" applyFont="1" applyFill="1" applyBorder="1" applyAlignment="1">
      <alignment horizontal="center" vertical="center"/>
    </xf>
    <xf numFmtId="0" fontId="4" fillId="35" borderId="38" xfId="1" applyFont="1" applyFill="1" applyBorder="1" applyAlignment="1">
      <alignment horizontal="center" vertical="center"/>
    </xf>
    <xf numFmtId="0" fontId="2" fillId="39" borderId="66" xfId="0" applyFont="1" applyFill="1" applyBorder="1" applyAlignment="1">
      <alignment horizontal="center" vertical="center"/>
    </xf>
    <xf numFmtId="0" fontId="2" fillId="39" borderId="38" xfId="0" applyFont="1" applyFill="1" applyBorder="1" applyAlignment="1">
      <alignment horizontal="center" vertical="center"/>
    </xf>
    <xf numFmtId="0" fontId="2" fillId="39" borderId="36" xfId="0" applyFont="1" applyFill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2" fillId="35" borderId="45" xfId="0" applyFont="1" applyFill="1" applyBorder="1" applyAlignment="1">
      <alignment horizontal="center" vertical="center"/>
    </xf>
    <xf numFmtId="0" fontId="2" fillId="35" borderId="48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2" fillId="38" borderId="21" xfId="0" applyFont="1" applyFill="1" applyBorder="1" applyAlignment="1">
      <alignment horizontal="center" vertical="center"/>
    </xf>
    <xf numFmtId="0" fontId="2" fillId="38" borderId="53" xfId="0" applyFont="1" applyFill="1" applyBorder="1" applyAlignment="1">
      <alignment horizontal="center" vertical="center"/>
    </xf>
    <xf numFmtId="0" fontId="2" fillId="38" borderId="32" xfId="0" applyFont="1" applyFill="1" applyBorder="1" applyAlignment="1">
      <alignment horizontal="center" vertical="center" wrapText="1"/>
    </xf>
    <xf numFmtId="0" fontId="31" fillId="0" borderId="0" xfId="2" applyFont="1" applyAlignment="1">
      <alignment horizontal="left"/>
    </xf>
    <xf numFmtId="0" fontId="2" fillId="43" borderId="21" xfId="0" applyFont="1" applyFill="1" applyBorder="1" applyAlignment="1">
      <alignment horizontal="center" vertical="center" wrapText="1"/>
    </xf>
    <xf numFmtId="0" fontId="2" fillId="43" borderId="24" xfId="0" applyFont="1" applyFill="1" applyBorder="1" applyAlignment="1">
      <alignment horizontal="center" vertical="center" wrapText="1"/>
    </xf>
    <xf numFmtId="0" fontId="2" fillId="38" borderId="22" xfId="0" applyFont="1" applyFill="1" applyBorder="1" applyAlignment="1">
      <alignment horizontal="center" vertical="center" wrapText="1"/>
    </xf>
    <xf numFmtId="0" fontId="2" fillId="38" borderId="29" xfId="0" applyFont="1" applyFill="1" applyBorder="1" applyAlignment="1">
      <alignment horizontal="center" vertical="center" wrapText="1"/>
    </xf>
    <xf numFmtId="0" fontId="2" fillId="43" borderId="36" xfId="0" applyFont="1" applyFill="1" applyBorder="1" applyAlignment="1">
      <alignment horizontal="center" vertical="center" wrapText="1"/>
    </xf>
    <xf numFmtId="0" fontId="2" fillId="43" borderId="37" xfId="0" applyFont="1" applyFill="1" applyBorder="1" applyAlignment="1">
      <alignment horizontal="center" vertical="center" wrapText="1"/>
    </xf>
    <xf numFmtId="0" fontId="2" fillId="43" borderId="32" xfId="0" applyFont="1" applyFill="1" applyBorder="1" applyAlignment="1">
      <alignment horizontal="center" vertical="center" wrapText="1"/>
    </xf>
    <xf numFmtId="0" fontId="2" fillId="43" borderId="0" xfId="0" applyFont="1" applyFill="1" applyAlignment="1">
      <alignment horizontal="center" vertical="center" wrapText="1"/>
    </xf>
    <xf numFmtId="0" fontId="2" fillId="43" borderId="22" xfId="0" applyFont="1" applyFill="1" applyBorder="1" applyAlignment="1">
      <alignment horizontal="center" vertical="center" wrapText="1"/>
    </xf>
    <xf numFmtId="0" fontId="2" fillId="43" borderId="25" xfId="0" applyFont="1" applyFill="1" applyBorder="1" applyAlignment="1">
      <alignment horizontal="center" vertical="center" wrapText="1"/>
    </xf>
    <xf numFmtId="0" fontId="2" fillId="43" borderId="38" xfId="0" applyFont="1" applyFill="1" applyBorder="1" applyAlignment="1">
      <alignment horizontal="center" vertical="center" wrapText="1"/>
    </xf>
    <xf numFmtId="0" fontId="2" fillId="38" borderId="24" xfId="0" applyFont="1" applyFill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4" fillId="49" borderId="36" xfId="0" applyFont="1" applyFill="1" applyBorder="1" applyAlignment="1">
      <alignment horizontal="center" vertical="center"/>
    </xf>
    <xf numFmtId="0" fontId="44" fillId="49" borderId="37" xfId="0" applyFont="1" applyFill="1" applyBorder="1" applyAlignment="1">
      <alignment horizontal="center" vertical="center"/>
    </xf>
    <xf numFmtId="0" fontId="44" fillId="49" borderId="38" xfId="0" applyFont="1" applyFill="1" applyBorder="1" applyAlignment="1">
      <alignment horizontal="center" vertical="center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Neutral" xfId="10" builtinId="28" customBuiltin="1"/>
    <cellStyle name="Normal" xfId="0" builtinId="0"/>
    <cellStyle name="Normal 2 2" xfId="2" xr:uid="{00000000-0005-0000-0000-000022000000}"/>
    <cellStyle name="Normal 3" xfId="1" xr:uid="{00000000-0005-0000-0000-000023000000}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15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4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2" defaultPivotStyle="PivotStyleLight16"/>
  <colors>
    <mruColors>
      <color rgb="FFEEEBDE"/>
      <color rgb="FF00FF00"/>
      <color rgb="FFFF6600"/>
      <color rgb="FFAC1C1C"/>
      <color rgb="FF0000D2"/>
      <color rgb="FFD1C59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COSECHA!$I$29</c:f>
              <c:strCache>
                <c:ptCount val="1"/>
                <c:pt idx="0">
                  <c:v>T1-Control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COSECHA!$J$29</c:f>
              <c:numCache>
                <c:formatCode>0.00</c:formatCode>
                <c:ptCount val="1"/>
                <c:pt idx="0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9-434B-9F09-4DB292307C68}"/>
            </c:ext>
          </c:extLst>
        </c:ser>
        <c:ser>
          <c:idx val="1"/>
          <c:order val="1"/>
          <c:tx>
            <c:strRef>
              <c:f>COSECHA!$I$30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COSECHA!$J$30</c:f>
              <c:numCache>
                <c:formatCode>0.00</c:formatCode>
                <c:ptCount val="1"/>
                <c:pt idx="0">
                  <c:v>41.524999999999999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9-434B-9F09-4DB292307C68}"/>
            </c:ext>
          </c:extLst>
        </c:ser>
        <c:ser>
          <c:idx val="2"/>
          <c:order val="2"/>
          <c:tx>
            <c:strRef>
              <c:f>COSECHA!$I$31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COSECHA!$J$31</c:f>
              <c:numCache>
                <c:formatCode>0.00</c:formatCode>
                <c:ptCount val="1"/>
                <c:pt idx="0">
                  <c:v>40.825000000000003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19-434B-9F09-4DB292307C68}"/>
            </c:ext>
          </c:extLst>
        </c:ser>
        <c:ser>
          <c:idx val="3"/>
          <c:order val="3"/>
          <c:tx>
            <c:strRef>
              <c:f>COSECHA!$I$32</c:f>
              <c:strCache>
                <c:ptCount val="1"/>
                <c:pt idx="0">
                  <c:v>T4-FORMULATION C + FORMULATION 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COSECHA!$J$32</c:f>
              <c:numCache>
                <c:formatCode>0.00</c:formatCode>
                <c:ptCount val="1"/>
                <c:pt idx="0">
                  <c:v>41.099999999999994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19-434B-9F09-4DB292307C68}"/>
            </c:ext>
          </c:extLst>
        </c:ser>
        <c:ser>
          <c:idx val="4"/>
          <c:order val="4"/>
          <c:tx>
            <c:strRef>
              <c:f>COSECHA!$I$33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COSECHA!$J$33</c:f>
              <c:numCache>
                <c:formatCode>0.00</c:formatCode>
                <c:ptCount val="1"/>
                <c:pt idx="0">
                  <c:v>39.274999999999999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19-434B-9F09-4DB292307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206960"/>
        <c:axId val="802207920"/>
      </c:barChart>
      <c:catAx>
        <c:axId val="8022069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2207920"/>
        <c:crosses val="autoZero"/>
        <c:auto val="1"/>
        <c:lblAlgn val="ctr"/>
        <c:lblOffset val="100"/>
        <c:noMultiLvlLbl val="0"/>
      </c:catAx>
      <c:valAx>
        <c:axId val="80220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220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Kg/Ha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COSECHA!$I$29</c:f>
              <c:strCache>
                <c:ptCount val="1"/>
                <c:pt idx="0">
                  <c:v>T1-Control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COSECHA!$M$29</c:f>
              <c:numCache>
                <c:formatCode>0</c:formatCode>
                <c:ptCount val="1"/>
                <c:pt idx="0">
                  <c:v>5792.5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1-4379-9AAE-54FB2A580975}"/>
            </c:ext>
          </c:extLst>
        </c:ser>
        <c:ser>
          <c:idx val="1"/>
          <c:order val="1"/>
          <c:tx>
            <c:strRef>
              <c:f>COSECHA!$I$30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COSECHA!$M$30</c:f>
              <c:numCache>
                <c:formatCode>0</c:formatCode>
                <c:ptCount val="1"/>
                <c:pt idx="0">
                  <c:v>5562.5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1-4379-9AAE-54FB2A580975}"/>
            </c:ext>
          </c:extLst>
        </c:ser>
        <c:ser>
          <c:idx val="2"/>
          <c:order val="2"/>
          <c:tx>
            <c:strRef>
              <c:f>COSECHA!$I$31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COSECHA!$M$31</c:f>
              <c:numCache>
                <c:formatCode>0</c:formatCode>
                <c:ptCount val="1"/>
                <c:pt idx="0">
                  <c:v>5960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1-4379-9AAE-54FB2A580975}"/>
            </c:ext>
          </c:extLst>
        </c:ser>
        <c:ser>
          <c:idx val="3"/>
          <c:order val="3"/>
          <c:tx>
            <c:strRef>
              <c:f>COSECHA!$I$32</c:f>
              <c:strCache>
                <c:ptCount val="1"/>
                <c:pt idx="0">
                  <c:v>T4-FORMULATION C + FORMULATION 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COSECHA!$M$32</c:f>
              <c:numCache>
                <c:formatCode>0</c:formatCode>
                <c:ptCount val="1"/>
                <c:pt idx="0">
                  <c:v>6080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F1-4379-9AAE-54FB2A580975}"/>
            </c:ext>
          </c:extLst>
        </c:ser>
        <c:ser>
          <c:idx val="4"/>
          <c:order val="4"/>
          <c:tx>
            <c:strRef>
              <c:f>COSECHA!$I$33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COSECHA!$M$33</c:f>
              <c:numCache>
                <c:formatCode>0</c:formatCode>
                <c:ptCount val="1"/>
                <c:pt idx="0">
                  <c:v>5752.5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F1-4379-9AAE-54FB2A580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180560"/>
        <c:axId val="802181520"/>
      </c:barChart>
      <c:catAx>
        <c:axId val="8021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2181520"/>
        <c:crosses val="autoZero"/>
        <c:auto val="1"/>
        <c:lblAlgn val="ctr"/>
        <c:lblOffset val="100"/>
        <c:noMultiLvlLbl val="0"/>
      </c:catAx>
      <c:valAx>
        <c:axId val="8021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Kg/Ha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218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 diferencia respecto a T1-Control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COSECHA!$Q$29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COSECHA!$R$27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COSECHA!$R$29</c:f>
              <c:numCache>
                <c:formatCode>0.00</c:formatCode>
                <c:ptCount val="1"/>
                <c:pt idx="0">
                  <c:v>-2.7517564402810422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3-4C03-BA98-1D530B475335}"/>
            </c:ext>
          </c:extLst>
        </c:ser>
        <c:ser>
          <c:idx val="1"/>
          <c:order val="1"/>
          <c:tx>
            <c:strRef>
              <c:f>COSECHA!$Q$30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COSECHA!$R$27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COSECHA!$R$30</c:f>
              <c:numCache>
                <c:formatCode>0.00</c:formatCode>
                <c:ptCount val="1"/>
                <c:pt idx="0">
                  <c:v>-4.3911007025761108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3-4C03-BA98-1D530B475335}"/>
            </c:ext>
          </c:extLst>
        </c:ser>
        <c:ser>
          <c:idx val="2"/>
          <c:order val="2"/>
          <c:tx>
            <c:strRef>
              <c:f>COSECHA!$Q$31</c:f>
              <c:strCache>
                <c:ptCount val="1"/>
                <c:pt idx="0">
                  <c:v>T4 FORMULATION C + FORMULATION 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COSECHA!$R$27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COSECHA!$R$31</c:f>
              <c:numCache>
                <c:formatCode>0.00</c:formatCode>
                <c:ptCount val="1"/>
                <c:pt idx="0">
                  <c:v>-3.7470725995316485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83-4C03-BA98-1D530B475335}"/>
            </c:ext>
          </c:extLst>
        </c:ser>
        <c:ser>
          <c:idx val="3"/>
          <c:order val="3"/>
          <c:tx>
            <c:strRef>
              <c:f>COSECHA!$Q$32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COSECHA!$R$27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COSECHA!$R$32</c:f>
              <c:numCache>
                <c:formatCode>0.00</c:formatCode>
                <c:ptCount val="1"/>
                <c:pt idx="0">
                  <c:v>-8.021077283372378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83-4C03-BA98-1D530B475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011424"/>
        <c:axId val="1090011904"/>
      </c:barChart>
      <c:catAx>
        <c:axId val="109001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Tratamientos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11904"/>
        <c:crosses val="autoZero"/>
        <c:auto val="1"/>
        <c:lblAlgn val="ctr"/>
        <c:lblOffset val="100"/>
        <c:noMultiLvlLbl val="0"/>
      </c:catAx>
      <c:valAx>
        <c:axId val="10900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Cosecha</a:t>
            </a:r>
            <a:r>
              <a:rPr lang="es-ES" baseline="0"/>
              <a:t> Kg</a:t>
            </a:r>
            <a:r>
              <a:rPr lang="es-ES"/>
              <a:t>/Hl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COSECHA!$I$29</c:f>
              <c:strCache>
                <c:ptCount val="1"/>
                <c:pt idx="0">
                  <c:v>T1-Control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COSECHA!$K$29</c:f>
              <c:numCache>
                <c:formatCode>0.00</c:formatCode>
                <c:ptCount val="1"/>
                <c:pt idx="0">
                  <c:v>58.35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6-4D91-9EEE-AFD629802ECD}"/>
            </c:ext>
          </c:extLst>
        </c:ser>
        <c:ser>
          <c:idx val="1"/>
          <c:order val="1"/>
          <c:tx>
            <c:strRef>
              <c:f>COSECHA!$I$30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COSECHA!$K$30</c:f>
              <c:numCache>
                <c:formatCode>0.00</c:formatCode>
                <c:ptCount val="1"/>
                <c:pt idx="0">
                  <c:v>58.075000000000003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26-4D91-9EEE-AFD629802ECD}"/>
            </c:ext>
          </c:extLst>
        </c:ser>
        <c:ser>
          <c:idx val="2"/>
          <c:order val="2"/>
          <c:tx>
            <c:strRef>
              <c:f>COSECHA!$I$31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COSECHA!$K$31</c:f>
              <c:numCache>
                <c:formatCode>0.00</c:formatCode>
                <c:ptCount val="1"/>
                <c:pt idx="0">
                  <c:v>56.125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26-4D91-9EEE-AFD629802ECD}"/>
            </c:ext>
          </c:extLst>
        </c:ser>
        <c:ser>
          <c:idx val="3"/>
          <c:order val="3"/>
          <c:tx>
            <c:strRef>
              <c:f>COSECHA!$I$32</c:f>
              <c:strCache>
                <c:ptCount val="1"/>
                <c:pt idx="0">
                  <c:v>T4-FORMULATION C + FORMULATION 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COSECHA!$K$32</c:f>
              <c:numCache>
                <c:formatCode>0.00</c:formatCode>
                <c:ptCount val="1"/>
                <c:pt idx="0">
                  <c:v>59.275000000000006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26-4D91-9EEE-AFD629802ECD}"/>
            </c:ext>
          </c:extLst>
        </c:ser>
        <c:ser>
          <c:idx val="4"/>
          <c:order val="4"/>
          <c:tx>
            <c:strRef>
              <c:f>COSECHA!$I$33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COSECHA!$K$33</c:f>
              <c:numCache>
                <c:formatCode>0.00</c:formatCode>
                <c:ptCount val="1"/>
                <c:pt idx="0">
                  <c:v>58.424999999999997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26-4D91-9EEE-AFD629802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029184"/>
        <c:axId val="1090030144"/>
      </c:barChart>
      <c:catAx>
        <c:axId val="10900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30144"/>
        <c:crosses val="autoZero"/>
        <c:auto val="1"/>
        <c:lblAlgn val="ctr"/>
        <c:lblOffset val="100"/>
        <c:noMultiLvlLbl val="0"/>
      </c:catAx>
      <c:valAx>
        <c:axId val="109003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Kg/Hl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 diferencia respecto a T1-Control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COSECHA!$Q$29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COSECHA!$S$27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COSECHA!$S$29</c:f>
              <c:numCache>
                <c:formatCode>0.00</c:formatCode>
                <c:ptCount val="1"/>
                <c:pt idx="0">
                  <c:v>-0.47129391602399551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7-433E-84A2-57C274AB0624}"/>
            </c:ext>
          </c:extLst>
        </c:ser>
        <c:ser>
          <c:idx val="1"/>
          <c:order val="1"/>
          <c:tx>
            <c:strRef>
              <c:f>COSECHA!$Q$30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COSECHA!$S$27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COSECHA!$S$30</c:f>
              <c:numCache>
                <c:formatCode>0.00</c:formatCode>
                <c:ptCount val="1"/>
                <c:pt idx="0">
                  <c:v>-3.8131962296486677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7-433E-84A2-57C274AB0624}"/>
            </c:ext>
          </c:extLst>
        </c:ser>
        <c:ser>
          <c:idx val="2"/>
          <c:order val="2"/>
          <c:tx>
            <c:strRef>
              <c:f>COSECHA!$Q$31</c:f>
              <c:strCache>
                <c:ptCount val="1"/>
                <c:pt idx="0">
                  <c:v>T4 FORMULATION C + FORMULATION 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COSECHA!$S$27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COSECHA!$S$31</c:f>
              <c:numCache>
                <c:formatCode>0.00</c:formatCode>
                <c:ptCount val="1"/>
                <c:pt idx="0">
                  <c:v>1.5852613538989004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7-433E-84A2-57C274AB0624}"/>
            </c:ext>
          </c:extLst>
        </c:ser>
        <c:ser>
          <c:idx val="3"/>
          <c:order val="3"/>
          <c:tx>
            <c:strRef>
              <c:f>COSECHA!$Q$32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COSECHA!$S$27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COSECHA!$S$32</c:f>
              <c:numCache>
                <c:formatCode>0.00</c:formatCode>
                <c:ptCount val="1"/>
                <c:pt idx="0">
                  <c:v>0.12853470437018188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7-433E-84A2-57C274AB0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011424"/>
        <c:axId val="1090011904"/>
      </c:barChart>
      <c:catAx>
        <c:axId val="109001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Tratamientos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11904"/>
        <c:crosses val="autoZero"/>
        <c:auto val="1"/>
        <c:lblAlgn val="ctr"/>
        <c:lblOffset val="100"/>
        <c:noMultiLvlLbl val="0"/>
      </c:catAx>
      <c:valAx>
        <c:axId val="10900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Macronutrientes foliares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097857477304624"/>
          <c:y val="0.1836220816126736"/>
          <c:w val="0.53763269767105271"/>
          <c:h val="0.6777844062031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ANALITICAS!$A$4</c:f>
              <c:strCache>
                <c:ptCount val="1"/>
                <c:pt idx="0">
                  <c:v>T1 -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ANALITICAS!$B$4:$G$4</c:f>
              <c:numCache>
                <c:formatCode>General</c:formatCode>
                <c:ptCount val="6"/>
                <c:pt idx="0">
                  <c:v>3.6</c:v>
                </c:pt>
                <c:pt idx="1">
                  <c:v>0.22</c:v>
                </c:pt>
                <c:pt idx="2">
                  <c:v>0.16</c:v>
                </c:pt>
                <c:pt idx="3">
                  <c:v>0.41</c:v>
                </c:pt>
                <c:pt idx="4">
                  <c:v>1.52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4-44B0-81EA-0D0CABFFFCCF}"/>
            </c:ext>
          </c:extLst>
        </c:ser>
        <c:ser>
          <c:idx val="1"/>
          <c:order val="1"/>
          <c:tx>
            <c:strRef>
              <c:f>ANALITICAS!$A$5</c:f>
              <c:strCache>
                <c:ptCount val="1"/>
                <c:pt idx="0">
                  <c:v>T2 - Formulation C 2,5kg/ha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ANALITICAS!$B$5:$G$5</c:f>
              <c:numCache>
                <c:formatCode>General</c:formatCode>
                <c:ptCount val="6"/>
                <c:pt idx="0">
                  <c:v>4.05</c:v>
                </c:pt>
                <c:pt idx="1">
                  <c:v>0.2</c:v>
                </c:pt>
                <c:pt idx="2">
                  <c:v>0.2</c:v>
                </c:pt>
                <c:pt idx="3">
                  <c:v>1.63</c:v>
                </c:pt>
                <c:pt idx="4">
                  <c:v>1.0900000000000001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4-44B0-81EA-0D0CABFFFCCF}"/>
            </c:ext>
          </c:extLst>
        </c:ser>
        <c:ser>
          <c:idx val="2"/>
          <c:order val="2"/>
          <c:tx>
            <c:strRef>
              <c:f>ANALITICAS!$A$6</c:f>
              <c:strCache>
                <c:ptCount val="1"/>
                <c:pt idx="0">
                  <c:v>T3 - Formulation A 4L/Ha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ANALITICAS!$B$6:$G$6</c:f>
              <c:numCache>
                <c:formatCode>General</c:formatCode>
                <c:ptCount val="6"/>
                <c:pt idx="0">
                  <c:v>3.82</c:v>
                </c:pt>
                <c:pt idx="1">
                  <c:v>0.25</c:v>
                </c:pt>
                <c:pt idx="2">
                  <c:v>0.17</c:v>
                </c:pt>
                <c:pt idx="3">
                  <c:v>0.43</c:v>
                </c:pt>
                <c:pt idx="4">
                  <c:v>1.24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4-44B0-81EA-0D0CABFFFCCF}"/>
            </c:ext>
          </c:extLst>
        </c:ser>
        <c:ser>
          <c:idx val="3"/>
          <c:order val="3"/>
          <c:tx>
            <c:strRef>
              <c:f>ANALITICAS!$A$7</c:f>
              <c:strCache>
                <c:ptCount val="1"/>
                <c:pt idx="0">
                  <c:v>T4- Formulation C 2,5 kg/ha + Formulation A 4L/Ha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ANALITICAS!$B$7:$G$7</c:f>
              <c:numCache>
                <c:formatCode>General</c:formatCode>
                <c:ptCount val="6"/>
                <c:pt idx="0">
                  <c:v>3.23</c:v>
                </c:pt>
                <c:pt idx="1">
                  <c:v>0.24</c:v>
                </c:pt>
                <c:pt idx="2">
                  <c:v>0.18</c:v>
                </c:pt>
                <c:pt idx="3">
                  <c:v>0.43</c:v>
                </c:pt>
                <c:pt idx="4">
                  <c:v>1.1299999999999999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E4-44B0-81EA-0D0CABFFFCCF}"/>
            </c:ext>
          </c:extLst>
        </c:ser>
        <c:ser>
          <c:idx val="4"/>
          <c:order val="4"/>
          <c:tx>
            <c:strRef>
              <c:f>ANALITICAS!$A$8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ANALITICAS!$B$8:$G$8</c:f>
              <c:numCache>
                <c:formatCode>General</c:formatCode>
                <c:ptCount val="6"/>
                <c:pt idx="0">
                  <c:v>3.53</c:v>
                </c:pt>
                <c:pt idx="1">
                  <c:v>0.24</c:v>
                </c:pt>
                <c:pt idx="2">
                  <c:v>0.16</c:v>
                </c:pt>
                <c:pt idx="3">
                  <c:v>0.4</c:v>
                </c:pt>
                <c:pt idx="4">
                  <c:v>1.36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E4-44B0-81EA-0D0CABFFF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490255"/>
        <c:axId val="506480175"/>
      </c:barChart>
      <c:catAx>
        <c:axId val="50649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Elementos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480175"/>
        <c:crosses val="autoZero"/>
        <c:auto val="1"/>
        <c:lblAlgn val="ctr"/>
        <c:lblOffset val="100"/>
        <c:noMultiLvlLbl val="0"/>
      </c:catAx>
      <c:valAx>
        <c:axId val="5064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Micronutrientes foliares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097857477304624"/>
          <c:y val="0.1836220816126736"/>
          <c:w val="0.53763269767105271"/>
          <c:h val="0.6777844062031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ANALITICAS!$A$14</c:f>
              <c:strCache>
                <c:ptCount val="1"/>
                <c:pt idx="0">
                  <c:v>T1 -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ANALITICAS!$B$14:$F$14</c:f>
              <c:numCache>
                <c:formatCode>General</c:formatCode>
                <c:ptCount val="5"/>
                <c:pt idx="0">
                  <c:v>28</c:v>
                </c:pt>
                <c:pt idx="1">
                  <c:v>88.5</c:v>
                </c:pt>
                <c:pt idx="2">
                  <c:v>25</c:v>
                </c:pt>
                <c:pt idx="3">
                  <c:v>18.5</c:v>
                </c:pt>
                <c:pt idx="4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9-4E0B-9CFC-616184FD29F8}"/>
            </c:ext>
          </c:extLst>
        </c:ser>
        <c:ser>
          <c:idx val="1"/>
          <c:order val="1"/>
          <c:tx>
            <c:strRef>
              <c:f>ANALITICAS!$A$15</c:f>
              <c:strCache>
                <c:ptCount val="1"/>
                <c:pt idx="0">
                  <c:v>T2 - Formulation C 2,5kg/Ha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ANALITICAS!$B$15:$F$15</c:f>
              <c:numCache>
                <c:formatCode>General</c:formatCode>
                <c:ptCount val="5"/>
                <c:pt idx="0">
                  <c:v>26.5</c:v>
                </c:pt>
                <c:pt idx="1">
                  <c:v>128.5</c:v>
                </c:pt>
                <c:pt idx="2">
                  <c:v>26.5</c:v>
                </c:pt>
                <c:pt idx="3">
                  <c:v>19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9-4E0B-9CFC-616184FD29F8}"/>
            </c:ext>
          </c:extLst>
        </c:ser>
        <c:ser>
          <c:idx val="2"/>
          <c:order val="2"/>
          <c:tx>
            <c:strRef>
              <c:f>ANALITICAS!$A$16</c:f>
              <c:strCache>
                <c:ptCount val="1"/>
                <c:pt idx="0">
                  <c:v>T3 - Formulation A 4L/ha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ANALITICAS!$B$16:$F$16</c:f>
              <c:numCache>
                <c:formatCode>General</c:formatCode>
                <c:ptCount val="5"/>
                <c:pt idx="0">
                  <c:v>29</c:v>
                </c:pt>
                <c:pt idx="1">
                  <c:v>81</c:v>
                </c:pt>
                <c:pt idx="2">
                  <c:v>25</c:v>
                </c:pt>
                <c:pt idx="3">
                  <c:v>18.5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B9-4E0B-9CFC-616184FD29F8}"/>
            </c:ext>
          </c:extLst>
        </c:ser>
        <c:ser>
          <c:idx val="3"/>
          <c:order val="3"/>
          <c:tx>
            <c:strRef>
              <c:f>ANALITICAS!$A$17</c:f>
              <c:strCache>
                <c:ptCount val="1"/>
                <c:pt idx="0">
                  <c:v>T4- Formulation C 2,5 kg/ha+ Formulation A 4L/Ha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ANALITICAS!$B$17:$F$17</c:f>
              <c:numCache>
                <c:formatCode>General</c:formatCode>
                <c:ptCount val="5"/>
                <c:pt idx="0">
                  <c:v>29</c:v>
                </c:pt>
                <c:pt idx="1">
                  <c:v>82.5</c:v>
                </c:pt>
                <c:pt idx="2">
                  <c:v>30</c:v>
                </c:pt>
                <c:pt idx="3">
                  <c:v>23.5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B9-4E0B-9CFC-616184FD29F8}"/>
            </c:ext>
          </c:extLst>
        </c:ser>
        <c:ser>
          <c:idx val="4"/>
          <c:order val="4"/>
          <c:tx>
            <c:strRef>
              <c:f>ANALITICAS!$A$18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ANALITICAS!$B$18:$F$18</c:f>
              <c:numCache>
                <c:formatCode>General</c:formatCode>
                <c:ptCount val="5"/>
                <c:pt idx="0">
                  <c:v>32</c:v>
                </c:pt>
                <c:pt idx="1">
                  <c:v>86.5</c:v>
                </c:pt>
                <c:pt idx="2">
                  <c:v>30.5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B9-4E0B-9CFC-616184FD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490255"/>
        <c:axId val="506480175"/>
      </c:barChart>
      <c:catAx>
        <c:axId val="50649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Elementos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480175"/>
        <c:crosses val="autoZero"/>
        <c:auto val="1"/>
        <c:lblAlgn val="ctr"/>
        <c:lblOffset val="100"/>
        <c:noMultiLvlLbl val="0"/>
      </c:catAx>
      <c:valAx>
        <c:axId val="5064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mg/Kg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 diferencia respecto a T1-Control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ANALITICAS!$J$5</c:f>
              <c:strCache>
                <c:ptCount val="1"/>
                <c:pt idx="0">
                  <c:v>T2 - Formulation C 2,5kg/ha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ANALITICAS!$K$4:$O$4</c:f>
              <c:strCache>
                <c:ptCount val="5"/>
                <c:pt idx="0">
                  <c:v>Nitrogeno total (N)</c:v>
                </c:pt>
                <c:pt idx="1">
                  <c:v>Fosforo (P)</c:v>
                </c:pt>
                <c:pt idx="2">
                  <c:v>Magnesio (Mg)</c:v>
                </c:pt>
                <c:pt idx="3">
                  <c:v>Calcio (Ca)</c:v>
                </c:pt>
                <c:pt idx="4">
                  <c:v>Potasio (K)</c:v>
                </c:pt>
              </c:strCache>
            </c:strRef>
          </c:cat>
          <c:val>
            <c:numRef>
              <c:f>ANALITICAS!$K$5:$O$5</c:f>
              <c:numCache>
                <c:formatCode>0.0</c:formatCode>
                <c:ptCount val="5"/>
                <c:pt idx="0">
                  <c:v>12.5</c:v>
                </c:pt>
                <c:pt idx="1">
                  <c:v>-9.0909090909090935</c:v>
                </c:pt>
                <c:pt idx="2">
                  <c:v>25</c:v>
                </c:pt>
                <c:pt idx="3">
                  <c:v>297.5609756097561</c:v>
                </c:pt>
                <c:pt idx="4">
                  <c:v>-28.28947368421052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6-4442-A447-A04FA34D44DE}"/>
            </c:ext>
          </c:extLst>
        </c:ser>
        <c:ser>
          <c:idx val="1"/>
          <c:order val="1"/>
          <c:tx>
            <c:strRef>
              <c:f>ANALITICAS!$J$6</c:f>
              <c:strCache>
                <c:ptCount val="1"/>
                <c:pt idx="0">
                  <c:v>T3 - Formulation A 4L/Ha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ANALITICAS!$K$4:$O$4</c:f>
              <c:strCache>
                <c:ptCount val="5"/>
                <c:pt idx="0">
                  <c:v>Nitrogeno total (N)</c:v>
                </c:pt>
                <c:pt idx="1">
                  <c:v>Fosforo (P)</c:v>
                </c:pt>
                <c:pt idx="2">
                  <c:v>Magnesio (Mg)</c:v>
                </c:pt>
                <c:pt idx="3">
                  <c:v>Calcio (Ca)</c:v>
                </c:pt>
                <c:pt idx="4">
                  <c:v>Potasio (K)</c:v>
                </c:pt>
              </c:strCache>
            </c:strRef>
          </c:cat>
          <c:val>
            <c:numRef>
              <c:f>ANALITICAS!$K$6:$O$6</c:f>
              <c:numCache>
                <c:formatCode>0.0</c:formatCode>
                <c:ptCount val="5"/>
                <c:pt idx="0">
                  <c:v>6.1111111111111143</c:v>
                </c:pt>
                <c:pt idx="1">
                  <c:v>13.63636363636364</c:v>
                </c:pt>
                <c:pt idx="2">
                  <c:v>6.25</c:v>
                </c:pt>
                <c:pt idx="3">
                  <c:v>4.8780487804878163</c:v>
                </c:pt>
                <c:pt idx="4">
                  <c:v>-18.421052631578945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6-4442-A447-A04FA34D44DE}"/>
            </c:ext>
          </c:extLst>
        </c:ser>
        <c:ser>
          <c:idx val="2"/>
          <c:order val="2"/>
          <c:tx>
            <c:strRef>
              <c:f>ANALITICAS!$J$7</c:f>
              <c:strCache>
                <c:ptCount val="1"/>
                <c:pt idx="0">
                  <c:v>T4- Formulation C 2,5 kg/ha + Formulation A 4L/Ha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ANALITICAS!$K$4:$O$4</c:f>
              <c:strCache>
                <c:ptCount val="5"/>
                <c:pt idx="0">
                  <c:v>Nitrogeno total (N)</c:v>
                </c:pt>
                <c:pt idx="1">
                  <c:v>Fosforo (P)</c:v>
                </c:pt>
                <c:pt idx="2">
                  <c:v>Magnesio (Mg)</c:v>
                </c:pt>
                <c:pt idx="3">
                  <c:v>Calcio (Ca)</c:v>
                </c:pt>
                <c:pt idx="4">
                  <c:v>Potasio (K)</c:v>
                </c:pt>
              </c:strCache>
            </c:strRef>
          </c:cat>
          <c:val>
            <c:numRef>
              <c:f>ANALITICAS!$K$7:$O$7</c:f>
              <c:numCache>
                <c:formatCode>0.0</c:formatCode>
                <c:ptCount val="5"/>
                <c:pt idx="0">
                  <c:v>-10.277777777777786</c:v>
                </c:pt>
                <c:pt idx="1">
                  <c:v>9.0909090909090935</c:v>
                </c:pt>
                <c:pt idx="2">
                  <c:v>12.5</c:v>
                </c:pt>
                <c:pt idx="3">
                  <c:v>4.8780487804878163</c:v>
                </c:pt>
                <c:pt idx="4">
                  <c:v>-25.65789473684211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6-4442-A447-A04FA34D44DE}"/>
            </c:ext>
          </c:extLst>
        </c:ser>
        <c:ser>
          <c:idx val="3"/>
          <c:order val="3"/>
          <c:tx>
            <c:strRef>
              <c:f>ANALITICAS!$J$8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ANALITICAS!$K$4:$O$4</c:f>
              <c:strCache>
                <c:ptCount val="5"/>
                <c:pt idx="0">
                  <c:v>Nitrogeno total (N)</c:v>
                </c:pt>
                <c:pt idx="1">
                  <c:v>Fosforo (P)</c:v>
                </c:pt>
                <c:pt idx="2">
                  <c:v>Magnesio (Mg)</c:v>
                </c:pt>
                <c:pt idx="3">
                  <c:v>Calcio (Ca)</c:v>
                </c:pt>
                <c:pt idx="4">
                  <c:v>Potasio (K)</c:v>
                </c:pt>
              </c:strCache>
            </c:strRef>
          </c:cat>
          <c:val>
            <c:numRef>
              <c:f>ANALITICAS!$K$8:$O$8</c:f>
              <c:numCache>
                <c:formatCode>0.0</c:formatCode>
                <c:ptCount val="5"/>
                <c:pt idx="0">
                  <c:v>-1.9444444444444429</c:v>
                </c:pt>
                <c:pt idx="1">
                  <c:v>9.0909090909090935</c:v>
                </c:pt>
                <c:pt idx="2">
                  <c:v>0</c:v>
                </c:pt>
                <c:pt idx="3">
                  <c:v>-2.4390243902439011</c:v>
                </c:pt>
                <c:pt idx="4">
                  <c:v>-10.526315789473685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6-4442-A447-A04FA34D4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446319"/>
        <c:axId val="1293472239"/>
      </c:barChart>
      <c:catAx>
        <c:axId val="129344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3472239"/>
        <c:crosses val="autoZero"/>
        <c:auto val="1"/>
        <c:lblAlgn val="ctr"/>
        <c:lblOffset val="100"/>
        <c:noMultiLvlLbl val="0"/>
      </c:catAx>
      <c:valAx>
        <c:axId val="12934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344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 diferencia respecto a T1-Control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ANALITICAS!$J$13</c:f>
              <c:strCache>
                <c:ptCount val="1"/>
                <c:pt idx="0">
                  <c:v>T2 - Formulation C 2,5kg/ha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ANALITICAS!$K$12:$O$12</c:f>
              <c:strCache>
                <c:ptCount val="5"/>
                <c:pt idx="0">
                  <c:v>Zinc (Zn)</c:v>
                </c:pt>
                <c:pt idx="1">
                  <c:v> Hierro (Fe)</c:v>
                </c:pt>
                <c:pt idx="2">
                  <c:v>(Hierro) Mn</c:v>
                </c:pt>
                <c:pt idx="3">
                  <c:v>Cobre (Cu)</c:v>
                </c:pt>
                <c:pt idx="4">
                  <c:v>Boro (Br)</c:v>
                </c:pt>
              </c:strCache>
            </c:strRef>
          </c:cat>
          <c:val>
            <c:numRef>
              <c:f>ANALITICAS!$K$13:$O$13</c:f>
              <c:numCache>
                <c:formatCode>0.0</c:formatCode>
                <c:ptCount val="5"/>
                <c:pt idx="0">
                  <c:v>-5.3571428571428612</c:v>
                </c:pt>
                <c:pt idx="1">
                  <c:v>45.197740112994353</c:v>
                </c:pt>
                <c:pt idx="2">
                  <c:v>6</c:v>
                </c:pt>
                <c:pt idx="3">
                  <c:v>2.7027027027027088</c:v>
                </c:pt>
                <c:pt idx="4">
                  <c:v>9.0909090909090935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B-4D22-9790-43D913734D1C}"/>
            </c:ext>
          </c:extLst>
        </c:ser>
        <c:ser>
          <c:idx val="1"/>
          <c:order val="1"/>
          <c:tx>
            <c:strRef>
              <c:f>ANALITICAS!$J$14</c:f>
              <c:strCache>
                <c:ptCount val="1"/>
                <c:pt idx="0">
                  <c:v>T3 - Formulation A 4L/Ha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ANALITICAS!$K$12:$O$12</c:f>
              <c:strCache>
                <c:ptCount val="5"/>
                <c:pt idx="0">
                  <c:v>Zinc (Zn)</c:v>
                </c:pt>
                <c:pt idx="1">
                  <c:v> Hierro (Fe)</c:v>
                </c:pt>
                <c:pt idx="2">
                  <c:v>(Hierro) Mn</c:v>
                </c:pt>
                <c:pt idx="3">
                  <c:v>Cobre (Cu)</c:v>
                </c:pt>
                <c:pt idx="4">
                  <c:v>Boro (Br)</c:v>
                </c:pt>
              </c:strCache>
            </c:strRef>
          </c:cat>
          <c:val>
            <c:numRef>
              <c:f>ANALITICAS!$K$14:$O$14</c:f>
              <c:numCache>
                <c:formatCode>0.0</c:formatCode>
                <c:ptCount val="5"/>
                <c:pt idx="0">
                  <c:v>3.5714285714285694</c:v>
                </c:pt>
                <c:pt idx="1">
                  <c:v>-8.4745762711864359</c:v>
                </c:pt>
                <c:pt idx="2">
                  <c:v>0</c:v>
                </c:pt>
                <c:pt idx="3">
                  <c:v>0</c:v>
                </c:pt>
                <c:pt idx="4">
                  <c:v>9.0909090909090935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B-4D22-9790-43D913734D1C}"/>
            </c:ext>
          </c:extLst>
        </c:ser>
        <c:ser>
          <c:idx val="2"/>
          <c:order val="2"/>
          <c:tx>
            <c:strRef>
              <c:f>ANALITICAS!$J$15</c:f>
              <c:strCache>
                <c:ptCount val="1"/>
                <c:pt idx="0">
                  <c:v>T4- Formulation C 2,5 kg/ha + Formulation A 4L/Ha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ANALITICAS!$K$12:$O$12</c:f>
              <c:strCache>
                <c:ptCount val="5"/>
                <c:pt idx="0">
                  <c:v>Zinc (Zn)</c:v>
                </c:pt>
                <c:pt idx="1">
                  <c:v> Hierro (Fe)</c:v>
                </c:pt>
                <c:pt idx="2">
                  <c:v>(Hierro) Mn</c:v>
                </c:pt>
                <c:pt idx="3">
                  <c:v>Cobre (Cu)</c:v>
                </c:pt>
                <c:pt idx="4">
                  <c:v>Boro (Br)</c:v>
                </c:pt>
              </c:strCache>
            </c:strRef>
          </c:cat>
          <c:val>
            <c:numRef>
              <c:f>ANALITICAS!$K$15:$O$15</c:f>
              <c:numCache>
                <c:formatCode>0.0</c:formatCode>
                <c:ptCount val="5"/>
                <c:pt idx="0">
                  <c:v>3.5714285714285694</c:v>
                </c:pt>
                <c:pt idx="1">
                  <c:v>-6.7796610169491487</c:v>
                </c:pt>
                <c:pt idx="2">
                  <c:v>20</c:v>
                </c:pt>
                <c:pt idx="3">
                  <c:v>27.027027027027032</c:v>
                </c:pt>
                <c:pt idx="4">
                  <c:v>-9.0909090909090935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B-4D22-9790-43D913734D1C}"/>
            </c:ext>
          </c:extLst>
        </c:ser>
        <c:ser>
          <c:idx val="3"/>
          <c:order val="3"/>
          <c:tx>
            <c:strRef>
              <c:f>ANALITICAS!$J$16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ANALITICAS!$K$12:$O$12</c:f>
              <c:strCache>
                <c:ptCount val="5"/>
                <c:pt idx="0">
                  <c:v>Zinc (Zn)</c:v>
                </c:pt>
                <c:pt idx="1">
                  <c:v> Hierro (Fe)</c:v>
                </c:pt>
                <c:pt idx="2">
                  <c:v>(Hierro) Mn</c:v>
                </c:pt>
                <c:pt idx="3">
                  <c:v>Cobre (Cu)</c:v>
                </c:pt>
                <c:pt idx="4">
                  <c:v>Boro (Br)</c:v>
                </c:pt>
              </c:strCache>
            </c:strRef>
          </c:cat>
          <c:val>
            <c:numRef>
              <c:f>ANALITICAS!$K$16:$O$16</c:f>
              <c:numCache>
                <c:formatCode>0.0</c:formatCode>
                <c:ptCount val="5"/>
                <c:pt idx="0">
                  <c:v>14.285714285714292</c:v>
                </c:pt>
                <c:pt idx="1">
                  <c:v>-2.2598870056497162</c:v>
                </c:pt>
                <c:pt idx="2">
                  <c:v>22</c:v>
                </c:pt>
                <c:pt idx="3">
                  <c:v>18.918918918918919</c:v>
                </c:pt>
                <c:pt idx="4">
                  <c:v>-9.0909090909090935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B-4D22-9790-43D913734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028863"/>
        <c:axId val="1535033183"/>
      </c:barChart>
      <c:catAx>
        <c:axId val="153502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5033183"/>
        <c:crosses val="autoZero"/>
        <c:auto val="1"/>
        <c:lblAlgn val="ctr"/>
        <c:lblOffset val="100"/>
        <c:noMultiLvlLbl val="0"/>
      </c:catAx>
      <c:valAx>
        <c:axId val="153503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502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Analisis de Semillas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ANALITICAS!$A$61</c:f>
              <c:strCache>
                <c:ptCount val="1"/>
                <c:pt idx="0">
                  <c:v>T1 - Control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ANALITICAS!$B$61:$C$61</c:f>
              <c:numCache>
                <c:formatCode>General</c:formatCode>
                <c:ptCount val="2"/>
                <c:pt idx="0">
                  <c:v>11.6</c:v>
                </c:pt>
                <c:pt idx="1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B-44DA-9160-3F3E0E15957D}"/>
            </c:ext>
          </c:extLst>
        </c:ser>
        <c:ser>
          <c:idx val="1"/>
          <c:order val="1"/>
          <c:tx>
            <c:strRef>
              <c:f>ANALITICAS!$A$62</c:f>
              <c:strCache>
                <c:ptCount val="1"/>
                <c:pt idx="0">
                  <c:v>T2 - Formulation C 2,5 kg/ha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ANALITICAS!$B$62:$C$62</c:f>
              <c:numCache>
                <c:formatCode>General</c:formatCode>
                <c:ptCount val="2"/>
                <c:pt idx="0">
                  <c:v>10.5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B-44DA-9160-3F3E0E15957D}"/>
            </c:ext>
          </c:extLst>
        </c:ser>
        <c:ser>
          <c:idx val="2"/>
          <c:order val="2"/>
          <c:tx>
            <c:strRef>
              <c:f>ANALITICAS!$A$63</c:f>
              <c:strCache>
                <c:ptCount val="1"/>
                <c:pt idx="0">
                  <c:v>T3 - Formulation A 4 L/ha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ANALITICAS!$B$63:$C$63</c:f>
              <c:numCache>
                <c:formatCode>General</c:formatCode>
                <c:ptCount val="2"/>
                <c:pt idx="0">
                  <c:v>11.5</c:v>
                </c:pt>
                <c:pt idx="1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9B-44DA-9160-3F3E0E15957D}"/>
            </c:ext>
          </c:extLst>
        </c:ser>
        <c:ser>
          <c:idx val="3"/>
          <c:order val="3"/>
          <c:tx>
            <c:strRef>
              <c:f>ANALITICAS!$A$64</c:f>
              <c:strCache>
                <c:ptCount val="1"/>
                <c:pt idx="0">
                  <c:v>T4- Formulation C 2,5 kg/ha+Formulation A 4L/Ha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ANALITICAS!$B$64:$C$64</c:f>
              <c:numCache>
                <c:formatCode>General</c:formatCode>
                <c:ptCount val="2"/>
                <c:pt idx="0">
                  <c:v>11.5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9B-44DA-9160-3F3E0E15957D}"/>
            </c:ext>
          </c:extLst>
        </c:ser>
        <c:ser>
          <c:idx val="4"/>
          <c:order val="4"/>
          <c:tx>
            <c:strRef>
              <c:f>ANALITICAS!$A$65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ANALITICAS!$B$65:$C$65</c:f>
              <c:numCache>
                <c:formatCode>General</c:formatCode>
                <c:ptCount val="2"/>
                <c:pt idx="0">
                  <c:v>10.8</c:v>
                </c:pt>
                <c:pt idx="1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9B-44DA-9160-3F3E0E15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0644191"/>
        <c:axId val="1220644671"/>
      </c:barChart>
      <c:catAx>
        <c:axId val="122064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0644671"/>
        <c:crosses val="autoZero"/>
        <c:auto val="1"/>
        <c:lblAlgn val="ctr"/>
        <c:lblOffset val="100"/>
        <c:noMultiLvlLbl val="0"/>
      </c:catAx>
      <c:valAx>
        <c:axId val="12206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064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ANALITICAS!$E$61</c:f>
              <c:strCache>
                <c:ptCount val="1"/>
                <c:pt idx="0">
                  <c:v>T2 - Formulation C 2,5 kg/ha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ANALITICAS!$F$60:$G$60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ANALITICAS!$F$61:$G$61</c:f>
              <c:numCache>
                <c:formatCode>0.00</c:formatCode>
                <c:ptCount val="2"/>
                <c:pt idx="0">
                  <c:v>-9.4827586206896513</c:v>
                </c:pt>
                <c:pt idx="1">
                  <c:v>-29.6875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C-4603-A23E-5FB54FCE583C}"/>
            </c:ext>
          </c:extLst>
        </c:ser>
        <c:ser>
          <c:idx val="1"/>
          <c:order val="1"/>
          <c:tx>
            <c:strRef>
              <c:f>ANALITICAS!$E$62</c:f>
              <c:strCache>
                <c:ptCount val="1"/>
                <c:pt idx="0">
                  <c:v>T3 - Formulation A 4 L/ha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ANALITICAS!$F$60:$G$60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ANALITICAS!$F$62:$G$62</c:f>
              <c:numCache>
                <c:formatCode>0.00</c:formatCode>
                <c:ptCount val="2"/>
                <c:pt idx="0">
                  <c:v>-0.86206896551723844</c:v>
                </c:pt>
                <c:pt idx="1">
                  <c:v>-7.8125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C-4603-A23E-5FB54FCE583C}"/>
            </c:ext>
          </c:extLst>
        </c:ser>
        <c:ser>
          <c:idx val="2"/>
          <c:order val="2"/>
          <c:tx>
            <c:strRef>
              <c:f>ANALITICAS!$E$63</c:f>
              <c:strCache>
                <c:ptCount val="1"/>
                <c:pt idx="0">
                  <c:v>T4- Formulation C 2,5 kg/ha+Formulation A 4L/Ha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ANALITICAS!$F$60:$G$60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ANALITICAS!$F$63:$G$63</c:f>
              <c:numCache>
                <c:formatCode>0.00</c:formatCode>
                <c:ptCount val="2"/>
                <c:pt idx="0">
                  <c:v>-0.86206896551723844</c:v>
                </c:pt>
                <c:pt idx="1">
                  <c:v>-6.25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5-4586-AB3A-4662C2560C9D}"/>
            </c:ext>
          </c:extLst>
        </c:ser>
        <c:ser>
          <c:idx val="3"/>
          <c:order val="3"/>
          <c:tx>
            <c:strRef>
              <c:f>ANALITICAS!$E$64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ANALITICAS!$F$60:$G$60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ANALITICAS!$F$64:$G$64</c:f>
              <c:numCache>
                <c:formatCode>0.00</c:formatCode>
                <c:ptCount val="2"/>
                <c:pt idx="0">
                  <c:v>-6.8965517241379217</c:v>
                </c:pt>
                <c:pt idx="1">
                  <c:v>-20.312500000000014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5-4586-AB3A-4662C2560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313119"/>
        <c:axId val="1796305919"/>
      </c:barChart>
      <c:catAx>
        <c:axId val="179631311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6305919"/>
        <c:crosses val="autoZero"/>
        <c:auto val="1"/>
        <c:lblAlgn val="ctr"/>
        <c:lblOffset val="100"/>
        <c:noMultiLvlLbl val="0"/>
      </c:catAx>
      <c:valAx>
        <c:axId val="179630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631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2000" b="1"/>
              <a:t>Tª</a:t>
            </a:r>
            <a:r>
              <a:rPr lang="es-ES" sz="2000" b="1" baseline="0"/>
              <a:t> / HR</a:t>
            </a:r>
            <a:endParaRPr lang="es-E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climáticos '!$C$3</c:f>
              <c:strCache>
                <c:ptCount val="1"/>
                <c:pt idx="0">
                  <c:v>Temp Media (ºC)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'Datos climáticos '!$B$4:$B$258</c:f>
              <c:numCache>
                <c:formatCode>m/d/yyyy</c:formatCode>
                <c:ptCount val="255"/>
                <c:pt idx="0">
                  <c:v>45614</c:v>
                </c:pt>
                <c:pt idx="1">
                  <c:v>45615</c:v>
                </c:pt>
                <c:pt idx="2">
                  <c:v>45616</c:v>
                </c:pt>
                <c:pt idx="3">
                  <c:v>45617</c:v>
                </c:pt>
                <c:pt idx="4">
                  <c:v>45618</c:v>
                </c:pt>
                <c:pt idx="5">
                  <c:v>45619</c:v>
                </c:pt>
                <c:pt idx="6">
                  <c:v>45620</c:v>
                </c:pt>
                <c:pt idx="7">
                  <c:v>45621</c:v>
                </c:pt>
                <c:pt idx="8">
                  <c:v>45622</c:v>
                </c:pt>
                <c:pt idx="9">
                  <c:v>45623</c:v>
                </c:pt>
                <c:pt idx="10">
                  <c:v>45624</c:v>
                </c:pt>
                <c:pt idx="11">
                  <c:v>45625</c:v>
                </c:pt>
                <c:pt idx="12">
                  <c:v>45626</c:v>
                </c:pt>
                <c:pt idx="13">
                  <c:v>45627</c:v>
                </c:pt>
                <c:pt idx="14">
                  <c:v>45628</c:v>
                </c:pt>
                <c:pt idx="15">
                  <c:v>45629</c:v>
                </c:pt>
                <c:pt idx="16">
                  <c:v>45630</c:v>
                </c:pt>
                <c:pt idx="17">
                  <c:v>45631</c:v>
                </c:pt>
                <c:pt idx="18">
                  <c:v>45632</c:v>
                </c:pt>
                <c:pt idx="19">
                  <c:v>45633</c:v>
                </c:pt>
                <c:pt idx="20">
                  <c:v>45634</c:v>
                </c:pt>
                <c:pt idx="21">
                  <c:v>45635</c:v>
                </c:pt>
                <c:pt idx="22">
                  <c:v>45636</c:v>
                </c:pt>
                <c:pt idx="23">
                  <c:v>45637</c:v>
                </c:pt>
                <c:pt idx="24">
                  <c:v>45638</c:v>
                </c:pt>
                <c:pt idx="25">
                  <c:v>45639</c:v>
                </c:pt>
                <c:pt idx="26">
                  <c:v>45640</c:v>
                </c:pt>
                <c:pt idx="27">
                  <c:v>45641</c:v>
                </c:pt>
                <c:pt idx="28">
                  <c:v>45642</c:v>
                </c:pt>
                <c:pt idx="29">
                  <c:v>45643</c:v>
                </c:pt>
                <c:pt idx="30">
                  <c:v>45644</c:v>
                </c:pt>
                <c:pt idx="31">
                  <c:v>45645</c:v>
                </c:pt>
                <c:pt idx="32">
                  <c:v>45646</c:v>
                </c:pt>
                <c:pt idx="33">
                  <c:v>45647</c:v>
                </c:pt>
                <c:pt idx="34">
                  <c:v>45648</c:v>
                </c:pt>
                <c:pt idx="35">
                  <c:v>45649</c:v>
                </c:pt>
                <c:pt idx="36">
                  <c:v>45650</c:v>
                </c:pt>
                <c:pt idx="37">
                  <c:v>45651</c:v>
                </c:pt>
                <c:pt idx="38">
                  <c:v>45652</c:v>
                </c:pt>
                <c:pt idx="39">
                  <c:v>45653</c:v>
                </c:pt>
                <c:pt idx="40">
                  <c:v>45654</c:v>
                </c:pt>
                <c:pt idx="41">
                  <c:v>45655</c:v>
                </c:pt>
                <c:pt idx="42">
                  <c:v>45656</c:v>
                </c:pt>
                <c:pt idx="43">
                  <c:v>45657</c:v>
                </c:pt>
                <c:pt idx="44">
                  <c:v>45658</c:v>
                </c:pt>
                <c:pt idx="45">
                  <c:v>45659</c:v>
                </c:pt>
                <c:pt idx="46">
                  <c:v>45660</c:v>
                </c:pt>
                <c:pt idx="47">
                  <c:v>45661</c:v>
                </c:pt>
                <c:pt idx="48">
                  <c:v>45662</c:v>
                </c:pt>
                <c:pt idx="49">
                  <c:v>45663</c:v>
                </c:pt>
                <c:pt idx="50">
                  <c:v>45664</c:v>
                </c:pt>
                <c:pt idx="51">
                  <c:v>45665</c:v>
                </c:pt>
                <c:pt idx="52">
                  <c:v>45666</c:v>
                </c:pt>
                <c:pt idx="53">
                  <c:v>45667</c:v>
                </c:pt>
                <c:pt idx="54">
                  <c:v>45668</c:v>
                </c:pt>
                <c:pt idx="55">
                  <c:v>45669</c:v>
                </c:pt>
                <c:pt idx="56">
                  <c:v>45670</c:v>
                </c:pt>
                <c:pt idx="57">
                  <c:v>45671</c:v>
                </c:pt>
                <c:pt idx="58">
                  <c:v>45672</c:v>
                </c:pt>
                <c:pt idx="59">
                  <c:v>45673</c:v>
                </c:pt>
                <c:pt idx="60">
                  <c:v>45674</c:v>
                </c:pt>
                <c:pt idx="61">
                  <c:v>45675</c:v>
                </c:pt>
                <c:pt idx="62">
                  <c:v>45676</c:v>
                </c:pt>
                <c:pt idx="63">
                  <c:v>45677</c:v>
                </c:pt>
                <c:pt idx="64">
                  <c:v>45678</c:v>
                </c:pt>
                <c:pt idx="65">
                  <c:v>45679</c:v>
                </c:pt>
                <c:pt idx="66">
                  <c:v>45680</c:v>
                </c:pt>
                <c:pt idx="67">
                  <c:v>45681</c:v>
                </c:pt>
                <c:pt idx="68">
                  <c:v>45682</c:v>
                </c:pt>
                <c:pt idx="69">
                  <c:v>45683</c:v>
                </c:pt>
                <c:pt idx="70">
                  <c:v>45684</c:v>
                </c:pt>
                <c:pt idx="71">
                  <c:v>45685</c:v>
                </c:pt>
                <c:pt idx="72">
                  <c:v>45686</c:v>
                </c:pt>
                <c:pt idx="73">
                  <c:v>45687</c:v>
                </c:pt>
                <c:pt idx="74">
                  <c:v>45688</c:v>
                </c:pt>
                <c:pt idx="75">
                  <c:v>45689</c:v>
                </c:pt>
                <c:pt idx="76">
                  <c:v>45690</c:v>
                </c:pt>
                <c:pt idx="77">
                  <c:v>45691</c:v>
                </c:pt>
                <c:pt idx="78">
                  <c:v>45692</c:v>
                </c:pt>
                <c:pt idx="79">
                  <c:v>45693</c:v>
                </c:pt>
                <c:pt idx="80">
                  <c:v>45694</c:v>
                </c:pt>
                <c:pt idx="81">
                  <c:v>45695</c:v>
                </c:pt>
                <c:pt idx="82">
                  <c:v>45696</c:v>
                </c:pt>
                <c:pt idx="83">
                  <c:v>45697</c:v>
                </c:pt>
                <c:pt idx="84">
                  <c:v>45698</c:v>
                </c:pt>
                <c:pt idx="85">
                  <c:v>45699</c:v>
                </c:pt>
                <c:pt idx="86">
                  <c:v>45700</c:v>
                </c:pt>
                <c:pt idx="87">
                  <c:v>45701</c:v>
                </c:pt>
                <c:pt idx="88">
                  <c:v>45702</c:v>
                </c:pt>
                <c:pt idx="89">
                  <c:v>45703</c:v>
                </c:pt>
                <c:pt idx="90">
                  <c:v>45704</c:v>
                </c:pt>
                <c:pt idx="91">
                  <c:v>45705</c:v>
                </c:pt>
                <c:pt idx="92">
                  <c:v>45706</c:v>
                </c:pt>
                <c:pt idx="93">
                  <c:v>45707</c:v>
                </c:pt>
                <c:pt idx="94">
                  <c:v>45708</c:v>
                </c:pt>
                <c:pt idx="95">
                  <c:v>45709</c:v>
                </c:pt>
                <c:pt idx="96">
                  <c:v>45710</c:v>
                </c:pt>
                <c:pt idx="97">
                  <c:v>45711</c:v>
                </c:pt>
                <c:pt idx="98">
                  <c:v>45712</c:v>
                </c:pt>
                <c:pt idx="99">
                  <c:v>45713</c:v>
                </c:pt>
                <c:pt idx="100">
                  <c:v>45714</c:v>
                </c:pt>
                <c:pt idx="101">
                  <c:v>45715</c:v>
                </c:pt>
                <c:pt idx="102">
                  <c:v>45716</c:v>
                </c:pt>
                <c:pt idx="103">
                  <c:v>45717</c:v>
                </c:pt>
                <c:pt idx="104">
                  <c:v>45718</c:v>
                </c:pt>
                <c:pt idx="105">
                  <c:v>45719</c:v>
                </c:pt>
                <c:pt idx="106">
                  <c:v>45720</c:v>
                </c:pt>
                <c:pt idx="107">
                  <c:v>45721</c:v>
                </c:pt>
                <c:pt idx="108">
                  <c:v>45722</c:v>
                </c:pt>
                <c:pt idx="109">
                  <c:v>45723</c:v>
                </c:pt>
                <c:pt idx="110">
                  <c:v>45724</c:v>
                </c:pt>
                <c:pt idx="111">
                  <c:v>45725</c:v>
                </c:pt>
                <c:pt idx="112">
                  <c:v>45726</c:v>
                </c:pt>
                <c:pt idx="113">
                  <c:v>45727</c:v>
                </c:pt>
                <c:pt idx="114">
                  <c:v>45728</c:v>
                </c:pt>
                <c:pt idx="115">
                  <c:v>45729</c:v>
                </c:pt>
                <c:pt idx="116">
                  <c:v>45730</c:v>
                </c:pt>
                <c:pt idx="117">
                  <c:v>45731</c:v>
                </c:pt>
                <c:pt idx="118">
                  <c:v>45732</c:v>
                </c:pt>
                <c:pt idx="119">
                  <c:v>45733</c:v>
                </c:pt>
                <c:pt idx="120">
                  <c:v>45734</c:v>
                </c:pt>
                <c:pt idx="121">
                  <c:v>45735</c:v>
                </c:pt>
                <c:pt idx="122">
                  <c:v>45736</c:v>
                </c:pt>
                <c:pt idx="123">
                  <c:v>45737</c:v>
                </c:pt>
                <c:pt idx="124">
                  <c:v>45738</c:v>
                </c:pt>
                <c:pt idx="125">
                  <c:v>45739</c:v>
                </c:pt>
                <c:pt idx="126">
                  <c:v>45740</c:v>
                </c:pt>
                <c:pt idx="127">
                  <c:v>45741</c:v>
                </c:pt>
                <c:pt idx="128">
                  <c:v>45742</c:v>
                </c:pt>
                <c:pt idx="129">
                  <c:v>45743</c:v>
                </c:pt>
                <c:pt idx="130">
                  <c:v>45744</c:v>
                </c:pt>
                <c:pt idx="131">
                  <c:v>45745</c:v>
                </c:pt>
                <c:pt idx="132">
                  <c:v>45746</c:v>
                </c:pt>
                <c:pt idx="133">
                  <c:v>45747</c:v>
                </c:pt>
                <c:pt idx="134" formatCode="m/d/yyyy">
                  <c:v>45748</c:v>
                </c:pt>
                <c:pt idx="135" formatCode="m/d/yyyy">
                  <c:v>45749</c:v>
                </c:pt>
                <c:pt idx="136" formatCode="m/d/yyyy">
                  <c:v>45750</c:v>
                </c:pt>
                <c:pt idx="137" formatCode="m/d/yyyy">
                  <c:v>45751</c:v>
                </c:pt>
                <c:pt idx="138" formatCode="m/d/yyyy">
                  <c:v>45752</c:v>
                </c:pt>
                <c:pt idx="139" formatCode="m/d/yyyy">
                  <c:v>45753</c:v>
                </c:pt>
                <c:pt idx="140" formatCode="m/d/yyyy">
                  <c:v>45754</c:v>
                </c:pt>
                <c:pt idx="141" formatCode="m/d/yyyy">
                  <c:v>45755</c:v>
                </c:pt>
                <c:pt idx="142" formatCode="m/d/yyyy">
                  <c:v>45756</c:v>
                </c:pt>
                <c:pt idx="143" formatCode="m/d/yyyy">
                  <c:v>45757</c:v>
                </c:pt>
                <c:pt idx="144" formatCode="m/d/yyyy">
                  <c:v>45758</c:v>
                </c:pt>
                <c:pt idx="145" formatCode="m/d/yyyy">
                  <c:v>45759</c:v>
                </c:pt>
                <c:pt idx="146" formatCode="m/d/yyyy">
                  <c:v>45760</c:v>
                </c:pt>
                <c:pt idx="147" formatCode="m/d/yyyy">
                  <c:v>45761</c:v>
                </c:pt>
                <c:pt idx="148" formatCode="m/d/yyyy">
                  <c:v>45762</c:v>
                </c:pt>
                <c:pt idx="149" formatCode="m/d/yyyy">
                  <c:v>45763</c:v>
                </c:pt>
                <c:pt idx="150" formatCode="m/d/yyyy">
                  <c:v>45764</c:v>
                </c:pt>
                <c:pt idx="151" formatCode="m/d/yyyy">
                  <c:v>45765</c:v>
                </c:pt>
                <c:pt idx="152" formatCode="m/d/yyyy">
                  <c:v>45766</c:v>
                </c:pt>
                <c:pt idx="153" formatCode="m/d/yyyy">
                  <c:v>45767</c:v>
                </c:pt>
                <c:pt idx="154" formatCode="m/d/yyyy">
                  <c:v>45768</c:v>
                </c:pt>
                <c:pt idx="155" formatCode="m/d/yyyy">
                  <c:v>45769</c:v>
                </c:pt>
                <c:pt idx="156" formatCode="m/d/yyyy">
                  <c:v>45770</c:v>
                </c:pt>
                <c:pt idx="157" formatCode="m/d/yyyy">
                  <c:v>45771</c:v>
                </c:pt>
                <c:pt idx="158" formatCode="m/d/yyyy">
                  <c:v>45772</c:v>
                </c:pt>
                <c:pt idx="159" formatCode="m/d/yyyy">
                  <c:v>45773</c:v>
                </c:pt>
                <c:pt idx="160" formatCode="m/d/yyyy">
                  <c:v>45774</c:v>
                </c:pt>
                <c:pt idx="161" formatCode="m/d/yyyy">
                  <c:v>45775</c:v>
                </c:pt>
                <c:pt idx="162" formatCode="m/d/yyyy">
                  <c:v>45776</c:v>
                </c:pt>
                <c:pt idx="163" formatCode="m/d/yyyy">
                  <c:v>45777</c:v>
                </c:pt>
                <c:pt idx="164" formatCode="m/d/yyyy">
                  <c:v>45778</c:v>
                </c:pt>
                <c:pt idx="165" formatCode="m/d/yyyy">
                  <c:v>45779</c:v>
                </c:pt>
                <c:pt idx="166" formatCode="m/d/yyyy">
                  <c:v>45780</c:v>
                </c:pt>
                <c:pt idx="167" formatCode="m/d/yyyy">
                  <c:v>45781</c:v>
                </c:pt>
                <c:pt idx="168" formatCode="m/d/yyyy">
                  <c:v>45782</c:v>
                </c:pt>
                <c:pt idx="169" formatCode="m/d/yyyy">
                  <c:v>45783</c:v>
                </c:pt>
                <c:pt idx="170" formatCode="m/d/yyyy">
                  <c:v>45784</c:v>
                </c:pt>
                <c:pt idx="171" formatCode="m/d/yyyy">
                  <c:v>45785</c:v>
                </c:pt>
                <c:pt idx="172" formatCode="m/d/yyyy">
                  <c:v>45786</c:v>
                </c:pt>
                <c:pt idx="173" formatCode="m/d/yyyy">
                  <c:v>45787</c:v>
                </c:pt>
                <c:pt idx="174" formatCode="m/d/yyyy">
                  <c:v>45788</c:v>
                </c:pt>
                <c:pt idx="175" formatCode="m/d/yyyy">
                  <c:v>45789</c:v>
                </c:pt>
                <c:pt idx="176" formatCode="m/d/yyyy">
                  <c:v>45790</c:v>
                </c:pt>
                <c:pt idx="177" formatCode="m/d/yyyy">
                  <c:v>45791</c:v>
                </c:pt>
                <c:pt idx="178" formatCode="m/d/yyyy">
                  <c:v>45792</c:v>
                </c:pt>
                <c:pt idx="179" formatCode="m/d/yyyy">
                  <c:v>45793</c:v>
                </c:pt>
                <c:pt idx="180" formatCode="m/d/yyyy">
                  <c:v>45794</c:v>
                </c:pt>
                <c:pt idx="181" formatCode="m/d/yyyy">
                  <c:v>45795</c:v>
                </c:pt>
                <c:pt idx="182" formatCode="m/d/yyyy">
                  <c:v>45796</c:v>
                </c:pt>
                <c:pt idx="183" formatCode="m/d/yyyy">
                  <c:v>45797</c:v>
                </c:pt>
                <c:pt idx="184" formatCode="m/d/yyyy">
                  <c:v>45798</c:v>
                </c:pt>
                <c:pt idx="185" formatCode="m/d/yyyy">
                  <c:v>45799</c:v>
                </c:pt>
                <c:pt idx="186" formatCode="m/d/yyyy">
                  <c:v>45800</c:v>
                </c:pt>
                <c:pt idx="187" formatCode="m/d/yyyy">
                  <c:v>45801</c:v>
                </c:pt>
                <c:pt idx="188" formatCode="m/d/yyyy">
                  <c:v>45802</c:v>
                </c:pt>
                <c:pt idx="189" formatCode="m/d/yyyy">
                  <c:v>45803</c:v>
                </c:pt>
                <c:pt idx="190" formatCode="m/d/yyyy">
                  <c:v>45804</c:v>
                </c:pt>
                <c:pt idx="191" formatCode="m/d/yyyy">
                  <c:v>45805</c:v>
                </c:pt>
                <c:pt idx="192" formatCode="m/d/yyyy">
                  <c:v>45806</c:v>
                </c:pt>
                <c:pt idx="193" formatCode="m/d/yyyy">
                  <c:v>45807</c:v>
                </c:pt>
                <c:pt idx="194" formatCode="m/d/yyyy">
                  <c:v>45808</c:v>
                </c:pt>
                <c:pt idx="195" formatCode="m/d/yyyy">
                  <c:v>45809</c:v>
                </c:pt>
                <c:pt idx="196" formatCode="m/d/yyyy">
                  <c:v>45810</c:v>
                </c:pt>
                <c:pt idx="197" formatCode="m/d/yyyy">
                  <c:v>45811</c:v>
                </c:pt>
                <c:pt idx="198" formatCode="m/d/yyyy">
                  <c:v>45812</c:v>
                </c:pt>
                <c:pt idx="199" formatCode="m/d/yyyy">
                  <c:v>45813</c:v>
                </c:pt>
                <c:pt idx="200" formatCode="m/d/yyyy">
                  <c:v>45814</c:v>
                </c:pt>
                <c:pt idx="201" formatCode="m/d/yyyy">
                  <c:v>45815</c:v>
                </c:pt>
                <c:pt idx="202" formatCode="m/d/yyyy">
                  <c:v>45816</c:v>
                </c:pt>
                <c:pt idx="203" formatCode="m/d/yyyy">
                  <c:v>45817</c:v>
                </c:pt>
                <c:pt idx="204" formatCode="m/d/yyyy">
                  <c:v>45818</c:v>
                </c:pt>
                <c:pt idx="205" formatCode="m/d/yyyy">
                  <c:v>45819</c:v>
                </c:pt>
                <c:pt idx="206" formatCode="m/d/yyyy">
                  <c:v>45820</c:v>
                </c:pt>
                <c:pt idx="207" formatCode="m/d/yyyy">
                  <c:v>45821</c:v>
                </c:pt>
                <c:pt idx="208" formatCode="m/d/yyyy">
                  <c:v>45822</c:v>
                </c:pt>
                <c:pt idx="209" formatCode="m/d/yyyy">
                  <c:v>45823</c:v>
                </c:pt>
                <c:pt idx="210" formatCode="m/d/yyyy">
                  <c:v>45824</c:v>
                </c:pt>
                <c:pt idx="211" formatCode="m/d/yyyy">
                  <c:v>45825</c:v>
                </c:pt>
                <c:pt idx="212" formatCode="m/d/yyyy">
                  <c:v>45826</c:v>
                </c:pt>
                <c:pt idx="213" formatCode="m/d/yyyy">
                  <c:v>45827</c:v>
                </c:pt>
                <c:pt idx="214" formatCode="m/d/yyyy">
                  <c:v>45828</c:v>
                </c:pt>
                <c:pt idx="215" formatCode="m/d/yyyy">
                  <c:v>45829</c:v>
                </c:pt>
                <c:pt idx="216" formatCode="m/d/yyyy">
                  <c:v>45830</c:v>
                </c:pt>
                <c:pt idx="217" formatCode="m/d/yyyy">
                  <c:v>45831</c:v>
                </c:pt>
                <c:pt idx="218" formatCode="m/d/yyyy">
                  <c:v>45832</c:v>
                </c:pt>
                <c:pt idx="219" formatCode="m/d/yyyy">
                  <c:v>45833</c:v>
                </c:pt>
                <c:pt idx="220" formatCode="m/d/yyyy">
                  <c:v>45834</c:v>
                </c:pt>
                <c:pt idx="221" formatCode="m/d/yyyy">
                  <c:v>45835</c:v>
                </c:pt>
                <c:pt idx="222" formatCode="m/d/yyyy">
                  <c:v>45836</c:v>
                </c:pt>
                <c:pt idx="223" formatCode="m/d/yyyy">
                  <c:v>45837</c:v>
                </c:pt>
                <c:pt idx="224" formatCode="m/d/yyyy">
                  <c:v>45838</c:v>
                </c:pt>
                <c:pt idx="225" formatCode="m/d/yyyy">
                  <c:v>45839</c:v>
                </c:pt>
                <c:pt idx="226" formatCode="m/d/yyyy">
                  <c:v>45840</c:v>
                </c:pt>
                <c:pt idx="227" formatCode="m/d/yyyy">
                  <c:v>45841</c:v>
                </c:pt>
                <c:pt idx="228" formatCode="m/d/yyyy">
                  <c:v>45842</c:v>
                </c:pt>
                <c:pt idx="229" formatCode="m/d/yyyy">
                  <c:v>45843</c:v>
                </c:pt>
                <c:pt idx="230" formatCode="m/d/yyyy">
                  <c:v>45844</c:v>
                </c:pt>
                <c:pt idx="231" formatCode="m/d/yyyy">
                  <c:v>45845</c:v>
                </c:pt>
                <c:pt idx="232" formatCode="m/d/yyyy">
                  <c:v>45846</c:v>
                </c:pt>
                <c:pt idx="233" formatCode="m/d/yyyy">
                  <c:v>45847</c:v>
                </c:pt>
                <c:pt idx="234" formatCode="m/d/yyyy">
                  <c:v>45848</c:v>
                </c:pt>
                <c:pt idx="235" formatCode="m/d/yyyy">
                  <c:v>45849</c:v>
                </c:pt>
                <c:pt idx="236" formatCode="m/d/yyyy">
                  <c:v>45850</c:v>
                </c:pt>
                <c:pt idx="237" formatCode="m/d/yyyy">
                  <c:v>45851</c:v>
                </c:pt>
                <c:pt idx="238" formatCode="m/d/yyyy">
                  <c:v>45852</c:v>
                </c:pt>
                <c:pt idx="239" formatCode="m/d/yyyy">
                  <c:v>45853</c:v>
                </c:pt>
                <c:pt idx="240" formatCode="m/d/yyyy">
                  <c:v>45854</c:v>
                </c:pt>
                <c:pt idx="241" formatCode="m/d/yyyy">
                  <c:v>45855</c:v>
                </c:pt>
                <c:pt idx="242" formatCode="m/d/yyyy">
                  <c:v>45856</c:v>
                </c:pt>
                <c:pt idx="243" formatCode="m/d/yyyy">
                  <c:v>45857</c:v>
                </c:pt>
                <c:pt idx="244" formatCode="m/d/yyyy">
                  <c:v>45858</c:v>
                </c:pt>
                <c:pt idx="245" formatCode="m/d/yyyy">
                  <c:v>45859</c:v>
                </c:pt>
                <c:pt idx="246" formatCode="m/d/yyyy">
                  <c:v>45860</c:v>
                </c:pt>
                <c:pt idx="247" formatCode="m/d/yyyy">
                  <c:v>45861</c:v>
                </c:pt>
                <c:pt idx="248" formatCode="m/d/yyyy">
                  <c:v>45862</c:v>
                </c:pt>
                <c:pt idx="249" formatCode="m/d/yyyy">
                  <c:v>45863</c:v>
                </c:pt>
                <c:pt idx="250" formatCode="m/d/yyyy">
                  <c:v>45864</c:v>
                </c:pt>
                <c:pt idx="251" formatCode="m/d/yyyy">
                  <c:v>45865</c:v>
                </c:pt>
                <c:pt idx="252" formatCode="m/d/yyyy">
                  <c:v>45866</c:v>
                </c:pt>
                <c:pt idx="253" formatCode="m/d/yyyy">
                  <c:v>45867</c:v>
                </c:pt>
                <c:pt idx="254" formatCode="m/d/yyyy">
                  <c:v>45868</c:v>
                </c:pt>
              </c:numCache>
            </c:numRef>
          </c:cat>
          <c:val>
            <c:numRef>
              <c:f>'Datos climáticos '!$C$4:$C$258</c:f>
              <c:numCache>
                <c:formatCode>General</c:formatCode>
                <c:ptCount val="255"/>
                <c:pt idx="0">
                  <c:v>10.76</c:v>
                </c:pt>
                <c:pt idx="1">
                  <c:v>10.53</c:v>
                </c:pt>
                <c:pt idx="2">
                  <c:v>10.54</c:v>
                </c:pt>
                <c:pt idx="3">
                  <c:v>11.75</c:v>
                </c:pt>
                <c:pt idx="4">
                  <c:v>5.94</c:v>
                </c:pt>
                <c:pt idx="5">
                  <c:v>6.87</c:v>
                </c:pt>
                <c:pt idx="6">
                  <c:v>12.48</c:v>
                </c:pt>
                <c:pt idx="7">
                  <c:v>11.93</c:v>
                </c:pt>
                <c:pt idx="8">
                  <c:v>7.32</c:v>
                </c:pt>
                <c:pt idx="9">
                  <c:v>6.62</c:v>
                </c:pt>
                <c:pt idx="10">
                  <c:v>5.79</c:v>
                </c:pt>
                <c:pt idx="11">
                  <c:v>7.98</c:v>
                </c:pt>
                <c:pt idx="12">
                  <c:v>10.65</c:v>
                </c:pt>
                <c:pt idx="13">
                  <c:v>9.61</c:v>
                </c:pt>
                <c:pt idx="14">
                  <c:v>9.83</c:v>
                </c:pt>
                <c:pt idx="15">
                  <c:v>8.0399999999999991</c:v>
                </c:pt>
                <c:pt idx="16">
                  <c:v>7.12</c:v>
                </c:pt>
                <c:pt idx="17">
                  <c:v>8.7899999999999991</c:v>
                </c:pt>
                <c:pt idx="18">
                  <c:v>11.89</c:v>
                </c:pt>
                <c:pt idx="19">
                  <c:v>8.19</c:v>
                </c:pt>
                <c:pt idx="20">
                  <c:v>3.75</c:v>
                </c:pt>
                <c:pt idx="21">
                  <c:v>3.3</c:v>
                </c:pt>
                <c:pt idx="22">
                  <c:v>3.41</c:v>
                </c:pt>
                <c:pt idx="23">
                  <c:v>2.68</c:v>
                </c:pt>
                <c:pt idx="24">
                  <c:v>3.61</c:v>
                </c:pt>
                <c:pt idx="25">
                  <c:v>2.27</c:v>
                </c:pt>
                <c:pt idx="26">
                  <c:v>2.7</c:v>
                </c:pt>
                <c:pt idx="27">
                  <c:v>5.39</c:v>
                </c:pt>
                <c:pt idx="28">
                  <c:v>3.35</c:v>
                </c:pt>
                <c:pt idx="29">
                  <c:v>3.81</c:v>
                </c:pt>
                <c:pt idx="30">
                  <c:v>10.86</c:v>
                </c:pt>
                <c:pt idx="31">
                  <c:v>8.81</c:v>
                </c:pt>
                <c:pt idx="32">
                  <c:v>5.18</c:v>
                </c:pt>
                <c:pt idx="33">
                  <c:v>5.68</c:v>
                </c:pt>
                <c:pt idx="34">
                  <c:v>5.69</c:v>
                </c:pt>
                <c:pt idx="35">
                  <c:v>5.64</c:v>
                </c:pt>
                <c:pt idx="36">
                  <c:v>7.3</c:v>
                </c:pt>
                <c:pt idx="38">
                  <c:v>6.7</c:v>
                </c:pt>
                <c:pt idx="39">
                  <c:v>7.27</c:v>
                </c:pt>
                <c:pt idx="40">
                  <c:v>5.53</c:v>
                </c:pt>
                <c:pt idx="41">
                  <c:v>3.63</c:v>
                </c:pt>
                <c:pt idx="42">
                  <c:v>1.98</c:v>
                </c:pt>
                <c:pt idx="43">
                  <c:v>0.88</c:v>
                </c:pt>
                <c:pt idx="44">
                  <c:v>0.19</c:v>
                </c:pt>
                <c:pt idx="45">
                  <c:v>2.67</c:v>
                </c:pt>
                <c:pt idx="46">
                  <c:v>6.82</c:v>
                </c:pt>
                <c:pt idx="47">
                  <c:v>9.75</c:v>
                </c:pt>
                <c:pt idx="48">
                  <c:v>9.8699999999999992</c:v>
                </c:pt>
                <c:pt idx="49">
                  <c:v>7.1</c:v>
                </c:pt>
                <c:pt idx="50">
                  <c:v>5.81</c:v>
                </c:pt>
                <c:pt idx="51">
                  <c:v>11.01</c:v>
                </c:pt>
                <c:pt idx="52">
                  <c:v>11.03</c:v>
                </c:pt>
                <c:pt idx="53">
                  <c:v>12.47</c:v>
                </c:pt>
                <c:pt idx="54">
                  <c:v>10.07</c:v>
                </c:pt>
                <c:pt idx="55">
                  <c:v>4.92</c:v>
                </c:pt>
                <c:pt idx="56">
                  <c:v>0.02</c:v>
                </c:pt>
                <c:pt idx="57">
                  <c:v>0.83</c:v>
                </c:pt>
                <c:pt idx="58">
                  <c:v>0.88</c:v>
                </c:pt>
                <c:pt idx="59">
                  <c:v>4.08</c:v>
                </c:pt>
                <c:pt idx="60">
                  <c:v>-0.66</c:v>
                </c:pt>
                <c:pt idx="61">
                  <c:v>1.41</c:v>
                </c:pt>
                <c:pt idx="62">
                  <c:v>2.81</c:v>
                </c:pt>
                <c:pt idx="63">
                  <c:v>4.4800000000000004</c:v>
                </c:pt>
                <c:pt idx="64">
                  <c:v>5.3</c:v>
                </c:pt>
                <c:pt idx="65">
                  <c:v>7.41</c:v>
                </c:pt>
                <c:pt idx="66">
                  <c:v>8.17</c:v>
                </c:pt>
                <c:pt idx="67">
                  <c:v>10.48</c:v>
                </c:pt>
                <c:pt idx="68">
                  <c:v>8.6300000000000008</c:v>
                </c:pt>
                <c:pt idx="69">
                  <c:v>9.9499999999999993</c:v>
                </c:pt>
                <c:pt idx="70">
                  <c:v>10.5</c:v>
                </c:pt>
                <c:pt idx="71">
                  <c:v>5.97</c:v>
                </c:pt>
                <c:pt idx="72">
                  <c:v>7.34</c:v>
                </c:pt>
                <c:pt idx="73">
                  <c:v>4.3099999999999996</c:v>
                </c:pt>
                <c:pt idx="74">
                  <c:v>3.37</c:v>
                </c:pt>
                <c:pt idx="75">
                  <c:v>5.2</c:v>
                </c:pt>
                <c:pt idx="76">
                  <c:v>3.49</c:v>
                </c:pt>
                <c:pt idx="77">
                  <c:v>3.91</c:v>
                </c:pt>
                <c:pt idx="78">
                  <c:v>4.3600000000000003</c:v>
                </c:pt>
                <c:pt idx="79">
                  <c:v>3.65</c:v>
                </c:pt>
                <c:pt idx="80">
                  <c:v>4.83</c:v>
                </c:pt>
                <c:pt idx="81">
                  <c:v>2.09</c:v>
                </c:pt>
                <c:pt idx="82">
                  <c:v>2.65</c:v>
                </c:pt>
                <c:pt idx="83">
                  <c:v>8.1</c:v>
                </c:pt>
                <c:pt idx="84">
                  <c:v>7.06</c:v>
                </c:pt>
                <c:pt idx="85">
                  <c:v>8.69</c:v>
                </c:pt>
                <c:pt idx="86">
                  <c:v>7.52</c:v>
                </c:pt>
                <c:pt idx="87">
                  <c:v>6.2</c:v>
                </c:pt>
                <c:pt idx="88">
                  <c:v>9.48</c:v>
                </c:pt>
                <c:pt idx="89">
                  <c:v>7.67</c:v>
                </c:pt>
                <c:pt idx="90">
                  <c:v>10.46</c:v>
                </c:pt>
                <c:pt idx="91">
                  <c:v>10.09</c:v>
                </c:pt>
                <c:pt idx="92">
                  <c:v>8.4</c:v>
                </c:pt>
                <c:pt idx="93">
                  <c:v>10.39</c:v>
                </c:pt>
                <c:pt idx="94">
                  <c:v>10.67</c:v>
                </c:pt>
                <c:pt idx="95">
                  <c:v>9.93</c:v>
                </c:pt>
                <c:pt idx="96">
                  <c:v>8.84</c:v>
                </c:pt>
                <c:pt idx="97">
                  <c:v>6.98</c:v>
                </c:pt>
                <c:pt idx="98">
                  <c:v>11.01</c:v>
                </c:pt>
                <c:pt idx="99">
                  <c:v>7.68</c:v>
                </c:pt>
                <c:pt idx="100">
                  <c:v>5.83</c:v>
                </c:pt>
                <c:pt idx="101">
                  <c:v>5.47</c:v>
                </c:pt>
                <c:pt idx="102">
                  <c:v>5.66</c:v>
                </c:pt>
                <c:pt idx="103">
                  <c:v>4.47</c:v>
                </c:pt>
                <c:pt idx="104">
                  <c:v>3.8</c:v>
                </c:pt>
                <c:pt idx="105">
                  <c:v>7.78</c:v>
                </c:pt>
                <c:pt idx="106">
                  <c:v>10.43</c:v>
                </c:pt>
                <c:pt idx="107">
                  <c:v>10.99</c:v>
                </c:pt>
                <c:pt idx="108">
                  <c:v>10.27</c:v>
                </c:pt>
                <c:pt idx="109">
                  <c:v>10.91</c:v>
                </c:pt>
                <c:pt idx="110">
                  <c:v>10.42</c:v>
                </c:pt>
                <c:pt idx="111">
                  <c:v>7.59</c:v>
                </c:pt>
                <c:pt idx="112">
                  <c:v>7.79</c:v>
                </c:pt>
                <c:pt idx="113">
                  <c:v>8.43</c:v>
                </c:pt>
                <c:pt idx="114">
                  <c:v>7.37</c:v>
                </c:pt>
                <c:pt idx="115">
                  <c:v>4.93</c:v>
                </c:pt>
                <c:pt idx="116">
                  <c:v>2.52</c:v>
                </c:pt>
                <c:pt idx="117">
                  <c:v>2.41</c:v>
                </c:pt>
                <c:pt idx="118">
                  <c:v>2.2599999999999998</c:v>
                </c:pt>
                <c:pt idx="119">
                  <c:v>3.82</c:v>
                </c:pt>
                <c:pt idx="120">
                  <c:v>7.3</c:v>
                </c:pt>
                <c:pt idx="121">
                  <c:v>11</c:v>
                </c:pt>
                <c:pt idx="122">
                  <c:v>12.43</c:v>
                </c:pt>
                <c:pt idx="123">
                  <c:v>11.69</c:v>
                </c:pt>
                <c:pt idx="124">
                  <c:v>7.55</c:v>
                </c:pt>
                <c:pt idx="125">
                  <c:v>6.12</c:v>
                </c:pt>
                <c:pt idx="126">
                  <c:v>6.29</c:v>
                </c:pt>
                <c:pt idx="127">
                  <c:v>8.1199999999999992</c:v>
                </c:pt>
                <c:pt idx="128">
                  <c:v>7.36</c:v>
                </c:pt>
                <c:pt idx="129">
                  <c:v>6.63</c:v>
                </c:pt>
                <c:pt idx="130">
                  <c:v>7.8</c:v>
                </c:pt>
                <c:pt idx="131">
                  <c:v>6.96</c:v>
                </c:pt>
                <c:pt idx="132">
                  <c:v>6.71</c:v>
                </c:pt>
                <c:pt idx="133">
                  <c:v>9.39</c:v>
                </c:pt>
                <c:pt idx="134">
                  <c:v>12.41</c:v>
                </c:pt>
                <c:pt idx="135">
                  <c:v>9.6300000000000008</c:v>
                </c:pt>
                <c:pt idx="136">
                  <c:v>9.7799999999999994</c:v>
                </c:pt>
                <c:pt idx="137">
                  <c:v>12.89</c:v>
                </c:pt>
                <c:pt idx="138">
                  <c:v>12.09</c:v>
                </c:pt>
                <c:pt idx="139">
                  <c:v>11.47</c:v>
                </c:pt>
                <c:pt idx="140">
                  <c:v>11.29</c:v>
                </c:pt>
                <c:pt idx="141">
                  <c:v>13.38</c:v>
                </c:pt>
                <c:pt idx="142">
                  <c:v>14.44</c:v>
                </c:pt>
                <c:pt idx="143">
                  <c:v>12.7</c:v>
                </c:pt>
                <c:pt idx="144">
                  <c:v>12.58</c:v>
                </c:pt>
                <c:pt idx="145">
                  <c:v>12.71</c:v>
                </c:pt>
                <c:pt idx="146">
                  <c:v>11.18</c:v>
                </c:pt>
                <c:pt idx="147">
                  <c:v>11.73</c:v>
                </c:pt>
                <c:pt idx="148">
                  <c:v>7.21</c:v>
                </c:pt>
                <c:pt idx="149">
                  <c:v>5.0999999999999996</c:v>
                </c:pt>
                <c:pt idx="150">
                  <c:v>8.43</c:v>
                </c:pt>
                <c:pt idx="151">
                  <c:v>12.11</c:v>
                </c:pt>
                <c:pt idx="152">
                  <c:v>8</c:v>
                </c:pt>
                <c:pt idx="153">
                  <c:v>8.6</c:v>
                </c:pt>
                <c:pt idx="154">
                  <c:v>11.31</c:v>
                </c:pt>
                <c:pt idx="155">
                  <c:v>9.1199999999999992</c:v>
                </c:pt>
                <c:pt idx="156">
                  <c:v>9.91</c:v>
                </c:pt>
                <c:pt idx="157">
                  <c:v>12.09</c:v>
                </c:pt>
                <c:pt idx="158">
                  <c:v>13.84</c:v>
                </c:pt>
                <c:pt idx="159">
                  <c:v>10.61</c:v>
                </c:pt>
                <c:pt idx="160">
                  <c:v>9.9600000000000009</c:v>
                </c:pt>
                <c:pt idx="161">
                  <c:v>12.35</c:v>
                </c:pt>
                <c:pt idx="162">
                  <c:v>15.86</c:v>
                </c:pt>
                <c:pt idx="163">
                  <c:v>15.3</c:v>
                </c:pt>
                <c:pt idx="164">
                  <c:v>15.82</c:v>
                </c:pt>
                <c:pt idx="165">
                  <c:v>13.63</c:v>
                </c:pt>
                <c:pt idx="166">
                  <c:v>15.15</c:v>
                </c:pt>
                <c:pt idx="167">
                  <c:v>12.87</c:v>
                </c:pt>
                <c:pt idx="168">
                  <c:v>9.61</c:v>
                </c:pt>
                <c:pt idx="169">
                  <c:v>6.86</c:v>
                </c:pt>
                <c:pt idx="170">
                  <c:v>9.43</c:v>
                </c:pt>
                <c:pt idx="171">
                  <c:v>10.59</c:v>
                </c:pt>
                <c:pt idx="172">
                  <c:v>10</c:v>
                </c:pt>
                <c:pt idx="173">
                  <c:v>10.71</c:v>
                </c:pt>
                <c:pt idx="174">
                  <c:v>10.4</c:v>
                </c:pt>
                <c:pt idx="175">
                  <c:v>10.82</c:v>
                </c:pt>
                <c:pt idx="176">
                  <c:v>12.92</c:v>
                </c:pt>
                <c:pt idx="177">
                  <c:v>11.52</c:v>
                </c:pt>
                <c:pt idx="178">
                  <c:v>11.23</c:v>
                </c:pt>
                <c:pt idx="179">
                  <c:v>12.13</c:v>
                </c:pt>
                <c:pt idx="180">
                  <c:v>13.29</c:v>
                </c:pt>
                <c:pt idx="181">
                  <c:v>16.98</c:v>
                </c:pt>
                <c:pt idx="182">
                  <c:v>13.25</c:v>
                </c:pt>
                <c:pt idx="183">
                  <c:v>11.91</c:v>
                </c:pt>
                <c:pt idx="184">
                  <c:v>11.65</c:v>
                </c:pt>
                <c:pt idx="185">
                  <c:v>11.09</c:v>
                </c:pt>
                <c:pt idx="186">
                  <c:v>11.31</c:v>
                </c:pt>
                <c:pt idx="187">
                  <c:v>12.77</c:v>
                </c:pt>
                <c:pt idx="188">
                  <c:v>14.41</c:v>
                </c:pt>
                <c:pt idx="189">
                  <c:v>14.29</c:v>
                </c:pt>
                <c:pt idx="190">
                  <c:v>14.84</c:v>
                </c:pt>
                <c:pt idx="191">
                  <c:v>16.55</c:v>
                </c:pt>
                <c:pt idx="192">
                  <c:v>19.8</c:v>
                </c:pt>
                <c:pt idx="193">
                  <c:v>18.649999999999999</c:v>
                </c:pt>
                <c:pt idx="194">
                  <c:v>19.93</c:v>
                </c:pt>
                <c:pt idx="195">
                  <c:v>15.67</c:v>
                </c:pt>
                <c:pt idx="196">
                  <c:v>13.17</c:v>
                </c:pt>
                <c:pt idx="197">
                  <c:v>13.76</c:v>
                </c:pt>
                <c:pt idx="198">
                  <c:v>14.66</c:v>
                </c:pt>
                <c:pt idx="199">
                  <c:v>16.84</c:v>
                </c:pt>
                <c:pt idx="200">
                  <c:v>17.73</c:v>
                </c:pt>
                <c:pt idx="201">
                  <c:v>16.34</c:v>
                </c:pt>
                <c:pt idx="202">
                  <c:v>16.170000000000002</c:v>
                </c:pt>
                <c:pt idx="203">
                  <c:v>19.02</c:v>
                </c:pt>
                <c:pt idx="204">
                  <c:v>22.83</c:v>
                </c:pt>
                <c:pt idx="205">
                  <c:v>19.68</c:v>
                </c:pt>
                <c:pt idx="206">
                  <c:v>19.16</c:v>
                </c:pt>
                <c:pt idx="207">
                  <c:v>20.54</c:v>
                </c:pt>
                <c:pt idx="208">
                  <c:v>17.239999999999998</c:v>
                </c:pt>
                <c:pt idx="209">
                  <c:v>15.43</c:v>
                </c:pt>
                <c:pt idx="210">
                  <c:v>19.16</c:v>
                </c:pt>
                <c:pt idx="211">
                  <c:v>21.37</c:v>
                </c:pt>
                <c:pt idx="212">
                  <c:v>22.35</c:v>
                </c:pt>
                <c:pt idx="213">
                  <c:v>21.61</c:v>
                </c:pt>
                <c:pt idx="214">
                  <c:v>23.89</c:v>
                </c:pt>
                <c:pt idx="215">
                  <c:v>23.73</c:v>
                </c:pt>
                <c:pt idx="216">
                  <c:v>22.27</c:v>
                </c:pt>
                <c:pt idx="217">
                  <c:v>21.38</c:v>
                </c:pt>
                <c:pt idx="218">
                  <c:v>23.39</c:v>
                </c:pt>
                <c:pt idx="219">
                  <c:v>20.420000000000002</c:v>
                </c:pt>
                <c:pt idx="220">
                  <c:v>19.12</c:v>
                </c:pt>
                <c:pt idx="221">
                  <c:v>22.03</c:v>
                </c:pt>
                <c:pt idx="222">
                  <c:v>23.98</c:v>
                </c:pt>
                <c:pt idx="223">
                  <c:v>25.89</c:v>
                </c:pt>
                <c:pt idx="224">
                  <c:v>26.72</c:v>
                </c:pt>
                <c:pt idx="225">
                  <c:v>25.19</c:v>
                </c:pt>
                <c:pt idx="226">
                  <c:v>19.75</c:v>
                </c:pt>
                <c:pt idx="227">
                  <c:v>19.13</c:v>
                </c:pt>
                <c:pt idx="228">
                  <c:v>22.24</c:v>
                </c:pt>
                <c:pt idx="229">
                  <c:v>22.53</c:v>
                </c:pt>
                <c:pt idx="230">
                  <c:v>19.55</c:v>
                </c:pt>
                <c:pt idx="231">
                  <c:v>17.510000000000002</c:v>
                </c:pt>
                <c:pt idx="232">
                  <c:v>16.989999999999998</c:v>
                </c:pt>
                <c:pt idx="233">
                  <c:v>19.59</c:v>
                </c:pt>
                <c:pt idx="234">
                  <c:v>22.72</c:v>
                </c:pt>
                <c:pt idx="235">
                  <c:v>21.19</c:v>
                </c:pt>
                <c:pt idx="236">
                  <c:v>19.13</c:v>
                </c:pt>
                <c:pt idx="237">
                  <c:v>20.03</c:v>
                </c:pt>
                <c:pt idx="238">
                  <c:v>19.59</c:v>
                </c:pt>
                <c:pt idx="239">
                  <c:v>19.12</c:v>
                </c:pt>
                <c:pt idx="240">
                  <c:v>22.22</c:v>
                </c:pt>
                <c:pt idx="241">
                  <c:v>22.65</c:v>
                </c:pt>
                <c:pt idx="242">
                  <c:v>19.96</c:v>
                </c:pt>
                <c:pt idx="243">
                  <c:v>20.49</c:v>
                </c:pt>
                <c:pt idx="244">
                  <c:v>19.45</c:v>
                </c:pt>
                <c:pt idx="245">
                  <c:v>17.22</c:v>
                </c:pt>
                <c:pt idx="246">
                  <c:v>20.18</c:v>
                </c:pt>
                <c:pt idx="247">
                  <c:v>16.809999999999999</c:v>
                </c:pt>
                <c:pt idx="248">
                  <c:v>15.44</c:v>
                </c:pt>
                <c:pt idx="249">
                  <c:v>15.97</c:v>
                </c:pt>
                <c:pt idx="250">
                  <c:v>16.82</c:v>
                </c:pt>
                <c:pt idx="251">
                  <c:v>18.64</c:v>
                </c:pt>
                <c:pt idx="252">
                  <c:v>16.670000000000002</c:v>
                </c:pt>
                <c:pt idx="253">
                  <c:v>16.260000000000002</c:v>
                </c:pt>
                <c:pt idx="254">
                  <c:v>17.420000000000002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A-4311-94F4-75A541AE9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93952"/>
        <c:axId val="160994736"/>
        <c:extLst/>
      </c:lineChart>
      <c:lineChart>
        <c:grouping val="standard"/>
        <c:varyColors val="0"/>
        <c:ser>
          <c:idx val="1"/>
          <c:order val="1"/>
          <c:tx>
            <c:strRef>
              <c:f>'Datos climáticos '!$F$3</c:f>
              <c:strCache>
                <c:ptCount val="1"/>
                <c:pt idx="0">
                  <c:v>Humedad Media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'Datos climáticos '!$B$4:$B$258</c:f>
              <c:numCache>
                <c:formatCode>m/d/yyyy</c:formatCode>
                <c:ptCount val="255"/>
                <c:pt idx="0">
                  <c:v>45614</c:v>
                </c:pt>
                <c:pt idx="1">
                  <c:v>45615</c:v>
                </c:pt>
                <c:pt idx="2">
                  <c:v>45616</c:v>
                </c:pt>
                <c:pt idx="3">
                  <c:v>45617</c:v>
                </c:pt>
                <c:pt idx="4">
                  <c:v>45618</c:v>
                </c:pt>
                <c:pt idx="5">
                  <c:v>45619</c:v>
                </c:pt>
                <c:pt idx="6">
                  <c:v>45620</c:v>
                </c:pt>
                <c:pt idx="7">
                  <c:v>45621</c:v>
                </c:pt>
                <c:pt idx="8">
                  <c:v>45622</c:v>
                </c:pt>
                <c:pt idx="9">
                  <c:v>45623</c:v>
                </c:pt>
                <c:pt idx="10">
                  <c:v>45624</c:v>
                </c:pt>
                <c:pt idx="11">
                  <c:v>45625</c:v>
                </c:pt>
                <c:pt idx="12">
                  <c:v>45626</c:v>
                </c:pt>
                <c:pt idx="13">
                  <c:v>45627</c:v>
                </c:pt>
                <c:pt idx="14">
                  <c:v>45628</c:v>
                </c:pt>
                <c:pt idx="15">
                  <c:v>45629</c:v>
                </c:pt>
                <c:pt idx="16">
                  <c:v>45630</c:v>
                </c:pt>
                <c:pt idx="17">
                  <c:v>45631</c:v>
                </c:pt>
                <c:pt idx="18">
                  <c:v>45632</c:v>
                </c:pt>
                <c:pt idx="19">
                  <c:v>45633</c:v>
                </c:pt>
                <c:pt idx="20">
                  <c:v>45634</c:v>
                </c:pt>
                <c:pt idx="21">
                  <c:v>45635</c:v>
                </c:pt>
                <c:pt idx="22">
                  <c:v>45636</c:v>
                </c:pt>
                <c:pt idx="23">
                  <c:v>45637</c:v>
                </c:pt>
                <c:pt idx="24">
                  <c:v>45638</c:v>
                </c:pt>
                <c:pt idx="25">
                  <c:v>45639</c:v>
                </c:pt>
                <c:pt idx="26">
                  <c:v>45640</c:v>
                </c:pt>
                <c:pt idx="27">
                  <c:v>45641</c:v>
                </c:pt>
                <c:pt idx="28">
                  <c:v>45642</c:v>
                </c:pt>
                <c:pt idx="29">
                  <c:v>45643</c:v>
                </c:pt>
                <c:pt idx="30">
                  <c:v>45644</c:v>
                </c:pt>
                <c:pt idx="31">
                  <c:v>45645</c:v>
                </c:pt>
                <c:pt idx="32">
                  <c:v>45646</c:v>
                </c:pt>
                <c:pt idx="33">
                  <c:v>45647</c:v>
                </c:pt>
                <c:pt idx="34">
                  <c:v>45648</c:v>
                </c:pt>
                <c:pt idx="35">
                  <c:v>45649</c:v>
                </c:pt>
                <c:pt idx="36">
                  <c:v>45650</c:v>
                </c:pt>
                <c:pt idx="37">
                  <c:v>45651</c:v>
                </c:pt>
                <c:pt idx="38">
                  <c:v>45652</c:v>
                </c:pt>
                <c:pt idx="39">
                  <c:v>45653</c:v>
                </c:pt>
                <c:pt idx="40">
                  <c:v>45654</c:v>
                </c:pt>
                <c:pt idx="41">
                  <c:v>45655</c:v>
                </c:pt>
                <c:pt idx="42">
                  <c:v>45656</c:v>
                </c:pt>
                <c:pt idx="43">
                  <c:v>45657</c:v>
                </c:pt>
                <c:pt idx="44">
                  <c:v>45658</c:v>
                </c:pt>
                <c:pt idx="45">
                  <c:v>45659</c:v>
                </c:pt>
                <c:pt idx="46">
                  <c:v>45660</c:v>
                </c:pt>
                <c:pt idx="47">
                  <c:v>45661</c:v>
                </c:pt>
                <c:pt idx="48">
                  <c:v>45662</c:v>
                </c:pt>
                <c:pt idx="49">
                  <c:v>45663</c:v>
                </c:pt>
                <c:pt idx="50">
                  <c:v>45664</c:v>
                </c:pt>
                <c:pt idx="51">
                  <c:v>45665</c:v>
                </c:pt>
                <c:pt idx="52">
                  <c:v>45666</c:v>
                </c:pt>
                <c:pt idx="53">
                  <c:v>45667</c:v>
                </c:pt>
                <c:pt idx="54">
                  <c:v>45668</c:v>
                </c:pt>
                <c:pt idx="55">
                  <c:v>45669</c:v>
                </c:pt>
                <c:pt idx="56">
                  <c:v>45670</c:v>
                </c:pt>
                <c:pt idx="57">
                  <c:v>45671</c:v>
                </c:pt>
                <c:pt idx="58">
                  <c:v>45672</c:v>
                </c:pt>
                <c:pt idx="59">
                  <c:v>45673</c:v>
                </c:pt>
                <c:pt idx="60">
                  <c:v>45674</c:v>
                </c:pt>
                <c:pt idx="61">
                  <c:v>45675</c:v>
                </c:pt>
                <c:pt idx="62">
                  <c:v>45676</c:v>
                </c:pt>
                <c:pt idx="63">
                  <c:v>45677</c:v>
                </c:pt>
                <c:pt idx="64">
                  <c:v>45678</c:v>
                </c:pt>
                <c:pt idx="65">
                  <c:v>45679</c:v>
                </c:pt>
                <c:pt idx="66">
                  <c:v>45680</c:v>
                </c:pt>
                <c:pt idx="67">
                  <c:v>45681</c:v>
                </c:pt>
                <c:pt idx="68">
                  <c:v>45682</c:v>
                </c:pt>
                <c:pt idx="69">
                  <c:v>45683</c:v>
                </c:pt>
                <c:pt idx="70">
                  <c:v>45684</c:v>
                </c:pt>
                <c:pt idx="71">
                  <c:v>45685</c:v>
                </c:pt>
                <c:pt idx="72">
                  <c:v>45686</c:v>
                </c:pt>
                <c:pt idx="73">
                  <c:v>45687</c:v>
                </c:pt>
                <c:pt idx="74">
                  <c:v>45688</c:v>
                </c:pt>
                <c:pt idx="75">
                  <c:v>45689</c:v>
                </c:pt>
                <c:pt idx="76">
                  <c:v>45690</c:v>
                </c:pt>
                <c:pt idx="77">
                  <c:v>45691</c:v>
                </c:pt>
                <c:pt idx="78">
                  <c:v>45692</c:v>
                </c:pt>
                <c:pt idx="79">
                  <c:v>45693</c:v>
                </c:pt>
                <c:pt idx="80">
                  <c:v>45694</c:v>
                </c:pt>
                <c:pt idx="81">
                  <c:v>45695</c:v>
                </c:pt>
                <c:pt idx="82">
                  <c:v>45696</c:v>
                </c:pt>
                <c:pt idx="83">
                  <c:v>45697</c:v>
                </c:pt>
                <c:pt idx="84">
                  <c:v>45698</c:v>
                </c:pt>
                <c:pt idx="85">
                  <c:v>45699</c:v>
                </c:pt>
                <c:pt idx="86">
                  <c:v>45700</c:v>
                </c:pt>
                <c:pt idx="87">
                  <c:v>45701</c:v>
                </c:pt>
                <c:pt idx="88">
                  <c:v>45702</c:v>
                </c:pt>
                <c:pt idx="89">
                  <c:v>45703</c:v>
                </c:pt>
                <c:pt idx="90">
                  <c:v>45704</c:v>
                </c:pt>
                <c:pt idx="91">
                  <c:v>45705</c:v>
                </c:pt>
                <c:pt idx="92">
                  <c:v>45706</c:v>
                </c:pt>
                <c:pt idx="93">
                  <c:v>45707</c:v>
                </c:pt>
                <c:pt idx="94">
                  <c:v>45708</c:v>
                </c:pt>
                <c:pt idx="95">
                  <c:v>45709</c:v>
                </c:pt>
                <c:pt idx="96">
                  <c:v>45710</c:v>
                </c:pt>
                <c:pt idx="97">
                  <c:v>45711</c:v>
                </c:pt>
                <c:pt idx="98">
                  <c:v>45712</c:v>
                </c:pt>
                <c:pt idx="99">
                  <c:v>45713</c:v>
                </c:pt>
                <c:pt idx="100">
                  <c:v>45714</c:v>
                </c:pt>
                <c:pt idx="101">
                  <c:v>45715</c:v>
                </c:pt>
                <c:pt idx="102">
                  <c:v>45716</c:v>
                </c:pt>
                <c:pt idx="103">
                  <c:v>45717</c:v>
                </c:pt>
                <c:pt idx="104">
                  <c:v>45718</c:v>
                </c:pt>
                <c:pt idx="105">
                  <c:v>45719</c:v>
                </c:pt>
                <c:pt idx="106">
                  <c:v>45720</c:v>
                </c:pt>
                <c:pt idx="107">
                  <c:v>45721</c:v>
                </c:pt>
                <c:pt idx="108">
                  <c:v>45722</c:v>
                </c:pt>
                <c:pt idx="109">
                  <c:v>45723</c:v>
                </c:pt>
                <c:pt idx="110">
                  <c:v>45724</c:v>
                </c:pt>
                <c:pt idx="111">
                  <c:v>45725</c:v>
                </c:pt>
                <c:pt idx="112">
                  <c:v>45726</c:v>
                </c:pt>
                <c:pt idx="113">
                  <c:v>45727</c:v>
                </c:pt>
                <c:pt idx="114">
                  <c:v>45728</c:v>
                </c:pt>
                <c:pt idx="115">
                  <c:v>45729</c:v>
                </c:pt>
                <c:pt idx="116">
                  <c:v>45730</c:v>
                </c:pt>
                <c:pt idx="117">
                  <c:v>45731</c:v>
                </c:pt>
                <c:pt idx="118">
                  <c:v>45732</c:v>
                </c:pt>
                <c:pt idx="119">
                  <c:v>45733</c:v>
                </c:pt>
                <c:pt idx="120">
                  <c:v>45734</c:v>
                </c:pt>
                <c:pt idx="121">
                  <c:v>45735</c:v>
                </c:pt>
                <c:pt idx="122">
                  <c:v>45736</c:v>
                </c:pt>
                <c:pt idx="123">
                  <c:v>45737</c:v>
                </c:pt>
                <c:pt idx="124">
                  <c:v>45738</c:v>
                </c:pt>
                <c:pt idx="125">
                  <c:v>45739</c:v>
                </c:pt>
                <c:pt idx="126">
                  <c:v>45740</c:v>
                </c:pt>
                <c:pt idx="127">
                  <c:v>45741</c:v>
                </c:pt>
                <c:pt idx="128">
                  <c:v>45742</c:v>
                </c:pt>
                <c:pt idx="129">
                  <c:v>45743</c:v>
                </c:pt>
                <c:pt idx="130">
                  <c:v>45744</c:v>
                </c:pt>
                <c:pt idx="131">
                  <c:v>45745</c:v>
                </c:pt>
                <c:pt idx="132">
                  <c:v>45746</c:v>
                </c:pt>
                <c:pt idx="133">
                  <c:v>45747</c:v>
                </c:pt>
                <c:pt idx="134" formatCode="m/d/yyyy">
                  <c:v>45748</c:v>
                </c:pt>
                <c:pt idx="135" formatCode="m/d/yyyy">
                  <c:v>45749</c:v>
                </c:pt>
                <c:pt idx="136" formatCode="m/d/yyyy">
                  <c:v>45750</c:v>
                </c:pt>
                <c:pt idx="137" formatCode="m/d/yyyy">
                  <c:v>45751</c:v>
                </c:pt>
                <c:pt idx="138" formatCode="m/d/yyyy">
                  <c:v>45752</c:v>
                </c:pt>
                <c:pt idx="139" formatCode="m/d/yyyy">
                  <c:v>45753</c:v>
                </c:pt>
                <c:pt idx="140" formatCode="m/d/yyyy">
                  <c:v>45754</c:v>
                </c:pt>
                <c:pt idx="141" formatCode="m/d/yyyy">
                  <c:v>45755</c:v>
                </c:pt>
                <c:pt idx="142" formatCode="m/d/yyyy">
                  <c:v>45756</c:v>
                </c:pt>
                <c:pt idx="143" formatCode="m/d/yyyy">
                  <c:v>45757</c:v>
                </c:pt>
                <c:pt idx="144" formatCode="m/d/yyyy">
                  <c:v>45758</c:v>
                </c:pt>
                <c:pt idx="145" formatCode="m/d/yyyy">
                  <c:v>45759</c:v>
                </c:pt>
                <c:pt idx="146" formatCode="m/d/yyyy">
                  <c:v>45760</c:v>
                </c:pt>
                <c:pt idx="147" formatCode="m/d/yyyy">
                  <c:v>45761</c:v>
                </c:pt>
                <c:pt idx="148" formatCode="m/d/yyyy">
                  <c:v>45762</c:v>
                </c:pt>
                <c:pt idx="149" formatCode="m/d/yyyy">
                  <c:v>45763</c:v>
                </c:pt>
                <c:pt idx="150" formatCode="m/d/yyyy">
                  <c:v>45764</c:v>
                </c:pt>
                <c:pt idx="151" formatCode="m/d/yyyy">
                  <c:v>45765</c:v>
                </c:pt>
                <c:pt idx="152" formatCode="m/d/yyyy">
                  <c:v>45766</c:v>
                </c:pt>
                <c:pt idx="153" formatCode="m/d/yyyy">
                  <c:v>45767</c:v>
                </c:pt>
                <c:pt idx="154" formatCode="m/d/yyyy">
                  <c:v>45768</c:v>
                </c:pt>
                <c:pt idx="155" formatCode="m/d/yyyy">
                  <c:v>45769</c:v>
                </c:pt>
                <c:pt idx="156" formatCode="m/d/yyyy">
                  <c:v>45770</c:v>
                </c:pt>
                <c:pt idx="157" formatCode="m/d/yyyy">
                  <c:v>45771</c:v>
                </c:pt>
                <c:pt idx="158" formatCode="m/d/yyyy">
                  <c:v>45772</c:v>
                </c:pt>
                <c:pt idx="159" formatCode="m/d/yyyy">
                  <c:v>45773</c:v>
                </c:pt>
                <c:pt idx="160" formatCode="m/d/yyyy">
                  <c:v>45774</c:v>
                </c:pt>
                <c:pt idx="161" formatCode="m/d/yyyy">
                  <c:v>45775</c:v>
                </c:pt>
                <c:pt idx="162" formatCode="m/d/yyyy">
                  <c:v>45776</c:v>
                </c:pt>
                <c:pt idx="163" formatCode="m/d/yyyy">
                  <c:v>45777</c:v>
                </c:pt>
                <c:pt idx="164" formatCode="m/d/yyyy">
                  <c:v>45778</c:v>
                </c:pt>
                <c:pt idx="165" formatCode="m/d/yyyy">
                  <c:v>45779</c:v>
                </c:pt>
                <c:pt idx="166" formatCode="m/d/yyyy">
                  <c:v>45780</c:v>
                </c:pt>
                <c:pt idx="167" formatCode="m/d/yyyy">
                  <c:v>45781</c:v>
                </c:pt>
                <c:pt idx="168" formatCode="m/d/yyyy">
                  <c:v>45782</c:v>
                </c:pt>
                <c:pt idx="169" formatCode="m/d/yyyy">
                  <c:v>45783</c:v>
                </c:pt>
                <c:pt idx="170" formatCode="m/d/yyyy">
                  <c:v>45784</c:v>
                </c:pt>
                <c:pt idx="171" formatCode="m/d/yyyy">
                  <c:v>45785</c:v>
                </c:pt>
                <c:pt idx="172" formatCode="m/d/yyyy">
                  <c:v>45786</c:v>
                </c:pt>
                <c:pt idx="173" formatCode="m/d/yyyy">
                  <c:v>45787</c:v>
                </c:pt>
                <c:pt idx="174" formatCode="m/d/yyyy">
                  <c:v>45788</c:v>
                </c:pt>
                <c:pt idx="175" formatCode="m/d/yyyy">
                  <c:v>45789</c:v>
                </c:pt>
                <c:pt idx="176" formatCode="m/d/yyyy">
                  <c:v>45790</c:v>
                </c:pt>
                <c:pt idx="177" formatCode="m/d/yyyy">
                  <c:v>45791</c:v>
                </c:pt>
                <c:pt idx="178" formatCode="m/d/yyyy">
                  <c:v>45792</c:v>
                </c:pt>
                <c:pt idx="179" formatCode="m/d/yyyy">
                  <c:v>45793</c:v>
                </c:pt>
                <c:pt idx="180" formatCode="m/d/yyyy">
                  <c:v>45794</c:v>
                </c:pt>
                <c:pt idx="181" formatCode="m/d/yyyy">
                  <c:v>45795</c:v>
                </c:pt>
                <c:pt idx="182" formatCode="m/d/yyyy">
                  <c:v>45796</c:v>
                </c:pt>
                <c:pt idx="183" formatCode="m/d/yyyy">
                  <c:v>45797</c:v>
                </c:pt>
                <c:pt idx="184" formatCode="m/d/yyyy">
                  <c:v>45798</c:v>
                </c:pt>
                <c:pt idx="185" formatCode="m/d/yyyy">
                  <c:v>45799</c:v>
                </c:pt>
                <c:pt idx="186" formatCode="m/d/yyyy">
                  <c:v>45800</c:v>
                </c:pt>
                <c:pt idx="187" formatCode="m/d/yyyy">
                  <c:v>45801</c:v>
                </c:pt>
                <c:pt idx="188" formatCode="m/d/yyyy">
                  <c:v>45802</c:v>
                </c:pt>
                <c:pt idx="189" formatCode="m/d/yyyy">
                  <c:v>45803</c:v>
                </c:pt>
                <c:pt idx="190" formatCode="m/d/yyyy">
                  <c:v>45804</c:v>
                </c:pt>
                <c:pt idx="191" formatCode="m/d/yyyy">
                  <c:v>45805</c:v>
                </c:pt>
                <c:pt idx="192" formatCode="m/d/yyyy">
                  <c:v>45806</c:v>
                </c:pt>
                <c:pt idx="193" formatCode="m/d/yyyy">
                  <c:v>45807</c:v>
                </c:pt>
                <c:pt idx="194" formatCode="m/d/yyyy">
                  <c:v>45808</c:v>
                </c:pt>
                <c:pt idx="195" formatCode="m/d/yyyy">
                  <c:v>45809</c:v>
                </c:pt>
                <c:pt idx="196" formatCode="m/d/yyyy">
                  <c:v>45810</c:v>
                </c:pt>
                <c:pt idx="197" formatCode="m/d/yyyy">
                  <c:v>45811</c:v>
                </c:pt>
                <c:pt idx="198" formatCode="m/d/yyyy">
                  <c:v>45812</c:v>
                </c:pt>
                <c:pt idx="199" formatCode="m/d/yyyy">
                  <c:v>45813</c:v>
                </c:pt>
                <c:pt idx="200" formatCode="m/d/yyyy">
                  <c:v>45814</c:v>
                </c:pt>
                <c:pt idx="201" formatCode="m/d/yyyy">
                  <c:v>45815</c:v>
                </c:pt>
                <c:pt idx="202" formatCode="m/d/yyyy">
                  <c:v>45816</c:v>
                </c:pt>
                <c:pt idx="203" formatCode="m/d/yyyy">
                  <c:v>45817</c:v>
                </c:pt>
                <c:pt idx="204" formatCode="m/d/yyyy">
                  <c:v>45818</c:v>
                </c:pt>
                <c:pt idx="205" formatCode="m/d/yyyy">
                  <c:v>45819</c:v>
                </c:pt>
                <c:pt idx="206" formatCode="m/d/yyyy">
                  <c:v>45820</c:v>
                </c:pt>
                <c:pt idx="207" formatCode="m/d/yyyy">
                  <c:v>45821</c:v>
                </c:pt>
                <c:pt idx="208" formatCode="m/d/yyyy">
                  <c:v>45822</c:v>
                </c:pt>
                <c:pt idx="209" formatCode="m/d/yyyy">
                  <c:v>45823</c:v>
                </c:pt>
                <c:pt idx="210" formatCode="m/d/yyyy">
                  <c:v>45824</c:v>
                </c:pt>
                <c:pt idx="211" formatCode="m/d/yyyy">
                  <c:v>45825</c:v>
                </c:pt>
                <c:pt idx="212" formatCode="m/d/yyyy">
                  <c:v>45826</c:v>
                </c:pt>
                <c:pt idx="213" formatCode="m/d/yyyy">
                  <c:v>45827</c:v>
                </c:pt>
                <c:pt idx="214" formatCode="m/d/yyyy">
                  <c:v>45828</c:v>
                </c:pt>
                <c:pt idx="215" formatCode="m/d/yyyy">
                  <c:v>45829</c:v>
                </c:pt>
                <c:pt idx="216" formatCode="m/d/yyyy">
                  <c:v>45830</c:v>
                </c:pt>
                <c:pt idx="217" formatCode="m/d/yyyy">
                  <c:v>45831</c:v>
                </c:pt>
                <c:pt idx="218" formatCode="m/d/yyyy">
                  <c:v>45832</c:v>
                </c:pt>
                <c:pt idx="219" formatCode="m/d/yyyy">
                  <c:v>45833</c:v>
                </c:pt>
                <c:pt idx="220" formatCode="m/d/yyyy">
                  <c:v>45834</c:v>
                </c:pt>
                <c:pt idx="221" formatCode="m/d/yyyy">
                  <c:v>45835</c:v>
                </c:pt>
                <c:pt idx="222" formatCode="m/d/yyyy">
                  <c:v>45836</c:v>
                </c:pt>
                <c:pt idx="223" formatCode="m/d/yyyy">
                  <c:v>45837</c:v>
                </c:pt>
                <c:pt idx="224" formatCode="m/d/yyyy">
                  <c:v>45838</c:v>
                </c:pt>
                <c:pt idx="225" formatCode="m/d/yyyy">
                  <c:v>45839</c:v>
                </c:pt>
                <c:pt idx="226" formatCode="m/d/yyyy">
                  <c:v>45840</c:v>
                </c:pt>
                <c:pt idx="227" formatCode="m/d/yyyy">
                  <c:v>45841</c:v>
                </c:pt>
                <c:pt idx="228" formatCode="m/d/yyyy">
                  <c:v>45842</c:v>
                </c:pt>
                <c:pt idx="229" formatCode="m/d/yyyy">
                  <c:v>45843</c:v>
                </c:pt>
                <c:pt idx="230" formatCode="m/d/yyyy">
                  <c:v>45844</c:v>
                </c:pt>
                <c:pt idx="231" formatCode="m/d/yyyy">
                  <c:v>45845</c:v>
                </c:pt>
                <c:pt idx="232" formatCode="m/d/yyyy">
                  <c:v>45846</c:v>
                </c:pt>
                <c:pt idx="233" formatCode="m/d/yyyy">
                  <c:v>45847</c:v>
                </c:pt>
                <c:pt idx="234" formatCode="m/d/yyyy">
                  <c:v>45848</c:v>
                </c:pt>
                <c:pt idx="235" formatCode="m/d/yyyy">
                  <c:v>45849</c:v>
                </c:pt>
                <c:pt idx="236" formatCode="m/d/yyyy">
                  <c:v>45850</c:v>
                </c:pt>
                <c:pt idx="237" formatCode="m/d/yyyy">
                  <c:v>45851</c:v>
                </c:pt>
                <c:pt idx="238" formatCode="m/d/yyyy">
                  <c:v>45852</c:v>
                </c:pt>
                <c:pt idx="239" formatCode="m/d/yyyy">
                  <c:v>45853</c:v>
                </c:pt>
                <c:pt idx="240" formatCode="m/d/yyyy">
                  <c:v>45854</c:v>
                </c:pt>
                <c:pt idx="241" formatCode="m/d/yyyy">
                  <c:v>45855</c:v>
                </c:pt>
                <c:pt idx="242" formatCode="m/d/yyyy">
                  <c:v>45856</c:v>
                </c:pt>
                <c:pt idx="243" formatCode="m/d/yyyy">
                  <c:v>45857</c:v>
                </c:pt>
                <c:pt idx="244" formatCode="m/d/yyyy">
                  <c:v>45858</c:v>
                </c:pt>
                <c:pt idx="245" formatCode="m/d/yyyy">
                  <c:v>45859</c:v>
                </c:pt>
                <c:pt idx="246" formatCode="m/d/yyyy">
                  <c:v>45860</c:v>
                </c:pt>
                <c:pt idx="247" formatCode="m/d/yyyy">
                  <c:v>45861</c:v>
                </c:pt>
                <c:pt idx="248" formatCode="m/d/yyyy">
                  <c:v>45862</c:v>
                </c:pt>
                <c:pt idx="249" formatCode="m/d/yyyy">
                  <c:v>45863</c:v>
                </c:pt>
                <c:pt idx="250" formatCode="m/d/yyyy">
                  <c:v>45864</c:v>
                </c:pt>
                <c:pt idx="251" formatCode="m/d/yyyy">
                  <c:v>45865</c:v>
                </c:pt>
                <c:pt idx="252" formatCode="m/d/yyyy">
                  <c:v>45866</c:v>
                </c:pt>
                <c:pt idx="253" formatCode="m/d/yyyy">
                  <c:v>45867</c:v>
                </c:pt>
                <c:pt idx="254" formatCode="m/d/yyyy">
                  <c:v>45868</c:v>
                </c:pt>
              </c:numCache>
            </c:numRef>
          </c:cat>
          <c:val>
            <c:numRef>
              <c:f>'Datos climáticos '!$F$4:$F$258</c:f>
              <c:numCache>
                <c:formatCode>General</c:formatCode>
                <c:ptCount val="255"/>
                <c:pt idx="0">
                  <c:v>85.4</c:v>
                </c:pt>
                <c:pt idx="1">
                  <c:v>84.2</c:v>
                </c:pt>
                <c:pt idx="2">
                  <c:v>75.569999999999993</c:v>
                </c:pt>
                <c:pt idx="3">
                  <c:v>72.930000000000007</c:v>
                </c:pt>
                <c:pt idx="4">
                  <c:v>77.2</c:v>
                </c:pt>
                <c:pt idx="5">
                  <c:v>81.599999999999994</c:v>
                </c:pt>
                <c:pt idx="6">
                  <c:v>73.41</c:v>
                </c:pt>
                <c:pt idx="7">
                  <c:v>75.180000000000007</c:v>
                </c:pt>
                <c:pt idx="8">
                  <c:v>82.1</c:v>
                </c:pt>
                <c:pt idx="9">
                  <c:v>82.5</c:v>
                </c:pt>
                <c:pt idx="10">
                  <c:v>90</c:v>
                </c:pt>
                <c:pt idx="11">
                  <c:v>87.1</c:v>
                </c:pt>
                <c:pt idx="12">
                  <c:v>84.7</c:v>
                </c:pt>
                <c:pt idx="13">
                  <c:v>89.6</c:v>
                </c:pt>
                <c:pt idx="14">
                  <c:v>88.5</c:v>
                </c:pt>
                <c:pt idx="15">
                  <c:v>90.9</c:v>
                </c:pt>
                <c:pt idx="16">
                  <c:v>87.7</c:v>
                </c:pt>
                <c:pt idx="17">
                  <c:v>84</c:v>
                </c:pt>
                <c:pt idx="18">
                  <c:v>88.6</c:v>
                </c:pt>
                <c:pt idx="19">
                  <c:v>83.5</c:v>
                </c:pt>
                <c:pt idx="20">
                  <c:v>87.95</c:v>
                </c:pt>
                <c:pt idx="21">
                  <c:v>91.9</c:v>
                </c:pt>
                <c:pt idx="22">
                  <c:v>89.8</c:v>
                </c:pt>
                <c:pt idx="23">
                  <c:v>88.9</c:v>
                </c:pt>
                <c:pt idx="24">
                  <c:v>85.1</c:v>
                </c:pt>
                <c:pt idx="25">
                  <c:v>88.2</c:v>
                </c:pt>
                <c:pt idx="26">
                  <c:v>91.2</c:v>
                </c:pt>
                <c:pt idx="27">
                  <c:v>91.3</c:v>
                </c:pt>
                <c:pt idx="28">
                  <c:v>92.3</c:v>
                </c:pt>
                <c:pt idx="29">
                  <c:v>82.6</c:v>
                </c:pt>
                <c:pt idx="30">
                  <c:v>64.260000000000005</c:v>
                </c:pt>
                <c:pt idx="31">
                  <c:v>81</c:v>
                </c:pt>
                <c:pt idx="32">
                  <c:v>90.5</c:v>
                </c:pt>
                <c:pt idx="33">
                  <c:v>86</c:v>
                </c:pt>
                <c:pt idx="34">
                  <c:v>85.9</c:v>
                </c:pt>
                <c:pt idx="35">
                  <c:v>86.9</c:v>
                </c:pt>
                <c:pt idx="36">
                  <c:v>95.5</c:v>
                </c:pt>
                <c:pt idx="37">
                  <c:v>69.3</c:v>
                </c:pt>
                <c:pt idx="38">
                  <c:v>97.2</c:v>
                </c:pt>
                <c:pt idx="39">
                  <c:v>88.5</c:v>
                </c:pt>
                <c:pt idx="40">
                  <c:v>87.6</c:v>
                </c:pt>
                <c:pt idx="41">
                  <c:v>96.8</c:v>
                </c:pt>
                <c:pt idx="42">
                  <c:v>93.2</c:v>
                </c:pt>
                <c:pt idx="43">
                  <c:v>94.1</c:v>
                </c:pt>
                <c:pt idx="44">
                  <c:v>94.4</c:v>
                </c:pt>
                <c:pt idx="45">
                  <c:v>86.8</c:v>
                </c:pt>
                <c:pt idx="46">
                  <c:v>86.8</c:v>
                </c:pt>
                <c:pt idx="47">
                  <c:v>76.63</c:v>
                </c:pt>
                <c:pt idx="48">
                  <c:v>71.88</c:v>
                </c:pt>
                <c:pt idx="49">
                  <c:v>80.5</c:v>
                </c:pt>
                <c:pt idx="50">
                  <c:v>82.5</c:v>
                </c:pt>
                <c:pt idx="51">
                  <c:v>70.63</c:v>
                </c:pt>
                <c:pt idx="52">
                  <c:v>74.23</c:v>
                </c:pt>
                <c:pt idx="53">
                  <c:v>75.900000000000006</c:v>
                </c:pt>
                <c:pt idx="54">
                  <c:v>85.7</c:v>
                </c:pt>
                <c:pt idx="55">
                  <c:v>78.430000000000007</c:v>
                </c:pt>
                <c:pt idx="56">
                  <c:v>82.8</c:v>
                </c:pt>
                <c:pt idx="57">
                  <c:v>82.7</c:v>
                </c:pt>
                <c:pt idx="58">
                  <c:v>83.5</c:v>
                </c:pt>
                <c:pt idx="59">
                  <c:v>85.2</c:v>
                </c:pt>
                <c:pt idx="60">
                  <c:v>95.6</c:v>
                </c:pt>
                <c:pt idx="61">
                  <c:v>83.6</c:v>
                </c:pt>
                <c:pt idx="62">
                  <c:v>76.97</c:v>
                </c:pt>
                <c:pt idx="63">
                  <c:v>88.8</c:v>
                </c:pt>
                <c:pt idx="64">
                  <c:v>92.9</c:v>
                </c:pt>
                <c:pt idx="65">
                  <c:v>96</c:v>
                </c:pt>
                <c:pt idx="66">
                  <c:v>89.1</c:v>
                </c:pt>
                <c:pt idx="67">
                  <c:v>79.53</c:v>
                </c:pt>
                <c:pt idx="68">
                  <c:v>79.73</c:v>
                </c:pt>
                <c:pt idx="69">
                  <c:v>65.989999999999995</c:v>
                </c:pt>
                <c:pt idx="70">
                  <c:v>72.760000000000005</c:v>
                </c:pt>
                <c:pt idx="71">
                  <c:v>72.63</c:v>
                </c:pt>
                <c:pt idx="72">
                  <c:v>68.989999999999995</c:v>
                </c:pt>
                <c:pt idx="73">
                  <c:v>85.8</c:v>
                </c:pt>
                <c:pt idx="74">
                  <c:v>78.58</c:v>
                </c:pt>
                <c:pt idx="75">
                  <c:v>86.3</c:v>
                </c:pt>
                <c:pt idx="76">
                  <c:v>89.3</c:v>
                </c:pt>
                <c:pt idx="77">
                  <c:v>91.6</c:v>
                </c:pt>
                <c:pt idx="78">
                  <c:v>86.3</c:v>
                </c:pt>
                <c:pt idx="79">
                  <c:v>85.8</c:v>
                </c:pt>
                <c:pt idx="80">
                  <c:v>82.7</c:v>
                </c:pt>
                <c:pt idx="81">
                  <c:v>91.9</c:v>
                </c:pt>
                <c:pt idx="82">
                  <c:v>84.4</c:v>
                </c:pt>
                <c:pt idx="83">
                  <c:v>78.87</c:v>
                </c:pt>
                <c:pt idx="84">
                  <c:v>87.4</c:v>
                </c:pt>
                <c:pt idx="85">
                  <c:v>84.6</c:v>
                </c:pt>
                <c:pt idx="86">
                  <c:v>88.3</c:v>
                </c:pt>
                <c:pt idx="87">
                  <c:v>92.4</c:v>
                </c:pt>
                <c:pt idx="88">
                  <c:v>82.4</c:v>
                </c:pt>
                <c:pt idx="89">
                  <c:v>85.7</c:v>
                </c:pt>
                <c:pt idx="90">
                  <c:v>73.5</c:v>
                </c:pt>
                <c:pt idx="91">
                  <c:v>76.569999999999993</c:v>
                </c:pt>
                <c:pt idx="92">
                  <c:v>84</c:v>
                </c:pt>
                <c:pt idx="93">
                  <c:v>82.6</c:v>
                </c:pt>
                <c:pt idx="94">
                  <c:v>79.5</c:v>
                </c:pt>
                <c:pt idx="95">
                  <c:v>86.8</c:v>
                </c:pt>
                <c:pt idx="96">
                  <c:v>77.34</c:v>
                </c:pt>
                <c:pt idx="97">
                  <c:v>81.400000000000006</c:v>
                </c:pt>
                <c:pt idx="98">
                  <c:v>60.73</c:v>
                </c:pt>
                <c:pt idx="99">
                  <c:v>77.790000000000006</c:v>
                </c:pt>
                <c:pt idx="100">
                  <c:v>74.540000000000006</c:v>
                </c:pt>
                <c:pt idx="101">
                  <c:v>79.36</c:v>
                </c:pt>
                <c:pt idx="102">
                  <c:v>83.1</c:v>
                </c:pt>
                <c:pt idx="103">
                  <c:v>75.45</c:v>
                </c:pt>
                <c:pt idx="104">
                  <c:v>79.11</c:v>
                </c:pt>
                <c:pt idx="105">
                  <c:v>83.2</c:v>
                </c:pt>
                <c:pt idx="106">
                  <c:v>76.98</c:v>
                </c:pt>
                <c:pt idx="107">
                  <c:v>67.959999999999994</c:v>
                </c:pt>
                <c:pt idx="108">
                  <c:v>75.150000000000006</c:v>
                </c:pt>
                <c:pt idx="109">
                  <c:v>77.37</c:v>
                </c:pt>
                <c:pt idx="110">
                  <c:v>77.05</c:v>
                </c:pt>
                <c:pt idx="111">
                  <c:v>78.16</c:v>
                </c:pt>
                <c:pt idx="112">
                  <c:v>76.11</c:v>
                </c:pt>
                <c:pt idx="113">
                  <c:v>85.7</c:v>
                </c:pt>
                <c:pt idx="114">
                  <c:v>84.1</c:v>
                </c:pt>
                <c:pt idx="115">
                  <c:v>84.5</c:v>
                </c:pt>
                <c:pt idx="116">
                  <c:v>84.9</c:v>
                </c:pt>
                <c:pt idx="117">
                  <c:v>84.8</c:v>
                </c:pt>
                <c:pt idx="118">
                  <c:v>81.7</c:v>
                </c:pt>
                <c:pt idx="119">
                  <c:v>75.13</c:v>
                </c:pt>
                <c:pt idx="120">
                  <c:v>78.400000000000006</c:v>
                </c:pt>
                <c:pt idx="121">
                  <c:v>77.11</c:v>
                </c:pt>
                <c:pt idx="122">
                  <c:v>77.05</c:v>
                </c:pt>
                <c:pt idx="123">
                  <c:v>66.069999999999993</c:v>
                </c:pt>
                <c:pt idx="124">
                  <c:v>78.319999999999993</c:v>
                </c:pt>
                <c:pt idx="125">
                  <c:v>83.3</c:v>
                </c:pt>
                <c:pt idx="126">
                  <c:v>92.6</c:v>
                </c:pt>
                <c:pt idx="127">
                  <c:v>87.6</c:v>
                </c:pt>
                <c:pt idx="128">
                  <c:v>85.8</c:v>
                </c:pt>
                <c:pt idx="129">
                  <c:v>91</c:v>
                </c:pt>
                <c:pt idx="130">
                  <c:v>81</c:v>
                </c:pt>
                <c:pt idx="131">
                  <c:v>80.2</c:v>
                </c:pt>
                <c:pt idx="132">
                  <c:v>74.05</c:v>
                </c:pt>
                <c:pt idx="133">
                  <c:v>73.5</c:v>
                </c:pt>
                <c:pt idx="134">
                  <c:v>71.209999999999994</c:v>
                </c:pt>
                <c:pt idx="135">
                  <c:v>81.900000000000006</c:v>
                </c:pt>
                <c:pt idx="136">
                  <c:v>84.9</c:v>
                </c:pt>
                <c:pt idx="137">
                  <c:v>72.400000000000006</c:v>
                </c:pt>
                <c:pt idx="138">
                  <c:v>75.83</c:v>
                </c:pt>
                <c:pt idx="139">
                  <c:v>79.44</c:v>
                </c:pt>
                <c:pt idx="140">
                  <c:v>77.55</c:v>
                </c:pt>
                <c:pt idx="141">
                  <c:v>70.13</c:v>
                </c:pt>
                <c:pt idx="142">
                  <c:v>71.849999999999994</c:v>
                </c:pt>
                <c:pt idx="143">
                  <c:v>77.95</c:v>
                </c:pt>
                <c:pt idx="144">
                  <c:v>73.98</c:v>
                </c:pt>
                <c:pt idx="145">
                  <c:v>79.98</c:v>
                </c:pt>
                <c:pt idx="146">
                  <c:v>90.3</c:v>
                </c:pt>
                <c:pt idx="147">
                  <c:v>75.5</c:v>
                </c:pt>
                <c:pt idx="148">
                  <c:v>82.1</c:v>
                </c:pt>
                <c:pt idx="149">
                  <c:v>82.4</c:v>
                </c:pt>
                <c:pt idx="150">
                  <c:v>74.930000000000007</c:v>
                </c:pt>
                <c:pt idx="151">
                  <c:v>73.8</c:v>
                </c:pt>
                <c:pt idx="152">
                  <c:v>81.099999999999994</c:v>
                </c:pt>
                <c:pt idx="153">
                  <c:v>81.599999999999994</c:v>
                </c:pt>
                <c:pt idx="154">
                  <c:v>81.3</c:v>
                </c:pt>
                <c:pt idx="155">
                  <c:v>80.099999999999994</c:v>
                </c:pt>
                <c:pt idx="156">
                  <c:v>80.2</c:v>
                </c:pt>
                <c:pt idx="157">
                  <c:v>81.099999999999994</c:v>
                </c:pt>
                <c:pt idx="158">
                  <c:v>79.430000000000007</c:v>
                </c:pt>
                <c:pt idx="159">
                  <c:v>85.9</c:v>
                </c:pt>
                <c:pt idx="160">
                  <c:v>87.1</c:v>
                </c:pt>
                <c:pt idx="161">
                  <c:v>76.430000000000007</c:v>
                </c:pt>
                <c:pt idx="162">
                  <c:v>59.84</c:v>
                </c:pt>
                <c:pt idx="163">
                  <c:v>61.97</c:v>
                </c:pt>
                <c:pt idx="164">
                  <c:v>64.400000000000006</c:v>
                </c:pt>
                <c:pt idx="165">
                  <c:v>77.53</c:v>
                </c:pt>
                <c:pt idx="166">
                  <c:v>76.89</c:v>
                </c:pt>
                <c:pt idx="167">
                  <c:v>85.1</c:v>
                </c:pt>
                <c:pt idx="168">
                  <c:v>85.2</c:v>
                </c:pt>
                <c:pt idx="169">
                  <c:v>85.2</c:v>
                </c:pt>
                <c:pt idx="170">
                  <c:v>76.92</c:v>
                </c:pt>
                <c:pt idx="171">
                  <c:v>77.02</c:v>
                </c:pt>
                <c:pt idx="172">
                  <c:v>90</c:v>
                </c:pt>
                <c:pt idx="173">
                  <c:v>86.9</c:v>
                </c:pt>
                <c:pt idx="174">
                  <c:v>78.06</c:v>
                </c:pt>
                <c:pt idx="175">
                  <c:v>79.849999999999994</c:v>
                </c:pt>
                <c:pt idx="176">
                  <c:v>79.62</c:v>
                </c:pt>
                <c:pt idx="177">
                  <c:v>91.4</c:v>
                </c:pt>
                <c:pt idx="178">
                  <c:v>90.5</c:v>
                </c:pt>
                <c:pt idx="179">
                  <c:v>78.25</c:v>
                </c:pt>
                <c:pt idx="180">
                  <c:v>77.12</c:v>
                </c:pt>
                <c:pt idx="181">
                  <c:v>74.58</c:v>
                </c:pt>
                <c:pt idx="182">
                  <c:v>82.5</c:v>
                </c:pt>
                <c:pt idx="183">
                  <c:v>81.3</c:v>
                </c:pt>
                <c:pt idx="184">
                  <c:v>84.9</c:v>
                </c:pt>
                <c:pt idx="185">
                  <c:v>81.2</c:v>
                </c:pt>
                <c:pt idx="186">
                  <c:v>78.23</c:v>
                </c:pt>
                <c:pt idx="187">
                  <c:v>71.75</c:v>
                </c:pt>
                <c:pt idx="188">
                  <c:v>74.81</c:v>
                </c:pt>
                <c:pt idx="189">
                  <c:v>81.5</c:v>
                </c:pt>
                <c:pt idx="190">
                  <c:v>71.08</c:v>
                </c:pt>
                <c:pt idx="191">
                  <c:v>70.8</c:v>
                </c:pt>
                <c:pt idx="192">
                  <c:v>65.34</c:v>
                </c:pt>
                <c:pt idx="193">
                  <c:v>76.16</c:v>
                </c:pt>
                <c:pt idx="194">
                  <c:v>76.38</c:v>
                </c:pt>
                <c:pt idx="195">
                  <c:v>88</c:v>
                </c:pt>
                <c:pt idx="196">
                  <c:v>92.8</c:v>
                </c:pt>
                <c:pt idx="197">
                  <c:v>92.7</c:v>
                </c:pt>
                <c:pt idx="198">
                  <c:v>83.4</c:v>
                </c:pt>
                <c:pt idx="199">
                  <c:v>72.23</c:v>
                </c:pt>
                <c:pt idx="200">
                  <c:v>75.58</c:v>
                </c:pt>
                <c:pt idx="201">
                  <c:v>76.56</c:v>
                </c:pt>
                <c:pt idx="202">
                  <c:v>74.69</c:v>
                </c:pt>
                <c:pt idx="203">
                  <c:v>74.25</c:v>
                </c:pt>
                <c:pt idx="204">
                  <c:v>64.77</c:v>
                </c:pt>
                <c:pt idx="205">
                  <c:v>73.290000000000006</c:v>
                </c:pt>
                <c:pt idx="206">
                  <c:v>75.349999999999994</c:v>
                </c:pt>
                <c:pt idx="207">
                  <c:v>73.33</c:v>
                </c:pt>
                <c:pt idx="208">
                  <c:v>79.790000000000006</c:v>
                </c:pt>
                <c:pt idx="209">
                  <c:v>81.2</c:v>
                </c:pt>
                <c:pt idx="210">
                  <c:v>74.88</c:v>
                </c:pt>
                <c:pt idx="211">
                  <c:v>70.66</c:v>
                </c:pt>
                <c:pt idx="212">
                  <c:v>65.64</c:v>
                </c:pt>
                <c:pt idx="213">
                  <c:v>75.22</c:v>
                </c:pt>
                <c:pt idx="214">
                  <c:v>60.7</c:v>
                </c:pt>
                <c:pt idx="215">
                  <c:v>64.73</c:v>
                </c:pt>
                <c:pt idx="216">
                  <c:v>73.540000000000006</c:v>
                </c:pt>
                <c:pt idx="217">
                  <c:v>77.59</c:v>
                </c:pt>
                <c:pt idx="218">
                  <c:v>70.98</c:v>
                </c:pt>
                <c:pt idx="219">
                  <c:v>72.91</c:v>
                </c:pt>
                <c:pt idx="220">
                  <c:v>74.11</c:v>
                </c:pt>
                <c:pt idx="221">
                  <c:v>65.510000000000005</c:v>
                </c:pt>
                <c:pt idx="222">
                  <c:v>65.73</c:v>
                </c:pt>
                <c:pt idx="223">
                  <c:v>57.2</c:v>
                </c:pt>
                <c:pt idx="224">
                  <c:v>47.42</c:v>
                </c:pt>
                <c:pt idx="225">
                  <c:v>63.31</c:v>
                </c:pt>
                <c:pt idx="226">
                  <c:v>81.7</c:v>
                </c:pt>
                <c:pt idx="227">
                  <c:v>75.010000000000005</c:v>
                </c:pt>
                <c:pt idx="228">
                  <c:v>73.31</c:v>
                </c:pt>
                <c:pt idx="229">
                  <c:v>62.98</c:v>
                </c:pt>
                <c:pt idx="230">
                  <c:v>67.75</c:v>
                </c:pt>
                <c:pt idx="231">
                  <c:v>77.150000000000006</c:v>
                </c:pt>
                <c:pt idx="232">
                  <c:v>68.73</c:v>
                </c:pt>
                <c:pt idx="233">
                  <c:v>67.23</c:v>
                </c:pt>
                <c:pt idx="234">
                  <c:v>63.02</c:v>
                </c:pt>
                <c:pt idx="235">
                  <c:v>73.47</c:v>
                </c:pt>
                <c:pt idx="236">
                  <c:v>83</c:v>
                </c:pt>
                <c:pt idx="237">
                  <c:v>81.5</c:v>
                </c:pt>
                <c:pt idx="238">
                  <c:v>77.95</c:v>
                </c:pt>
                <c:pt idx="239">
                  <c:v>73.569999999999993</c:v>
                </c:pt>
                <c:pt idx="240">
                  <c:v>65.989999999999995</c:v>
                </c:pt>
                <c:pt idx="241">
                  <c:v>71.709999999999994</c:v>
                </c:pt>
                <c:pt idx="242">
                  <c:v>74.38</c:v>
                </c:pt>
                <c:pt idx="243">
                  <c:v>68.31</c:v>
                </c:pt>
                <c:pt idx="244">
                  <c:v>59.19</c:v>
                </c:pt>
                <c:pt idx="245">
                  <c:v>69.150000000000006</c:v>
                </c:pt>
                <c:pt idx="246">
                  <c:v>63.38</c:v>
                </c:pt>
                <c:pt idx="247">
                  <c:v>75.48</c:v>
                </c:pt>
                <c:pt idx="248">
                  <c:v>78.77</c:v>
                </c:pt>
                <c:pt idx="249">
                  <c:v>76.260000000000005</c:v>
                </c:pt>
                <c:pt idx="250">
                  <c:v>75.459999999999994</c:v>
                </c:pt>
                <c:pt idx="251">
                  <c:v>69.89</c:v>
                </c:pt>
                <c:pt idx="252">
                  <c:v>77.98</c:v>
                </c:pt>
                <c:pt idx="253">
                  <c:v>77.55</c:v>
                </c:pt>
                <c:pt idx="254">
                  <c:v>77.92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A-4311-94F4-75A541AE9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956984"/>
        <c:axId val="295954360"/>
      </c:lineChart>
      <c:dateAx>
        <c:axId val="16099395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994736"/>
        <c:crosses val="autoZero"/>
        <c:auto val="0"/>
        <c:lblOffset val="100"/>
        <c:baseTimeUnit val="days"/>
      </c:dateAx>
      <c:valAx>
        <c:axId val="160994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Temperatura Media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993952"/>
        <c:crossesAt val="43070"/>
        <c:crossBetween val="between"/>
      </c:valAx>
      <c:valAx>
        <c:axId val="295954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HR</a:t>
                </a:r>
                <a:r>
                  <a:rPr lang="es-ES" baseline="0"/>
                  <a:t> Media (%)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5956984"/>
        <c:crosses val="max"/>
        <c:crossBetween val="between"/>
      </c:valAx>
      <c:dateAx>
        <c:axId val="2959569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95954360"/>
        <c:crosses val="autoZero"/>
        <c:auto val="0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52253</xdr:colOff>
      <xdr:row>0</xdr:row>
      <xdr:rowOff>0</xdr:rowOff>
    </xdr:from>
    <xdr:to>
      <xdr:col>13</xdr:col>
      <xdr:colOff>304803</xdr:colOff>
      <xdr:row>0</xdr:row>
      <xdr:rowOff>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493190B0-68EA-4125-AD8F-C0A47169DA82}"/>
            </a:ext>
          </a:extLst>
        </xdr:cNvPr>
        <xdr:cNvSpPr/>
      </xdr:nvSpPr>
      <xdr:spPr>
        <a:xfrm rot="16200000">
          <a:off x="9915799" y="6998426"/>
          <a:ext cx="925285" cy="2525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353785</xdr:colOff>
      <xdr:row>8</xdr:row>
      <xdr:rowOff>65315</xdr:rowOff>
    </xdr:from>
    <xdr:to>
      <xdr:col>9</xdr:col>
      <xdr:colOff>340178</xdr:colOff>
      <xdr:row>8</xdr:row>
      <xdr:rowOff>405492</xdr:rowOff>
    </xdr:to>
    <xdr:sp macro="" textlink="">
      <xdr:nvSpPr>
        <xdr:cNvPr id="4" name="Flecha derech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485414" y="2764972"/>
          <a:ext cx="476250" cy="340177"/>
        </a:xfrm>
        <a:prstGeom prst="right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25</xdr:col>
      <xdr:colOff>762001</xdr:colOff>
      <xdr:row>3</xdr:row>
      <xdr:rowOff>65314</xdr:rowOff>
    </xdr:from>
    <xdr:to>
      <xdr:col>38</xdr:col>
      <xdr:colOff>293915</xdr:colOff>
      <xdr:row>17</xdr:row>
      <xdr:rowOff>32658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0DA494-058A-724F-6A0D-4474724280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479" t="23283" r="45410" b="28139"/>
        <a:stretch>
          <a:fillRect/>
        </a:stretch>
      </xdr:blipFill>
      <xdr:spPr>
        <a:xfrm>
          <a:off x="16753115" y="1110343"/>
          <a:ext cx="6237514" cy="4996544"/>
        </a:xfrm>
        <a:prstGeom prst="rect">
          <a:avLst/>
        </a:prstGeom>
      </xdr:spPr>
    </xdr:pic>
    <xdr:clientData/>
  </xdr:twoCellAnchor>
  <xdr:twoCellAnchor>
    <xdr:from>
      <xdr:col>33</xdr:col>
      <xdr:colOff>21111</xdr:colOff>
      <xdr:row>13</xdr:row>
      <xdr:rowOff>144530</xdr:rowOff>
    </xdr:from>
    <xdr:to>
      <xdr:col>35</xdr:col>
      <xdr:colOff>284690</xdr:colOff>
      <xdr:row>14</xdr:row>
      <xdr:rowOff>93350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rot="660388">
          <a:off x="20214111" y="4324644"/>
          <a:ext cx="873179" cy="275392"/>
        </a:xfrm>
        <a:prstGeom prst="rect">
          <a:avLst/>
        </a:prstGeom>
        <a:noFill/>
        <a:ln w="571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3466</xdr:colOff>
      <xdr:row>34</xdr:row>
      <xdr:rowOff>3462</xdr:rowOff>
    </xdr:from>
    <xdr:to>
      <xdr:col>11</xdr:col>
      <xdr:colOff>412175</xdr:colOff>
      <xdr:row>49</xdr:row>
      <xdr:rowOff>45026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291331-D9E8-7FB9-B2A5-0C6CB33ED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100445</xdr:colOff>
      <xdr:row>52</xdr:row>
      <xdr:rowOff>72737</xdr:rowOff>
    </xdr:from>
    <xdr:to>
      <xdr:col>11</xdr:col>
      <xdr:colOff>509154</xdr:colOff>
      <xdr:row>67</xdr:row>
      <xdr:rowOff>114301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ECC593-9A44-D868-6E13-3D6993C05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475730</xdr:colOff>
      <xdr:row>34</xdr:row>
      <xdr:rowOff>161059</xdr:rowOff>
    </xdr:from>
    <xdr:to>
      <xdr:col>20</xdr:col>
      <xdr:colOff>246784</xdr:colOff>
      <xdr:row>49</xdr:row>
      <xdr:rowOff>178550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C629BB8-587F-D46C-CCD5-DCC0A3071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8467</xdr:colOff>
      <xdr:row>69</xdr:row>
      <xdr:rowOff>152400</xdr:rowOff>
    </xdr:from>
    <xdr:to>
      <xdr:col>11</xdr:col>
      <xdr:colOff>541866</xdr:colOff>
      <xdr:row>85</xdr:row>
      <xdr:rowOff>67733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746C87-BB72-174E-F2BA-10A13CEAE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348343</xdr:colOff>
      <xdr:row>51</xdr:row>
      <xdr:rowOff>163286</xdr:rowOff>
    </xdr:from>
    <xdr:to>
      <xdr:col>20</xdr:col>
      <xdr:colOff>119397</xdr:colOff>
      <xdr:row>66</xdr:row>
      <xdr:rowOff>180777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B95B64B-288E-4423-AC43-6C37ABB81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544656</xdr:colOff>
      <xdr:row>1</xdr:row>
      <xdr:rowOff>100831</xdr:rowOff>
    </xdr:from>
    <xdr:to>
      <xdr:col>24</xdr:col>
      <xdr:colOff>669444</xdr:colOff>
      <xdr:row>22</xdr:row>
      <xdr:rowOff>116763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5FEE22-3081-B0CB-C645-11171EF53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568959</xdr:colOff>
      <xdr:row>23</xdr:row>
      <xdr:rowOff>13123</xdr:rowOff>
    </xdr:from>
    <xdr:to>
      <xdr:col>24</xdr:col>
      <xdr:colOff>678295</xdr:colOff>
      <xdr:row>41</xdr:row>
      <xdr:rowOff>1115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9886805-E310-4B46-BC25-2C71FB9D2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208068</xdr:colOff>
      <xdr:row>1</xdr:row>
      <xdr:rowOff>141180</xdr:rowOff>
    </xdr:from>
    <xdr:to>
      <xdr:col>33</xdr:col>
      <xdr:colOff>127000</xdr:colOff>
      <xdr:row>22</xdr:row>
      <xdr:rowOff>111125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5DFEA4-D1FD-824E-C67C-40361C6AF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130810</xdr:colOff>
      <xdr:row>23</xdr:row>
      <xdr:rowOff>112711</xdr:rowOff>
    </xdr:from>
    <xdr:to>
      <xdr:col>33</xdr:col>
      <xdr:colOff>31750</xdr:colOff>
      <xdr:row>43</xdr:row>
      <xdr:rowOff>15874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E4E96B-236B-9841-6D31-D63A77980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573405</xdr:colOff>
      <xdr:row>41</xdr:row>
      <xdr:rowOff>123825</xdr:rowOff>
    </xdr:from>
    <xdr:to>
      <xdr:col>21</xdr:col>
      <xdr:colOff>681990</xdr:colOff>
      <xdr:row>60</xdr:row>
      <xdr:rowOff>129540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0F2C45-539E-9D13-68C3-23D6F42BF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1097280</xdr:colOff>
      <xdr:row>58</xdr:row>
      <xdr:rowOff>148590</xdr:rowOff>
    </xdr:from>
    <xdr:to>
      <xdr:col>9</xdr:col>
      <xdr:colOff>1341120</xdr:colOff>
      <xdr:row>73</xdr:row>
      <xdr:rowOff>118110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6491957-312B-E8CC-0315-CCEE787D2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1</xdr:row>
      <xdr:rowOff>142875</xdr:rowOff>
    </xdr:from>
    <xdr:to>
      <xdr:col>25</xdr:col>
      <xdr:colOff>552450</xdr:colOff>
      <xdr:row>34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D1CE8C-81A0-4B4F-AC26-6124AC412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B11:C18" totalsRowShown="0" headerRowDxfId="14" headerRowBorderDxfId="13" tableBorderDxfId="12" headerRowCellStyle="Normal 3">
  <autoFilter ref="B11:C18" xr:uid="{00000000-0009-0000-0100-000002000000}"/>
  <tableColumns count="2">
    <tableColumn id="1" xr3:uid="{00000000-0010-0000-0000-000001000000}" name="Fecha" dataDxfId="11" dataCellStyle="Normal 3"/>
    <tableColumn id="2" xr3:uid="{00000000-0010-0000-0000-000002000000}" name="Actuación APROXIMADA" dataDxfId="10" dataCellStyle="Normal 3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4" displayName="Tabla14" ref="B3:I258" totalsRowShown="0" headerRowDxfId="9" dataDxfId="8">
  <autoFilter ref="B3:I258" xr:uid="{00000000-0009-0000-0100-000001000000}"/>
  <sortState xmlns:xlrd2="http://schemas.microsoft.com/office/spreadsheetml/2017/richdata2" ref="B4:H22">
    <sortCondition ref="B3:B22"/>
  </sortState>
  <tableColumns count="8">
    <tableColumn id="1" xr3:uid="{00000000-0010-0000-0100-000001000000}" name="FECHA" dataDxfId="7"/>
    <tableColumn id="2" xr3:uid="{00000000-0010-0000-0100-000002000000}" name="Temp Media (ºC)" dataDxfId="6"/>
    <tableColumn id="3" xr3:uid="{00000000-0010-0000-0100-000003000000}" name="Temp Max (ºC)" dataDxfId="5"/>
    <tableColumn id="4" xr3:uid="{00000000-0010-0000-0100-000004000000}" name="Temp Mínima (ºC)" dataDxfId="4"/>
    <tableColumn id="5" xr3:uid="{00000000-0010-0000-0100-000005000000}" name="Humedad Media (%)" dataDxfId="3"/>
    <tableColumn id="6" xr3:uid="{00000000-0010-0000-0100-000006000000}" name="Humedad Max (%)" dataDxfId="2"/>
    <tableColumn id="7" xr3:uid="{00000000-0010-0000-0100-000007000000}" name="Humedad Min (%)" dataDxfId="1"/>
    <tableColumn id="8" xr3:uid="{00000000-0010-0000-0100-000008000000}" name="Precipitación (mm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="130" zoomScaleNormal="130" workbookViewId="0">
      <selection activeCell="C9" sqref="C9"/>
    </sheetView>
  </sheetViews>
  <sheetFormatPr baseColWidth="10" defaultColWidth="11.42578125" defaultRowHeight="15" x14ac:dyDescent="0.25"/>
  <cols>
    <col min="1" max="1" width="7.140625" style="1" customWidth="1"/>
    <col min="2" max="2" width="23.85546875" style="1" bestFit="1" customWidth="1"/>
    <col min="3" max="3" width="60.7109375" style="1" customWidth="1"/>
    <col min="4" max="4" width="11.42578125" style="1"/>
    <col min="5" max="5" width="14.85546875" style="1" customWidth="1"/>
    <col min="6" max="16384" width="11.42578125" style="1"/>
  </cols>
  <sheetData>
    <row r="1" spans="1:11" ht="15.75" thickBot="1" x14ac:dyDescent="0.3"/>
    <row r="2" spans="1:11" ht="14.45" customHeight="1" x14ac:dyDescent="0.25">
      <c r="B2" s="135" t="s">
        <v>0</v>
      </c>
      <c r="C2" s="46" t="s">
        <v>152</v>
      </c>
      <c r="D2" s="47"/>
      <c r="E2" s="48"/>
    </row>
    <row r="3" spans="1:11" x14ac:dyDescent="0.25">
      <c r="B3" s="136" t="s">
        <v>1</v>
      </c>
      <c r="C3" s="134" t="s">
        <v>155</v>
      </c>
      <c r="D3" s="50"/>
      <c r="E3" s="51"/>
    </row>
    <row r="4" spans="1:11" x14ac:dyDescent="0.25">
      <c r="B4" s="136" t="s">
        <v>2</v>
      </c>
      <c r="C4" s="138" t="s">
        <v>112</v>
      </c>
      <c r="D4" s="50"/>
      <c r="E4" s="51"/>
    </row>
    <row r="5" spans="1:11" ht="25.5" x14ac:dyDescent="0.25">
      <c r="B5" s="136" t="s">
        <v>3</v>
      </c>
      <c r="C5" s="139" t="s">
        <v>171</v>
      </c>
      <c r="D5" s="50"/>
      <c r="E5" s="51"/>
    </row>
    <row r="6" spans="1:11" ht="14.45" customHeight="1" x14ac:dyDescent="0.25">
      <c r="B6" s="136" t="s">
        <v>6</v>
      </c>
      <c r="C6" s="140" t="s">
        <v>113</v>
      </c>
      <c r="D6" s="50"/>
      <c r="E6" s="51"/>
    </row>
    <row r="7" spans="1:11" x14ac:dyDescent="0.25">
      <c r="B7" s="136" t="s">
        <v>7</v>
      </c>
      <c r="C7" s="49" t="s">
        <v>114</v>
      </c>
      <c r="D7" s="50"/>
      <c r="E7" s="51"/>
      <c r="F7" s="2"/>
    </row>
    <row r="8" spans="1:11" x14ac:dyDescent="0.25">
      <c r="B8" s="336" t="s">
        <v>4</v>
      </c>
      <c r="C8" s="137" t="s">
        <v>153</v>
      </c>
      <c r="D8" s="50"/>
      <c r="E8" s="51"/>
      <c r="F8" s="2"/>
    </row>
    <row r="9" spans="1:11" ht="15.75" thickBot="1" x14ac:dyDescent="0.3">
      <c r="B9" s="337"/>
      <c r="C9" s="141" t="s">
        <v>154</v>
      </c>
      <c r="D9" s="52"/>
      <c r="E9" s="53"/>
      <c r="F9" s="2"/>
    </row>
    <row r="10" spans="1:11" ht="15.75" x14ac:dyDescent="0.25">
      <c r="B10" s="5"/>
      <c r="C10" s="3"/>
      <c r="E10" s="4"/>
      <c r="F10" s="2"/>
    </row>
    <row r="11" spans="1:11" ht="15.75" thickBot="1" x14ac:dyDescent="0.3">
      <c r="A11" s="44" t="s">
        <v>64</v>
      </c>
      <c r="B11" s="61" t="s">
        <v>5</v>
      </c>
      <c r="C11" s="62" t="s">
        <v>8</v>
      </c>
      <c r="E11" s="54"/>
      <c r="F11" s="44"/>
      <c r="G11" s="44"/>
    </row>
    <row r="12" spans="1:11" x14ac:dyDescent="0.25">
      <c r="A12" s="44">
        <v>0</v>
      </c>
      <c r="B12" s="55">
        <v>45614</v>
      </c>
      <c r="C12" s="10" t="s">
        <v>162</v>
      </c>
      <c r="D12" s="56" t="s">
        <v>65</v>
      </c>
      <c r="E12" s="57"/>
      <c r="F12" s="44"/>
      <c r="G12" s="44"/>
    </row>
    <row r="13" spans="1:11" x14ac:dyDescent="0.25">
      <c r="A13" s="44">
        <v>12</v>
      </c>
      <c r="B13" s="58">
        <v>45646</v>
      </c>
      <c r="C13" s="8" t="s">
        <v>163</v>
      </c>
      <c r="D13" s="56"/>
      <c r="E13" s="57"/>
      <c r="F13" s="44"/>
      <c r="G13" s="44"/>
    </row>
    <row r="14" spans="1:11" x14ac:dyDescent="0.25">
      <c r="A14" s="44">
        <v>22</v>
      </c>
      <c r="B14" s="59">
        <v>45721</v>
      </c>
      <c r="C14" s="9" t="s">
        <v>115</v>
      </c>
      <c r="D14" s="56"/>
      <c r="E14" s="57"/>
      <c r="F14" s="44"/>
      <c r="G14" s="44"/>
    </row>
    <row r="15" spans="1:11" x14ac:dyDescent="0.25">
      <c r="A15" s="44">
        <v>25</v>
      </c>
      <c r="B15" s="58">
        <v>45790</v>
      </c>
      <c r="C15" s="8" t="s">
        <v>169</v>
      </c>
      <c r="D15" s="60" t="s">
        <v>116</v>
      </c>
      <c r="E15" s="57"/>
      <c r="F15" s="44"/>
      <c r="G15" s="45"/>
      <c r="H15" s="6"/>
      <c r="I15" s="6"/>
      <c r="J15" s="6"/>
      <c r="K15" s="6"/>
    </row>
    <row r="16" spans="1:11" x14ac:dyDescent="0.25">
      <c r="A16" s="44">
        <v>37</v>
      </c>
      <c r="B16" s="59">
        <v>45804</v>
      </c>
      <c r="C16" s="9" t="s">
        <v>131</v>
      </c>
      <c r="D16" s="56"/>
      <c r="E16" s="57"/>
      <c r="F16" s="44"/>
      <c r="G16" s="44"/>
    </row>
    <row r="17" spans="1:7" x14ac:dyDescent="0.25">
      <c r="A17" s="44">
        <v>39</v>
      </c>
      <c r="B17" s="59">
        <v>45812</v>
      </c>
      <c r="C17" s="8" t="s">
        <v>170</v>
      </c>
      <c r="D17" s="56" t="s">
        <v>117</v>
      </c>
      <c r="E17" s="57"/>
      <c r="F17" s="44"/>
      <c r="G17" s="44"/>
    </row>
    <row r="18" spans="1:7" x14ac:dyDescent="0.25">
      <c r="A18" s="2">
        <v>99</v>
      </c>
      <c r="B18" s="59">
        <v>45868</v>
      </c>
      <c r="C18" s="11" t="s">
        <v>132</v>
      </c>
      <c r="E18" s="54"/>
      <c r="F18" s="54"/>
      <c r="G18" s="54"/>
    </row>
    <row r="19" spans="1:7" x14ac:dyDescent="0.25">
      <c r="C19" s="7"/>
    </row>
    <row r="20" spans="1:7" x14ac:dyDescent="0.25">
      <c r="C20" s="7"/>
    </row>
    <row r="21" spans="1:7" x14ac:dyDescent="0.25">
      <c r="C21" s="7"/>
    </row>
  </sheetData>
  <mergeCells count="1">
    <mergeCell ref="B8:B9"/>
  </mergeCells>
  <pageMargins left="0.7" right="0.7" top="0.75" bottom="0.75" header="0.3" footer="0.3"/>
  <pageSetup paperSize="9" orientation="portrait" horizont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4"/>
  <sheetViews>
    <sheetView zoomScale="85" zoomScaleNormal="85" workbookViewId="0">
      <selection activeCell="K40" sqref="K40"/>
    </sheetView>
  </sheetViews>
  <sheetFormatPr baseColWidth="10" defaultRowHeight="15" x14ac:dyDescent="0.25"/>
  <cols>
    <col min="1" max="1" width="7.85546875" customWidth="1"/>
    <col min="2" max="2" width="8.42578125" customWidth="1"/>
    <col min="3" max="3" width="30" customWidth="1"/>
    <col min="4" max="4" width="19.42578125" bestFit="1" customWidth="1"/>
    <col min="5" max="5" width="9.28515625" bestFit="1" customWidth="1"/>
    <col min="6" max="6" width="18.28515625" customWidth="1"/>
    <col min="7" max="7" width="10.7109375" customWidth="1"/>
    <col min="8" max="8" width="14.28515625" customWidth="1"/>
    <col min="9" max="10" width="7.140625" customWidth="1"/>
    <col min="11" max="11" width="7.28515625" customWidth="1"/>
    <col min="12" max="13" width="7.140625" customWidth="1"/>
    <col min="14" max="14" width="7.28515625" customWidth="1"/>
    <col min="15" max="16" width="7.140625" customWidth="1"/>
    <col min="17" max="21" width="7.28515625" customWidth="1"/>
    <col min="22" max="22" width="7.140625" customWidth="1"/>
    <col min="23" max="23" width="11.85546875" bestFit="1" customWidth="1"/>
    <col min="25" max="25" width="4.7109375" customWidth="1"/>
    <col min="26" max="26" width="11.5703125" customWidth="1"/>
    <col min="27" max="27" width="7.42578125" customWidth="1"/>
    <col min="29" max="29" width="5.7109375" bestFit="1" customWidth="1"/>
    <col min="30" max="30" width="4.42578125" bestFit="1" customWidth="1"/>
    <col min="32" max="36" width="4.42578125" bestFit="1" customWidth="1"/>
  </cols>
  <sheetData>
    <row r="1" spans="2:29" ht="27" customHeight="1" thickBot="1" x14ac:dyDescent="0.3">
      <c r="B1" s="12"/>
      <c r="C1" s="13"/>
      <c r="D1" s="13"/>
      <c r="L1" s="32"/>
      <c r="AC1" s="33"/>
    </row>
    <row r="2" spans="2:29" ht="27" customHeight="1" thickBot="1" x14ac:dyDescent="0.35">
      <c r="B2" s="14" t="s">
        <v>155</v>
      </c>
      <c r="C2" s="15"/>
      <c r="D2" s="15"/>
      <c r="E2" s="341" t="s">
        <v>9</v>
      </c>
      <c r="F2" s="342"/>
      <c r="G2" s="16"/>
      <c r="H2" s="16"/>
      <c r="L2" s="32"/>
      <c r="AC2" s="33"/>
    </row>
    <row r="3" spans="2:29" ht="27" customHeight="1" thickBot="1" x14ac:dyDescent="0.4">
      <c r="B3" s="17"/>
      <c r="C3" s="16"/>
      <c r="D3" s="16"/>
      <c r="E3" s="18"/>
      <c r="F3" s="18"/>
      <c r="G3" s="16"/>
      <c r="H3" s="16"/>
      <c r="L3" s="32"/>
    </row>
    <row r="4" spans="2:29" ht="26.25" customHeight="1" thickBot="1" x14ac:dyDescent="0.35">
      <c r="B4" s="343" t="s">
        <v>10</v>
      </c>
      <c r="C4" s="345" t="s">
        <v>11</v>
      </c>
      <c r="D4" s="347" t="s">
        <v>12</v>
      </c>
      <c r="E4" s="345" t="s">
        <v>13</v>
      </c>
      <c r="F4" s="349" t="s">
        <v>14</v>
      </c>
      <c r="G4" s="16"/>
      <c r="H4" s="369" t="s">
        <v>126</v>
      </c>
      <c r="I4" s="370" t="s">
        <v>127</v>
      </c>
      <c r="J4" s="370"/>
      <c r="K4" s="144"/>
      <c r="L4" s="145"/>
      <c r="M4" s="144"/>
      <c r="N4" s="144"/>
      <c r="O4" s="144"/>
      <c r="P4" s="144"/>
      <c r="Q4" s="144"/>
      <c r="R4" s="144"/>
      <c r="S4" s="144"/>
      <c r="T4" s="144"/>
      <c r="U4" s="144"/>
      <c r="W4" s="384" t="s">
        <v>16</v>
      </c>
      <c r="X4" s="40">
        <v>101</v>
      </c>
    </row>
    <row r="5" spans="2:29" ht="27" customHeight="1" thickBot="1" x14ac:dyDescent="0.35">
      <c r="B5" s="344"/>
      <c r="C5" s="346"/>
      <c r="D5" s="348"/>
      <c r="E5" s="346"/>
      <c r="F5" s="350"/>
      <c r="G5" s="16"/>
      <c r="H5" s="369"/>
      <c r="I5" s="370"/>
      <c r="J5" s="370"/>
      <c r="K5" s="241" t="s">
        <v>16</v>
      </c>
      <c r="L5" s="242">
        <v>101</v>
      </c>
      <c r="M5" s="245" t="s">
        <v>15</v>
      </c>
      <c r="N5" s="246">
        <v>102</v>
      </c>
      <c r="O5" s="249" t="s">
        <v>158</v>
      </c>
      <c r="P5" s="250">
        <v>103</v>
      </c>
      <c r="Q5" s="243" t="s">
        <v>18</v>
      </c>
      <c r="R5" s="244">
        <v>104</v>
      </c>
      <c r="S5" s="247" t="s">
        <v>20</v>
      </c>
      <c r="T5" s="248">
        <v>105</v>
      </c>
      <c r="U5" s="144"/>
      <c r="W5" s="385"/>
      <c r="X5" s="41">
        <v>203</v>
      </c>
    </row>
    <row r="6" spans="2:29" ht="26.25" customHeight="1" thickBot="1" x14ac:dyDescent="0.35">
      <c r="B6" s="210">
        <v>1</v>
      </c>
      <c r="C6" s="211" t="s">
        <v>118</v>
      </c>
      <c r="D6" s="214" t="s">
        <v>17</v>
      </c>
      <c r="E6" s="215" t="s">
        <v>17</v>
      </c>
      <c r="F6" s="219" t="s">
        <v>17</v>
      </c>
      <c r="G6" s="20"/>
      <c r="H6" s="369"/>
      <c r="I6" s="370"/>
      <c r="J6" s="370"/>
      <c r="K6" s="145"/>
      <c r="L6" s="145"/>
      <c r="M6" s="145"/>
      <c r="N6" s="145"/>
      <c r="O6" s="145"/>
      <c r="P6" s="145"/>
      <c r="Q6" s="145"/>
      <c r="R6" s="145"/>
      <c r="S6" s="144"/>
      <c r="T6" s="144"/>
      <c r="U6" s="144"/>
      <c r="W6" s="385"/>
      <c r="X6" s="41">
        <v>305</v>
      </c>
    </row>
    <row r="7" spans="2:29" ht="26.25" customHeight="1" thickBot="1" x14ac:dyDescent="0.3">
      <c r="B7" s="21">
        <v>2</v>
      </c>
      <c r="C7" s="212" t="s">
        <v>119</v>
      </c>
      <c r="D7" s="41" t="s">
        <v>19</v>
      </c>
      <c r="E7" s="216">
        <v>2.5</v>
      </c>
      <c r="F7" s="146" t="s">
        <v>121</v>
      </c>
      <c r="G7" s="22"/>
      <c r="H7" s="369"/>
      <c r="I7" s="370"/>
      <c r="J7" s="370"/>
      <c r="K7" s="243" t="s">
        <v>18</v>
      </c>
      <c r="L7" s="244">
        <v>201</v>
      </c>
      <c r="M7" s="247" t="s">
        <v>20</v>
      </c>
      <c r="N7" s="248">
        <v>202</v>
      </c>
      <c r="O7" s="241" t="s">
        <v>16</v>
      </c>
      <c r="P7" s="242">
        <v>203</v>
      </c>
      <c r="Q7" s="245" t="s">
        <v>15</v>
      </c>
      <c r="R7" s="246">
        <v>204</v>
      </c>
      <c r="S7" s="250" t="s">
        <v>158</v>
      </c>
      <c r="T7" s="250">
        <v>205</v>
      </c>
      <c r="U7" s="144"/>
      <c r="W7" s="386"/>
      <c r="X7" s="42">
        <v>402</v>
      </c>
    </row>
    <row r="8" spans="2:29" ht="26.25" customHeight="1" thickBot="1" x14ac:dyDescent="0.3">
      <c r="B8" s="21">
        <v>3</v>
      </c>
      <c r="C8" s="212" t="s">
        <v>120</v>
      </c>
      <c r="D8" s="41" t="s">
        <v>19</v>
      </c>
      <c r="E8" s="216">
        <v>4</v>
      </c>
      <c r="F8" s="146" t="s">
        <v>122</v>
      </c>
      <c r="G8" s="22"/>
      <c r="H8" s="369"/>
      <c r="I8" s="370"/>
      <c r="J8" s="370"/>
      <c r="K8" s="145"/>
      <c r="L8" s="145"/>
      <c r="M8" s="145"/>
      <c r="N8" s="145"/>
      <c r="O8" s="145"/>
      <c r="P8" s="145"/>
      <c r="Q8" s="145"/>
      <c r="R8" s="145"/>
      <c r="S8" s="144"/>
      <c r="T8" s="144"/>
      <c r="U8" s="144"/>
      <c r="W8" s="359" t="s">
        <v>18</v>
      </c>
      <c r="X8" s="40">
        <v>104</v>
      </c>
    </row>
    <row r="9" spans="2:29" ht="46.15" customHeight="1" thickBot="1" x14ac:dyDescent="0.3">
      <c r="B9" s="21">
        <v>4</v>
      </c>
      <c r="C9" s="212" t="s">
        <v>133</v>
      </c>
      <c r="D9" s="41" t="s">
        <v>19</v>
      </c>
      <c r="E9" s="217" t="s">
        <v>134</v>
      </c>
      <c r="F9" s="146" t="s">
        <v>135</v>
      </c>
      <c r="G9" s="22"/>
      <c r="H9" s="369"/>
      <c r="I9" s="370"/>
      <c r="J9" s="370"/>
      <c r="K9" s="245" t="s">
        <v>15</v>
      </c>
      <c r="L9" s="246">
        <v>301</v>
      </c>
      <c r="M9" s="249" t="s">
        <v>158</v>
      </c>
      <c r="N9" s="250">
        <v>302</v>
      </c>
      <c r="O9" s="243" t="s">
        <v>18</v>
      </c>
      <c r="P9" s="244">
        <v>303</v>
      </c>
      <c r="Q9" s="247" t="s">
        <v>20</v>
      </c>
      <c r="R9" s="248">
        <v>304</v>
      </c>
      <c r="S9" s="241" t="s">
        <v>16</v>
      </c>
      <c r="T9" s="242">
        <v>305</v>
      </c>
      <c r="U9" s="144"/>
      <c r="W9" s="360"/>
      <c r="X9" s="41">
        <v>201</v>
      </c>
    </row>
    <row r="10" spans="2:29" ht="39.6" customHeight="1" thickBot="1" x14ac:dyDescent="0.3">
      <c r="B10" s="23">
        <v>5</v>
      </c>
      <c r="C10" s="213" t="s">
        <v>156</v>
      </c>
      <c r="D10" s="42" t="s">
        <v>19</v>
      </c>
      <c r="E10" s="218" t="s">
        <v>157</v>
      </c>
      <c r="F10" s="209" t="s">
        <v>122</v>
      </c>
      <c r="G10" s="22"/>
      <c r="H10" s="369"/>
      <c r="I10" s="370"/>
      <c r="J10" s="370"/>
      <c r="K10" s="145"/>
      <c r="L10" s="145"/>
      <c r="M10" s="145"/>
      <c r="N10" s="145"/>
      <c r="O10" s="145"/>
      <c r="P10" s="145"/>
      <c r="Q10" s="145"/>
      <c r="R10" s="145"/>
      <c r="S10" s="144"/>
      <c r="T10" s="144"/>
      <c r="U10" s="144"/>
      <c r="W10" s="360"/>
      <c r="X10" s="41">
        <v>303</v>
      </c>
    </row>
    <row r="11" spans="2:29" ht="26.25" customHeight="1" thickBot="1" x14ac:dyDescent="0.3">
      <c r="B11" s="24"/>
      <c r="C11" s="24"/>
      <c r="D11" s="24"/>
      <c r="E11" s="24"/>
      <c r="F11" s="25"/>
      <c r="H11" s="369"/>
      <c r="I11" s="370"/>
      <c r="J11" s="370"/>
      <c r="K11" s="247" t="s">
        <v>20</v>
      </c>
      <c r="L11" s="248">
        <v>401</v>
      </c>
      <c r="M11" s="241" t="s">
        <v>16</v>
      </c>
      <c r="N11" s="242">
        <v>402</v>
      </c>
      <c r="O11" s="245" t="s">
        <v>15</v>
      </c>
      <c r="P11" s="246">
        <v>403</v>
      </c>
      <c r="Q11" s="249" t="s">
        <v>158</v>
      </c>
      <c r="R11" s="250">
        <v>404</v>
      </c>
      <c r="S11" s="243" t="s">
        <v>18</v>
      </c>
      <c r="T11" s="244">
        <v>405</v>
      </c>
      <c r="U11" s="144"/>
      <c r="W11" s="361"/>
      <c r="X11" s="42">
        <v>405</v>
      </c>
    </row>
    <row r="12" spans="2:29" ht="26.25" customHeight="1" x14ac:dyDescent="0.3">
      <c r="B12" s="371" t="s">
        <v>21</v>
      </c>
      <c r="C12" s="372"/>
      <c r="D12" s="353" t="s">
        <v>155</v>
      </c>
      <c r="E12" s="354"/>
      <c r="F12" s="355"/>
      <c r="G12" s="16"/>
      <c r="H12" s="369"/>
      <c r="I12" s="370"/>
      <c r="J12" s="370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W12" s="363" t="s">
        <v>15</v>
      </c>
      <c r="X12" s="40">
        <v>102</v>
      </c>
    </row>
    <row r="13" spans="2:29" ht="26.25" customHeight="1" thickBot="1" x14ac:dyDescent="0.35">
      <c r="B13" s="373" t="s">
        <v>22</v>
      </c>
      <c r="C13" s="374"/>
      <c r="D13" s="375" t="s">
        <v>155</v>
      </c>
      <c r="E13" s="376"/>
      <c r="F13" s="377"/>
      <c r="G13" s="16"/>
      <c r="H13" s="369"/>
      <c r="I13" s="370"/>
      <c r="J13" s="370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W13" s="364"/>
      <c r="X13" s="41">
        <v>204</v>
      </c>
    </row>
    <row r="14" spans="2:29" ht="26.25" customHeight="1" thickBot="1" x14ac:dyDescent="0.35">
      <c r="B14" s="1"/>
      <c r="C14" s="1"/>
      <c r="D14" s="1"/>
      <c r="E14" s="1"/>
      <c r="F14" s="1"/>
      <c r="G14" s="16"/>
      <c r="W14" s="364"/>
      <c r="X14" s="41">
        <v>301</v>
      </c>
    </row>
    <row r="15" spans="2:29" ht="26.25" customHeight="1" thickBot="1" x14ac:dyDescent="0.35">
      <c r="B15" s="371" t="s">
        <v>23</v>
      </c>
      <c r="C15" s="372"/>
      <c r="D15" s="378">
        <v>45614</v>
      </c>
      <c r="E15" s="379"/>
      <c r="F15" s="380"/>
      <c r="G15" s="16"/>
      <c r="W15" s="365"/>
      <c r="X15" s="42">
        <v>403</v>
      </c>
    </row>
    <row r="16" spans="2:29" ht="26.25" customHeight="1" thickBot="1" x14ac:dyDescent="0.35">
      <c r="B16" s="373" t="s">
        <v>24</v>
      </c>
      <c r="C16" s="374"/>
      <c r="D16" s="381">
        <v>45868</v>
      </c>
      <c r="E16" s="382"/>
      <c r="F16" s="383"/>
      <c r="G16" s="16"/>
      <c r="W16" s="366" t="s">
        <v>20</v>
      </c>
      <c r="X16" s="40">
        <v>105</v>
      </c>
    </row>
    <row r="17" spans="2:24" ht="26.25" customHeight="1" x14ac:dyDescent="0.25">
      <c r="B17" s="1"/>
      <c r="C17" s="1"/>
      <c r="D17" s="1"/>
      <c r="E17" s="1"/>
      <c r="F17" s="1"/>
      <c r="W17" s="367"/>
      <c r="X17" s="41">
        <v>202</v>
      </c>
    </row>
    <row r="18" spans="2:24" ht="26.25" customHeight="1" x14ac:dyDescent="0.3">
      <c r="B18" s="16" t="s">
        <v>25</v>
      </c>
      <c r="C18" s="1"/>
      <c r="D18" s="1"/>
      <c r="E18" s="1"/>
      <c r="F18" s="1"/>
      <c r="G18" s="26"/>
      <c r="W18" s="367"/>
      <c r="X18" s="41">
        <v>304</v>
      </c>
    </row>
    <row r="19" spans="2:24" ht="26.25" customHeight="1" thickBot="1" x14ac:dyDescent="0.3">
      <c r="B19" s="1"/>
      <c r="C19" s="1"/>
      <c r="D19" s="1"/>
      <c r="E19" s="1"/>
      <c r="F19" s="1"/>
      <c r="G19" s="19"/>
      <c r="W19" s="368"/>
      <c r="X19" s="42">
        <v>401</v>
      </c>
    </row>
    <row r="20" spans="2:24" ht="26.25" customHeight="1" x14ac:dyDescent="0.25">
      <c r="B20" s="351" t="s">
        <v>26</v>
      </c>
      <c r="C20" s="352"/>
      <c r="D20" s="353" t="s">
        <v>114</v>
      </c>
      <c r="E20" s="354"/>
      <c r="F20" s="355"/>
      <c r="G20" s="19"/>
      <c r="W20" s="356" t="s">
        <v>158</v>
      </c>
      <c r="X20" s="40">
        <v>103</v>
      </c>
    </row>
    <row r="21" spans="2:24" ht="27" customHeight="1" x14ac:dyDescent="0.25">
      <c r="B21" s="150" t="s">
        <v>27</v>
      </c>
      <c r="C21" s="151"/>
      <c r="D21" s="152">
        <v>9215</v>
      </c>
      <c r="E21" s="153"/>
      <c r="F21" s="154"/>
      <c r="G21" s="19"/>
      <c r="H21" s="19"/>
      <c r="W21" s="357"/>
      <c r="X21" s="41">
        <v>205</v>
      </c>
    </row>
    <row r="22" spans="2:24" ht="27" customHeight="1" x14ac:dyDescent="0.25">
      <c r="B22" s="150" t="s">
        <v>28</v>
      </c>
      <c r="C22" s="151"/>
      <c r="D22" s="338" t="s">
        <v>153</v>
      </c>
      <c r="E22" s="339"/>
      <c r="F22" s="340"/>
      <c r="G22" s="19"/>
      <c r="H22" s="19"/>
      <c r="W22" s="357"/>
      <c r="X22" s="41">
        <v>302</v>
      </c>
    </row>
    <row r="23" spans="2:24" ht="27" customHeight="1" thickBot="1" x14ac:dyDescent="0.3">
      <c r="B23" s="150" t="s">
        <v>29</v>
      </c>
      <c r="C23" s="151"/>
      <c r="D23" s="338" t="s">
        <v>154</v>
      </c>
      <c r="E23" s="339"/>
      <c r="F23" s="340"/>
      <c r="W23" s="358"/>
      <c r="X23" s="42">
        <v>404</v>
      </c>
    </row>
    <row r="24" spans="2:24" ht="27" customHeight="1" thickBot="1" x14ac:dyDescent="0.3">
      <c r="B24" s="155" t="s">
        <v>30</v>
      </c>
      <c r="C24" s="156"/>
      <c r="D24" s="157" t="s">
        <v>123</v>
      </c>
      <c r="E24" s="158"/>
      <c r="F24" s="159"/>
    </row>
    <row r="25" spans="2:24" ht="27" customHeight="1" x14ac:dyDescent="0.25">
      <c r="B25" s="1"/>
      <c r="C25" s="1"/>
      <c r="D25" s="1"/>
      <c r="E25" s="1"/>
      <c r="F25" s="1"/>
    </row>
    <row r="26" spans="2:24" ht="27" customHeight="1" x14ac:dyDescent="0.25">
      <c r="B26" s="362" t="s">
        <v>31</v>
      </c>
      <c r="C26" s="362"/>
      <c r="D26" s="362"/>
      <c r="E26" s="1"/>
      <c r="F26" s="1"/>
    </row>
    <row r="27" spans="2:24" ht="27" customHeight="1" thickBot="1" x14ac:dyDescent="0.3">
      <c r="B27" s="1"/>
      <c r="C27" s="1"/>
      <c r="D27" s="1"/>
      <c r="E27" s="1"/>
      <c r="F27" s="1"/>
    </row>
    <row r="28" spans="2:24" ht="27" customHeight="1" x14ac:dyDescent="0.25">
      <c r="B28" s="160" t="s">
        <v>32</v>
      </c>
      <c r="C28" s="161"/>
      <c r="D28" s="162" t="s">
        <v>124</v>
      </c>
      <c r="E28" s="163"/>
      <c r="F28" s="164"/>
    </row>
    <row r="29" spans="2:24" ht="27" customHeight="1" thickBot="1" x14ac:dyDescent="0.3">
      <c r="B29" s="165" t="s">
        <v>33</v>
      </c>
      <c r="C29" s="166"/>
      <c r="D29" s="167" t="s">
        <v>125</v>
      </c>
      <c r="E29" s="168"/>
      <c r="F29" s="169"/>
    </row>
    <row r="30" spans="2:24" ht="27" customHeight="1" thickBot="1" x14ac:dyDescent="0.3">
      <c r="B30" s="170"/>
      <c r="C30" s="170"/>
      <c r="D30" s="170"/>
      <c r="E30" s="170"/>
      <c r="F30" s="170"/>
    </row>
    <row r="31" spans="2:24" ht="27" customHeight="1" x14ac:dyDescent="0.25">
      <c r="B31" s="148" t="s">
        <v>34</v>
      </c>
      <c r="C31" s="149"/>
      <c r="D31" s="171" t="s">
        <v>55</v>
      </c>
      <c r="E31" s="172"/>
      <c r="F31" s="173"/>
    </row>
    <row r="32" spans="2:24" ht="27" customHeight="1" x14ac:dyDescent="0.25">
      <c r="B32" s="174" t="s">
        <v>35</v>
      </c>
      <c r="C32" s="175"/>
      <c r="D32" s="176" t="s">
        <v>53</v>
      </c>
      <c r="E32" s="176"/>
      <c r="F32" s="177"/>
    </row>
    <row r="33" spans="1:6" ht="27" customHeight="1" x14ac:dyDescent="0.25">
      <c r="B33" s="174" t="s">
        <v>36</v>
      </c>
      <c r="C33" s="175"/>
      <c r="D33" s="176" t="s">
        <v>37</v>
      </c>
      <c r="E33" s="178"/>
      <c r="F33" s="177"/>
    </row>
    <row r="34" spans="1:6" ht="27" customHeight="1" x14ac:dyDescent="0.25">
      <c r="B34" s="179" t="s">
        <v>38</v>
      </c>
      <c r="C34" s="175"/>
      <c r="D34" s="180">
        <v>45979</v>
      </c>
      <c r="E34" s="178"/>
      <c r="F34" s="177"/>
    </row>
    <row r="35" spans="1:6" ht="27" customHeight="1" x14ac:dyDescent="0.25">
      <c r="B35" s="174" t="s">
        <v>39</v>
      </c>
      <c r="C35" s="175"/>
      <c r="D35" s="181" t="s">
        <v>40</v>
      </c>
      <c r="E35" s="178"/>
      <c r="F35" s="177"/>
    </row>
    <row r="36" spans="1:6" ht="27" customHeight="1" x14ac:dyDescent="0.25">
      <c r="B36" s="174" t="s">
        <v>41</v>
      </c>
      <c r="C36" s="175"/>
      <c r="D36" s="176" t="s">
        <v>42</v>
      </c>
      <c r="E36" s="178"/>
      <c r="F36" s="177"/>
    </row>
    <row r="37" spans="1:6" ht="27" customHeight="1" x14ac:dyDescent="0.25">
      <c r="B37" s="182" t="s">
        <v>43</v>
      </c>
      <c r="C37" s="183"/>
      <c r="D37" s="187">
        <v>45868</v>
      </c>
      <c r="E37" s="178"/>
      <c r="F37" s="177"/>
    </row>
    <row r="38" spans="1:6" ht="27" customHeight="1" x14ac:dyDescent="0.25">
      <c r="A38" s="27"/>
      <c r="B38" s="174" t="s">
        <v>44</v>
      </c>
      <c r="C38" s="175"/>
      <c r="D38" s="176" t="s">
        <v>45</v>
      </c>
      <c r="E38" s="178"/>
      <c r="F38" s="177"/>
    </row>
    <row r="39" spans="1:6" ht="27" customHeight="1" thickBot="1" x14ac:dyDescent="0.3">
      <c r="A39" s="27"/>
      <c r="B39" s="184" t="s">
        <v>46</v>
      </c>
      <c r="C39" s="185"/>
      <c r="D39" s="186" t="s">
        <v>40</v>
      </c>
      <c r="E39" s="168"/>
      <c r="F39" s="169"/>
    </row>
    <row r="40" spans="1:6" ht="27" customHeight="1" x14ac:dyDescent="0.25">
      <c r="A40" s="27"/>
      <c r="B40" s="1"/>
      <c r="C40" s="1"/>
      <c r="D40" s="1"/>
      <c r="E40" s="1"/>
      <c r="F40" s="1"/>
    </row>
    <row r="41" spans="1:6" ht="27" customHeight="1" x14ac:dyDescent="0.3">
      <c r="A41" s="27"/>
      <c r="B41" s="16" t="s">
        <v>47</v>
      </c>
      <c r="C41" s="1"/>
      <c r="D41" s="1"/>
      <c r="E41" s="1"/>
      <c r="F41" s="1"/>
    </row>
    <row r="42" spans="1:6" ht="27" customHeight="1" thickBot="1" x14ac:dyDescent="0.3">
      <c r="A42" s="27"/>
      <c r="B42" s="1"/>
      <c r="C42" s="1"/>
      <c r="D42" s="1"/>
      <c r="E42" s="1"/>
      <c r="F42" s="1"/>
    </row>
    <row r="43" spans="1:6" ht="27" customHeight="1" x14ac:dyDescent="0.25">
      <c r="A43" s="27"/>
      <c r="B43" s="148" t="s">
        <v>48</v>
      </c>
      <c r="C43" s="188"/>
      <c r="D43" s="198" t="s">
        <v>49</v>
      </c>
      <c r="E43" s="172"/>
      <c r="F43" s="173"/>
    </row>
    <row r="44" spans="1:6" ht="27" customHeight="1" x14ac:dyDescent="0.25">
      <c r="A44" s="27"/>
      <c r="B44" s="189" t="s">
        <v>50</v>
      </c>
      <c r="C44" s="190"/>
      <c r="D44" s="28">
        <v>4</v>
      </c>
      <c r="E44" s="191"/>
      <c r="F44" s="192"/>
    </row>
    <row r="45" spans="1:6" ht="27" customHeight="1" x14ac:dyDescent="0.25">
      <c r="A45" s="29"/>
      <c r="B45" s="189" t="s">
        <v>51</v>
      </c>
      <c r="C45" s="190"/>
      <c r="D45" s="199" t="s">
        <v>54</v>
      </c>
      <c r="E45" s="193"/>
      <c r="F45" s="194"/>
    </row>
    <row r="46" spans="1:6" ht="27" customHeight="1" thickBot="1" x14ac:dyDescent="0.3">
      <c r="A46" s="29"/>
      <c r="B46" s="184" t="s">
        <v>52</v>
      </c>
      <c r="C46" s="195"/>
      <c r="D46" s="30">
        <v>3</v>
      </c>
      <c r="E46" s="196"/>
      <c r="F46" s="197"/>
    </row>
    <row r="47" spans="1:6" x14ac:dyDescent="0.25">
      <c r="A47" s="31"/>
    </row>
    <row r="48" spans="1:6" x14ac:dyDescent="0.25">
      <c r="A48" s="31"/>
    </row>
    <row r="49" spans="1:6" x14ac:dyDescent="0.25">
      <c r="A49" s="31"/>
    </row>
    <row r="50" spans="1:6" x14ac:dyDescent="0.25">
      <c r="A50" s="31"/>
    </row>
    <row r="51" spans="1:6" x14ac:dyDescent="0.25">
      <c r="A51" s="27"/>
    </row>
    <row r="52" spans="1:6" x14ac:dyDescent="0.25">
      <c r="A52" s="27"/>
    </row>
    <row r="53" spans="1:6" x14ac:dyDescent="0.25">
      <c r="A53" s="27"/>
    </row>
    <row r="54" spans="1:6" x14ac:dyDescent="0.25">
      <c r="A54" s="27"/>
    </row>
    <row r="55" spans="1:6" x14ac:dyDescent="0.25">
      <c r="A55" s="27"/>
    </row>
    <row r="56" spans="1:6" x14ac:dyDescent="0.25">
      <c r="A56" s="27"/>
    </row>
    <row r="57" spans="1:6" x14ac:dyDescent="0.25">
      <c r="A57" s="27"/>
    </row>
    <row r="58" spans="1:6" x14ac:dyDescent="0.25">
      <c r="A58" s="27"/>
    </row>
    <row r="59" spans="1:6" x14ac:dyDescent="0.25">
      <c r="A59" s="27"/>
    </row>
    <row r="60" spans="1:6" x14ac:dyDescent="0.25">
      <c r="A60" s="27"/>
      <c r="B60" s="1"/>
      <c r="C60" s="1"/>
      <c r="D60" s="1"/>
      <c r="E60" s="1"/>
      <c r="F60" s="1"/>
    </row>
    <row r="61" spans="1:6" x14ac:dyDescent="0.25">
      <c r="A61" s="27"/>
    </row>
    <row r="62" spans="1:6" x14ac:dyDescent="0.25">
      <c r="A62" s="27"/>
    </row>
    <row r="63" spans="1:6" x14ac:dyDescent="0.25">
      <c r="A63" s="27"/>
    </row>
    <row r="64" spans="1:6" x14ac:dyDescent="0.25">
      <c r="A64" s="27"/>
    </row>
  </sheetData>
  <mergeCells count="26">
    <mergeCell ref="W20:W23"/>
    <mergeCell ref="W8:W11"/>
    <mergeCell ref="B26:D26"/>
    <mergeCell ref="W12:W15"/>
    <mergeCell ref="W16:W19"/>
    <mergeCell ref="H4:H13"/>
    <mergeCell ref="I4:J13"/>
    <mergeCell ref="B12:C12"/>
    <mergeCell ref="B13:C13"/>
    <mergeCell ref="B15:C15"/>
    <mergeCell ref="B16:C16"/>
    <mergeCell ref="D12:F12"/>
    <mergeCell ref="D13:F13"/>
    <mergeCell ref="D15:F15"/>
    <mergeCell ref="D16:F16"/>
    <mergeCell ref="W4:W7"/>
    <mergeCell ref="D22:F22"/>
    <mergeCell ref="E2:F2"/>
    <mergeCell ref="B4:B5"/>
    <mergeCell ref="C4:C5"/>
    <mergeCell ref="D23:F23"/>
    <mergeCell ref="D4:D5"/>
    <mergeCell ref="E4:E5"/>
    <mergeCell ref="F4:F5"/>
    <mergeCell ref="B20:C20"/>
    <mergeCell ref="D20:F20"/>
  </mergeCells>
  <phoneticPr fontId="43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topLeftCell="A3" workbookViewId="0">
      <selection activeCell="D22" sqref="D22:F22"/>
    </sheetView>
  </sheetViews>
  <sheetFormatPr baseColWidth="10" defaultColWidth="11.42578125" defaultRowHeight="12.75" x14ac:dyDescent="0.2"/>
  <cols>
    <col min="1" max="1" width="4.42578125" style="66" customWidth="1"/>
    <col min="2" max="3" width="11.42578125" style="66"/>
    <col min="4" max="4" width="11.7109375" style="66" bestFit="1" customWidth="1"/>
    <col min="5" max="6" width="4.140625" style="66" customWidth="1"/>
    <col min="7" max="8" width="4.42578125" style="66" customWidth="1"/>
    <col min="9" max="9" width="11.42578125" style="66"/>
    <col min="10" max="10" width="15.7109375" style="66" bestFit="1" customWidth="1"/>
    <col min="11" max="11" width="28.28515625" style="66" customWidth="1"/>
    <col min="12" max="12" width="18.28515625" style="66" customWidth="1"/>
    <col min="13" max="13" width="20.7109375" style="66" bestFit="1" customWidth="1"/>
    <col min="14" max="14" width="19.85546875" style="66" bestFit="1" customWidth="1"/>
    <col min="15" max="15" width="20.7109375" style="66" bestFit="1" customWidth="1"/>
    <col min="16" max="16" width="19.85546875" style="66" bestFit="1" customWidth="1"/>
    <col min="17" max="16384" width="11.42578125" style="66"/>
  </cols>
  <sheetData>
    <row r="1" spans="1:15" x14ac:dyDescent="0.2">
      <c r="A1" s="63"/>
      <c r="B1" s="64"/>
      <c r="C1" s="64"/>
      <c r="D1" s="64"/>
      <c r="E1" s="64"/>
      <c r="F1" s="64"/>
      <c r="G1" s="65"/>
      <c r="J1" s="389"/>
      <c r="K1" s="389"/>
      <c r="L1" s="67"/>
      <c r="M1" s="67"/>
      <c r="N1" s="67"/>
      <c r="O1" s="67"/>
    </row>
    <row r="2" spans="1:15" ht="21.6" customHeight="1" thickBot="1" x14ac:dyDescent="0.4">
      <c r="A2" s="68"/>
      <c r="B2" s="69" t="s">
        <v>155</v>
      </c>
      <c r="C2" s="70"/>
      <c r="D2" s="71"/>
      <c r="E2" s="72"/>
      <c r="F2" s="72"/>
      <c r="G2" s="73"/>
      <c r="L2" s="221"/>
      <c r="N2" s="221"/>
    </row>
    <row r="3" spans="1:15" x14ac:dyDescent="0.2">
      <c r="A3" s="68"/>
      <c r="B3" s="72"/>
      <c r="C3" s="72"/>
      <c r="D3" s="72"/>
      <c r="E3" s="72"/>
      <c r="F3" s="72"/>
      <c r="G3" s="73"/>
      <c r="I3" s="220"/>
      <c r="J3" s="390" t="s">
        <v>10</v>
      </c>
      <c r="K3" s="390" t="s">
        <v>11</v>
      </c>
      <c r="L3" s="393" t="s">
        <v>12</v>
      </c>
      <c r="M3" s="390" t="s">
        <v>13</v>
      </c>
      <c r="N3" s="387" t="s">
        <v>14</v>
      </c>
    </row>
    <row r="4" spans="1:15" ht="19.5" thickBot="1" x14ac:dyDescent="0.35">
      <c r="A4" s="68"/>
      <c r="B4" s="74" t="s">
        <v>66</v>
      </c>
      <c r="C4" s="72"/>
      <c r="D4" s="72"/>
      <c r="E4" s="72"/>
      <c r="F4" s="72"/>
      <c r="G4" s="73"/>
      <c r="I4" s="220"/>
      <c r="J4" s="391"/>
      <c r="K4" s="392"/>
      <c r="L4" s="394"/>
      <c r="M4" s="392"/>
      <c r="N4" s="388"/>
    </row>
    <row r="5" spans="1:15" ht="15.75" thickBot="1" x14ac:dyDescent="0.25">
      <c r="A5" s="68"/>
      <c r="B5" s="72"/>
      <c r="C5" s="72"/>
      <c r="D5" s="72"/>
      <c r="E5" s="72"/>
      <c r="F5" s="72"/>
      <c r="G5" s="73"/>
      <c r="I5" s="220"/>
      <c r="J5" s="75">
        <v>1</v>
      </c>
      <c r="K5" s="40" t="s">
        <v>118</v>
      </c>
      <c r="L5" s="131" t="s">
        <v>17</v>
      </c>
      <c r="M5" s="40" t="s">
        <v>17</v>
      </c>
      <c r="N5" s="142" t="s">
        <v>17</v>
      </c>
    </row>
    <row r="6" spans="1:15" ht="16.899999999999999" customHeight="1" x14ac:dyDescent="0.25">
      <c r="A6" s="68"/>
      <c r="B6" s="76" t="s">
        <v>5</v>
      </c>
      <c r="C6" s="77"/>
      <c r="D6" s="78">
        <v>45614</v>
      </c>
      <c r="E6" s="79"/>
      <c r="F6" s="80"/>
      <c r="G6" s="73"/>
      <c r="I6" s="220"/>
      <c r="J6" s="81">
        <v>2</v>
      </c>
      <c r="K6" s="104" t="s">
        <v>119</v>
      </c>
      <c r="L6" s="133" t="s">
        <v>143</v>
      </c>
      <c r="M6" s="121">
        <v>2.5</v>
      </c>
      <c r="N6" s="143" t="s">
        <v>128</v>
      </c>
    </row>
    <row r="7" spans="1:15" ht="15" x14ac:dyDescent="0.25">
      <c r="A7" s="68"/>
      <c r="B7" s="82" t="s">
        <v>67</v>
      </c>
      <c r="C7" s="83"/>
      <c r="D7" s="84" t="s">
        <v>68</v>
      </c>
      <c r="E7" s="85"/>
      <c r="F7" s="86"/>
      <c r="G7" s="73"/>
      <c r="I7" s="220"/>
      <c r="J7" s="81">
        <v>3</v>
      </c>
      <c r="K7" s="32" t="s">
        <v>120</v>
      </c>
      <c r="L7" s="132" t="s">
        <v>17</v>
      </c>
      <c r="M7" s="41" t="s">
        <v>17</v>
      </c>
      <c r="N7" s="146" t="s">
        <v>17</v>
      </c>
      <c r="O7" s="222"/>
    </row>
    <row r="8" spans="1:15" ht="27" customHeight="1" x14ac:dyDescent="0.25">
      <c r="A8" s="68"/>
      <c r="B8" s="82" t="s">
        <v>69</v>
      </c>
      <c r="C8" s="83"/>
      <c r="D8" s="200">
        <v>0.34722222222222221</v>
      </c>
      <c r="E8" s="201"/>
      <c r="F8" s="202"/>
      <c r="G8" s="73"/>
      <c r="I8" s="220"/>
      <c r="J8" s="426">
        <v>4</v>
      </c>
      <c r="K8" s="420" t="s">
        <v>173</v>
      </c>
      <c r="L8" s="422" t="s">
        <v>143</v>
      </c>
      <c r="M8" s="422" t="s">
        <v>174</v>
      </c>
      <c r="N8" s="424" t="s">
        <v>175</v>
      </c>
    </row>
    <row r="9" spans="1:15" ht="22.15" customHeight="1" thickBot="1" x14ac:dyDescent="0.3">
      <c r="A9" s="68"/>
      <c r="B9" s="82" t="s">
        <v>70</v>
      </c>
      <c r="C9" s="83"/>
      <c r="D9" s="200">
        <v>0.43402777777777779</v>
      </c>
      <c r="E9" s="201"/>
      <c r="F9" s="202"/>
      <c r="G9" s="73"/>
      <c r="I9" s="220"/>
      <c r="J9" s="427"/>
      <c r="K9" s="421"/>
      <c r="L9" s="423"/>
      <c r="M9" s="423"/>
      <c r="N9" s="425"/>
    </row>
    <row r="10" spans="1:15" ht="15" x14ac:dyDescent="0.25">
      <c r="A10" s="68"/>
      <c r="B10" s="82" t="s">
        <v>71</v>
      </c>
      <c r="C10" s="83"/>
      <c r="D10" s="87" t="s">
        <v>19</v>
      </c>
      <c r="E10" s="88"/>
      <c r="F10" s="89"/>
      <c r="G10" s="73"/>
      <c r="I10" s="220"/>
      <c r="J10" s="428">
        <v>5</v>
      </c>
      <c r="K10" s="420" t="s">
        <v>156</v>
      </c>
      <c r="L10" s="422" t="s">
        <v>143</v>
      </c>
      <c r="M10" s="422">
        <v>2</v>
      </c>
      <c r="N10" s="424" t="s">
        <v>159</v>
      </c>
    </row>
    <row r="11" spans="1:15" ht="15.75" thickBot="1" x14ac:dyDescent="0.3">
      <c r="A11" s="68"/>
      <c r="B11" s="82" t="s">
        <v>72</v>
      </c>
      <c r="C11" s="83"/>
      <c r="D11" s="87" t="s">
        <v>172</v>
      </c>
      <c r="E11" s="88"/>
      <c r="F11" s="89"/>
      <c r="G11" s="73"/>
      <c r="I11" s="220"/>
      <c r="J11" s="427"/>
      <c r="K11" s="421"/>
      <c r="L11" s="423"/>
      <c r="M11" s="423"/>
      <c r="N11" s="425"/>
    </row>
    <row r="12" spans="1:15" ht="15.75" thickBot="1" x14ac:dyDescent="0.3">
      <c r="A12" s="68"/>
      <c r="B12" s="82" t="s">
        <v>74</v>
      </c>
      <c r="C12" s="83"/>
      <c r="D12" s="87"/>
      <c r="E12" s="88"/>
      <c r="F12" s="89"/>
      <c r="G12" s="73"/>
    </row>
    <row r="13" spans="1:15" ht="18" thickBot="1" x14ac:dyDescent="0.3">
      <c r="A13" s="68"/>
      <c r="B13" s="82" t="s">
        <v>78</v>
      </c>
      <c r="C13" s="83"/>
      <c r="D13" s="93"/>
      <c r="E13" s="94"/>
      <c r="F13" s="95"/>
      <c r="G13" s="73"/>
      <c r="I13" s="220"/>
      <c r="J13" s="90" t="s">
        <v>76</v>
      </c>
      <c r="K13" s="91">
        <v>400</v>
      </c>
      <c r="L13" s="92" t="s">
        <v>77</v>
      </c>
      <c r="M13" s="91">
        <v>80</v>
      </c>
    </row>
    <row r="14" spans="1:15" ht="15.75" thickBot="1" x14ac:dyDescent="0.3">
      <c r="A14" s="68"/>
      <c r="B14" s="82" t="s">
        <v>79</v>
      </c>
      <c r="C14" s="83"/>
      <c r="D14" s="87" t="s">
        <v>80</v>
      </c>
      <c r="E14" s="88"/>
      <c r="F14" s="89"/>
      <c r="G14" s="73"/>
      <c r="J14" s="203"/>
    </row>
    <row r="15" spans="1:15" ht="15.75" thickBot="1" x14ac:dyDescent="0.3">
      <c r="A15" s="68"/>
      <c r="B15" s="82" t="s">
        <v>82</v>
      </c>
      <c r="C15" s="83"/>
      <c r="D15" s="96">
        <v>200</v>
      </c>
      <c r="E15" s="97"/>
      <c r="F15" s="98"/>
      <c r="G15" s="73"/>
      <c r="I15" s="220"/>
      <c r="J15" s="90" t="s">
        <v>81</v>
      </c>
      <c r="K15" s="91">
        <f>K13*M13/10000</f>
        <v>3.2</v>
      </c>
    </row>
    <row r="16" spans="1:15" ht="15.75" thickBot="1" x14ac:dyDescent="0.3">
      <c r="A16" s="68"/>
      <c r="B16" s="99" t="s">
        <v>84</v>
      </c>
      <c r="C16" s="99" t="s">
        <v>85</v>
      </c>
      <c r="D16" s="100">
        <v>5</v>
      </c>
      <c r="E16" s="101"/>
      <c r="F16" s="102"/>
      <c r="G16" s="73"/>
      <c r="I16" s="220"/>
      <c r="J16" s="90" t="s">
        <v>83</v>
      </c>
      <c r="K16" s="91">
        <f>K15*4</f>
        <v>12.8</v>
      </c>
    </row>
    <row r="17" spans="1:16" ht="15.6" customHeight="1" thickBot="1" x14ac:dyDescent="0.25">
      <c r="A17" s="68"/>
      <c r="B17" s="72"/>
      <c r="C17" s="72"/>
      <c r="D17" s="103"/>
      <c r="E17" s="72"/>
      <c r="F17" s="72"/>
      <c r="G17" s="73"/>
    </row>
    <row r="18" spans="1:16" ht="18.75" x14ac:dyDescent="0.3">
      <c r="A18" s="68"/>
      <c r="B18" s="74" t="s">
        <v>86</v>
      </c>
      <c r="C18" s="72"/>
      <c r="D18" s="103"/>
      <c r="E18" s="72"/>
      <c r="F18" s="72"/>
      <c r="G18" s="73"/>
      <c r="J18" s="390" t="s">
        <v>10</v>
      </c>
      <c r="K18" s="390" t="s">
        <v>87</v>
      </c>
    </row>
    <row r="19" spans="1:16" ht="15" customHeight="1" thickBot="1" x14ac:dyDescent="0.25">
      <c r="A19" s="68"/>
      <c r="B19" s="72"/>
      <c r="C19" s="72"/>
      <c r="D19" s="72"/>
      <c r="E19" s="72"/>
      <c r="F19" s="72"/>
      <c r="G19" s="73"/>
      <c r="J19" s="392"/>
      <c r="K19" s="392"/>
    </row>
    <row r="20" spans="1:16" ht="15" x14ac:dyDescent="0.25">
      <c r="A20" s="68"/>
      <c r="B20" s="408" t="s">
        <v>88</v>
      </c>
      <c r="C20" s="409"/>
      <c r="D20" s="416" t="s">
        <v>247</v>
      </c>
      <c r="E20" s="417"/>
      <c r="F20" s="418"/>
      <c r="G20" s="73"/>
      <c r="J20" s="75">
        <v>1</v>
      </c>
      <c r="K20" s="251" t="s">
        <v>17</v>
      </c>
    </row>
    <row r="21" spans="1:16" ht="15" x14ac:dyDescent="0.25">
      <c r="A21" s="68"/>
      <c r="B21" s="400" t="s">
        <v>89</v>
      </c>
      <c r="C21" s="401"/>
      <c r="D21" s="419" t="s">
        <v>248</v>
      </c>
      <c r="E21" s="403"/>
      <c r="F21" s="404"/>
      <c r="G21" s="73"/>
      <c r="J21" s="81">
        <v>2</v>
      </c>
      <c r="K21" s="104">
        <f>M6*$M$13/10</f>
        <v>20</v>
      </c>
    </row>
    <row r="22" spans="1:16" ht="15" x14ac:dyDescent="0.25">
      <c r="A22" s="68"/>
      <c r="B22" s="400" t="s">
        <v>90</v>
      </c>
      <c r="C22" s="401"/>
      <c r="D22" s="402">
        <v>9.1999999999999993</v>
      </c>
      <c r="E22" s="403"/>
      <c r="F22" s="404"/>
      <c r="G22" s="73"/>
      <c r="J22" s="81">
        <v>3</v>
      </c>
      <c r="K22" s="104" t="s">
        <v>17</v>
      </c>
    </row>
    <row r="23" spans="1:16" ht="15" x14ac:dyDescent="0.25">
      <c r="A23" s="68"/>
      <c r="B23" s="400" t="s">
        <v>91</v>
      </c>
      <c r="C23" s="401"/>
      <c r="D23" s="402" t="s">
        <v>161</v>
      </c>
      <c r="E23" s="403"/>
      <c r="F23" s="404"/>
      <c r="G23" s="73"/>
      <c r="J23" s="81">
        <v>4</v>
      </c>
      <c r="K23" s="104" t="e">
        <f>M8*$M$13/10</f>
        <v>#VALUE!</v>
      </c>
    </row>
    <row r="24" spans="1:16" ht="15.75" thickBot="1" x14ac:dyDescent="0.3">
      <c r="A24" s="68"/>
      <c r="B24" s="395" t="s">
        <v>92</v>
      </c>
      <c r="C24" s="396"/>
      <c r="D24" s="405">
        <v>0</v>
      </c>
      <c r="E24" s="406"/>
      <c r="F24" s="407"/>
      <c r="G24" s="73"/>
      <c r="J24" s="252">
        <v>5</v>
      </c>
      <c r="K24" s="253">
        <f>M10*$M$13/10</f>
        <v>16</v>
      </c>
    </row>
    <row r="25" spans="1:16" x14ac:dyDescent="0.2">
      <c r="A25" s="68"/>
      <c r="B25" s="72"/>
      <c r="C25" s="72"/>
      <c r="D25" s="103"/>
      <c r="E25" s="72"/>
      <c r="F25" s="72"/>
      <c r="G25" s="73"/>
    </row>
    <row r="26" spans="1:16" ht="18.75" x14ac:dyDescent="0.3">
      <c r="A26" s="68"/>
      <c r="B26" s="105" t="s">
        <v>93</v>
      </c>
      <c r="C26" s="106"/>
      <c r="D26" s="107"/>
      <c r="E26" s="72"/>
      <c r="F26" s="72"/>
      <c r="G26" s="73"/>
    </row>
    <row r="27" spans="1:16" ht="13.5" thickBot="1" x14ac:dyDescent="0.25">
      <c r="A27" s="68"/>
      <c r="B27" s="72"/>
      <c r="C27" s="72"/>
      <c r="D27" s="103"/>
      <c r="E27" s="72"/>
      <c r="F27" s="72"/>
      <c r="G27" s="73"/>
    </row>
    <row r="28" spans="1:16" ht="15" x14ac:dyDescent="0.25">
      <c r="A28" s="68"/>
      <c r="B28" s="408" t="s">
        <v>64</v>
      </c>
      <c r="C28" s="409"/>
      <c r="D28" s="410">
        <v>0</v>
      </c>
      <c r="E28" s="411"/>
      <c r="F28" s="412"/>
      <c r="G28" s="73"/>
    </row>
    <row r="29" spans="1:16" ht="15" x14ac:dyDescent="0.25">
      <c r="A29" s="68"/>
      <c r="B29" s="400" t="s">
        <v>94</v>
      </c>
      <c r="C29" s="401"/>
      <c r="D29" s="413" t="s">
        <v>37</v>
      </c>
      <c r="E29" s="414"/>
      <c r="F29" s="415"/>
      <c r="G29" s="73"/>
    </row>
    <row r="30" spans="1:16" ht="15.75" thickBot="1" x14ac:dyDescent="0.3">
      <c r="A30" s="68"/>
      <c r="B30" s="395" t="s">
        <v>95</v>
      </c>
      <c r="C30" s="396"/>
      <c r="D30" s="397" t="s">
        <v>136</v>
      </c>
      <c r="E30" s="398"/>
      <c r="F30" s="399"/>
      <c r="G30" s="73"/>
    </row>
    <row r="31" spans="1:16" ht="15" x14ac:dyDescent="0.2">
      <c r="A31" s="68"/>
      <c r="B31" s="72"/>
      <c r="C31" s="72"/>
      <c r="D31" s="103"/>
      <c r="E31" s="72"/>
      <c r="F31" s="72"/>
      <c r="G31" s="73"/>
      <c r="N31" s="114"/>
    </row>
    <row r="32" spans="1:16" ht="13.15" customHeight="1" x14ac:dyDescent="0.2">
      <c r="A32" s="68"/>
      <c r="B32" s="72"/>
      <c r="C32" s="72"/>
      <c r="D32" s="103"/>
      <c r="E32" s="72"/>
      <c r="F32" s="72"/>
      <c r="G32" s="73"/>
      <c r="N32" s="115"/>
      <c r="O32" s="114"/>
      <c r="P32" s="114"/>
    </row>
    <row r="33" spans="1:16" ht="13.15" customHeight="1" x14ac:dyDescent="0.2">
      <c r="A33" s="108"/>
      <c r="B33" s="109"/>
      <c r="C33" s="109"/>
      <c r="D33" s="110"/>
      <c r="E33" s="109"/>
      <c r="F33" s="109"/>
      <c r="G33" s="111"/>
      <c r="N33" s="32"/>
      <c r="O33" s="115"/>
      <c r="P33" s="115"/>
    </row>
    <row r="34" spans="1:16" ht="14.45" customHeight="1" x14ac:dyDescent="0.2">
      <c r="N34" s="112"/>
      <c r="O34" s="32"/>
      <c r="P34" s="32"/>
    </row>
    <row r="35" spans="1:16" ht="14.45" customHeight="1" x14ac:dyDescent="0.2">
      <c r="L35" s="112"/>
      <c r="M35" s="112"/>
      <c r="N35" s="112"/>
    </row>
    <row r="36" spans="1:16" ht="14.45" customHeight="1" x14ac:dyDescent="0.2">
      <c r="L36" s="112"/>
      <c r="M36" s="112"/>
      <c r="N36" s="112"/>
    </row>
    <row r="37" spans="1:16" ht="14.45" customHeight="1" x14ac:dyDescent="0.2">
      <c r="L37" s="112"/>
      <c r="M37" s="112"/>
      <c r="N37" s="112"/>
    </row>
    <row r="38" spans="1:16" ht="14.45" customHeight="1" x14ac:dyDescent="0.2">
      <c r="O38" s="112"/>
      <c r="P38" s="112"/>
    </row>
    <row r="41" spans="1:16" x14ac:dyDescent="0.2">
      <c r="O41" s="113"/>
    </row>
  </sheetData>
  <mergeCells count="34">
    <mergeCell ref="K10:K11"/>
    <mergeCell ref="L10:L11"/>
    <mergeCell ref="M10:M11"/>
    <mergeCell ref="N10:N11"/>
    <mergeCell ref="J8:J9"/>
    <mergeCell ref="J10:J11"/>
    <mergeCell ref="K8:K9"/>
    <mergeCell ref="L8:L9"/>
    <mergeCell ref="M8:M9"/>
    <mergeCell ref="N8:N9"/>
    <mergeCell ref="J18:J19"/>
    <mergeCell ref="K18:K19"/>
    <mergeCell ref="B28:C28"/>
    <mergeCell ref="D28:F28"/>
    <mergeCell ref="B29:C29"/>
    <mergeCell ref="D29:F29"/>
    <mergeCell ref="B20:C20"/>
    <mergeCell ref="D20:F20"/>
    <mergeCell ref="B21:C21"/>
    <mergeCell ref="D21:F21"/>
    <mergeCell ref="B30:C30"/>
    <mergeCell ref="D30:F30"/>
    <mergeCell ref="B22:C22"/>
    <mergeCell ref="D22:F22"/>
    <mergeCell ref="B23:C23"/>
    <mergeCell ref="D23:F23"/>
    <mergeCell ref="B24:C24"/>
    <mergeCell ref="D24:F24"/>
    <mergeCell ref="N3:N4"/>
    <mergeCell ref="J1:K1"/>
    <mergeCell ref="J3:J4"/>
    <mergeCell ref="K3:K4"/>
    <mergeCell ref="L3:L4"/>
    <mergeCell ref="M3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3"/>
  <sheetViews>
    <sheetView workbookViewId="0">
      <selection activeCell="H4" sqref="H4:H23"/>
    </sheetView>
  </sheetViews>
  <sheetFormatPr baseColWidth="10" defaultRowHeight="15" x14ac:dyDescent="0.25"/>
  <cols>
    <col min="2" max="2" width="12.7109375" customWidth="1"/>
    <col min="3" max="3" width="15.140625" customWidth="1"/>
    <col min="4" max="4" width="7.85546875" customWidth="1"/>
    <col min="5" max="5" width="9.7109375" customWidth="1"/>
    <col min="6" max="7" width="16.85546875" customWidth="1"/>
    <col min="8" max="8" width="14.7109375" bestFit="1" customWidth="1"/>
    <col min="9" max="9" width="15.42578125" customWidth="1"/>
    <col min="10" max="10" width="10.5703125" bestFit="1" customWidth="1"/>
  </cols>
  <sheetData>
    <row r="1" spans="2:16" x14ac:dyDescent="0.25">
      <c r="B1" s="43" t="s">
        <v>59</v>
      </c>
      <c r="C1" s="117">
        <v>45646</v>
      </c>
      <c r="D1" s="43" t="s">
        <v>60</v>
      </c>
      <c r="E1" s="118">
        <v>12</v>
      </c>
      <c r="F1" s="43" t="s">
        <v>61</v>
      </c>
      <c r="G1" s="118" t="s">
        <v>164</v>
      </c>
      <c r="H1" s="43" t="s">
        <v>63</v>
      </c>
      <c r="I1" s="118" t="s">
        <v>37</v>
      </c>
      <c r="J1" s="43"/>
      <c r="K1" s="43" t="s">
        <v>252</v>
      </c>
      <c r="L1" s="118">
        <v>0.3</v>
      </c>
      <c r="M1" s="43" t="s">
        <v>253</v>
      </c>
    </row>
    <row r="2" spans="2:16" ht="15.75" thickBot="1" x14ac:dyDescent="0.3"/>
    <row r="3" spans="2:16" ht="33" customHeight="1" thickBot="1" x14ac:dyDescent="0.3">
      <c r="B3" s="223" t="s">
        <v>56</v>
      </c>
      <c r="C3" s="230" t="s">
        <v>96</v>
      </c>
      <c r="D3" s="207" t="s">
        <v>97</v>
      </c>
      <c r="F3" s="120" t="s">
        <v>57</v>
      </c>
      <c r="G3" s="120" t="s">
        <v>56</v>
      </c>
      <c r="H3" s="119" t="s">
        <v>62</v>
      </c>
      <c r="I3" s="120" t="s">
        <v>58</v>
      </c>
    </row>
    <row r="4" spans="2:16" ht="15" customHeight="1" x14ac:dyDescent="0.25">
      <c r="B4" s="224">
        <v>101</v>
      </c>
      <c r="C4" s="34">
        <v>0</v>
      </c>
      <c r="D4" s="227">
        <v>100</v>
      </c>
      <c r="F4" s="429" t="s">
        <v>16</v>
      </c>
      <c r="G4" s="40">
        <v>101</v>
      </c>
      <c r="H4" s="40">
        <f>C4</f>
        <v>0</v>
      </c>
      <c r="I4" s="40">
        <f>D4</f>
        <v>100</v>
      </c>
    </row>
    <row r="5" spans="2:16" ht="15" customHeight="1" x14ac:dyDescent="0.25">
      <c r="B5" s="225">
        <v>102</v>
      </c>
      <c r="C5" s="35">
        <v>0</v>
      </c>
      <c r="D5" s="228">
        <v>100</v>
      </c>
      <c r="F5" s="430"/>
      <c r="G5" s="41">
        <v>203</v>
      </c>
      <c r="H5" s="41">
        <f>C11</f>
        <v>0</v>
      </c>
      <c r="I5" s="41">
        <f>D11</f>
        <v>100</v>
      </c>
    </row>
    <row r="6" spans="2:16" ht="15" customHeight="1" x14ac:dyDescent="0.25">
      <c r="B6" s="225">
        <v>103</v>
      </c>
      <c r="C6" s="35">
        <v>0</v>
      </c>
      <c r="D6" s="228">
        <v>100</v>
      </c>
      <c r="F6" s="430"/>
      <c r="G6" s="41">
        <v>305</v>
      </c>
      <c r="H6" s="41">
        <f>C18</f>
        <v>0</v>
      </c>
      <c r="I6" s="41">
        <f>D18</f>
        <v>100</v>
      </c>
    </row>
    <row r="7" spans="2:16" ht="15.75" customHeight="1" thickBot="1" x14ac:dyDescent="0.3">
      <c r="B7" s="225">
        <v>104</v>
      </c>
      <c r="C7" s="35">
        <v>0</v>
      </c>
      <c r="D7" s="228">
        <v>100</v>
      </c>
      <c r="F7" s="431"/>
      <c r="G7" s="42">
        <v>402</v>
      </c>
      <c r="H7" s="42">
        <f>C20</f>
        <v>0</v>
      </c>
      <c r="I7" s="42">
        <f>D20</f>
        <v>100</v>
      </c>
    </row>
    <row r="8" spans="2:16" ht="15" customHeight="1" thickBot="1" x14ac:dyDescent="0.3">
      <c r="B8" s="226">
        <v>105</v>
      </c>
      <c r="C8" s="36">
        <v>0</v>
      </c>
      <c r="D8" s="229">
        <v>100</v>
      </c>
      <c r="F8" s="429" t="s">
        <v>18</v>
      </c>
      <c r="G8" s="40">
        <v>104</v>
      </c>
      <c r="H8" s="40">
        <f>C7</f>
        <v>0</v>
      </c>
      <c r="I8" s="40">
        <f>D7</f>
        <v>100</v>
      </c>
    </row>
    <row r="9" spans="2:16" ht="15" customHeight="1" x14ac:dyDescent="0.25">
      <c r="B9" s="224">
        <v>201</v>
      </c>
      <c r="C9" s="34">
        <v>0</v>
      </c>
      <c r="D9" s="227">
        <v>100</v>
      </c>
      <c r="F9" s="430"/>
      <c r="G9" s="41">
        <v>201</v>
      </c>
      <c r="H9" s="41">
        <f>C9</f>
        <v>0</v>
      </c>
      <c r="I9" s="41">
        <f>D9</f>
        <v>100</v>
      </c>
    </row>
    <row r="10" spans="2:16" ht="15" customHeight="1" x14ac:dyDescent="0.25">
      <c r="B10" s="225">
        <v>202</v>
      </c>
      <c r="C10" s="35">
        <v>0</v>
      </c>
      <c r="D10" s="228">
        <v>100</v>
      </c>
      <c r="F10" s="430"/>
      <c r="G10" s="41">
        <v>303</v>
      </c>
      <c r="H10" s="41">
        <f>C16</f>
        <v>0</v>
      </c>
      <c r="I10" s="41">
        <f>D16</f>
        <v>100</v>
      </c>
    </row>
    <row r="11" spans="2:16" ht="15.75" customHeight="1" thickBot="1" x14ac:dyDescent="0.3">
      <c r="B11" s="225">
        <v>203</v>
      </c>
      <c r="C11" s="35">
        <v>0</v>
      </c>
      <c r="D11" s="228">
        <v>100</v>
      </c>
      <c r="F11" s="431"/>
      <c r="G11" s="42">
        <v>405</v>
      </c>
      <c r="H11" s="42">
        <f>C23</f>
        <v>0</v>
      </c>
      <c r="I11" s="42">
        <f>D23</f>
        <v>100</v>
      </c>
    </row>
    <row r="12" spans="2:16" ht="15" customHeight="1" x14ac:dyDescent="0.25">
      <c r="B12" s="225">
        <v>204</v>
      </c>
      <c r="C12" s="35">
        <v>0</v>
      </c>
      <c r="D12" s="228">
        <v>100</v>
      </c>
      <c r="F12" s="429" t="s">
        <v>15</v>
      </c>
      <c r="G12" s="40">
        <v>102</v>
      </c>
      <c r="H12" s="40">
        <f>C5</f>
        <v>0</v>
      </c>
      <c r="I12" s="40">
        <f>D5</f>
        <v>100</v>
      </c>
    </row>
    <row r="13" spans="2:16" ht="15" customHeight="1" thickBot="1" x14ac:dyDescent="0.3">
      <c r="B13" s="226">
        <v>205</v>
      </c>
      <c r="C13" s="36">
        <v>0</v>
      </c>
      <c r="D13" s="229">
        <v>100</v>
      </c>
      <c r="F13" s="430"/>
      <c r="G13" s="41">
        <v>204</v>
      </c>
      <c r="H13" s="41">
        <f>C12</f>
        <v>0</v>
      </c>
      <c r="I13" s="41">
        <f>D12</f>
        <v>100</v>
      </c>
      <c r="P13" s="118"/>
    </row>
    <row r="14" spans="2:16" ht="15" customHeight="1" x14ac:dyDescent="0.25">
      <c r="B14" s="224">
        <v>301</v>
      </c>
      <c r="C14" s="34">
        <v>0</v>
      </c>
      <c r="D14" s="227">
        <v>100</v>
      </c>
      <c r="F14" s="430"/>
      <c r="G14" s="41">
        <v>301</v>
      </c>
      <c r="H14" s="41">
        <f>C14</f>
        <v>0</v>
      </c>
      <c r="I14" s="41">
        <f>D14</f>
        <v>100</v>
      </c>
    </row>
    <row r="15" spans="2:16" ht="15.75" customHeight="1" thickBot="1" x14ac:dyDescent="0.3">
      <c r="B15" s="225">
        <v>302</v>
      </c>
      <c r="C15" s="35">
        <v>0</v>
      </c>
      <c r="D15" s="228">
        <v>100</v>
      </c>
      <c r="F15" s="431"/>
      <c r="G15" s="42">
        <v>403</v>
      </c>
      <c r="H15" s="42">
        <f>C21</f>
        <v>0</v>
      </c>
      <c r="I15" s="42">
        <f>D21</f>
        <v>100</v>
      </c>
    </row>
    <row r="16" spans="2:16" ht="15" customHeight="1" x14ac:dyDescent="0.25">
      <c r="B16" s="225">
        <v>303</v>
      </c>
      <c r="C16" s="35">
        <v>0</v>
      </c>
      <c r="D16" s="228">
        <v>100</v>
      </c>
      <c r="F16" s="429" t="s">
        <v>20</v>
      </c>
      <c r="G16" s="40">
        <v>105</v>
      </c>
      <c r="H16" s="40">
        <f>C8</f>
        <v>0</v>
      </c>
      <c r="I16" s="40">
        <f>D8</f>
        <v>100</v>
      </c>
    </row>
    <row r="17" spans="2:11" ht="15" customHeight="1" x14ac:dyDescent="0.25">
      <c r="B17" s="225">
        <v>304</v>
      </c>
      <c r="C17" s="35">
        <v>0</v>
      </c>
      <c r="D17" s="228">
        <v>100</v>
      </c>
      <c r="F17" s="430"/>
      <c r="G17" s="41">
        <v>202</v>
      </c>
      <c r="H17" s="41">
        <f>C10</f>
        <v>0</v>
      </c>
      <c r="I17" s="41">
        <f>D10</f>
        <v>100</v>
      </c>
    </row>
    <row r="18" spans="2:11" ht="15" customHeight="1" thickBot="1" x14ac:dyDescent="0.3">
      <c r="B18" s="226">
        <v>305</v>
      </c>
      <c r="C18" s="36">
        <v>0</v>
      </c>
      <c r="D18" s="229">
        <v>100</v>
      </c>
      <c r="F18" s="430"/>
      <c r="G18" s="41">
        <v>304</v>
      </c>
      <c r="H18" s="41">
        <f>C17</f>
        <v>0</v>
      </c>
      <c r="I18" s="41">
        <f>D17</f>
        <v>100</v>
      </c>
    </row>
    <row r="19" spans="2:11" ht="15.75" customHeight="1" thickBot="1" x14ac:dyDescent="0.3">
      <c r="B19" s="224">
        <v>401</v>
      </c>
      <c r="C19" s="34">
        <v>0</v>
      </c>
      <c r="D19" s="227">
        <v>100</v>
      </c>
      <c r="F19" s="431"/>
      <c r="G19" s="42">
        <v>401</v>
      </c>
      <c r="H19" s="42">
        <f>C19</f>
        <v>0</v>
      </c>
      <c r="I19" s="42">
        <f>D19</f>
        <v>100</v>
      </c>
    </row>
    <row r="20" spans="2:11" ht="15" customHeight="1" x14ac:dyDescent="0.25">
      <c r="B20" s="225">
        <v>402</v>
      </c>
      <c r="C20" s="35">
        <v>0</v>
      </c>
      <c r="D20" s="228">
        <v>100</v>
      </c>
      <c r="F20" s="429" t="s">
        <v>158</v>
      </c>
      <c r="G20" s="40">
        <v>103</v>
      </c>
      <c r="H20" s="40">
        <f>C6</f>
        <v>0</v>
      </c>
      <c r="I20" s="40">
        <f>D6</f>
        <v>100</v>
      </c>
    </row>
    <row r="21" spans="2:11" ht="15" customHeight="1" x14ac:dyDescent="0.25">
      <c r="B21" s="225">
        <v>403</v>
      </c>
      <c r="C21" s="35">
        <v>0</v>
      </c>
      <c r="D21" s="228">
        <v>100</v>
      </c>
      <c r="F21" s="430"/>
      <c r="G21" s="41">
        <v>205</v>
      </c>
      <c r="H21" s="41">
        <f>C13</f>
        <v>0</v>
      </c>
      <c r="I21" s="41">
        <f>D13</f>
        <v>100</v>
      </c>
    </row>
    <row r="22" spans="2:11" ht="15" customHeight="1" x14ac:dyDescent="0.25">
      <c r="B22" s="225">
        <v>404</v>
      </c>
      <c r="C22" s="35">
        <v>0</v>
      </c>
      <c r="D22" s="228">
        <v>100</v>
      </c>
      <c r="F22" s="430"/>
      <c r="G22" s="41">
        <v>302</v>
      </c>
      <c r="H22" s="41">
        <f>C15</f>
        <v>0</v>
      </c>
      <c r="I22" s="41">
        <f>D15</f>
        <v>100</v>
      </c>
    </row>
    <row r="23" spans="2:11" ht="15.75" customHeight="1" thickBot="1" x14ac:dyDescent="0.3">
      <c r="B23" s="226">
        <v>405</v>
      </c>
      <c r="C23" s="36">
        <v>0</v>
      </c>
      <c r="D23" s="229">
        <v>100</v>
      </c>
      <c r="F23" s="431"/>
      <c r="G23" s="42">
        <v>404</v>
      </c>
      <c r="H23" s="42">
        <f>C22</f>
        <v>0</v>
      </c>
      <c r="I23" s="42">
        <f>D22</f>
        <v>100</v>
      </c>
    </row>
    <row r="24" spans="2:11" ht="15.75" thickBot="1" x14ac:dyDescent="0.3"/>
    <row r="25" spans="2:11" x14ac:dyDescent="0.25">
      <c r="F25" s="390" t="s">
        <v>10</v>
      </c>
      <c r="G25" s="438" t="s">
        <v>11</v>
      </c>
      <c r="H25" s="390" t="s">
        <v>129</v>
      </c>
      <c r="I25" s="390" t="s">
        <v>130</v>
      </c>
      <c r="J25" s="440" t="s">
        <v>98</v>
      </c>
      <c r="K25" s="393" t="s">
        <v>99</v>
      </c>
    </row>
    <row r="26" spans="2:11" ht="15" customHeight="1" thickBot="1" x14ac:dyDescent="0.3">
      <c r="F26" s="392"/>
      <c r="G26" s="439"/>
      <c r="H26" s="392"/>
      <c r="I26" s="392"/>
      <c r="J26" s="439"/>
      <c r="K26" s="392"/>
    </row>
    <row r="27" spans="2:11" x14ac:dyDescent="0.25">
      <c r="F27" s="231">
        <v>1</v>
      </c>
      <c r="G27" s="215" t="s">
        <v>118</v>
      </c>
      <c r="H27" s="214" t="s">
        <v>65</v>
      </c>
      <c r="I27" s="214" t="s">
        <v>65</v>
      </c>
      <c r="J27" s="215">
        <f>AVERAGE(H4:H7)</f>
        <v>0</v>
      </c>
      <c r="K27" s="214">
        <f>AVERAGE(I4:I7)</f>
        <v>100</v>
      </c>
    </row>
    <row r="28" spans="2:11" x14ac:dyDescent="0.25">
      <c r="F28" s="122">
        <v>2</v>
      </c>
      <c r="G28" s="217" t="s">
        <v>119</v>
      </c>
      <c r="H28" s="123">
        <v>2.5</v>
      </c>
      <c r="I28" s="123"/>
      <c r="J28" s="217">
        <f>AVERAGE(H8:H11)</f>
        <v>0</v>
      </c>
      <c r="K28" s="123">
        <f>AVERAGE(I8:I11)</f>
        <v>100</v>
      </c>
    </row>
    <row r="29" spans="2:11" x14ac:dyDescent="0.25">
      <c r="F29" s="122">
        <v>3</v>
      </c>
      <c r="G29" s="217" t="s">
        <v>120</v>
      </c>
      <c r="H29" s="123"/>
      <c r="I29" s="123">
        <v>4</v>
      </c>
      <c r="J29" s="217">
        <f>AVERAGE(H12:H15)</f>
        <v>0</v>
      </c>
      <c r="K29" s="123">
        <f>AVERAGE(I12:I15)</f>
        <v>100</v>
      </c>
    </row>
    <row r="30" spans="2:11" x14ac:dyDescent="0.25">
      <c r="F30" s="434">
        <v>4</v>
      </c>
      <c r="G30" s="436" t="s">
        <v>144</v>
      </c>
      <c r="H30" s="432">
        <v>2.5</v>
      </c>
      <c r="I30" s="432">
        <v>4</v>
      </c>
      <c r="J30" s="436">
        <f>AVERAGE(H16:H19)</f>
        <v>0</v>
      </c>
      <c r="K30" s="432">
        <f>AVERAGE(I16:I19)</f>
        <v>100</v>
      </c>
    </row>
    <row r="31" spans="2:11" x14ac:dyDescent="0.25">
      <c r="F31" s="434"/>
      <c r="G31" s="436"/>
      <c r="H31" s="432"/>
      <c r="I31" s="432"/>
      <c r="J31" s="436"/>
      <c r="K31" s="432"/>
    </row>
    <row r="32" spans="2:11" x14ac:dyDescent="0.25">
      <c r="F32" s="434">
        <v>5</v>
      </c>
      <c r="G32" s="436" t="s">
        <v>156</v>
      </c>
      <c r="H32" s="432"/>
      <c r="I32" s="432">
        <v>2</v>
      </c>
      <c r="J32" s="436">
        <f>AVERAGE(H20:H23)</f>
        <v>0</v>
      </c>
      <c r="K32" s="432">
        <f>AVERAGE(I20:I23)</f>
        <v>100</v>
      </c>
    </row>
    <row r="33" spans="6:11" ht="15.75" thickBot="1" x14ac:dyDescent="0.3">
      <c r="F33" s="435"/>
      <c r="G33" s="437"/>
      <c r="H33" s="433"/>
      <c r="I33" s="433"/>
      <c r="J33" s="437"/>
      <c r="K33" s="433"/>
    </row>
  </sheetData>
  <mergeCells count="23">
    <mergeCell ref="K32:K33"/>
    <mergeCell ref="F25:F26"/>
    <mergeCell ref="F32:F33"/>
    <mergeCell ref="G32:G33"/>
    <mergeCell ref="H32:H33"/>
    <mergeCell ref="I32:I33"/>
    <mergeCell ref="J32:J33"/>
    <mergeCell ref="G30:G31"/>
    <mergeCell ref="F30:F31"/>
    <mergeCell ref="G25:G26"/>
    <mergeCell ref="H25:H26"/>
    <mergeCell ref="J25:J26"/>
    <mergeCell ref="K30:K31"/>
    <mergeCell ref="H30:H31"/>
    <mergeCell ref="J30:J31"/>
    <mergeCell ref="I30:I31"/>
    <mergeCell ref="F4:F7"/>
    <mergeCell ref="F8:F11"/>
    <mergeCell ref="F12:F15"/>
    <mergeCell ref="F16:F19"/>
    <mergeCell ref="K25:K26"/>
    <mergeCell ref="F20:F23"/>
    <mergeCell ref="I25:I26"/>
  </mergeCells>
  <pageMargins left="0.7" right="0.7" top="0.75" bottom="0.75" header="0.3" footer="0.3"/>
  <pageSetup paperSize="9" orientation="portrait" horizontalDpi="4294967294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1"/>
  <sheetViews>
    <sheetView workbookViewId="0">
      <selection activeCell="M19" sqref="M19"/>
    </sheetView>
  </sheetViews>
  <sheetFormatPr baseColWidth="10" defaultColWidth="11.42578125" defaultRowHeight="12.75" x14ac:dyDescent="0.2"/>
  <cols>
    <col min="1" max="1" width="4.42578125" style="66" customWidth="1"/>
    <col min="2" max="3" width="11.42578125" style="66"/>
    <col min="4" max="4" width="11.7109375" style="66" bestFit="1" customWidth="1"/>
    <col min="5" max="6" width="4.140625" style="66" customWidth="1"/>
    <col min="7" max="8" width="4.42578125" style="66" customWidth="1"/>
    <col min="9" max="9" width="11.42578125" style="66"/>
    <col min="10" max="10" width="15.7109375" style="66" bestFit="1" customWidth="1"/>
    <col min="11" max="11" width="24.28515625" style="66" bestFit="1" customWidth="1"/>
    <col min="12" max="12" width="18.28515625" style="66" customWidth="1"/>
    <col min="13" max="13" width="20.7109375" style="66" bestFit="1" customWidth="1"/>
    <col min="14" max="14" width="19.85546875" style="66" bestFit="1" customWidth="1"/>
    <col min="15" max="15" width="20.7109375" style="66" bestFit="1" customWidth="1"/>
    <col min="16" max="16" width="19.85546875" style="66" bestFit="1" customWidth="1"/>
    <col min="17" max="16384" width="11.42578125" style="66"/>
  </cols>
  <sheetData>
    <row r="1" spans="1:14" ht="13.5" thickBot="1" x14ac:dyDescent="0.25">
      <c r="A1" s="63"/>
      <c r="B1" s="64"/>
      <c r="C1" s="64"/>
      <c r="D1" s="64"/>
      <c r="E1" s="64"/>
      <c r="F1" s="64"/>
      <c r="G1" s="65"/>
      <c r="J1" s="441"/>
      <c r="K1" s="441"/>
    </row>
    <row r="2" spans="1:14" ht="21.6" customHeight="1" x14ac:dyDescent="0.35">
      <c r="A2" s="68"/>
      <c r="B2" s="69" t="s">
        <v>155</v>
      </c>
      <c r="C2" s="70"/>
      <c r="D2" s="71"/>
      <c r="E2" s="72"/>
      <c r="F2" s="72"/>
      <c r="G2" s="73"/>
      <c r="J2" s="390" t="s">
        <v>10</v>
      </c>
      <c r="K2" s="390" t="s">
        <v>11</v>
      </c>
      <c r="L2" s="393" t="s">
        <v>12</v>
      </c>
      <c r="M2" s="390" t="s">
        <v>13</v>
      </c>
      <c r="N2" s="387" t="s">
        <v>14</v>
      </c>
    </row>
    <row r="3" spans="1:14" ht="12.75" customHeight="1" thickBot="1" x14ac:dyDescent="0.25">
      <c r="A3" s="68"/>
      <c r="B3" s="72"/>
      <c r="C3" s="72"/>
      <c r="D3" s="72"/>
      <c r="E3" s="72"/>
      <c r="F3" s="72"/>
      <c r="G3" s="73"/>
      <c r="J3" s="391"/>
      <c r="K3" s="392"/>
      <c r="L3" s="394"/>
      <c r="M3" s="392"/>
      <c r="N3" s="388"/>
    </row>
    <row r="4" spans="1:14" ht="18.75" x14ac:dyDescent="0.3">
      <c r="A4" s="68"/>
      <c r="B4" s="74" t="s">
        <v>66</v>
      </c>
      <c r="C4" s="72"/>
      <c r="D4" s="72"/>
      <c r="E4" s="72"/>
      <c r="F4" s="72"/>
      <c r="G4" s="73"/>
      <c r="J4" s="75">
        <v>1</v>
      </c>
      <c r="K4" s="40" t="s">
        <v>118</v>
      </c>
      <c r="L4" s="131" t="s">
        <v>17</v>
      </c>
      <c r="M4" s="40" t="s">
        <v>17</v>
      </c>
      <c r="N4" s="142" t="s">
        <v>17</v>
      </c>
    </row>
    <row r="5" spans="1:14" ht="15.75" thickBot="1" x14ac:dyDescent="0.25">
      <c r="A5" s="68"/>
      <c r="B5" s="72"/>
      <c r="C5" s="72"/>
      <c r="D5" s="72"/>
      <c r="E5" s="72"/>
      <c r="F5" s="72"/>
      <c r="G5" s="73"/>
      <c r="J5" s="81">
        <v>2</v>
      </c>
      <c r="K5" s="104" t="s">
        <v>119</v>
      </c>
      <c r="L5" s="133" t="s">
        <v>19</v>
      </c>
      <c r="M5" s="121">
        <v>0</v>
      </c>
      <c r="N5" s="143"/>
    </row>
    <row r="6" spans="1:14" ht="16.899999999999999" customHeight="1" x14ac:dyDescent="0.25">
      <c r="A6" s="68"/>
      <c r="B6" s="76" t="s">
        <v>5</v>
      </c>
      <c r="C6" s="77"/>
      <c r="D6" s="78">
        <v>45721</v>
      </c>
      <c r="E6" s="79"/>
      <c r="F6" s="80"/>
      <c r="G6" s="73"/>
      <c r="J6" s="81">
        <v>3</v>
      </c>
      <c r="K6" s="32" t="s">
        <v>120</v>
      </c>
      <c r="L6" s="132" t="s">
        <v>19</v>
      </c>
      <c r="M6" s="41">
        <v>4</v>
      </c>
      <c r="N6" s="146" t="s">
        <v>159</v>
      </c>
    </row>
    <row r="7" spans="1:14" ht="15" x14ac:dyDescent="0.25">
      <c r="A7" s="68"/>
      <c r="B7" s="82" t="s">
        <v>67</v>
      </c>
      <c r="C7" s="83"/>
      <c r="D7" s="84" t="s">
        <v>68</v>
      </c>
      <c r="E7" s="85"/>
      <c r="F7" s="86"/>
      <c r="G7" s="73"/>
      <c r="J7" s="426">
        <v>4</v>
      </c>
      <c r="K7" s="420" t="s">
        <v>160</v>
      </c>
      <c r="L7" s="422" t="s">
        <v>19</v>
      </c>
      <c r="M7" s="422">
        <v>4</v>
      </c>
      <c r="N7" s="424" t="s">
        <v>159</v>
      </c>
    </row>
    <row r="8" spans="1:14" ht="15" customHeight="1" thickBot="1" x14ac:dyDescent="0.3">
      <c r="A8" s="68"/>
      <c r="B8" s="82" t="s">
        <v>69</v>
      </c>
      <c r="C8" s="83"/>
      <c r="D8" s="200">
        <v>0.46180555555555558</v>
      </c>
      <c r="E8" s="201"/>
      <c r="F8" s="202"/>
      <c r="G8" s="73"/>
      <c r="J8" s="427"/>
      <c r="K8" s="421"/>
      <c r="L8" s="423"/>
      <c r="M8" s="423"/>
      <c r="N8" s="425"/>
    </row>
    <row r="9" spans="1:14" ht="15" x14ac:dyDescent="0.25">
      <c r="A9" s="68"/>
      <c r="B9" s="82" t="s">
        <v>70</v>
      </c>
      <c r="C9" s="83"/>
      <c r="D9" s="200">
        <v>0.52083333333333337</v>
      </c>
      <c r="E9" s="201"/>
      <c r="F9" s="202"/>
      <c r="G9" s="73"/>
      <c r="J9" s="428">
        <v>5</v>
      </c>
      <c r="K9" s="420" t="s">
        <v>156</v>
      </c>
      <c r="L9" s="422" t="s">
        <v>19</v>
      </c>
      <c r="M9" s="422">
        <v>2</v>
      </c>
      <c r="N9" s="424" t="s">
        <v>159</v>
      </c>
    </row>
    <row r="10" spans="1:14" ht="15.75" thickBot="1" x14ac:dyDescent="0.3">
      <c r="A10" s="68"/>
      <c r="B10" s="82" t="s">
        <v>71</v>
      </c>
      <c r="C10" s="83"/>
      <c r="D10" s="87" t="s">
        <v>19</v>
      </c>
      <c r="E10" s="88"/>
      <c r="F10" s="89"/>
      <c r="G10" s="73"/>
      <c r="J10" s="427"/>
      <c r="K10" s="421"/>
      <c r="L10" s="423"/>
      <c r="M10" s="423"/>
      <c r="N10" s="425"/>
    </row>
    <row r="11" spans="1:14" ht="15.75" thickBot="1" x14ac:dyDescent="0.3">
      <c r="A11" s="68"/>
      <c r="B11" s="82" t="s">
        <v>72</v>
      </c>
      <c r="C11" s="83"/>
      <c r="D11" s="87" t="s">
        <v>73</v>
      </c>
      <c r="E11" s="88"/>
      <c r="F11" s="89"/>
      <c r="G11" s="73"/>
    </row>
    <row r="12" spans="1:14" ht="18" thickBot="1" x14ac:dyDescent="0.3">
      <c r="A12" s="68"/>
      <c r="B12" s="82" t="s">
        <v>74</v>
      </c>
      <c r="C12" s="83"/>
      <c r="D12" s="87" t="s">
        <v>75</v>
      </c>
      <c r="E12" s="88"/>
      <c r="F12" s="89"/>
      <c r="G12" s="73"/>
      <c r="J12" s="90" t="s">
        <v>76</v>
      </c>
      <c r="K12" s="91">
        <v>400</v>
      </c>
      <c r="L12" s="92" t="s">
        <v>77</v>
      </c>
      <c r="M12" s="91">
        <v>80</v>
      </c>
    </row>
    <row r="13" spans="1:14" ht="15.75" thickBot="1" x14ac:dyDescent="0.3">
      <c r="A13" s="68"/>
      <c r="B13" s="82" t="s">
        <v>78</v>
      </c>
      <c r="C13" s="83"/>
      <c r="D13" s="93"/>
      <c r="E13" s="94"/>
      <c r="F13" s="95"/>
      <c r="G13" s="73"/>
      <c r="J13" s="203"/>
    </row>
    <row r="14" spans="1:14" ht="15.75" thickBot="1" x14ac:dyDescent="0.3">
      <c r="A14" s="68"/>
      <c r="B14" s="82" t="s">
        <v>79</v>
      </c>
      <c r="C14" s="83"/>
      <c r="D14" s="87" t="s">
        <v>80</v>
      </c>
      <c r="E14" s="88"/>
      <c r="F14" s="89"/>
      <c r="G14" s="73"/>
      <c r="J14" s="90" t="s">
        <v>81</v>
      </c>
      <c r="K14" s="91">
        <f>K12*M12/10000</f>
        <v>3.2</v>
      </c>
    </row>
    <row r="15" spans="1:14" ht="15.75" thickBot="1" x14ac:dyDescent="0.3">
      <c r="A15" s="68"/>
      <c r="B15" s="82" t="s">
        <v>82</v>
      </c>
      <c r="C15" s="83"/>
      <c r="D15" s="96">
        <v>200</v>
      </c>
      <c r="E15" s="97"/>
      <c r="F15" s="98"/>
      <c r="G15" s="73"/>
      <c r="J15" s="90" t="s">
        <v>83</v>
      </c>
      <c r="K15" s="91">
        <f>K14*4</f>
        <v>12.8</v>
      </c>
    </row>
    <row r="16" spans="1:14" ht="15.75" thickBot="1" x14ac:dyDescent="0.3">
      <c r="A16" s="68"/>
      <c r="B16" s="99" t="s">
        <v>84</v>
      </c>
      <c r="C16" s="99" t="s">
        <v>85</v>
      </c>
      <c r="D16" s="100">
        <v>5</v>
      </c>
      <c r="E16" s="101"/>
      <c r="F16" s="102"/>
      <c r="G16" s="73"/>
    </row>
    <row r="17" spans="1:16" ht="15.6" customHeight="1" x14ac:dyDescent="0.2">
      <c r="A17" s="68"/>
      <c r="B17" s="72"/>
      <c r="C17" s="72"/>
      <c r="D17" s="103"/>
      <c r="E17" s="72"/>
      <c r="F17" s="72"/>
      <c r="G17" s="73"/>
      <c r="J17" s="390" t="s">
        <v>10</v>
      </c>
      <c r="K17" s="390" t="s">
        <v>87</v>
      </c>
    </row>
    <row r="18" spans="1:16" ht="19.5" thickBot="1" x14ac:dyDescent="0.35">
      <c r="A18" s="68"/>
      <c r="B18" s="74" t="s">
        <v>86</v>
      </c>
      <c r="C18" s="72"/>
      <c r="D18" s="103"/>
      <c r="E18" s="72"/>
      <c r="F18" s="72"/>
      <c r="G18" s="73"/>
      <c r="J18" s="392"/>
      <c r="K18" s="392"/>
    </row>
    <row r="19" spans="1:16" ht="15" customHeight="1" thickBot="1" x14ac:dyDescent="0.25">
      <c r="A19" s="68"/>
      <c r="B19" s="72"/>
      <c r="C19" s="72"/>
      <c r="D19" s="72"/>
      <c r="E19" s="72"/>
      <c r="F19" s="72"/>
      <c r="G19" s="73"/>
      <c r="J19" s="75">
        <v>1</v>
      </c>
      <c r="K19" s="104" t="s">
        <v>17</v>
      </c>
    </row>
    <row r="20" spans="1:16" ht="15" x14ac:dyDescent="0.25">
      <c r="A20" s="68"/>
      <c r="B20" s="408" t="s">
        <v>88</v>
      </c>
      <c r="C20" s="409"/>
      <c r="D20" s="416" t="s">
        <v>249</v>
      </c>
      <c r="E20" s="417"/>
      <c r="F20" s="418"/>
      <c r="G20" s="73"/>
      <c r="J20" s="81">
        <v>2</v>
      </c>
      <c r="K20" s="104">
        <f>M5*$M$12/10</f>
        <v>0</v>
      </c>
    </row>
    <row r="21" spans="1:16" ht="15" x14ac:dyDescent="0.25">
      <c r="A21" s="68"/>
      <c r="B21" s="400" t="s">
        <v>89</v>
      </c>
      <c r="C21" s="401"/>
      <c r="D21" s="402">
        <v>42</v>
      </c>
      <c r="E21" s="403"/>
      <c r="F21" s="404"/>
      <c r="G21" s="73"/>
      <c r="J21" s="81">
        <v>3</v>
      </c>
      <c r="K21" s="104">
        <f>M6*$M$12/10</f>
        <v>32</v>
      </c>
    </row>
    <row r="22" spans="1:16" ht="15" x14ac:dyDescent="0.25">
      <c r="A22" s="68"/>
      <c r="B22" s="400" t="s">
        <v>90</v>
      </c>
      <c r="C22" s="401"/>
      <c r="D22" s="402">
        <v>10.3</v>
      </c>
      <c r="E22" s="403"/>
      <c r="F22" s="404"/>
      <c r="G22" s="73"/>
      <c r="J22" s="81">
        <v>4</v>
      </c>
      <c r="K22" s="104">
        <f>M7*$M$12/10</f>
        <v>32</v>
      </c>
    </row>
    <row r="23" spans="1:16" ht="15" x14ac:dyDescent="0.25">
      <c r="A23" s="68"/>
      <c r="B23" s="400" t="s">
        <v>91</v>
      </c>
      <c r="C23" s="401"/>
      <c r="D23" s="402" t="s">
        <v>141</v>
      </c>
      <c r="E23" s="403"/>
      <c r="F23" s="404"/>
      <c r="G23" s="73"/>
      <c r="J23" s="81">
        <v>5</v>
      </c>
      <c r="K23" s="104">
        <f>M9*$M$12/10</f>
        <v>16</v>
      </c>
    </row>
    <row r="24" spans="1:16" ht="15.75" thickBot="1" x14ac:dyDescent="0.3">
      <c r="A24" s="68"/>
      <c r="B24" s="395" t="s">
        <v>92</v>
      </c>
      <c r="C24" s="396"/>
      <c r="D24" s="405" t="s">
        <v>65</v>
      </c>
      <c r="E24" s="406"/>
      <c r="F24" s="407"/>
      <c r="G24" s="73"/>
      <c r="J24" s="26"/>
      <c r="K24" s="112"/>
    </row>
    <row r="25" spans="1:16" ht="15" x14ac:dyDescent="0.2">
      <c r="A25" s="68"/>
      <c r="B25" s="72"/>
      <c r="C25" s="72"/>
      <c r="D25" s="103"/>
      <c r="E25" s="72"/>
      <c r="F25" s="72"/>
      <c r="G25" s="73"/>
      <c r="L25" s="114"/>
      <c r="M25" s="114"/>
      <c r="N25" s="114"/>
    </row>
    <row r="26" spans="1:16" ht="18.75" x14ac:dyDescent="0.3">
      <c r="A26" s="68"/>
      <c r="B26" s="105" t="s">
        <v>93</v>
      </c>
      <c r="C26" s="106"/>
      <c r="D26" s="107"/>
      <c r="E26" s="72"/>
      <c r="F26" s="72"/>
      <c r="G26" s="73"/>
      <c r="L26" s="115"/>
      <c r="M26" s="115"/>
      <c r="N26" s="115"/>
    </row>
    <row r="27" spans="1:16" ht="15.75" thickBot="1" x14ac:dyDescent="0.25">
      <c r="A27" s="68"/>
      <c r="B27" s="72"/>
      <c r="C27" s="72"/>
      <c r="D27" s="103"/>
      <c r="E27" s="72"/>
      <c r="F27" s="72"/>
      <c r="G27" s="73"/>
      <c r="L27" s="32"/>
      <c r="M27" s="32"/>
      <c r="N27" s="32"/>
    </row>
    <row r="28" spans="1:16" ht="15" x14ac:dyDescent="0.25">
      <c r="A28" s="68"/>
      <c r="B28" s="408" t="s">
        <v>64</v>
      </c>
      <c r="C28" s="409"/>
      <c r="D28" s="410">
        <v>22</v>
      </c>
      <c r="E28" s="411"/>
      <c r="F28" s="412"/>
      <c r="G28" s="73"/>
      <c r="L28" s="112"/>
      <c r="M28" s="112"/>
      <c r="N28" s="112"/>
    </row>
    <row r="29" spans="1:16" ht="15" x14ac:dyDescent="0.25">
      <c r="A29" s="68"/>
      <c r="B29" s="400" t="s">
        <v>94</v>
      </c>
      <c r="C29" s="401"/>
      <c r="D29" s="413" t="s">
        <v>136</v>
      </c>
      <c r="E29" s="414"/>
      <c r="F29" s="415"/>
      <c r="G29" s="73"/>
      <c r="L29" s="112"/>
      <c r="M29" s="112"/>
      <c r="N29" s="112"/>
    </row>
    <row r="30" spans="1:16" ht="15.75" thickBot="1" x14ac:dyDescent="0.3">
      <c r="A30" s="68"/>
      <c r="B30" s="395" t="s">
        <v>95</v>
      </c>
      <c r="C30" s="396"/>
      <c r="D30" s="397" t="s">
        <v>140</v>
      </c>
      <c r="E30" s="398"/>
      <c r="F30" s="399"/>
      <c r="G30" s="73"/>
      <c r="L30" s="112"/>
      <c r="M30" s="112"/>
      <c r="N30" s="112"/>
    </row>
    <row r="31" spans="1:16" ht="15" x14ac:dyDescent="0.2">
      <c r="A31" s="68"/>
      <c r="B31" s="72"/>
      <c r="C31" s="72"/>
      <c r="D31" s="103"/>
      <c r="E31" s="72"/>
      <c r="F31" s="72"/>
      <c r="G31" s="73"/>
      <c r="L31" s="112"/>
      <c r="M31" s="112"/>
      <c r="N31" s="112"/>
    </row>
    <row r="32" spans="1:16" ht="13.15" customHeight="1" x14ac:dyDescent="0.2">
      <c r="A32" s="68"/>
      <c r="B32" s="72"/>
      <c r="C32" s="72"/>
      <c r="D32" s="103"/>
      <c r="E32" s="72"/>
      <c r="F32" s="72"/>
      <c r="G32" s="73"/>
      <c r="O32" s="114"/>
      <c r="P32" s="114"/>
    </row>
    <row r="33" spans="1:16" ht="13.15" customHeight="1" x14ac:dyDescent="0.2">
      <c r="A33" s="108"/>
      <c r="B33" s="109"/>
      <c r="C33" s="109"/>
      <c r="D33" s="110"/>
      <c r="E33" s="109"/>
      <c r="F33" s="109"/>
      <c r="G33" s="111"/>
      <c r="O33" s="115"/>
      <c r="P33" s="115"/>
    </row>
    <row r="34" spans="1:16" ht="14.45" customHeight="1" x14ac:dyDescent="0.2">
      <c r="O34" s="32"/>
      <c r="P34" s="32"/>
    </row>
    <row r="35" spans="1:16" ht="14.45" customHeight="1" x14ac:dyDescent="0.2">
      <c r="O35" s="112"/>
      <c r="P35" s="112"/>
    </row>
    <row r="36" spans="1:16" ht="14.45" customHeight="1" x14ac:dyDescent="0.2">
      <c r="O36" s="112"/>
      <c r="P36" s="112"/>
    </row>
    <row r="37" spans="1:16" ht="14.45" customHeight="1" x14ac:dyDescent="0.2">
      <c r="O37" s="112"/>
      <c r="P37" s="112"/>
    </row>
    <row r="38" spans="1:16" ht="14.45" customHeight="1" x14ac:dyDescent="0.2">
      <c r="O38" s="112"/>
      <c r="P38" s="112"/>
    </row>
    <row r="41" spans="1:16" x14ac:dyDescent="0.2">
      <c r="O41" s="113"/>
    </row>
  </sheetData>
  <mergeCells count="34">
    <mergeCell ref="M7:M8"/>
    <mergeCell ref="N7:N8"/>
    <mergeCell ref="J9:J10"/>
    <mergeCell ref="K9:K10"/>
    <mergeCell ref="L9:L10"/>
    <mergeCell ref="M9:M10"/>
    <mergeCell ref="N9:N10"/>
    <mergeCell ref="B21:C21"/>
    <mergeCell ref="D21:F21"/>
    <mergeCell ref="J7:J8"/>
    <mergeCell ref="K7:K8"/>
    <mergeCell ref="L7:L8"/>
    <mergeCell ref="J17:J18"/>
    <mergeCell ref="K17:K18"/>
    <mergeCell ref="B20:C20"/>
    <mergeCell ref="D20:F20"/>
    <mergeCell ref="B30:C30"/>
    <mergeCell ref="D30:F30"/>
    <mergeCell ref="B22:C22"/>
    <mergeCell ref="D22:F22"/>
    <mergeCell ref="B23:C23"/>
    <mergeCell ref="D23:F23"/>
    <mergeCell ref="B24:C24"/>
    <mergeCell ref="D24:F24"/>
    <mergeCell ref="B28:C28"/>
    <mergeCell ref="D28:F28"/>
    <mergeCell ref="B29:C29"/>
    <mergeCell ref="D29:F29"/>
    <mergeCell ref="N2:N3"/>
    <mergeCell ref="J1:K1"/>
    <mergeCell ref="J2:J3"/>
    <mergeCell ref="K2:K3"/>
    <mergeCell ref="L2:L3"/>
    <mergeCell ref="M2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33"/>
  <sheetViews>
    <sheetView workbookViewId="0">
      <selection activeCell="K14" sqref="K14"/>
    </sheetView>
  </sheetViews>
  <sheetFormatPr baseColWidth="10" defaultRowHeight="15" x14ac:dyDescent="0.25"/>
  <cols>
    <col min="2" max="2" width="8.28515625" bestFit="1" customWidth="1"/>
    <col min="3" max="3" width="16.5703125" bestFit="1" customWidth="1"/>
    <col min="6" max="6" width="15.5703125" bestFit="1" customWidth="1"/>
    <col min="7" max="7" width="18" customWidth="1"/>
    <col min="8" max="8" width="16.5703125" bestFit="1" customWidth="1"/>
  </cols>
  <sheetData>
    <row r="1" spans="2:10" x14ac:dyDescent="0.25">
      <c r="B1" s="43" t="s">
        <v>59</v>
      </c>
      <c r="C1" s="129">
        <v>45790</v>
      </c>
      <c r="D1" s="43" t="s">
        <v>60</v>
      </c>
      <c r="E1" s="118">
        <v>23</v>
      </c>
      <c r="F1" s="43" t="s">
        <v>61</v>
      </c>
      <c r="G1" s="124" t="s">
        <v>110</v>
      </c>
      <c r="H1" s="43"/>
      <c r="J1" s="43"/>
    </row>
    <row r="2" spans="2:10" ht="15.75" thickBot="1" x14ac:dyDescent="0.3"/>
    <row r="3" spans="2:10" ht="30.75" thickBot="1" x14ac:dyDescent="0.3">
      <c r="B3" s="223" t="s">
        <v>56</v>
      </c>
      <c r="C3" s="230" t="s">
        <v>96</v>
      </c>
      <c r="D3" s="207" t="s">
        <v>97</v>
      </c>
      <c r="F3" s="120" t="s">
        <v>57</v>
      </c>
      <c r="G3" s="120" t="s">
        <v>56</v>
      </c>
      <c r="H3" s="119" t="s">
        <v>62</v>
      </c>
      <c r="I3" s="120" t="s">
        <v>58</v>
      </c>
    </row>
    <row r="4" spans="2:10" ht="15" customHeight="1" x14ac:dyDescent="0.25">
      <c r="B4" s="224">
        <v>101</v>
      </c>
      <c r="C4" s="34">
        <v>0</v>
      </c>
      <c r="D4" s="227">
        <v>100</v>
      </c>
      <c r="F4" s="429" t="s">
        <v>16</v>
      </c>
      <c r="G4" s="40">
        <v>101</v>
      </c>
      <c r="H4" s="40">
        <f>C4</f>
        <v>0</v>
      </c>
      <c r="I4" s="40">
        <f>D4</f>
        <v>100</v>
      </c>
    </row>
    <row r="5" spans="2:10" ht="15" customHeight="1" x14ac:dyDescent="0.25">
      <c r="B5" s="225">
        <v>102</v>
      </c>
      <c r="C5" s="35">
        <v>0</v>
      </c>
      <c r="D5" s="228">
        <v>100</v>
      </c>
      <c r="F5" s="430"/>
      <c r="G5" s="41">
        <v>203</v>
      </c>
      <c r="H5" s="41">
        <f>C11</f>
        <v>0</v>
      </c>
      <c r="I5" s="41">
        <f>D11</f>
        <v>100</v>
      </c>
    </row>
    <row r="6" spans="2:10" ht="15" customHeight="1" x14ac:dyDescent="0.25">
      <c r="B6" s="225">
        <v>103</v>
      </c>
      <c r="C6" s="35">
        <v>0</v>
      </c>
      <c r="D6" s="228">
        <v>100</v>
      </c>
      <c r="F6" s="430"/>
      <c r="G6" s="41">
        <v>305</v>
      </c>
      <c r="H6" s="41">
        <f>C18</f>
        <v>0</v>
      </c>
      <c r="I6" s="41">
        <f>D18</f>
        <v>100</v>
      </c>
    </row>
    <row r="7" spans="2:10" ht="15.75" customHeight="1" thickBot="1" x14ac:dyDescent="0.3">
      <c r="B7" s="225">
        <v>104</v>
      </c>
      <c r="C7" s="35">
        <v>0</v>
      </c>
      <c r="D7" s="228">
        <v>100</v>
      </c>
      <c r="F7" s="431"/>
      <c r="G7" s="42">
        <v>402</v>
      </c>
      <c r="H7" s="42">
        <f>C20</f>
        <v>0</v>
      </c>
      <c r="I7" s="42">
        <f>D20</f>
        <v>100</v>
      </c>
    </row>
    <row r="8" spans="2:10" ht="15" customHeight="1" thickBot="1" x14ac:dyDescent="0.3">
      <c r="B8" s="226">
        <v>105</v>
      </c>
      <c r="C8" s="36">
        <v>0</v>
      </c>
      <c r="D8" s="229">
        <v>100</v>
      </c>
      <c r="F8" s="429" t="s">
        <v>18</v>
      </c>
      <c r="G8" s="40">
        <v>104</v>
      </c>
      <c r="H8" s="40">
        <f>C7</f>
        <v>0</v>
      </c>
      <c r="I8" s="40">
        <f>D7</f>
        <v>100</v>
      </c>
    </row>
    <row r="9" spans="2:10" ht="15" customHeight="1" x14ac:dyDescent="0.25">
      <c r="B9" s="224">
        <v>201</v>
      </c>
      <c r="C9" s="34">
        <v>0</v>
      </c>
      <c r="D9" s="227">
        <v>100</v>
      </c>
      <c r="F9" s="430"/>
      <c r="G9" s="41">
        <v>201</v>
      </c>
      <c r="H9" s="41">
        <f>C9</f>
        <v>0</v>
      </c>
      <c r="I9" s="41">
        <f>D9</f>
        <v>100</v>
      </c>
    </row>
    <row r="10" spans="2:10" ht="15" customHeight="1" x14ac:dyDescent="0.25">
      <c r="B10" s="225">
        <v>202</v>
      </c>
      <c r="C10" s="35">
        <v>0</v>
      </c>
      <c r="D10" s="228">
        <v>100</v>
      </c>
      <c r="F10" s="430"/>
      <c r="G10" s="41">
        <v>303</v>
      </c>
      <c r="H10" s="41">
        <f>C16</f>
        <v>0</v>
      </c>
      <c r="I10" s="41">
        <f>D16</f>
        <v>100</v>
      </c>
    </row>
    <row r="11" spans="2:10" ht="15.75" customHeight="1" thickBot="1" x14ac:dyDescent="0.3">
      <c r="B11" s="225">
        <v>203</v>
      </c>
      <c r="C11" s="35">
        <v>0</v>
      </c>
      <c r="D11" s="228">
        <v>100</v>
      </c>
      <c r="F11" s="431"/>
      <c r="G11" s="42">
        <v>405</v>
      </c>
      <c r="H11" s="42">
        <f>C23</f>
        <v>0</v>
      </c>
      <c r="I11" s="42">
        <f>D23</f>
        <v>100</v>
      </c>
    </row>
    <row r="12" spans="2:10" ht="15" customHeight="1" x14ac:dyDescent="0.25">
      <c r="B12" s="225">
        <v>204</v>
      </c>
      <c r="C12" s="35">
        <v>0</v>
      </c>
      <c r="D12" s="228">
        <v>100</v>
      </c>
      <c r="F12" s="429" t="s">
        <v>15</v>
      </c>
      <c r="G12" s="40">
        <v>102</v>
      </c>
      <c r="H12" s="40">
        <f>C5</f>
        <v>0</v>
      </c>
      <c r="I12" s="40">
        <f>D5</f>
        <v>100</v>
      </c>
    </row>
    <row r="13" spans="2:10" ht="15" customHeight="1" thickBot="1" x14ac:dyDescent="0.3">
      <c r="B13" s="226">
        <v>205</v>
      </c>
      <c r="C13" s="36">
        <v>0</v>
      </c>
      <c r="D13" s="229">
        <v>100</v>
      </c>
      <c r="F13" s="430"/>
      <c r="G13" s="41">
        <v>204</v>
      </c>
      <c r="H13" s="41">
        <f>C12</f>
        <v>0</v>
      </c>
      <c r="I13" s="41">
        <f>D12</f>
        <v>100</v>
      </c>
    </row>
    <row r="14" spans="2:10" ht="15" customHeight="1" x14ac:dyDescent="0.25">
      <c r="B14" s="224">
        <v>301</v>
      </c>
      <c r="C14" s="34">
        <v>0</v>
      </c>
      <c r="D14" s="227">
        <v>100</v>
      </c>
      <c r="F14" s="430"/>
      <c r="G14" s="41">
        <v>301</v>
      </c>
      <c r="H14" s="41">
        <f>C14</f>
        <v>0</v>
      </c>
      <c r="I14" s="41">
        <f>D14</f>
        <v>100</v>
      </c>
    </row>
    <row r="15" spans="2:10" ht="15.75" customHeight="1" thickBot="1" x14ac:dyDescent="0.3">
      <c r="B15" s="225">
        <v>302</v>
      </c>
      <c r="C15" s="35">
        <v>0</v>
      </c>
      <c r="D15" s="228">
        <v>100</v>
      </c>
      <c r="F15" s="431"/>
      <c r="G15" s="42">
        <v>403</v>
      </c>
      <c r="H15" s="42">
        <f>C21</f>
        <v>0</v>
      </c>
      <c r="I15" s="42">
        <f>D21</f>
        <v>100</v>
      </c>
    </row>
    <row r="16" spans="2:10" ht="15" customHeight="1" x14ac:dyDescent="0.25">
      <c r="B16" s="225">
        <v>303</v>
      </c>
      <c r="C16" s="35">
        <v>0</v>
      </c>
      <c r="D16" s="228">
        <v>100</v>
      </c>
      <c r="F16" s="429" t="s">
        <v>20</v>
      </c>
      <c r="G16" s="40">
        <v>105</v>
      </c>
      <c r="H16" s="40">
        <f>C8</f>
        <v>0</v>
      </c>
      <c r="I16" s="40">
        <f>D8</f>
        <v>100</v>
      </c>
    </row>
    <row r="17" spans="2:11" ht="15" customHeight="1" x14ac:dyDescent="0.25">
      <c r="B17" s="225">
        <v>304</v>
      </c>
      <c r="C17" s="35">
        <v>0</v>
      </c>
      <c r="D17" s="228">
        <v>100</v>
      </c>
      <c r="F17" s="430"/>
      <c r="G17" s="41">
        <v>202</v>
      </c>
      <c r="H17" s="41">
        <f>C10</f>
        <v>0</v>
      </c>
      <c r="I17" s="41">
        <f>D10</f>
        <v>100</v>
      </c>
    </row>
    <row r="18" spans="2:11" ht="15" customHeight="1" thickBot="1" x14ac:dyDescent="0.3">
      <c r="B18" s="226">
        <v>305</v>
      </c>
      <c r="C18" s="36">
        <v>0</v>
      </c>
      <c r="D18" s="229">
        <v>100</v>
      </c>
      <c r="F18" s="430"/>
      <c r="G18" s="41">
        <v>304</v>
      </c>
      <c r="H18" s="41">
        <f>C17</f>
        <v>0</v>
      </c>
      <c r="I18" s="41">
        <f>D17</f>
        <v>100</v>
      </c>
    </row>
    <row r="19" spans="2:11" ht="15.75" customHeight="1" thickBot="1" x14ac:dyDescent="0.3">
      <c r="B19" s="224">
        <v>401</v>
      </c>
      <c r="C19" s="34">
        <v>0</v>
      </c>
      <c r="D19" s="227">
        <v>100</v>
      </c>
      <c r="F19" s="431"/>
      <c r="G19" s="42">
        <v>401</v>
      </c>
      <c r="H19" s="42">
        <f>C19</f>
        <v>0</v>
      </c>
      <c r="I19" s="42">
        <f>D19</f>
        <v>100</v>
      </c>
    </row>
    <row r="20" spans="2:11" ht="15" customHeight="1" x14ac:dyDescent="0.25">
      <c r="B20" s="225">
        <v>402</v>
      </c>
      <c r="C20" s="35">
        <v>0</v>
      </c>
      <c r="D20" s="228">
        <v>100</v>
      </c>
      <c r="F20" s="429" t="s">
        <v>158</v>
      </c>
      <c r="G20" s="40">
        <v>103</v>
      </c>
      <c r="H20" s="40">
        <f>C6</f>
        <v>0</v>
      </c>
      <c r="I20" s="40">
        <f>D6</f>
        <v>100</v>
      </c>
    </row>
    <row r="21" spans="2:11" ht="15" customHeight="1" x14ac:dyDescent="0.25">
      <c r="B21" s="225">
        <v>403</v>
      </c>
      <c r="C21" s="35">
        <v>0</v>
      </c>
      <c r="D21" s="228">
        <v>100</v>
      </c>
      <c r="F21" s="430"/>
      <c r="G21" s="41">
        <v>205</v>
      </c>
      <c r="H21" s="41">
        <f>C13</f>
        <v>0</v>
      </c>
      <c r="I21" s="41">
        <f>D13</f>
        <v>100</v>
      </c>
    </row>
    <row r="22" spans="2:11" ht="15" customHeight="1" x14ac:dyDescent="0.25">
      <c r="B22" s="225">
        <v>404</v>
      </c>
      <c r="C22" s="35">
        <v>0</v>
      </c>
      <c r="D22" s="228">
        <v>100</v>
      </c>
      <c r="F22" s="430"/>
      <c r="G22" s="41">
        <v>302</v>
      </c>
      <c r="H22" s="41">
        <f>C15</f>
        <v>0</v>
      </c>
      <c r="I22" s="41">
        <f>D15</f>
        <v>100</v>
      </c>
    </row>
    <row r="23" spans="2:11" ht="15.75" customHeight="1" thickBot="1" x14ac:dyDescent="0.3">
      <c r="B23" s="226">
        <v>405</v>
      </c>
      <c r="C23" s="36">
        <v>0</v>
      </c>
      <c r="D23" s="229">
        <v>100</v>
      </c>
      <c r="F23" s="431"/>
      <c r="G23" s="42">
        <v>404</v>
      </c>
      <c r="H23" s="42">
        <f>C22</f>
        <v>0</v>
      </c>
      <c r="I23" s="42">
        <f>D22</f>
        <v>100</v>
      </c>
    </row>
    <row r="24" spans="2:11" ht="15.75" customHeight="1" thickBot="1" x14ac:dyDescent="0.3"/>
    <row r="25" spans="2:11" ht="15" customHeight="1" x14ac:dyDescent="0.25">
      <c r="F25" s="390" t="s">
        <v>10</v>
      </c>
      <c r="G25" s="438" t="s">
        <v>11</v>
      </c>
      <c r="H25" s="390" t="s">
        <v>129</v>
      </c>
      <c r="I25" s="390" t="s">
        <v>130</v>
      </c>
      <c r="J25" s="440" t="s">
        <v>98</v>
      </c>
      <c r="K25" s="393" t="s">
        <v>99</v>
      </c>
    </row>
    <row r="26" spans="2:11" ht="15.75" customHeight="1" thickBot="1" x14ac:dyDescent="0.3">
      <c r="F26" s="392"/>
      <c r="G26" s="439"/>
      <c r="H26" s="392"/>
      <c r="I26" s="392"/>
      <c r="J26" s="439"/>
      <c r="K26" s="392"/>
    </row>
    <row r="27" spans="2:11" x14ac:dyDescent="0.25">
      <c r="F27" s="231">
        <v>1</v>
      </c>
      <c r="G27" s="215" t="s">
        <v>118</v>
      </c>
      <c r="H27" s="214" t="s">
        <v>65</v>
      </c>
      <c r="I27" s="214" t="s">
        <v>65</v>
      </c>
      <c r="J27" s="215">
        <f>AVERAGE(H4:H7)</f>
        <v>0</v>
      </c>
      <c r="K27" s="214">
        <f>AVERAGE(I4:I7)</f>
        <v>100</v>
      </c>
    </row>
    <row r="28" spans="2:11" x14ac:dyDescent="0.25">
      <c r="F28" s="122">
        <v>2</v>
      </c>
      <c r="G28" s="217" t="s">
        <v>119</v>
      </c>
      <c r="H28" s="123">
        <v>2.5</v>
      </c>
      <c r="I28" s="123"/>
      <c r="J28" s="217">
        <f>AVERAGE(H8:H11)</f>
        <v>0</v>
      </c>
      <c r="K28" s="123">
        <f>AVERAGE(I8:I11)</f>
        <v>100</v>
      </c>
    </row>
    <row r="29" spans="2:11" x14ac:dyDescent="0.25">
      <c r="F29" s="122">
        <v>3</v>
      </c>
      <c r="G29" s="217" t="s">
        <v>120</v>
      </c>
      <c r="H29" s="123"/>
      <c r="I29" s="123">
        <v>4</v>
      </c>
      <c r="J29" s="217">
        <f>AVERAGE(H12:H15)</f>
        <v>0</v>
      </c>
      <c r="K29" s="123">
        <f>AVERAGE(I12:I15)</f>
        <v>100</v>
      </c>
    </row>
    <row r="30" spans="2:11" x14ac:dyDescent="0.25">
      <c r="F30" s="434">
        <v>4</v>
      </c>
      <c r="G30" s="436" t="s">
        <v>144</v>
      </c>
      <c r="H30" s="432">
        <v>2.5</v>
      </c>
      <c r="I30" s="432">
        <v>4</v>
      </c>
      <c r="J30" s="436">
        <f>AVERAGE(H16:H19)</f>
        <v>0</v>
      </c>
      <c r="K30" s="432">
        <f>AVERAGE(I16:I19)</f>
        <v>100</v>
      </c>
    </row>
    <row r="31" spans="2:11" x14ac:dyDescent="0.25">
      <c r="F31" s="434"/>
      <c r="G31" s="436"/>
      <c r="H31" s="432"/>
      <c r="I31" s="432"/>
      <c r="J31" s="436"/>
      <c r="K31" s="432"/>
    </row>
    <row r="32" spans="2:11" x14ac:dyDescent="0.25">
      <c r="F32" s="434">
        <v>5</v>
      </c>
      <c r="G32" s="436" t="s">
        <v>156</v>
      </c>
      <c r="H32" s="432"/>
      <c r="I32" s="432">
        <v>2</v>
      </c>
      <c r="J32" s="436">
        <f>AVERAGE(H20:H23)</f>
        <v>0</v>
      </c>
      <c r="K32" s="432">
        <f>AVERAGE(I20:I23)</f>
        <v>100</v>
      </c>
    </row>
    <row r="33" spans="6:11" ht="15.75" thickBot="1" x14ac:dyDescent="0.3">
      <c r="F33" s="435"/>
      <c r="G33" s="437"/>
      <c r="H33" s="433"/>
      <c r="I33" s="433"/>
      <c r="J33" s="437"/>
      <c r="K33" s="433"/>
    </row>
  </sheetData>
  <mergeCells count="23">
    <mergeCell ref="K30:K31"/>
    <mergeCell ref="J25:J26"/>
    <mergeCell ref="K32:K33"/>
    <mergeCell ref="F32:F33"/>
    <mergeCell ref="G32:G33"/>
    <mergeCell ref="H32:H33"/>
    <mergeCell ref="I32:I33"/>
    <mergeCell ref="J32:J33"/>
    <mergeCell ref="F30:F31"/>
    <mergeCell ref="G30:G31"/>
    <mergeCell ref="H30:H31"/>
    <mergeCell ref="I30:I31"/>
    <mergeCell ref="J30:J31"/>
    <mergeCell ref="F25:F26"/>
    <mergeCell ref="G25:G26"/>
    <mergeCell ref="H25:H26"/>
    <mergeCell ref="I25:I26"/>
    <mergeCell ref="K25:K26"/>
    <mergeCell ref="F4:F7"/>
    <mergeCell ref="F8:F11"/>
    <mergeCell ref="F12:F15"/>
    <mergeCell ref="F16:F19"/>
    <mergeCell ref="F20:F23"/>
  </mergeCells>
  <pageMargins left="0.7" right="0.7" top="0.75" bottom="0.75" header="0.3" footer="0.3"/>
  <pageSetup paperSize="9" orientation="portrait" horizontalDpi="4294967294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1"/>
  <sheetViews>
    <sheetView topLeftCell="A3" workbookViewId="0">
      <selection activeCell="I8" sqref="I8"/>
    </sheetView>
  </sheetViews>
  <sheetFormatPr baseColWidth="10" defaultColWidth="11.42578125" defaultRowHeight="12.75" x14ac:dyDescent="0.2"/>
  <cols>
    <col min="1" max="1" width="4.42578125" style="66" customWidth="1"/>
    <col min="2" max="3" width="11.42578125" style="66"/>
    <col min="4" max="4" width="11.7109375" style="66" bestFit="1" customWidth="1"/>
    <col min="5" max="6" width="4.140625" style="66" customWidth="1"/>
    <col min="7" max="8" width="4.42578125" style="66" customWidth="1"/>
    <col min="9" max="9" width="11.42578125" style="66"/>
    <col min="10" max="10" width="15.7109375" style="66" bestFit="1" customWidth="1"/>
    <col min="11" max="11" width="24.28515625" style="66" bestFit="1" customWidth="1"/>
    <col min="12" max="12" width="18.28515625" style="66" customWidth="1"/>
    <col min="13" max="13" width="20.7109375" style="66" bestFit="1" customWidth="1"/>
    <col min="14" max="14" width="19.85546875" style="66" bestFit="1" customWidth="1"/>
    <col min="15" max="15" width="20.7109375" style="66" bestFit="1" customWidth="1"/>
    <col min="16" max="16" width="19.85546875" style="66" bestFit="1" customWidth="1"/>
    <col min="17" max="16384" width="11.42578125" style="66"/>
  </cols>
  <sheetData>
    <row r="1" spans="1:16" ht="13.5" thickBot="1" x14ac:dyDescent="0.25">
      <c r="A1" s="63"/>
      <c r="B1" s="64"/>
      <c r="C1" s="64"/>
      <c r="D1" s="64"/>
      <c r="E1" s="64"/>
      <c r="F1" s="64"/>
      <c r="G1" s="65"/>
      <c r="J1" s="389"/>
      <c r="K1" s="389"/>
      <c r="L1" s="67"/>
      <c r="M1" s="67"/>
      <c r="N1" s="67"/>
      <c r="O1" s="67"/>
      <c r="P1" s="67"/>
    </row>
    <row r="2" spans="1:16" ht="21.6" customHeight="1" x14ac:dyDescent="0.35">
      <c r="A2" s="68"/>
      <c r="B2" s="69" t="s">
        <v>155</v>
      </c>
      <c r="C2" s="70"/>
      <c r="D2" s="71"/>
      <c r="E2" s="72"/>
      <c r="F2" s="72"/>
      <c r="G2" s="73"/>
      <c r="J2" s="390" t="s">
        <v>10</v>
      </c>
      <c r="K2" s="390" t="s">
        <v>11</v>
      </c>
      <c r="L2" s="393" t="s">
        <v>12</v>
      </c>
      <c r="M2" s="390" t="s">
        <v>13</v>
      </c>
      <c r="N2" s="387" t="s">
        <v>14</v>
      </c>
    </row>
    <row r="3" spans="1:16" ht="12.75" customHeight="1" thickBot="1" x14ac:dyDescent="0.25">
      <c r="A3" s="68"/>
      <c r="B3" s="72"/>
      <c r="C3" s="72"/>
      <c r="D3" s="72"/>
      <c r="E3" s="72"/>
      <c r="F3" s="72"/>
      <c r="G3" s="73"/>
      <c r="J3" s="391"/>
      <c r="K3" s="392"/>
      <c r="L3" s="394"/>
      <c r="M3" s="392"/>
      <c r="N3" s="388"/>
    </row>
    <row r="4" spans="1:16" ht="18.75" x14ac:dyDescent="0.3">
      <c r="A4" s="68"/>
      <c r="B4" s="74" t="s">
        <v>66</v>
      </c>
      <c r="C4" s="72"/>
      <c r="D4" s="72"/>
      <c r="E4" s="72"/>
      <c r="F4" s="72"/>
      <c r="G4" s="73"/>
      <c r="J4" s="75">
        <v>1</v>
      </c>
      <c r="K4" s="40" t="s">
        <v>118</v>
      </c>
      <c r="L4" s="236" t="s">
        <v>17</v>
      </c>
      <c r="M4" s="237" t="s">
        <v>17</v>
      </c>
      <c r="N4" s="238" t="s">
        <v>17</v>
      </c>
    </row>
    <row r="5" spans="1:16" ht="15.75" thickBot="1" x14ac:dyDescent="0.25">
      <c r="A5" s="68"/>
      <c r="B5" s="72"/>
      <c r="C5" s="72"/>
      <c r="D5" s="72"/>
      <c r="E5" s="72"/>
      <c r="F5" s="72"/>
      <c r="G5" s="73"/>
      <c r="J5" s="81">
        <v>2</v>
      </c>
      <c r="K5" s="104" t="s">
        <v>119</v>
      </c>
      <c r="L5" s="133" t="s">
        <v>19</v>
      </c>
      <c r="M5" s="121">
        <v>0</v>
      </c>
      <c r="N5" s="143"/>
    </row>
    <row r="6" spans="1:16" ht="16.899999999999999" customHeight="1" x14ac:dyDescent="0.25">
      <c r="A6" s="68"/>
      <c r="B6" s="76" t="s">
        <v>5</v>
      </c>
      <c r="C6" s="77"/>
      <c r="D6" s="78">
        <v>45804</v>
      </c>
      <c r="E6" s="79"/>
      <c r="F6" s="80"/>
      <c r="G6" s="73"/>
      <c r="J6" s="81">
        <v>3</v>
      </c>
      <c r="K6" s="32" t="s">
        <v>120</v>
      </c>
      <c r="L6" s="132" t="s">
        <v>19</v>
      </c>
      <c r="M6" s="41">
        <v>4</v>
      </c>
      <c r="N6" s="146" t="s">
        <v>159</v>
      </c>
    </row>
    <row r="7" spans="1:16" ht="15" x14ac:dyDescent="0.25">
      <c r="A7" s="68"/>
      <c r="B7" s="82" t="s">
        <v>67</v>
      </c>
      <c r="C7" s="83"/>
      <c r="D7" s="84" t="s">
        <v>68</v>
      </c>
      <c r="E7" s="85"/>
      <c r="F7" s="86"/>
      <c r="G7" s="73"/>
      <c r="J7" s="426">
        <v>4</v>
      </c>
      <c r="K7" s="420" t="s">
        <v>160</v>
      </c>
      <c r="L7" s="422" t="s">
        <v>19</v>
      </c>
      <c r="M7" s="422">
        <v>4</v>
      </c>
      <c r="N7" s="424" t="s">
        <v>159</v>
      </c>
    </row>
    <row r="8" spans="1:16" ht="15.75" thickBot="1" x14ac:dyDescent="0.3">
      <c r="A8" s="68"/>
      <c r="B8" s="82" t="s">
        <v>69</v>
      </c>
      <c r="C8" s="83"/>
      <c r="D8" s="200">
        <v>0.34375</v>
      </c>
      <c r="E8" s="201"/>
      <c r="F8" s="202"/>
      <c r="G8" s="73"/>
      <c r="J8" s="427"/>
      <c r="K8" s="421"/>
      <c r="L8" s="423"/>
      <c r="M8" s="423"/>
      <c r="N8" s="425"/>
    </row>
    <row r="9" spans="1:16" ht="15" x14ac:dyDescent="0.25">
      <c r="A9" s="68"/>
      <c r="B9" s="82" t="s">
        <v>70</v>
      </c>
      <c r="C9" s="83"/>
      <c r="D9" s="200">
        <v>0.40625</v>
      </c>
      <c r="E9" s="201"/>
      <c r="F9" s="202"/>
      <c r="G9" s="73"/>
      <c r="J9" s="428">
        <v>5</v>
      </c>
      <c r="K9" s="420" t="s">
        <v>156</v>
      </c>
      <c r="L9" s="422" t="s">
        <v>19</v>
      </c>
      <c r="M9" s="422">
        <v>2</v>
      </c>
      <c r="N9" s="424" t="s">
        <v>159</v>
      </c>
    </row>
    <row r="10" spans="1:16" ht="15.75" thickBot="1" x14ac:dyDescent="0.3">
      <c r="A10" s="68"/>
      <c r="B10" s="82" t="s">
        <v>71</v>
      </c>
      <c r="C10" s="83"/>
      <c r="D10" s="87" t="s">
        <v>19</v>
      </c>
      <c r="E10" s="88"/>
      <c r="F10" s="89"/>
      <c r="G10" s="73"/>
      <c r="J10" s="427"/>
      <c r="K10" s="421"/>
      <c r="L10" s="423"/>
      <c r="M10" s="423"/>
      <c r="N10" s="425"/>
    </row>
    <row r="11" spans="1:16" ht="15.75" thickBot="1" x14ac:dyDescent="0.3">
      <c r="A11" s="68"/>
      <c r="B11" s="82" t="s">
        <v>72</v>
      </c>
      <c r="C11" s="83"/>
      <c r="D11" s="87" t="s">
        <v>73</v>
      </c>
      <c r="E11" s="88"/>
      <c r="F11" s="89"/>
      <c r="G11" s="73"/>
    </row>
    <row r="12" spans="1:16" ht="18" thickBot="1" x14ac:dyDescent="0.3">
      <c r="A12" s="68"/>
      <c r="B12" s="82" t="s">
        <v>74</v>
      </c>
      <c r="C12" s="83"/>
      <c r="D12" s="87" t="s">
        <v>75</v>
      </c>
      <c r="E12" s="88"/>
      <c r="F12" s="89"/>
      <c r="G12" s="73"/>
      <c r="J12" s="90" t="s">
        <v>76</v>
      </c>
      <c r="K12" s="91">
        <v>400</v>
      </c>
      <c r="L12" s="92" t="s">
        <v>77</v>
      </c>
      <c r="M12" s="91">
        <v>80</v>
      </c>
    </row>
    <row r="13" spans="1:16" ht="15.75" thickBot="1" x14ac:dyDescent="0.3">
      <c r="A13" s="68"/>
      <c r="B13" s="82" t="s">
        <v>78</v>
      </c>
      <c r="C13" s="83"/>
      <c r="D13" s="93"/>
      <c r="E13" s="94"/>
      <c r="F13" s="95"/>
      <c r="G13" s="73"/>
      <c r="J13" s="203"/>
    </row>
    <row r="14" spans="1:16" ht="15.75" thickBot="1" x14ac:dyDescent="0.3">
      <c r="A14" s="68"/>
      <c r="B14" s="82" t="s">
        <v>79</v>
      </c>
      <c r="C14" s="83"/>
      <c r="D14" s="87" t="s">
        <v>80</v>
      </c>
      <c r="E14" s="88"/>
      <c r="F14" s="89"/>
      <c r="G14" s="73"/>
      <c r="J14" s="90" t="s">
        <v>81</v>
      </c>
      <c r="K14" s="91">
        <f>K12*M12/10000</f>
        <v>3.2</v>
      </c>
    </row>
    <row r="15" spans="1:16" ht="15.75" thickBot="1" x14ac:dyDescent="0.3">
      <c r="A15" s="68"/>
      <c r="B15" s="82" t="s">
        <v>82</v>
      </c>
      <c r="C15" s="83"/>
      <c r="D15" s="96">
        <v>200</v>
      </c>
      <c r="E15" s="97"/>
      <c r="F15" s="98"/>
      <c r="G15" s="73"/>
      <c r="J15" s="90" t="s">
        <v>83</v>
      </c>
      <c r="K15" s="91">
        <f>K14*4</f>
        <v>12.8</v>
      </c>
    </row>
    <row r="16" spans="1:16" ht="15.75" thickBot="1" x14ac:dyDescent="0.3">
      <c r="A16" s="68"/>
      <c r="B16" s="99" t="s">
        <v>84</v>
      </c>
      <c r="C16" s="99" t="s">
        <v>85</v>
      </c>
      <c r="D16" s="100">
        <v>5</v>
      </c>
      <c r="E16" s="101"/>
      <c r="F16" s="102"/>
      <c r="G16" s="73"/>
    </row>
    <row r="17" spans="1:16" ht="15.6" customHeight="1" x14ac:dyDescent="0.2">
      <c r="A17" s="68"/>
      <c r="B17" s="72"/>
      <c r="C17" s="72"/>
      <c r="D17" s="103"/>
      <c r="E17" s="72"/>
      <c r="F17" s="72"/>
      <c r="G17" s="73"/>
      <c r="J17" s="390" t="s">
        <v>10</v>
      </c>
      <c r="K17" s="390" t="s">
        <v>87</v>
      </c>
    </row>
    <row r="18" spans="1:16" ht="19.5" thickBot="1" x14ac:dyDescent="0.35">
      <c r="A18" s="68"/>
      <c r="B18" s="74" t="s">
        <v>86</v>
      </c>
      <c r="C18" s="72"/>
      <c r="D18" s="103"/>
      <c r="E18" s="72"/>
      <c r="F18" s="72"/>
      <c r="G18" s="73"/>
      <c r="J18" s="392"/>
      <c r="K18" s="392"/>
    </row>
    <row r="19" spans="1:16" ht="15" customHeight="1" thickBot="1" x14ac:dyDescent="0.25">
      <c r="A19" s="68"/>
      <c r="B19" s="72"/>
      <c r="C19" s="72"/>
      <c r="D19" s="72"/>
      <c r="E19" s="72"/>
      <c r="F19" s="72"/>
      <c r="G19" s="73"/>
      <c r="J19" s="75">
        <v>1</v>
      </c>
      <c r="K19" s="239" t="s">
        <v>17</v>
      </c>
    </row>
    <row r="20" spans="1:16" ht="15" x14ac:dyDescent="0.25">
      <c r="A20" s="68"/>
      <c r="B20" s="408" t="s">
        <v>88</v>
      </c>
      <c r="C20" s="409"/>
      <c r="D20" s="416" t="s">
        <v>250</v>
      </c>
      <c r="E20" s="417"/>
      <c r="F20" s="418"/>
      <c r="G20" s="73"/>
      <c r="J20" s="81">
        <v>2</v>
      </c>
      <c r="K20" s="104">
        <f>M5*$M$12/10</f>
        <v>0</v>
      </c>
    </row>
    <row r="21" spans="1:16" ht="15" x14ac:dyDescent="0.25">
      <c r="A21" s="68"/>
      <c r="B21" s="400" t="s">
        <v>89</v>
      </c>
      <c r="C21" s="401"/>
      <c r="D21" s="402" t="s">
        <v>251</v>
      </c>
      <c r="E21" s="403"/>
      <c r="F21" s="404"/>
      <c r="G21" s="73"/>
      <c r="J21" s="81">
        <v>3</v>
      </c>
      <c r="K21" s="104">
        <f>M6*$M$12/10</f>
        <v>32</v>
      </c>
    </row>
    <row r="22" spans="1:16" ht="15" x14ac:dyDescent="0.25">
      <c r="A22" s="68"/>
      <c r="B22" s="400" t="s">
        <v>90</v>
      </c>
      <c r="C22" s="401"/>
      <c r="D22" s="402">
        <v>8.6999999999999993</v>
      </c>
      <c r="E22" s="403"/>
      <c r="F22" s="404"/>
      <c r="G22" s="73"/>
      <c r="J22" s="81">
        <v>4</v>
      </c>
      <c r="K22" s="104">
        <f>M7*$M$12/10</f>
        <v>32</v>
      </c>
    </row>
    <row r="23" spans="1:16" ht="15" x14ac:dyDescent="0.25">
      <c r="A23" s="68"/>
      <c r="B23" s="400" t="s">
        <v>91</v>
      </c>
      <c r="C23" s="401"/>
      <c r="D23" s="402" t="s">
        <v>165</v>
      </c>
      <c r="E23" s="403"/>
      <c r="F23" s="404"/>
      <c r="G23" s="73"/>
      <c r="J23" s="81">
        <v>5</v>
      </c>
      <c r="K23" s="104">
        <f>M9*$M$12/10</f>
        <v>16</v>
      </c>
    </row>
    <row r="24" spans="1:16" ht="15.75" thickBot="1" x14ac:dyDescent="0.3">
      <c r="A24" s="68"/>
      <c r="B24" s="395" t="s">
        <v>92</v>
      </c>
      <c r="C24" s="396"/>
      <c r="D24" s="405">
        <v>0</v>
      </c>
      <c r="E24" s="406"/>
      <c r="F24" s="407"/>
      <c r="G24" s="73"/>
    </row>
    <row r="25" spans="1:16" x14ac:dyDescent="0.2">
      <c r="A25" s="68"/>
      <c r="B25" s="72"/>
      <c r="C25" s="72"/>
      <c r="D25" s="103"/>
      <c r="E25" s="72"/>
      <c r="F25" s="72"/>
      <c r="G25" s="73"/>
    </row>
    <row r="26" spans="1:16" ht="18.75" x14ac:dyDescent="0.3">
      <c r="A26" s="68"/>
      <c r="B26" s="105" t="s">
        <v>93</v>
      </c>
      <c r="C26" s="106"/>
      <c r="D26" s="107"/>
      <c r="E26" s="72"/>
      <c r="F26" s="72"/>
      <c r="G26" s="73"/>
    </row>
    <row r="27" spans="1:16" ht="13.5" thickBot="1" x14ac:dyDescent="0.25">
      <c r="A27" s="68"/>
      <c r="B27" s="72"/>
      <c r="C27" s="72"/>
      <c r="D27" s="103"/>
      <c r="E27" s="72"/>
      <c r="F27" s="72"/>
      <c r="G27" s="73"/>
    </row>
    <row r="28" spans="1:16" ht="15" x14ac:dyDescent="0.25">
      <c r="A28" s="68"/>
      <c r="B28" s="408" t="s">
        <v>64</v>
      </c>
      <c r="C28" s="409"/>
      <c r="D28" s="410">
        <v>37</v>
      </c>
      <c r="E28" s="411"/>
      <c r="F28" s="412"/>
      <c r="G28" s="73"/>
    </row>
    <row r="29" spans="1:16" ht="15" x14ac:dyDescent="0.25">
      <c r="A29" s="68"/>
      <c r="B29" s="400" t="s">
        <v>94</v>
      </c>
      <c r="C29" s="401"/>
      <c r="D29" s="413" t="s">
        <v>37</v>
      </c>
      <c r="E29" s="414"/>
      <c r="F29" s="415"/>
      <c r="G29" s="73"/>
    </row>
    <row r="30" spans="1:16" ht="15.75" thickBot="1" x14ac:dyDescent="0.3">
      <c r="A30" s="68"/>
      <c r="B30" s="395" t="s">
        <v>95</v>
      </c>
      <c r="C30" s="396"/>
      <c r="D30" s="397" t="s">
        <v>142</v>
      </c>
      <c r="E30" s="398"/>
      <c r="F30" s="399"/>
      <c r="G30" s="73"/>
    </row>
    <row r="31" spans="1:16" x14ac:dyDescent="0.2">
      <c r="A31" s="68"/>
      <c r="B31" s="72"/>
      <c r="C31" s="72"/>
      <c r="D31" s="103"/>
      <c r="E31" s="72"/>
      <c r="F31" s="72"/>
      <c r="G31" s="73"/>
    </row>
    <row r="32" spans="1:16" ht="13.15" customHeight="1" x14ac:dyDescent="0.2">
      <c r="A32" s="68"/>
      <c r="B32" s="72"/>
      <c r="C32" s="72"/>
      <c r="D32" s="103"/>
      <c r="E32" s="72"/>
      <c r="F32" s="72"/>
      <c r="G32" s="73"/>
      <c r="O32" s="114"/>
      <c r="P32" s="114"/>
    </row>
    <row r="33" spans="1:16" ht="13.15" customHeight="1" x14ac:dyDescent="0.2">
      <c r="A33" s="108"/>
      <c r="B33" s="109"/>
      <c r="C33" s="109"/>
      <c r="D33" s="110"/>
      <c r="E33" s="109"/>
      <c r="F33" s="109"/>
      <c r="G33" s="111"/>
      <c r="O33" s="115"/>
      <c r="P33" s="115"/>
    </row>
    <row r="34" spans="1:16" ht="14.45" customHeight="1" x14ac:dyDescent="0.2">
      <c r="O34" s="32"/>
      <c r="P34" s="32"/>
    </row>
    <row r="35" spans="1:16" ht="14.45" customHeight="1" x14ac:dyDescent="0.2">
      <c r="O35" s="112"/>
      <c r="P35" s="112"/>
    </row>
    <row r="36" spans="1:16" ht="14.45" customHeight="1" x14ac:dyDescent="0.2">
      <c r="O36" s="112"/>
      <c r="P36" s="112"/>
    </row>
    <row r="37" spans="1:16" ht="14.45" customHeight="1" x14ac:dyDescent="0.2">
      <c r="O37" s="112"/>
      <c r="P37" s="112"/>
    </row>
    <row r="38" spans="1:16" ht="14.45" customHeight="1" x14ac:dyDescent="0.2">
      <c r="O38" s="112"/>
      <c r="P38" s="112"/>
    </row>
    <row r="41" spans="1:16" x14ac:dyDescent="0.2">
      <c r="O41" s="113"/>
    </row>
  </sheetData>
  <mergeCells count="34">
    <mergeCell ref="L2:L3"/>
    <mergeCell ref="M2:M3"/>
    <mergeCell ref="N2:N3"/>
    <mergeCell ref="J7:J8"/>
    <mergeCell ref="K7:K8"/>
    <mergeCell ref="L7:L8"/>
    <mergeCell ref="B30:C30"/>
    <mergeCell ref="D30:F30"/>
    <mergeCell ref="B22:C22"/>
    <mergeCell ref="D22:F22"/>
    <mergeCell ref="B23:C23"/>
    <mergeCell ref="D23:F23"/>
    <mergeCell ref="B24:C24"/>
    <mergeCell ref="D24:F24"/>
    <mergeCell ref="B28:C28"/>
    <mergeCell ref="D28:F28"/>
    <mergeCell ref="B29:C29"/>
    <mergeCell ref="D29:F29"/>
    <mergeCell ref="D20:F20"/>
    <mergeCell ref="B21:C21"/>
    <mergeCell ref="M7:M8"/>
    <mergeCell ref="N7:N8"/>
    <mergeCell ref="J1:K1"/>
    <mergeCell ref="B20:C20"/>
    <mergeCell ref="L9:L10"/>
    <mergeCell ref="M9:M10"/>
    <mergeCell ref="N9:N10"/>
    <mergeCell ref="D21:F21"/>
    <mergeCell ref="J2:J3"/>
    <mergeCell ref="K2:K3"/>
    <mergeCell ref="J17:J18"/>
    <mergeCell ref="K17:K18"/>
    <mergeCell ref="J9:J10"/>
    <mergeCell ref="K9:K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33"/>
  <sheetViews>
    <sheetView zoomScale="90" zoomScaleNormal="90" workbookViewId="0">
      <selection activeCell="K12" sqref="K12"/>
    </sheetView>
  </sheetViews>
  <sheetFormatPr baseColWidth="10" defaultRowHeight="15" x14ac:dyDescent="0.25"/>
  <cols>
    <col min="2" max="2" width="8.28515625" bestFit="1" customWidth="1"/>
    <col min="3" max="3" width="11.7109375" bestFit="1" customWidth="1"/>
    <col min="6" max="6" width="15.5703125" bestFit="1" customWidth="1"/>
    <col min="7" max="7" width="15.7109375" customWidth="1"/>
    <col min="8" max="8" width="14.7109375" bestFit="1" customWidth="1"/>
  </cols>
  <sheetData>
    <row r="1" spans="2:10" x14ac:dyDescent="0.25">
      <c r="B1" s="43" t="s">
        <v>59</v>
      </c>
      <c r="C1" s="116">
        <v>45812</v>
      </c>
      <c r="D1" s="43" t="s">
        <v>60</v>
      </c>
      <c r="E1" s="124">
        <v>37</v>
      </c>
      <c r="F1" s="43" t="s">
        <v>61</v>
      </c>
      <c r="G1" s="124" t="s">
        <v>166</v>
      </c>
      <c r="H1" s="43" t="s">
        <v>63</v>
      </c>
      <c r="I1" s="124" t="s">
        <v>37</v>
      </c>
      <c r="J1" s="43"/>
    </row>
    <row r="2" spans="2:10" ht="15.75" thickBot="1" x14ac:dyDescent="0.3"/>
    <row r="3" spans="2:10" ht="45.75" thickBot="1" x14ac:dyDescent="0.3">
      <c r="B3" s="223" t="s">
        <v>56</v>
      </c>
      <c r="C3" s="230" t="s">
        <v>96</v>
      </c>
      <c r="D3" s="207" t="s">
        <v>97</v>
      </c>
      <c r="F3" s="120" t="s">
        <v>57</v>
      </c>
      <c r="G3" s="120" t="s">
        <v>56</v>
      </c>
      <c r="H3" s="119" t="s">
        <v>62</v>
      </c>
      <c r="I3" s="120" t="s">
        <v>58</v>
      </c>
    </row>
    <row r="4" spans="2:10" ht="15" customHeight="1" x14ac:dyDescent="0.25">
      <c r="B4" s="224">
        <v>101</v>
      </c>
      <c r="C4" s="34">
        <v>0</v>
      </c>
      <c r="D4" s="227">
        <v>100</v>
      </c>
      <c r="F4" s="429" t="s">
        <v>16</v>
      </c>
      <c r="G4" s="40">
        <v>101</v>
      </c>
      <c r="H4" s="40">
        <f>C4</f>
        <v>0</v>
      </c>
      <c r="I4" s="40">
        <f>D4</f>
        <v>100</v>
      </c>
    </row>
    <row r="5" spans="2:10" ht="15" customHeight="1" x14ac:dyDescent="0.25">
      <c r="B5" s="225">
        <v>102</v>
      </c>
      <c r="C5" s="35">
        <v>0</v>
      </c>
      <c r="D5" s="228">
        <v>100</v>
      </c>
      <c r="F5" s="430"/>
      <c r="G5" s="41">
        <v>203</v>
      </c>
      <c r="H5" s="41">
        <f>C11</f>
        <v>0</v>
      </c>
      <c r="I5" s="41">
        <f>D11</f>
        <v>100</v>
      </c>
    </row>
    <row r="6" spans="2:10" ht="15" customHeight="1" x14ac:dyDescent="0.25">
      <c r="B6" s="225">
        <v>103</v>
      </c>
      <c r="C6" s="35">
        <v>0</v>
      </c>
      <c r="D6" s="228">
        <v>100</v>
      </c>
      <c r="F6" s="430"/>
      <c r="G6" s="41">
        <v>305</v>
      </c>
      <c r="H6" s="41">
        <f>C18</f>
        <v>0</v>
      </c>
      <c r="I6" s="41">
        <f>D18</f>
        <v>100</v>
      </c>
    </row>
    <row r="7" spans="2:10" ht="15.75" customHeight="1" thickBot="1" x14ac:dyDescent="0.3">
      <c r="B7" s="225">
        <v>104</v>
      </c>
      <c r="C7" s="35">
        <v>0</v>
      </c>
      <c r="D7" s="228">
        <v>100</v>
      </c>
      <c r="F7" s="431"/>
      <c r="G7" s="42">
        <v>402</v>
      </c>
      <c r="H7" s="42">
        <f>C20</f>
        <v>0</v>
      </c>
      <c r="I7" s="42">
        <f>D20</f>
        <v>100</v>
      </c>
    </row>
    <row r="8" spans="2:10" ht="15.75" customHeight="1" thickBot="1" x14ac:dyDescent="0.3">
      <c r="B8" s="226">
        <v>105</v>
      </c>
      <c r="C8" s="36">
        <v>0</v>
      </c>
      <c r="D8" s="229">
        <v>100</v>
      </c>
      <c r="F8" s="429" t="s">
        <v>18</v>
      </c>
      <c r="G8" s="40">
        <v>104</v>
      </c>
      <c r="H8" s="40">
        <f>C7</f>
        <v>0</v>
      </c>
      <c r="I8" s="40">
        <f>D7</f>
        <v>100</v>
      </c>
    </row>
    <row r="9" spans="2:10" ht="15" customHeight="1" x14ac:dyDescent="0.25">
      <c r="B9" s="224">
        <v>201</v>
      </c>
      <c r="C9" s="34">
        <v>0</v>
      </c>
      <c r="D9" s="227">
        <v>100</v>
      </c>
      <c r="F9" s="430"/>
      <c r="G9" s="41">
        <v>201</v>
      </c>
      <c r="H9" s="41">
        <f>C9</f>
        <v>0</v>
      </c>
      <c r="I9" s="41">
        <f>D9</f>
        <v>100</v>
      </c>
    </row>
    <row r="10" spans="2:10" ht="15" customHeight="1" x14ac:dyDescent="0.25">
      <c r="B10" s="225">
        <v>202</v>
      </c>
      <c r="C10" s="35">
        <v>0</v>
      </c>
      <c r="D10" s="228">
        <v>100</v>
      </c>
      <c r="F10" s="430"/>
      <c r="G10" s="41">
        <v>303</v>
      </c>
      <c r="H10" s="41">
        <f>C16</f>
        <v>0</v>
      </c>
      <c r="I10" s="41">
        <f>D16</f>
        <v>100</v>
      </c>
    </row>
    <row r="11" spans="2:10" ht="15.75" customHeight="1" thickBot="1" x14ac:dyDescent="0.3">
      <c r="B11" s="225">
        <v>203</v>
      </c>
      <c r="C11" s="35">
        <v>0</v>
      </c>
      <c r="D11" s="228">
        <v>100</v>
      </c>
      <c r="F11" s="431"/>
      <c r="G11" s="42">
        <v>405</v>
      </c>
      <c r="H11" s="42">
        <f>C23</f>
        <v>0</v>
      </c>
      <c r="I11" s="42">
        <f>D23</f>
        <v>100</v>
      </c>
    </row>
    <row r="12" spans="2:10" ht="15" customHeight="1" x14ac:dyDescent="0.25">
      <c r="B12" s="225">
        <v>204</v>
      </c>
      <c r="C12" s="35">
        <v>0</v>
      </c>
      <c r="D12" s="228">
        <v>100</v>
      </c>
      <c r="F12" s="429" t="s">
        <v>15</v>
      </c>
      <c r="G12" s="40">
        <v>102</v>
      </c>
      <c r="H12" s="40">
        <f>C5</f>
        <v>0</v>
      </c>
      <c r="I12" s="40">
        <f>D5</f>
        <v>100</v>
      </c>
    </row>
    <row r="13" spans="2:10" ht="15.75" customHeight="1" thickBot="1" x14ac:dyDescent="0.3">
      <c r="B13" s="226">
        <v>205</v>
      </c>
      <c r="C13" s="36">
        <v>0</v>
      </c>
      <c r="D13" s="229">
        <v>100</v>
      </c>
      <c r="F13" s="430"/>
      <c r="G13" s="41">
        <v>204</v>
      </c>
      <c r="H13" s="41">
        <f>C12</f>
        <v>0</v>
      </c>
      <c r="I13" s="41">
        <f>D12</f>
        <v>100</v>
      </c>
    </row>
    <row r="14" spans="2:10" ht="15" customHeight="1" x14ac:dyDescent="0.25">
      <c r="B14" s="224">
        <v>301</v>
      </c>
      <c r="C14" s="34">
        <v>0</v>
      </c>
      <c r="D14" s="227">
        <v>100</v>
      </c>
      <c r="F14" s="430"/>
      <c r="G14" s="41">
        <v>301</v>
      </c>
      <c r="H14" s="41">
        <f>C14</f>
        <v>0</v>
      </c>
      <c r="I14" s="41">
        <f>D14</f>
        <v>100</v>
      </c>
    </row>
    <row r="15" spans="2:10" ht="15.75" customHeight="1" thickBot="1" x14ac:dyDescent="0.3">
      <c r="B15" s="225">
        <v>302</v>
      </c>
      <c r="C15" s="35">
        <v>0</v>
      </c>
      <c r="D15" s="228">
        <v>100</v>
      </c>
      <c r="F15" s="431"/>
      <c r="G15" s="42">
        <v>403</v>
      </c>
      <c r="H15" s="42">
        <f>C21</f>
        <v>0</v>
      </c>
      <c r="I15" s="42">
        <f>D21</f>
        <v>100</v>
      </c>
    </row>
    <row r="16" spans="2:10" ht="15" customHeight="1" x14ac:dyDescent="0.25">
      <c r="B16" s="225">
        <v>303</v>
      </c>
      <c r="C16" s="35">
        <v>0</v>
      </c>
      <c r="D16" s="228">
        <v>100</v>
      </c>
      <c r="F16" s="429" t="s">
        <v>20</v>
      </c>
      <c r="G16" s="40">
        <v>105</v>
      </c>
      <c r="H16" s="40">
        <f>C8</f>
        <v>0</v>
      </c>
      <c r="I16" s="40">
        <f>D8</f>
        <v>100</v>
      </c>
    </row>
    <row r="17" spans="2:11" ht="15" customHeight="1" x14ac:dyDescent="0.25">
      <c r="B17" s="225">
        <v>304</v>
      </c>
      <c r="C17" s="35">
        <v>0</v>
      </c>
      <c r="D17" s="228">
        <v>100</v>
      </c>
      <c r="F17" s="430"/>
      <c r="G17" s="41">
        <v>202</v>
      </c>
      <c r="H17" s="41">
        <f>C10</f>
        <v>0</v>
      </c>
      <c r="I17" s="41">
        <f>D10</f>
        <v>100</v>
      </c>
    </row>
    <row r="18" spans="2:11" ht="15.75" customHeight="1" thickBot="1" x14ac:dyDescent="0.3">
      <c r="B18" s="226">
        <v>305</v>
      </c>
      <c r="C18" s="36">
        <v>0</v>
      </c>
      <c r="D18" s="229">
        <v>100</v>
      </c>
      <c r="F18" s="430"/>
      <c r="G18" s="41">
        <v>304</v>
      </c>
      <c r="H18" s="41">
        <f>C17</f>
        <v>0</v>
      </c>
      <c r="I18" s="41">
        <f>D17</f>
        <v>100</v>
      </c>
    </row>
    <row r="19" spans="2:11" ht="15.75" customHeight="1" thickBot="1" x14ac:dyDescent="0.3">
      <c r="B19" s="224">
        <v>401</v>
      </c>
      <c r="C19" s="34">
        <v>0</v>
      </c>
      <c r="D19" s="227">
        <v>100</v>
      </c>
      <c r="F19" s="431"/>
      <c r="G19" s="42">
        <v>401</v>
      </c>
      <c r="H19" s="42">
        <f>C19</f>
        <v>0</v>
      </c>
      <c r="I19" s="42">
        <f>D19</f>
        <v>100</v>
      </c>
    </row>
    <row r="20" spans="2:11" ht="15" customHeight="1" x14ac:dyDescent="0.25">
      <c r="B20" s="225">
        <v>402</v>
      </c>
      <c r="C20" s="35">
        <v>0</v>
      </c>
      <c r="D20" s="228">
        <v>100</v>
      </c>
      <c r="F20" s="429" t="s">
        <v>158</v>
      </c>
      <c r="G20" s="40">
        <v>103</v>
      </c>
      <c r="H20" s="40">
        <f>C6</f>
        <v>0</v>
      </c>
      <c r="I20" s="40">
        <f>D6</f>
        <v>100</v>
      </c>
    </row>
    <row r="21" spans="2:11" ht="15" customHeight="1" x14ac:dyDescent="0.25">
      <c r="B21" s="225">
        <v>403</v>
      </c>
      <c r="C21" s="35">
        <v>0</v>
      </c>
      <c r="D21" s="228">
        <v>100</v>
      </c>
      <c r="F21" s="430"/>
      <c r="G21" s="41">
        <v>205</v>
      </c>
      <c r="H21" s="41">
        <f>C13</f>
        <v>0</v>
      </c>
      <c r="I21" s="41">
        <f>D13</f>
        <v>100</v>
      </c>
    </row>
    <row r="22" spans="2:11" ht="15" customHeight="1" x14ac:dyDescent="0.25">
      <c r="B22" s="225">
        <v>404</v>
      </c>
      <c r="C22" s="35">
        <v>0</v>
      </c>
      <c r="D22" s="228">
        <v>100</v>
      </c>
      <c r="F22" s="430"/>
      <c r="G22" s="41">
        <v>302</v>
      </c>
      <c r="H22" s="41">
        <f>C15</f>
        <v>0</v>
      </c>
      <c r="I22" s="41">
        <f>D15</f>
        <v>100</v>
      </c>
    </row>
    <row r="23" spans="2:11" ht="15.75" customHeight="1" thickBot="1" x14ac:dyDescent="0.3">
      <c r="B23" s="226">
        <v>405</v>
      </c>
      <c r="C23" s="36">
        <v>0</v>
      </c>
      <c r="D23" s="229">
        <v>100</v>
      </c>
      <c r="F23" s="431"/>
      <c r="G23" s="42">
        <v>404</v>
      </c>
      <c r="H23" s="42">
        <f>C22</f>
        <v>0</v>
      </c>
      <c r="I23" s="42">
        <f>D22</f>
        <v>100</v>
      </c>
    </row>
    <row r="24" spans="2:11" ht="15.75" thickBot="1" x14ac:dyDescent="0.3"/>
    <row r="25" spans="2:11" ht="14.45" customHeight="1" x14ac:dyDescent="0.25">
      <c r="F25" s="390" t="s">
        <v>10</v>
      </c>
      <c r="G25" s="438" t="s">
        <v>11</v>
      </c>
      <c r="H25" s="390" t="s">
        <v>129</v>
      </c>
      <c r="I25" s="390" t="s">
        <v>130</v>
      </c>
      <c r="J25" s="440" t="s">
        <v>98</v>
      </c>
      <c r="K25" s="393" t="s">
        <v>99</v>
      </c>
    </row>
    <row r="26" spans="2:11" ht="14.45" customHeight="1" thickBot="1" x14ac:dyDescent="0.3">
      <c r="F26" s="392"/>
      <c r="G26" s="439"/>
      <c r="H26" s="392"/>
      <c r="I26" s="392"/>
      <c r="J26" s="439"/>
      <c r="K26" s="392"/>
    </row>
    <row r="27" spans="2:11" x14ac:dyDescent="0.25">
      <c r="F27" s="231">
        <v>1</v>
      </c>
      <c r="G27" s="215" t="s">
        <v>118</v>
      </c>
      <c r="H27" s="214" t="s">
        <v>65</v>
      </c>
      <c r="I27" s="214" t="s">
        <v>65</v>
      </c>
      <c r="J27" s="215">
        <f>AVERAGE(H4:H7)</f>
        <v>0</v>
      </c>
      <c r="K27" s="214">
        <f>AVERAGE(I4:I7)</f>
        <v>100</v>
      </c>
    </row>
    <row r="28" spans="2:11" x14ac:dyDescent="0.25">
      <c r="F28" s="122">
        <v>2</v>
      </c>
      <c r="G28" s="217" t="s">
        <v>119</v>
      </c>
      <c r="H28" s="123">
        <v>2.5</v>
      </c>
      <c r="I28" s="123"/>
      <c r="J28" s="217">
        <f>AVERAGE(H8:H11)</f>
        <v>0</v>
      </c>
      <c r="K28" s="123">
        <f>AVERAGE(I8:I11)</f>
        <v>100</v>
      </c>
    </row>
    <row r="29" spans="2:11" ht="30" x14ac:dyDescent="0.25">
      <c r="F29" s="122">
        <v>3</v>
      </c>
      <c r="G29" s="217" t="s">
        <v>120</v>
      </c>
      <c r="H29" s="123"/>
      <c r="I29" s="123">
        <v>4</v>
      </c>
      <c r="J29" s="217">
        <f>AVERAGE(H12:H15)</f>
        <v>0</v>
      </c>
      <c r="K29" s="123">
        <f>AVERAGE(I12:I15)</f>
        <v>100</v>
      </c>
    </row>
    <row r="30" spans="2:11" x14ac:dyDescent="0.25">
      <c r="F30" s="434">
        <v>4</v>
      </c>
      <c r="G30" s="436" t="s">
        <v>144</v>
      </c>
      <c r="H30" s="432">
        <v>2.5</v>
      </c>
      <c r="I30" s="432">
        <v>4</v>
      </c>
      <c r="J30" s="436">
        <f>AVERAGE(H16:H19)</f>
        <v>0</v>
      </c>
      <c r="K30" s="432">
        <f>AVERAGE(I16:I19)</f>
        <v>100</v>
      </c>
    </row>
    <row r="31" spans="2:11" x14ac:dyDescent="0.25">
      <c r="F31" s="434"/>
      <c r="G31" s="436"/>
      <c r="H31" s="432"/>
      <c r="I31" s="432"/>
      <c r="J31" s="436"/>
      <c r="K31" s="432"/>
    </row>
    <row r="32" spans="2:11" x14ac:dyDescent="0.25">
      <c r="F32" s="434">
        <v>5</v>
      </c>
      <c r="G32" s="436" t="s">
        <v>156</v>
      </c>
      <c r="H32" s="432"/>
      <c r="I32" s="432">
        <v>2</v>
      </c>
      <c r="J32" s="436">
        <f>AVERAGE(H20:H23)</f>
        <v>0</v>
      </c>
      <c r="K32" s="432">
        <f>AVERAGE(I20:I23)</f>
        <v>100</v>
      </c>
    </row>
    <row r="33" spans="6:11" ht="15.75" thickBot="1" x14ac:dyDescent="0.3">
      <c r="F33" s="435"/>
      <c r="G33" s="437"/>
      <c r="H33" s="433"/>
      <c r="I33" s="433"/>
      <c r="J33" s="437"/>
      <c r="K33" s="433"/>
    </row>
  </sheetData>
  <mergeCells count="23">
    <mergeCell ref="K30:K31"/>
    <mergeCell ref="J25:J26"/>
    <mergeCell ref="K32:K33"/>
    <mergeCell ref="F32:F33"/>
    <mergeCell ref="G32:G33"/>
    <mergeCell ref="H32:H33"/>
    <mergeCell ref="I32:I33"/>
    <mergeCell ref="J32:J33"/>
    <mergeCell ref="F30:F31"/>
    <mergeCell ref="G30:G31"/>
    <mergeCell ref="H30:H31"/>
    <mergeCell ref="I30:I31"/>
    <mergeCell ref="J30:J31"/>
    <mergeCell ref="F25:F26"/>
    <mergeCell ref="G25:G26"/>
    <mergeCell ref="H25:H26"/>
    <mergeCell ref="I25:I26"/>
    <mergeCell ref="K25:K26"/>
    <mergeCell ref="F4:F7"/>
    <mergeCell ref="F8:F11"/>
    <mergeCell ref="F12:F15"/>
    <mergeCell ref="F16:F19"/>
    <mergeCell ref="F20:F23"/>
  </mergeCells>
  <pageMargins left="0.7" right="0.7" top="0.75" bottom="0.75" header="0.3" footer="0.3"/>
  <pageSetup paperSize="9" orientation="portrait" horizontalDpi="4294967294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V44"/>
  <sheetViews>
    <sheetView topLeftCell="G16" zoomScaleNormal="100" workbookViewId="0">
      <selection activeCell="F5" sqref="F5:F24"/>
    </sheetView>
  </sheetViews>
  <sheetFormatPr baseColWidth="10" defaultRowHeight="15" x14ac:dyDescent="0.25"/>
  <cols>
    <col min="2" max="3" width="12.7109375" customWidth="1"/>
    <col min="4" max="4" width="15.140625" customWidth="1"/>
    <col min="5" max="5" width="12.140625" customWidth="1"/>
    <col min="6" max="6" width="17.7109375" bestFit="1" customWidth="1"/>
    <col min="7" max="7" width="24.7109375" customWidth="1"/>
    <col min="8" max="8" width="15" bestFit="1" customWidth="1"/>
    <col min="9" max="9" width="17.140625" customWidth="1"/>
    <col min="10" max="10" width="14.7109375" bestFit="1" customWidth="1"/>
    <col min="11" max="11" width="13.85546875" bestFit="1" customWidth="1"/>
    <col min="12" max="13" width="17.7109375" bestFit="1" customWidth="1"/>
    <col min="14" max="14" width="18.140625" customWidth="1"/>
    <col min="15" max="15" width="13.42578125" customWidth="1"/>
    <col min="17" max="17" width="21.7109375" customWidth="1"/>
    <col min="18" max="18" width="18.5703125" customWidth="1"/>
    <col min="19" max="19" width="12.140625" bestFit="1" customWidth="1"/>
    <col min="20" max="20" width="17.5703125" customWidth="1"/>
    <col min="21" max="21" width="18.85546875" customWidth="1"/>
  </cols>
  <sheetData>
    <row r="1" spans="2:14" x14ac:dyDescent="0.25">
      <c r="B1" s="43" t="s">
        <v>59</v>
      </c>
      <c r="C1" s="43"/>
      <c r="D1" s="117">
        <v>45868</v>
      </c>
      <c r="E1" s="43" t="s">
        <v>60</v>
      </c>
      <c r="F1" s="118">
        <v>99</v>
      </c>
      <c r="G1" s="43" t="s">
        <v>61</v>
      </c>
      <c r="H1" s="118" t="s">
        <v>168</v>
      </c>
      <c r="I1" s="43" t="s">
        <v>63</v>
      </c>
      <c r="J1" s="118" t="s">
        <v>37</v>
      </c>
      <c r="K1" s="43" t="s">
        <v>111</v>
      </c>
      <c r="L1" s="130">
        <v>12.5</v>
      </c>
    </row>
    <row r="2" spans="2:14" ht="15.75" thickBot="1" x14ac:dyDescent="0.3">
      <c r="B2" s="43"/>
      <c r="C2" s="43"/>
      <c r="D2" s="117"/>
      <c r="E2" s="43"/>
      <c r="F2" s="118"/>
      <c r="G2" s="43"/>
      <c r="H2" s="118"/>
      <c r="I2" s="43"/>
      <c r="J2" s="118"/>
      <c r="K2" s="43"/>
      <c r="L2" s="130"/>
    </row>
    <row r="3" spans="2:14" x14ac:dyDescent="0.25">
      <c r="B3" s="442" t="s">
        <v>56</v>
      </c>
      <c r="C3" s="446" t="s">
        <v>137</v>
      </c>
      <c r="D3" s="448" t="s">
        <v>167</v>
      </c>
      <c r="E3" s="446" t="s">
        <v>138</v>
      </c>
      <c r="F3" s="450" t="s">
        <v>139</v>
      </c>
      <c r="I3" s="393" t="s">
        <v>57</v>
      </c>
      <c r="J3" s="444" t="s">
        <v>56</v>
      </c>
      <c r="K3" s="446" t="s">
        <v>137</v>
      </c>
      <c r="L3" s="446" t="s">
        <v>167</v>
      </c>
      <c r="M3" s="446" t="s">
        <v>138</v>
      </c>
      <c r="N3" s="446" t="s">
        <v>139</v>
      </c>
    </row>
    <row r="4" spans="2:14" ht="15.75" thickBot="1" x14ac:dyDescent="0.3">
      <c r="B4" s="443"/>
      <c r="C4" s="447"/>
      <c r="D4" s="449"/>
      <c r="E4" s="447"/>
      <c r="F4" s="451"/>
      <c r="I4" s="394"/>
      <c r="J4" s="445"/>
      <c r="K4" s="447"/>
      <c r="L4" s="447"/>
      <c r="M4" s="447"/>
      <c r="N4" s="447"/>
    </row>
    <row r="5" spans="2:14" ht="14.45" customHeight="1" x14ac:dyDescent="0.25">
      <c r="B5" s="224">
        <v>101</v>
      </c>
      <c r="C5" s="34">
        <v>40.1</v>
      </c>
      <c r="D5" s="38">
        <v>58.4</v>
      </c>
      <c r="E5" s="34">
        <v>542</v>
      </c>
      <c r="F5" s="227">
        <f>E5*10</f>
        <v>5420</v>
      </c>
      <c r="I5" s="429" t="s">
        <v>16</v>
      </c>
      <c r="J5" s="40">
        <v>101</v>
      </c>
      <c r="K5" s="40">
        <f>C5</f>
        <v>40.1</v>
      </c>
      <c r="L5" s="40">
        <f t="shared" ref="L5:N5" si="0">D5</f>
        <v>58.4</v>
      </c>
      <c r="M5" s="40">
        <f t="shared" si="0"/>
        <v>542</v>
      </c>
      <c r="N5" s="40">
        <f t="shared" si="0"/>
        <v>5420</v>
      </c>
    </row>
    <row r="6" spans="2:14" ht="14.45" customHeight="1" x14ac:dyDescent="0.25">
      <c r="B6" s="225">
        <v>102</v>
      </c>
      <c r="C6" s="35">
        <v>37.4</v>
      </c>
      <c r="D6" s="37">
        <v>57.1</v>
      </c>
      <c r="E6" s="35">
        <v>634</v>
      </c>
      <c r="F6" s="228">
        <f>E6*10</f>
        <v>6340</v>
      </c>
      <c r="I6" s="430"/>
      <c r="J6" s="41">
        <v>203</v>
      </c>
      <c r="K6" s="41">
        <f>C12</f>
        <v>41.3</v>
      </c>
      <c r="L6" s="41">
        <f t="shared" ref="L6:N6" si="1">D12</f>
        <v>56.7</v>
      </c>
      <c r="M6" s="41">
        <f t="shared" si="1"/>
        <v>563</v>
      </c>
      <c r="N6" s="41">
        <f t="shared" si="1"/>
        <v>5630</v>
      </c>
    </row>
    <row r="7" spans="2:14" ht="14.45" customHeight="1" x14ac:dyDescent="0.25">
      <c r="B7" s="225">
        <v>103</v>
      </c>
      <c r="C7" s="35">
        <v>40.299999999999997</v>
      </c>
      <c r="D7" s="37">
        <v>56.8</v>
      </c>
      <c r="E7" s="35">
        <v>591</v>
      </c>
      <c r="F7" s="228">
        <f t="shared" ref="F7:F24" si="2">E7*10</f>
        <v>5910</v>
      </c>
      <c r="I7" s="430"/>
      <c r="J7" s="41">
        <v>305</v>
      </c>
      <c r="K7" s="41">
        <f>C19</f>
        <v>45.2</v>
      </c>
      <c r="L7" s="41">
        <f t="shared" ref="L7:N7" si="3">D19</f>
        <v>59.4</v>
      </c>
      <c r="M7" s="41">
        <f t="shared" si="3"/>
        <v>684</v>
      </c>
      <c r="N7" s="41">
        <f t="shared" si="3"/>
        <v>6840</v>
      </c>
    </row>
    <row r="8" spans="2:14" ht="15" customHeight="1" thickBot="1" x14ac:dyDescent="0.3">
      <c r="B8" s="225">
        <v>104</v>
      </c>
      <c r="C8" s="35">
        <v>43</v>
      </c>
      <c r="D8" s="37">
        <v>60.1</v>
      </c>
      <c r="E8" s="35">
        <v>548</v>
      </c>
      <c r="F8" s="228">
        <f t="shared" si="2"/>
        <v>5480</v>
      </c>
      <c r="I8" s="431"/>
      <c r="J8" s="42">
        <v>402</v>
      </c>
      <c r="K8" s="42">
        <f>C21</f>
        <v>44.2</v>
      </c>
      <c r="L8" s="42">
        <f t="shared" ref="L8:N8" si="4">D21</f>
        <v>58.9</v>
      </c>
      <c r="M8" s="42">
        <f t="shared" si="4"/>
        <v>528</v>
      </c>
      <c r="N8" s="42">
        <f t="shared" si="4"/>
        <v>5280</v>
      </c>
    </row>
    <row r="9" spans="2:14" ht="15" customHeight="1" thickBot="1" x14ac:dyDescent="0.3">
      <c r="B9" s="226">
        <v>105</v>
      </c>
      <c r="C9" s="36">
        <v>41.4</v>
      </c>
      <c r="D9" s="39">
        <v>59.3</v>
      </c>
      <c r="E9" s="36">
        <v>621</v>
      </c>
      <c r="F9" s="229">
        <f t="shared" si="2"/>
        <v>6210</v>
      </c>
      <c r="I9" s="429" t="s">
        <v>18</v>
      </c>
      <c r="J9" s="40">
        <v>104</v>
      </c>
      <c r="K9" s="40">
        <f>C8</f>
        <v>43</v>
      </c>
      <c r="L9" s="40">
        <f t="shared" ref="L9:N9" si="5">D8</f>
        <v>60.1</v>
      </c>
      <c r="M9" s="40">
        <f t="shared" si="5"/>
        <v>548</v>
      </c>
      <c r="N9" s="40">
        <f t="shared" si="5"/>
        <v>5480</v>
      </c>
    </row>
    <row r="10" spans="2:14" ht="14.45" customHeight="1" x14ac:dyDescent="0.25">
      <c r="B10" s="224">
        <v>201</v>
      </c>
      <c r="C10" s="34">
        <v>40.5</v>
      </c>
      <c r="D10" s="38">
        <v>57.9</v>
      </c>
      <c r="E10" s="34">
        <v>539</v>
      </c>
      <c r="F10" s="227">
        <f t="shared" si="2"/>
        <v>5390</v>
      </c>
      <c r="I10" s="430"/>
      <c r="J10" s="41">
        <v>201</v>
      </c>
      <c r="K10" s="41">
        <f>C10</f>
        <v>40.5</v>
      </c>
      <c r="L10" s="41">
        <f t="shared" ref="L10:N10" si="6">D10</f>
        <v>57.9</v>
      </c>
      <c r="M10" s="41">
        <f t="shared" si="6"/>
        <v>539</v>
      </c>
      <c r="N10" s="41">
        <f t="shared" si="6"/>
        <v>5390</v>
      </c>
    </row>
    <row r="11" spans="2:14" ht="14.45" customHeight="1" x14ac:dyDescent="0.25">
      <c r="B11" s="225">
        <v>202</v>
      </c>
      <c r="C11" s="35">
        <v>40.799999999999997</v>
      </c>
      <c r="D11" s="37">
        <v>58.5</v>
      </c>
      <c r="E11" s="35">
        <v>581</v>
      </c>
      <c r="F11" s="228">
        <f t="shared" si="2"/>
        <v>5810</v>
      </c>
      <c r="I11" s="430"/>
      <c r="J11" s="41">
        <v>303</v>
      </c>
      <c r="K11" s="41">
        <f>C17</f>
        <v>39.799999999999997</v>
      </c>
      <c r="L11" s="41">
        <f t="shared" ref="L11:N11" si="7">D17</f>
        <v>58.6</v>
      </c>
      <c r="M11" s="41">
        <f t="shared" si="7"/>
        <v>519</v>
      </c>
      <c r="N11" s="41">
        <f t="shared" si="7"/>
        <v>5190</v>
      </c>
    </row>
    <row r="12" spans="2:14" ht="15" customHeight="1" thickBot="1" x14ac:dyDescent="0.3">
      <c r="B12" s="225">
        <v>203</v>
      </c>
      <c r="C12" s="35">
        <v>41.3</v>
      </c>
      <c r="D12" s="37">
        <v>56.7</v>
      </c>
      <c r="E12" s="35">
        <v>563</v>
      </c>
      <c r="F12" s="228">
        <f t="shared" si="2"/>
        <v>5630</v>
      </c>
      <c r="I12" s="431"/>
      <c r="J12" s="42">
        <v>405</v>
      </c>
      <c r="K12" s="42">
        <f>C24</f>
        <v>42.8</v>
      </c>
      <c r="L12" s="42">
        <f t="shared" ref="L12:N12" si="8">D24</f>
        <v>55.7</v>
      </c>
      <c r="M12" s="42">
        <f t="shared" si="8"/>
        <v>619</v>
      </c>
      <c r="N12" s="42">
        <f t="shared" si="8"/>
        <v>6190</v>
      </c>
    </row>
    <row r="13" spans="2:14" ht="14.45" customHeight="1" x14ac:dyDescent="0.25">
      <c r="B13" s="225">
        <v>204</v>
      </c>
      <c r="C13" s="35">
        <v>39.700000000000003</v>
      </c>
      <c r="D13" s="37">
        <v>55.9</v>
      </c>
      <c r="E13" s="35">
        <v>549</v>
      </c>
      <c r="F13" s="228">
        <f t="shared" si="2"/>
        <v>5490</v>
      </c>
      <c r="I13" s="429" t="s">
        <v>15</v>
      </c>
      <c r="J13" s="40">
        <v>102</v>
      </c>
      <c r="K13" s="40">
        <f>C6</f>
        <v>37.4</v>
      </c>
      <c r="L13" s="40">
        <f t="shared" ref="L13:M13" si="9">D6</f>
        <v>57.1</v>
      </c>
      <c r="M13" s="40">
        <f t="shared" si="9"/>
        <v>634</v>
      </c>
      <c r="N13" s="40">
        <f>F6</f>
        <v>6340</v>
      </c>
    </row>
    <row r="14" spans="2:14" ht="15" customHeight="1" thickBot="1" x14ac:dyDescent="0.3">
      <c r="B14" s="226">
        <v>205</v>
      </c>
      <c r="C14" s="36">
        <v>38.5</v>
      </c>
      <c r="D14" s="39">
        <v>59.9</v>
      </c>
      <c r="E14" s="36">
        <v>526</v>
      </c>
      <c r="F14" s="229">
        <f t="shared" si="2"/>
        <v>5260</v>
      </c>
      <c r="I14" s="430"/>
      <c r="J14" s="41">
        <v>204</v>
      </c>
      <c r="K14" s="41">
        <f>C13</f>
        <v>39.700000000000003</v>
      </c>
      <c r="L14" s="41">
        <f t="shared" ref="L14:M14" si="10">D13</f>
        <v>55.9</v>
      </c>
      <c r="M14" s="41">
        <f t="shared" si="10"/>
        <v>549</v>
      </c>
      <c r="N14" s="41">
        <f>F13</f>
        <v>5490</v>
      </c>
    </row>
    <row r="15" spans="2:14" ht="14.45" customHeight="1" x14ac:dyDescent="0.25">
      <c r="B15" s="224">
        <v>301</v>
      </c>
      <c r="C15" s="34">
        <v>44.9</v>
      </c>
      <c r="D15" s="38">
        <v>54.7</v>
      </c>
      <c r="E15" s="34">
        <v>684</v>
      </c>
      <c r="F15" s="227">
        <f t="shared" si="2"/>
        <v>6840</v>
      </c>
      <c r="I15" s="430"/>
      <c r="J15" s="41">
        <v>301</v>
      </c>
      <c r="K15" s="41">
        <f>C15</f>
        <v>44.9</v>
      </c>
      <c r="L15" s="41">
        <f t="shared" ref="L15:M15" si="11">D15</f>
        <v>54.7</v>
      </c>
      <c r="M15" s="41">
        <f t="shared" si="11"/>
        <v>684</v>
      </c>
      <c r="N15" s="41">
        <f>F15</f>
        <v>6840</v>
      </c>
    </row>
    <row r="16" spans="2:14" ht="15" customHeight="1" thickBot="1" x14ac:dyDescent="0.3">
      <c r="B16" s="225">
        <v>302</v>
      </c>
      <c r="C16" s="35">
        <v>37.5</v>
      </c>
      <c r="D16" s="37">
        <v>57.6</v>
      </c>
      <c r="E16" s="35">
        <v>547</v>
      </c>
      <c r="F16" s="228">
        <f t="shared" si="2"/>
        <v>5470</v>
      </c>
      <c r="I16" s="431"/>
      <c r="J16" s="42">
        <v>403</v>
      </c>
      <c r="K16" s="42">
        <f>C22</f>
        <v>41.3</v>
      </c>
      <c r="L16" s="42">
        <f t="shared" ref="L16:M16" si="12">D22</f>
        <v>56.8</v>
      </c>
      <c r="M16" s="42">
        <f t="shared" si="12"/>
        <v>517</v>
      </c>
      <c r="N16" s="42">
        <f>F22</f>
        <v>5170</v>
      </c>
    </row>
    <row r="17" spans="2:22" ht="14.45" customHeight="1" x14ac:dyDescent="0.25">
      <c r="B17" s="225">
        <v>303</v>
      </c>
      <c r="C17" s="35">
        <v>39.799999999999997</v>
      </c>
      <c r="D17" s="37">
        <v>58.6</v>
      </c>
      <c r="E17" s="35">
        <v>519</v>
      </c>
      <c r="F17" s="228">
        <f t="shared" si="2"/>
        <v>5190</v>
      </c>
      <c r="I17" s="429" t="s">
        <v>20</v>
      </c>
      <c r="J17" s="40">
        <v>105</v>
      </c>
      <c r="K17" s="40">
        <f>C9</f>
        <v>41.4</v>
      </c>
      <c r="L17" s="40">
        <f t="shared" ref="L17:N17" si="13">D9</f>
        <v>59.3</v>
      </c>
      <c r="M17" s="40">
        <f t="shared" si="13"/>
        <v>621</v>
      </c>
      <c r="N17" s="40">
        <f t="shared" si="13"/>
        <v>6210</v>
      </c>
    </row>
    <row r="18" spans="2:22" ht="14.45" customHeight="1" x14ac:dyDescent="0.25">
      <c r="B18" s="225">
        <v>304</v>
      </c>
      <c r="C18" s="35">
        <v>42.5</v>
      </c>
      <c r="D18" s="37">
        <v>58.1</v>
      </c>
      <c r="E18" s="35">
        <v>637</v>
      </c>
      <c r="F18" s="228">
        <f t="shared" si="2"/>
        <v>6370</v>
      </c>
      <c r="H18" s="208"/>
      <c r="I18" s="430"/>
      <c r="J18" s="41">
        <v>202</v>
      </c>
      <c r="K18" s="41">
        <f>C11</f>
        <v>40.799999999999997</v>
      </c>
      <c r="L18" s="41">
        <f t="shared" ref="L18:N18" si="14">D11</f>
        <v>58.5</v>
      </c>
      <c r="M18" s="41">
        <f t="shared" si="14"/>
        <v>581</v>
      </c>
      <c r="N18" s="41">
        <f t="shared" si="14"/>
        <v>5810</v>
      </c>
    </row>
    <row r="19" spans="2:22" ht="15" customHeight="1" thickBot="1" x14ac:dyDescent="0.3">
      <c r="B19" s="226">
        <v>305</v>
      </c>
      <c r="C19" s="36">
        <v>45.2</v>
      </c>
      <c r="D19" s="39">
        <v>59.4</v>
      </c>
      <c r="E19" s="36">
        <v>684</v>
      </c>
      <c r="F19" s="229">
        <f t="shared" si="2"/>
        <v>6840</v>
      </c>
      <c r="I19" s="430"/>
      <c r="J19" s="41">
        <v>304</v>
      </c>
      <c r="K19" s="41">
        <f>C18</f>
        <v>42.5</v>
      </c>
      <c r="L19" s="41">
        <f t="shared" ref="L19:N19" si="15">D18</f>
        <v>58.1</v>
      </c>
      <c r="M19" s="41">
        <f t="shared" si="15"/>
        <v>637</v>
      </c>
      <c r="N19" s="41">
        <f t="shared" si="15"/>
        <v>6370</v>
      </c>
    </row>
    <row r="20" spans="2:22" ht="15" customHeight="1" thickBot="1" x14ac:dyDescent="0.3">
      <c r="B20" s="224">
        <v>401</v>
      </c>
      <c r="C20" s="34">
        <v>39.700000000000003</v>
      </c>
      <c r="D20" s="38">
        <v>61.2</v>
      </c>
      <c r="E20" s="34">
        <v>593</v>
      </c>
      <c r="F20" s="227">
        <f t="shared" si="2"/>
        <v>5930</v>
      </c>
      <c r="I20" s="431"/>
      <c r="J20" s="42">
        <v>401</v>
      </c>
      <c r="K20" s="42">
        <f>C20</f>
        <v>39.700000000000003</v>
      </c>
      <c r="L20" s="42">
        <f t="shared" ref="L20:N20" si="16">D20</f>
        <v>61.2</v>
      </c>
      <c r="M20" s="42">
        <f t="shared" si="16"/>
        <v>593</v>
      </c>
      <c r="N20" s="42">
        <f t="shared" si="16"/>
        <v>5930</v>
      </c>
    </row>
    <row r="21" spans="2:22" ht="15" customHeight="1" x14ac:dyDescent="0.25">
      <c r="B21" s="225">
        <v>402</v>
      </c>
      <c r="C21" s="35">
        <v>44.2</v>
      </c>
      <c r="D21" s="37">
        <v>58.9</v>
      </c>
      <c r="E21" s="35">
        <v>528</v>
      </c>
      <c r="F21" s="228">
        <f t="shared" si="2"/>
        <v>5280</v>
      </c>
      <c r="I21" s="429" t="s">
        <v>158</v>
      </c>
      <c r="J21" s="40">
        <v>103</v>
      </c>
      <c r="K21" s="40">
        <f>C7</f>
        <v>40.299999999999997</v>
      </c>
      <c r="L21" s="40">
        <f t="shared" ref="L21:N21" si="17">D7</f>
        <v>56.8</v>
      </c>
      <c r="M21" s="40">
        <f t="shared" si="17"/>
        <v>591</v>
      </c>
      <c r="N21" s="40">
        <f t="shared" si="17"/>
        <v>5910</v>
      </c>
    </row>
    <row r="22" spans="2:22" ht="15" customHeight="1" x14ac:dyDescent="0.25">
      <c r="B22" s="225">
        <v>403</v>
      </c>
      <c r="C22" s="35">
        <v>41.3</v>
      </c>
      <c r="D22" s="37">
        <v>56.8</v>
      </c>
      <c r="E22" s="35">
        <v>517</v>
      </c>
      <c r="F22" s="228">
        <f t="shared" si="2"/>
        <v>5170</v>
      </c>
      <c r="I22" s="430"/>
      <c r="J22" s="41">
        <v>205</v>
      </c>
      <c r="K22" s="41">
        <f>C14</f>
        <v>38.5</v>
      </c>
      <c r="L22" s="41">
        <f t="shared" ref="L22:N22" si="18">D14</f>
        <v>59.9</v>
      </c>
      <c r="M22" s="41">
        <f t="shared" si="18"/>
        <v>526</v>
      </c>
      <c r="N22" s="41">
        <f t="shared" si="18"/>
        <v>5260</v>
      </c>
    </row>
    <row r="23" spans="2:22" ht="15" customHeight="1" x14ac:dyDescent="0.25">
      <c r="B23" s="225">
        <v>404</v>
      </c>
      <c r="C23" s="35">
        <v>40.799999999999997</v>
      </c>
      <c r="D23" s="37">
        <v>59.4</v>
      </c>
      <c r="E23" s="35">
        <v>637</v>
      </c>
      <c r="F23" s="228">
        <f t="shared" si="2"/>
        <v>6370</v>
      </c>
      <c r="I23" s="430"/>
      <c r="J23" s="41">
        <v>302</v>
      </c>
      <c r="K23" s="41">
        <f>C16</f>
        <v>37.5</v>
      </c>
      <c r="L23" s="41">
        <f t="shared" ref="L23:N23" si="19">D16</f>
        <v>57.6</v>
      </c>
      <c r="M23" s="41">
        <f t="shared" si="19"/>
        <v>547</v>
      </c>
      <c r="N23" s="41">
        <f t="shared" si="19"/>
        <v>5470</v>
      </c>
    </row>
    <row r="24" spans="2:22" ht="15.75" customHeight="1" thickBot="1" x14ac:dyDescent="0.3">
      <c r="B24" s="226">
        <v>405</v>
      </c>
      <c r="C24" s="36">
        <v>42.8</v>
      </c>
      <c r="D24" s="39">
        <v>55.7</v>
      </c>
      <c r="E24" s="36">
        <v>619</v>
      </c>
      <c r="F24" s="229">
        <f t="shared" si="2"/>
        <v>6190</v>
      </c>
      <c r="I24" s="431"/>
      <c r="J24" s="42">
        <v>404</v>
      </c>
      <c r="K24" s="42">
        <f>C23</f>
        <v>40.799999999999997</v>
      </c>
      <c r="L24" s="42">
        <f t="shared" ref="L24:N24" si="20">D23</f>
        <v>59.4</v>
      </c>
      <c r="M24" s="42">
        <f t="shared" si="20"/>
        <v>637</v>
      </c>
      <c r="N24" s="42">
        <f t="shared" si="20"/>
        <v>6370</v>
      </c>
    </row>
    <row r="26" spans="2:22" ht="15.75" thickBot="1" x14ac:dyDescent="0.3">
      <c r="R26" t="s">
        <v>230</v>
      </c>
    </row>
    <row r="27" spans="2:22" ht="30" x14ac:dyDescent="0.25">
      <c r="I27" s="390" t="s">
        <v>182</v>
      </c>
      <c r="J27" s="287" t="s">
        <v>137</v>
      </c>
      <c r="K27" s="286" t="s">
        <v>167</v>
      </c>
      <c r="L27" s="287" t="s">
        <v>138</v>
      </c>
      <c r="M27" s="446" t="s">
        <v>139</v>
      </c>
      <c r="Q27" s="438" t="s">
        <v>182</v>
      </c>
      <c r="R27" s="446" t="s">
        <v>137</v>
      </c>
      <c r="S27" s="450" t="s">
        <v>167</v>
      </c>
      <c r="T27" s="448" t="s">
        <v>138</v>
      </c>
      <c r="U27" s="446" t="s">
        <v>139</v>
      </c>
      <c r="V27" s="257"/>
    </row>
    <row r="28" spans="2:22" ht="15.75" thickBot="1" x14ac:dyDescent="0.3">
      <c r="I28" s="392"/>
      <c r="J28" s="289"/>
      <c r="K28" s="288"/>
      <c r="L28" s="289"/>
      <c r="M28" s="452"/>
      <c r="Q28" s="453"/>
      <c r="R28" s="447"/>
      <c r="S28" s="451"/>
      <c r="T28" s="449"/>
      <c r="U28" s="447"/>
    </row>
    <row r="29" spans="2:22" x14ac:dyDescent="0.25">
      <c r="I29" s="214" t="s">
        <v>176</v>
      </c>
      <c r="J29" s="261">
        <f>AVERAGE(K5:K8)</f>
        <v>42.7</v>
      </c>
      <c r="K29" s="254">
        <f>AVERAGE(L5:L8)</f>
        <v>58.35</v>
      </c>
      <c r="L29" s="234">
        <f>AVERAGE(M5:M8)</f>
        <v>579.25</v>
      </c>
      <c r="M29" s="235">
        <f>AVERAGE(N5:N8)</f>
        <v>5792.5</v>
      </c>
      <c r="Q29" s="258" t="s">
        <v>177</v>
      </c>
      <c r="R29" s="260">
        <f>(J30*100)/$J$29-100</f>
        <v>-2.7517564402810422</v>
      </c>
      <c r="S29" s="261">
        <f>(K30*100)/$K$29-100</f>
        <v>-0.47129391602399551</v>
      </c>
      <c r="T29" s="261">
        <f>(L30*100)/$L$29-100</f>
        <v>-3.9706517047906829</v>
      </c>
      <c r="U29" s="261">
        <f>(M30*100)/$M$29-100</f>
        <v>-3.9706517047906829</v>
      </c>
    </row>
    <row r="30" spans="2:22" ht="30" x14ac:dyDescent="0.25">
      <c r="I30" s="123" t="s">
        <v>177</v>
      </c>
      <c r="J30" s="255">
        <f>AVERAGE(K9:K12)</f>
        <v>41.524999999999999</v>
      </c>
      <c r="K30" s="255">
        <f>AVERAGE(L9:L12)</f>
        <v>58.075000000000003</v>
      </c>
      <c r="L30" s="232">
        <f>AVERAGE(M9:M12)</f>
        <v>556.25</v>
      </c>
      <c r="M30" s="206">
        <f>AVERAGE(N9:N12)</f>
        <v>5562.5</v>
      </c>
      <c r="Q30" s="258" t="s">
        <v>178</v>
      </c>
      <c r="R30" s="260">
        <f>(J31*100)/$J$29-100</f>
        <v>-4.3911007025761108</v>
      </c>
      <c r="S30" s="260">
        <f>(K31*100)/$K$29-100</f>
        <v>-3.8131962296486677</v>
      </c>
      <c r="T30" s="260">
        <f>(L31*100)/$L$29-100</f>
        <v>2.8916702632714788</v>
      </c>
      <c r="U30" s="260">
        <f>(M31*100)/$M$29-100</f>
        <v>2.8916702632714788</v>
      </c>
    </row>
    <row r="31" spans="2:22" ht="30" x14ac:dyDescent="0.25">
      <c r="I31" s="123" t="s">
        <v>178</v>
      </c>
      <c r="J31" s="255">
        <f>AVERAGE(K13:K16)</f>
        <v>40.825000000000003</v>
      </c>
      <c r="K31" s="255">
        <f>AVERAGE(L13:L16)</f>
        <v>56.125</v>
      </c>
      <c r="L31" s="232">
        <f>AVERAGE(M13:M16)</f>
        <v>596</v>
      </c>
      <c r="M31" s="206">
        <f>AVERAGE(N13:N16)</f>
        <v>5960</v>
      </c>
      <c r="Q31" s="258" t="s">
        <v>179</v>
      </c>
      <c r="R31" s="260">
        <f>(J32*100)/$J$29-100</f>
        <v>-3.7470725995316485</v>
      </c>
      <c r="S31" s="260">
        <f>(K32*100)/$K$29-100</f>
        <v>1.5852613538989004</v>
      </c>
      <c r="T31" s="260">
        <f>(L32*100)/$L$29-100</f>
        <v>4.96331463098835</v>
      </c>
      <c r="U31" s="260">
        <f>(M32*100)/$M$29-100</f>
        <v>4.96331463098835</v>
      </c>
    </row>
    <row r="32" spans="2:22" ht="45.75" thickBot="1" x14ac:dyDescent="0.3">
      <c r="I32" s="123" t="s">
        <v>231</v>
      </c>
      <c r="J32" s="255">
        <f>AVERAGE(K17:K20)</f>
        <v>41.099999999999994</v>
      </c>
      <c r="K32" s="255">
        <f>AVERAGE(L17:L20)</f>
        <v>59.275000000000006</v>
      </c>
      <c r="L32" s="232">
        <f>AVERAGE(M17:M20)</f>
        <v>608</v>
      </c>
      <c r="M32" s="206">
        <f>AVERAGE(N17:N20)</f>
        <v>6080</v>
      </c>
      <c r="Q32" s="259" t="s">
        <v>180</v>
      </c>
      <c r="R32" s="262">
        <f>(J33*100)/$J$29-100</f>
        <v>-8.021077283372378</v>
      </c>
      <c r="S32" s="262">
        <f>(K33*100)/$K$29-100</f>
        <v>0.12853470437018188</v>
      </c>
      <c r="T32" s="262">
        <f>(L33*100)/$L$29-100</f>
        <v>-0.69054812257229514</v>
      </c>
      <c r="U32" s="262">
        <f>(M33*100)/$M$29-100</f>
        <v>-0.69054812257229514</v>
      </c>
    </row>
    <row r="33" spans="9:14" ht="15.75" thickBot="1" x14ac:dyDescent="0.3">
      <c r="I33" s="147" t="s">
        <v>180</v>
      </c>
      <c r="J33" s="256">
        <f>AVERAGE(K21:K24)</f>
        <v>39.274999999999999</v>
      </c>
      <c r="K33" s="256">
        <f>AVERAGE(L21:L24)</f>
        <v>58.424999999999997</v>
      </c>
      <c r="L33" s="233">
        <f>AVERAGE(M21:M24)</f>
        <v>575.25</v>
      </c>
      <c r="M33" s="205">
        <f>AVERAGE(N21:N24)</f>
        <v>5752.5</v>
      </c>
    </row>
    <row r="39" spans="9:14" x14ac:dyDescent="0.25">
      <c r="M39" t="s">
        <v>181</v>
      </c>
      <c r="N39" t="s">
        <v>137</v>
      </c>
    </row>
    <row r="40" spans="9:14" x14ac:dyDescent="0.25">
      <c r="M40" t="s">
        <v>176</v>
      </c>
      <c r="N40">
        <v>42.7</v>
      </c>
    </row>
    <row r="41" spans="9:14" x14ac:dyDescent="0.25">
      <c r="M41" t="s">
        <v>177</v>
      </c>
      <c r="N41">
        <v>41.524999999999999</v>
      </c>
    </row>
    <row r="42" spans="9:14" x14ac:dyDescent="0.25">
      <c r="M42" t="s">
        <v>178</v>
      </c>
      <c r="N42">
        <v>40.825000000000003</v>
      </c>
    </row>
    <row r="43" spans="9:14" x14ac:dyDescent="0.25">
      <c r="M43" t="s">
        <v>179</v>
      </c>
      <c r="N43">
        <v>41.099999999999994</v>
      </c>
    </row>
    <row r="44" spans="9:14" x14ac:dyDescent="0.25">
      <c r="M44" t="s">
        <v>180</v>
      </c>
      <c r="N44">
        <v>39.274999999999999</v>
      </c>
    </row>
  </sheetData>
  <mergeCells count="23">
    <mergeCell ref="T27:T28"/>
    <mergeCell ref="U27:U28"/>
    <mergeCell ref="S27:S28"/>
    <mergeCell ref="R27:R28"/>
    <mergeCell ref="Q27:Q28"/>
    <mergeCell ref="M27:M28"/>
    <mergeCell ref="L3:L4"/>
    <mergeCell ref="M3:M4"/>
    <mergeCell ref="N3:N4"/>
    <mergeCell ref="K3:K4"/>
    <mergeCell ref="I13:I16"/>
    <mergeCell ref="I17:I20"/>
    <mergeCell ref="I27:I28"/>
    <mergeCell ref="C3:C4"/>
    <mergeCell ref="D3:D4"/>
    <mergeCell ref="E3:E4"/>
    <mergeCell ref="F3:F4"/>
    <mergeCell ref="I21:I24"/>
    <mergeCell ref="B3:B4"/>
    <mergeCell ref="I3:I4"/>
    <mergeCell ref="J3:J4"/>
    <mergeCell ref="I5:I8"/>
    <mergeCell ref="I9:I1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DF88-047D-4DF3-8285-F870CA3020DA}">
  <dimension ref="A1:O65"/>
  <sheetViews>
    <sheetView topLeftCell="A43" zoomScale="90" zoomScaleNormal="90" workbookViewId="0">
      <selection activeCell="F61" sqref="F61:G64"/>
    </sheetView>
  </sheetViews>
  <sheetFormatPr baseColWidth="10" defaultRowHeight="15" x14ac:dyDescent="0.25"/>
  <cols>
    <col min="1" max="1" width="44.5703125" bestFit="1" customWidth="1"/>
    <col min="2" max="2" width="16" bestFit="1" customWidth="1"/>
    <col min="3" max="3" width="12.7109375" bestFit="1" customWidth="1"/>
    <col min="5" max="5" width="43.5703125" bestFit="1" customWidth="1"/>
    <col min="6" max="6" width="15.140625" bestFit="1" customWidth="1"/>
    <col min="7" max="7" width="13" bestFit="1" customWidth="1"/>
    <col min="8" max="8" width="51.5703125" bestFit="1" customWidth="1"/>
    <col min="10" max="10" width="45.7109375" bestFit="1" customWidth="1"/>
  </cols>
  <sheetData>
    <row r="1" spans="1:15" ht="15.75" thickBot="1" x14ac:dyDescent="0.3"/>
    <row r="2" spans="1:15" ht="15.75" thickBot="1" x14ac:dyDescent="0.3">
      <c r="A2" s="268" t="s">
        <v>218</v>
      </c>
      <c r="H2" s="323"/>
    </row>
    <row r="3" spans="1:15" ht="30.75" thickBot="1" x14ac:dyDescent="0.3">
      <c r="A3" s="267" t="s">
        <v>181</v>
      </c>
      <c r="B3" s="279" t="s">
        <v>183</v>
      </c>
      <c r="C3" s="279" t="s">
        <v>184</v>
      </c>
      <c r="D3" s="279" t="s">
        <v>185</v>
      </c>
      <c r="E3" s="279" t="s">
        <v>186</v>
      </c>
      <c r="F3" s="279" t="s">
        <v>187</v>
      </c>
      <c r="G3" s="279" t="s">
        <v>188</v>
      </c>
      <c r="H3" s="323"/>
      <c r="K3" s="306" t="s">
        <v>229</v>
      </c>
    </row>
    <row r="4" spans="1:15" ht="30" x14ac:dyDescent="0.25">
      <c r="A4" s="283" t="s">
        <v>189</v>
      </c>
      <c r="B4" s="280">
        <v>3.6</v>
      </c>
      <c r="C4" s="274">
        <v>0.22</v>
      </c>
      <c r="D4" s="274">
        <v>0.16</v>
      </c>
      <c r="E4" s="274">
        <v>0.41</v>
      </c>
      <c r="F4" s="274">
        <v>1.52</v>
      </c>
      <c r="G4" s="275">
        <v>0.01</v>
      </c>
      <c r="H4" s="323"/>
      <c r="J4" s="283" t="s">
        <v>181</v>
      </c>
      <c r="K4" s="307" t="s">
        <v>237</v>
      </c>
      <c r="L4" s="308" t="s">
        <v>238</v>
      </c>
      <c r="M4" s="308" t="s">
        <v>239</v>
      </c>
      <c r="N4" s="308" t="s">
        <v>240</v>
      </c>
      <c r="O4" s="309" t="s">
        <v>241</v>
      </c>
    </row>
    <row r="5" spans="1:15" x14ac:dyDescent="0.25">
      <c r="A5" s="284" t="s">
        <v>220</v>
      </c>
      <c r="B5" s="281">
        <v>4.05</v>
      </c>
      <c r="C5" s="270">
        <v>0.2</v>
      </c>
      <c r="D5" s="270">
        <v>0.2</v>
      </c>
      <c r="E5" s="270">
        <v>1.63</v>
      </c>
      <c r="F5" s="270">
        <v>1.0900000000000001</v>
      </c>
      <c r="G5" s="276" t="s">
        <v>224</v>
      </c>
      <c r="H5" s="323"/>
      <c r="J5" s="284" t="s">
        <v>220</v>
      </c>
      <c r="K5" s="310">
        <f t="shared" ref="K5:O8" si="0">(B5*100)/B$4-100</f>
        <v>12.5</v>
      </c>
      <c r="L5" s="310">
        <f t="shared" si="0"/>
        <v>-9.0909090909090935</v>
      </c>
      <c r="M5" s="310">
        <f t="shared" si="0"/>
        <v>25</v>
      </c>
      <c r="N5" s="310">
        <f t="shared" si="0"/>
        <v>297.5609756097561</v>
      </c>
      <c r="O5" s="311">
        <f t="shared" si="0"/>
        <v>-28.28947368421052</v>
      </c>
    </row>
    <row r="6" spans="1:15" x14ac:dyDescent="0.25">
      <c r="A6" s="284" t="s">
        <v>221</v>
      </c>
      <c r="B6" s="281">
        <v>3.82</v>
      </c>
      <c r="C6" s="270">
        <v>0.25</v>
      </c>
      <c r="D6" s="270">
        <v>0.17</v>
      </c>
      <c r="E6" s="270">
        <v>0.43</v>
      </c>
      <c r="F6" s="270">
        <v>1.24</v>
      </c>
      <c r="G6" s="276" t="s">
        <v>224</v>
      </c>
      <c r="H6" s="323"/>
      <c r="J6" s="284" t="s">
        <v>221</v>
      </c>
      <c r="K6" s="310">
        <f t="shared" si="0"/>
        <v>6.1111111111111143</v>
      </c>
      <c r="L6" s="310">
        <f t="shared" si="0"/>
        <v>13.63636363636364</v>
      </c>
      <c r="M6" s="310">
        <f t="shared" si="0"/>
        <v>6.25</v>
      </c>
      <c r="N6" s="310">
        <f t="shared" si="0"/>
        <v>4.8780487804878163</v>
      </c>
      <c r="O6" s="311">
        <f t="shared" si="0"/>
        <v>-18.421052631578945</v>
      </c>
    </row>
    <row r="7" spans="1:15" x14ac:dyDescent="0.25">
      <c r="A7" s="284" t="s">
        <v>225</v>
      </c>
      <c r="B7" s="281">
        <v>3.23</v>
      </c>
      <c r="C7" s="270">
        <v>0.24</v>
      </c>
      <c r="D7" s="270">
        <v>0.18</v>
      </c>
      <c r="E7" s="270">
        <v>0.43</v>
      </c>
      <c r="F7" s="270">
        <v>1.1299999999999999</v>
      </c>
      <c r="G7" s="276" t="s">
        <v>224</v>
      </c>
      <c r="H7" s="323"/>
      <c r="J7" s="284" t="s">
        <v>225</v>
      </c>
      <c r="K7" s="310">
        <f t="shared" si="0"/>
        <v>-10.277777777777786</v>
      </c>
      <c r="L7" s="310">
        <f t="shared" si="0"/>
        <v>9.0909090909090935</v>
      </c>
      <c r="M7" s="310">
        <f t="shared" si="0"/>
        <v>12.5</v>
      </c>
      <c r="N7" s="310">
        <f t="shared" si="0"/>
        <v>4.8780487804878163</v>
      </c>
      <c r="O7" s="311">
        <f t="shared" si="0"/>
        <v>-25.65789473684211</v>
      </c>
    </row>
    <row r="8" spans="1:15" ht="15.75" thickBot="1" x14ac:dyDescent="0.3">
      <c r="A8" s="285" t="s">
        <v>180</v>
      </c>
      <c r="B8" s="282">
        <v>3.53</v>
      </c>
      <c r="C8" s="277">
        <v>0.24</v>
      </c>
      <c r="D8" s="277">
        <v>0.16</v>
      </c>
      <c r="E8" s="277">
        <v>0.4</v>
      </c>
      <c r="F8" s="277">
        <v>1.36</v>
      </c>
      <c r="G8" s="278" t="s">
        <v>224</v>
      </c>
      <c r="H8" s="323"/>
      <c r="J8" s="285" t="s">
        <v>180</v>
      </c>
      <c r="K8" s="312">
        <f t="shared" si="0"/>
        <v>-1.9444444444444429</v>
      </c>
      <c r="L8" s="312">
        <f t="shared" si="0"/>
        <v>9.0909090909090935</v>
      </c>
      <c r="M8" s="312">
        <f t="shared" si="0"/>
        <v>0</v>
      </c>
      <c r="N8" s="312">
        <f t="shared" si="0"/>
        <v>-2.4390243902439011</v>
      </c>
      <c r="O8" s="313">
        <f t="shared" si="0"/>
        <v>-10.526315789473685</v>
      </c>
    </row>
    <row r="10" spans="1:15" ht="15.75" thickBot="1" x14ac:dyDescent="0.3"/>
    <row r="11" spans="1:15" ht="15.75" thickBot="1" x14ac:dyDescent="0.3">
      <c r="A11" s="267" t="s">
        <v>219</v>
      </c>
      <c r="J11" s="324" t="s">
        <v>236</v>
      </c>
    </row>
    <row r="12" spans="1:15" x14ac:dyDescent="0.25">
      <c r="A12" s="456" t="s">
        <v>181</v>
      </c>
      <c r="B12" s="266" t="s">
        <v>195</v>
      </c>
      <c r="C12" s="266" t="s">
        <v>197</v>
      </c>
      <c r="D12" s="266" t="s">
        <v>198</v>
      </c>
      <c r="E12" s="266" t="s">
        <v>199</v>
      </c>
      <c r="F12" s="266" t="s">
        <v>200</v>
      </c>
      <c r="J12" s="283" t="s">
        <v>181</v>
      </c>
      <c r="K12" s="307" t="s">
        <v>242</v>
      </c>
      <c r="L12" s="308" t="s">
        <v>243</v>
      </c>
      <c r="M12" s="308" t="s">
        <v>244</v>
      </c>
      <c r="N12" s="308" t="s">
        <v>245</v>
      </c>
      <c r="O12" s="309" t="s">
        <v>246</v>
      </c>
    </row>
    <row r="13" spans="1:15" ht="15.75" thickBot="1" x14ac:dyDescent="0.3">
      <c r="A13" s="457"/>
      <c r="B13" s="271" t="s">
        <v>196</v>
      </c>
      <c r="C13" s="271" t="s">
        <v>196</v>
      </c>
      <c r="D13" s="271" t="s">
        <v>196</v>
      </c>
      <c r="E13" s="271" t="s">
        <v>196</v>
      </c>
      <c r="F13" s="271" t="s">
        <v>196</v>
      </c>
      <c r="I13" s="306"/>
      <c r="J13" s="284" t="s">
        <v>220</v>
      </c>
      <c r="K13" s="310">
        <f t="shared" ref="K13:O16" si="1">(B15*100)/B$14-100</f>
        <v>-5.3571428571428612</v>
      </c>
      <c r="L13" s="310">
        <f t="shared" si="1"/>
        <v>45.197740112994353</v>
      </c>
      <c r="M13" s="310">
        <f t="shared" si="1"/>
        <v>6</v>
      </c>
      <c r="N13" s="310">
        <f t="shared" si="1"/>
        <v>2.7027027027027088</v>
      </c>
      <c r="O13" s="310">
        <f t="shared" si="1"/>
        <v>9.0909090909090935</v>
      </c>
    </row>
    <row r="14" spans="1:15" x14ac:dyDescent="0.25">
      <c r="A14" s="272" t="s">
        <v>189</v>
      </c>
      <c r="B14" s="292">
        <v>28</v>
      </c>
      <c r="C14" s="293">
        <v>88.5</v>
      </c>
      <c r="D14" s="293">
        <v>25</v>
      </c>
      <c r="E14" s="293">
        <v>18.5</v>
      </c>
      <c r="F14" s="294">
        <v>5.5</v>
      </c>
      <c r="J14" s="284" t="s">
        <v>221</v>
      </c>
      <c r="K14" s="310">
        <f t="shared" si="1"/>
        <v>3.5714285714285694</v>
      </c>
      <c r="L14" s="310">
        <f t="shared" si="1"/>
        <v>-8.4745762711864359</v>
      </c>
      <c r="M14" s="310">
        <f t="shared" si="1"/>
        <v>0</v>
      </c>
      <c r="N14" s="310">
        <f t="shared" si="1"/>
        <v>0</v>
      </c>
      <c r="O14" s="310">
        <f t="shared" si="1"/>
        <v>9.0909090909090935</v>
      </c>
    </row>
    <row r="15" spans="1:15" x14ac:dyDescent="0.25">
      <c r="A15" s="273" t="s">
        <v>222</v>
      </c>
      <c r="B15" s="295">
        <v>26.5</v>
      </c>
      <c r="C15" s="291">
        <v>128.5</v>
      </c>
      <c r="D15" s="291">
        <v>26.5</v>
      </c>
      <c r="E15" s="291">
        <v>19</v>
      </c>
      <c r="F15" s="296">
        <v>6</v>
      </c>
      <c r="J15" s="284" t="s">
        <v>225</v>
      </c>
      <c r="K15" s="310">
        <f t="shared" si="1"/>
        <v>3.5714285714285694</v>
      </c>
      <c r="L15" s="310">
        <f t="shared" si="1"/>
        <v>-6.7796610169491487</v>
      </c>
      <c r="M15" s="310">
        <f t="shared" si="1"/>
        <v>20</v>
      </c>
      <c r="N15" s="310">
        <f t="shared" si="1"/>
        <v>27.027027027027032</v>
      </c>
      <c r="O15" s="310">
        <f t="shared" si="1"/>
        <v>-9.0909090909090935</v>
      </c>
    </row>
    <row r="16" spans="1:15" ht="15.75" thickBot="1" x14ac:dyDescent="0.3">
      <c r="A16" s="273" t="s">
        <v>223</v>
      </c>
      <c r="B16" s="295">
        <v>29</v>
      </c>
      <c r="C16" s="291">
        <v>81</v>
      </c>
      <c r="D16" s="291">
        <v>25</v>
      </c>
      <c r="E16" s="291">
        <v>18.5</v>
      </c>
      <c r="F16" s="296">
        <v>6</v>
      </c>
      <c r="J16" s="285" t="s">
        <v>180</v>
      </c>
      <c r="K16" s="310">
        <f t="shared" si="1"/>
        <v>14.285714285714292</v>
      </c>
      <c r="L16" s="310">
        <f t="shared" si="1"/>
        <v>-2.2598870056497162</v>
      </c>
      <c r="M16" s="310">
        <f t="shared" si="1"/>
        <v>22</v>
      </c>
      <c r="N16" s="310">
        <f t="shared" si="1"/>
        <v>18.918918918918919</v>
      </c>
      <c r="O16" s="310">
        <f t="shared" si="1"/>
        <v>-9.0909090909090935</v>
      </c>
    </row>
    <row r="17" spans="1:6" x14ac:dyDescent="0.25">
      <c r="A17" s="273" t="s">
        <v>226</v>
      </c>
      <c r="B17" s="295">
        <v>29</v>
      </c>
      <c r="C17" s="291">
        <v>82.5</v>
      </c>
      <c r="D17" s="291">
        <v>30</v>
      </c>
      <c r="E17" s="291">
        <v>23.5</v>
      </c>
      <c r="F17" s="296">
        <v>5</v>
      </c>
    </row>
    <row r="18" spans="1:6" ht="15.75" thickBot="1" x14ac:dyDescent="0.3">
      <c r="A18" s="290" t="s">
        <v>180</v>
      </c>
      <c r="B18" s="297">
        <v>32</v>
      </c>
      <c r="C18" s="298">
        <v>86.5</v>
      </c>
      <c r="D18" s="298">
        <v>30.5</v>
      </c>
      <c r="E18" s="298">
        <v>22</v>
      </c>
      <c r="F18" s="299">
        <v>5</v>
      </c>
    </row>
    <row r="19" spans="1:6" x14ac:dyDescent="0.25">
      <c r="B19" s="269"/>
      <c r="C19" s="269"/>
      <c r="D19" s="269"/>
      <c r="E19" s="269"/>
      <c r="F19" s="269"/>
    </row>
    <row r="21" spans="1:6" ht="15.75" thickBot="1" x14ac:dyDescent="0.3"/>
    <row r="22" spans="1:6" ht="15.75" thickBot="1" x14ac:dyDescent="0.3">
      <c r="A22" s="268" t="s">
        <v>214</v>
      </c>
    </row>
    <row r="23" spans="1:6" x14ac:dyDescent="0.25">
      <c r="A23" s="456" t="s">
        <v>181</v>
      </c>
      <c r="B23" s="456" t="s">
        <v>202</v>
      </c>
      <c r="C23" s="456" t="s">
        <v>203</v>
      </c>
      <c r="D23" s="456" t="s">
        <v>204</v>
      </c>
    </row>
    <row r="24" spans="1:6" ht="15.75" thickBot="1" x14ac:dyDescent="0.3">
      <c r="A24" s="457"/>
      <c r="B24" s="457"/>
      <c r="C24" s="457"/>
      <c r="D24" s="457"/>
    </row>
    <row r="25" spans="1:6" x14ac:dyDescent="0.25">
      <c r="A25" s="283" t="s">
        <v>189</v>
      </c>
      <c r="B25" s="300" t="s">
        <v>201</v>
      </c>
      <c r="C25" s="274" t="s">
        <v>205</v>
      </c>
      <c r="D25" s="275" t="s">
        <v>209</v>
      </c>
    </row>
    <row r="26" spans="1:6" x14ac:dyDescent="0.25">
      <c r="A26" s="284" t="s">
        <v>220</v>
      </c>
      <c r="B26" s="303" t="s">
        <v>201</v>
      </c>
      <c r="C26" s="304" t="s">
        <v>206</v>
      </c>
      <c r="D26" s="305" t="s">
        <v>212</v>
      </c>
    </row>
    <row r="27" spans="1:6" x14ac:dyDescent="0.25">
      <c r="A27" s="284" t="s">
        <v>221</v>
      </c>
      <c r="B27" s="301" t="s">
        <v>201</v>
      </c>
      <c r="C27" s="304" t="s">
        <v>207</v>
      </c>
      <c r="D27" s="305" t="s">
        <v>210</v>
      </c>
    </row>
    <row r="28" spans="1:6" x14ac:dyDescent="0.25">
      <c r="A28" s="284" t="s">
        <v>228</v>
      </c>
      <c r="B28" s="301" t="s">
        <v>201</v>
      </c>
      <c r="C28" s="304" t="s">
        <v>206</v>
      </c>
      <c r="D28" s="305" t="s">
        <v>211</v>
      </c>
    </row>
    <row r="29" spans="1:6" ht="15.75" thickBot="1" x14ac:dyDescent="0.3">
      <c r="A29" s="285" t="s">
        <v>180</v>
      </c>
      <c r="B29" s="302" t="s">
        <v>201</v>
      </c>
      <c r="C29" s="277" t="s">
        <v>208</v>
      </c>
      <c r="D29" s="278" t="s">
        <v>213</v>
      </c>
    </row>
    <row r="31" spans="1:6" ht="15.75" thickBot="1" x14ac:dyDescent="0.3"/>
    <row r="32" spans="1:6" ht="15.75" thickBot="1" x14ac:dyDescent="0.3">
      <c r="A32" s="267" t="s">
        <v>215</v>
      </c>
    </row>
    <row r="33" spans="1:4" x14ac:dyDescent="0.25">
      <c r="A33" s="456" t="s">
        <v>181</v>
      </c>
      <c r="B33" s="456" t="s">
        <v>202</v>
      </c>
      <c r="C33" s="456" t="s">
        <v>203</v>
      </c>
      <c r="D33" s="456" t="s">
        <v>204</v>
      </c>
    </row>
    <row r="34" spans="1:4" x14ac:dyDescent="0.25">
      <c r="A34" s="457"/>
      <c r="B34" s="457"/>
      <c r="C34" s="457"/>
      <c r="D34" s="457"/>
    </row>
    <row r="35" spans="1:4" ht="15.75" thickBot="1" x14ac:dyDescent="0.3">
      <c r="A35" s="458"/>
      <c r="B35" s="458"/>
      <c r="C35" s="458"/>
      <c r="D35" s="458"/>
    </row>
    <row r="36" spans="1:4" ht="15.75" thickBot="1" x14ac:dyDescent="0.3">
      <c r="A36" s="263" t="s">
        <v>189</v>
      </c>
      <c r="B36" s="264">
        <v>15.63</v>
      </c>
      <c r="C36" s="264">
        <v>20.45</v>
      </c>
      <c r="D36" s="264">
        <v>19.190000000000001</v>
      </c>
    </row>
    <row r="37" spans="1:4" x14ac:dyDescent="0.25">
      <c r="A37" s="265" t="s">
        <v>190</v>
      </c>
      <c r="B37" s="454">
        <v>15.63</v>
      </c>
      <c r="C37" s="454">
        <v>21.09</v>
      </c>
      <c r="D37" s="454">
        <v>20.25</v>
      </c>
    </row>
    <row r="38" spans="1:4" ht="15.75" thickBot="1" x14ac:dyDescent="0.3">
      <c r="A38" s="263" t="s">
        <v>191</v>
      </c>
      <c r="B38" s="455"/>
      <c r="C38" s="455"/>
      <c r="D38" s="455"/>
    </row>
    <row r="39" spans="1:4" x14ac:dyDescent="0.25">
      <c r="A39" s="265" t="s">
        <v>192</v>
      </c>
      <c r="B39" s="454">
        <v>15.63</v>
      </c>
      <c r="C39" s="454">
        <v>21.58</v>
      </c>
      <c r="D39" s="454">
        <v>20.22</v>
      </c>
    </row>
    <row r="40" spans="1:4" ht="15.75" thickBot="1" x14ac:dyDescent="0.3">
      <c r="A40" s="263" t="s">
        <v>193</v>
      </c>
      <c r="B40" s="455"/>
      <c r="C40" s="455"/>
      <c r="D40" s="455"/>
    </row>
    <row r="41" spans="1:4" x14ac:dyDescent="0.25">
      <c r="A41" s="265" t="s">
        <v>227</v>
      </c>
      <c r="B41" s="454">
        <v>15.63</v>
      </c>
      <c r="C41" s="454">
        <v>19.46</v>
      </c>
      <c r="D41" s="454">
        <v>19.989999999999998</v>
      </c>
    </row>
    <row r="42" spans="1:4" ht="15.75" thickBot="1" x14ac:dyDescent="0.3">
      <c r="A42" s="263" t="s">
        <v>194</v>
      </c>
      <c r="B42" s="455"/>
      <c r="C42" s="455"/>
      <c r="D42" s="455"/>
    </row>
    <row r="43" spans="1:4" ht="15.75" thickBot="1" x14ac:dyDescent="0.3">
      <c r="A43" s="263" t="s">
        <v>180</v>
      </c>
      <c r="B43" s="264">
        <v>15.63</v>
      </c>
      <c r="C43" s="264">
        <v>18.39</v>
      </c>
      <c r="D43" s="264">
        <v>21.05</v>
      </c>
    </row>
    <row r="45" spans="1:4" ht="15.75" thickBot="1" x14ac:dyDescent="0.3"/>
    <row r="46" spans="1:4" ht="15.75" thickBot="1" x14ac:dyDescent="0.3">
      <c r="A46" s="267" t="s">
        <v>216</v>
      </c>
    </row>
    <row r="47" spans="1:4" x14ac:dyDescent="0.25">
      <c r="A47" s="456" t="s">
        <v>181</v>
      </c>
      <c r="B47" s="456" t="s">
        <v>202</v>
      </c>
      <c r="C47" s="456" t="s">
        <v>203</v>
      </c>
      <c r="D47" s="456" t="s">
        <v>204</v>
      </c>
    </row>
    <row r="48" spans="1:4" x14ac:dyDescent="0.25">
      <c r="A48" s="457"/>
      <c r="B48" s="457"/>
      <c r="C48" s="457"/>
      <c r="D48" s="457"/>
    </row>
    <row r="49" spans="1:7" ht="15.75" thickBot="1" x14ac:dyDescent="0.3">
      <c r="A49" s="458"/>
      <c r="B49" s="458"/>
      <c r="C49" s="458"/>
      <c r="D49" s="458"/>
    </row>
    <row r="50" spans="1:7" ht="15.75" thickBot="1" x14ac:dyDescent="0.3">
      <c r="A50" s="263" t="s">
        <v>189</v>
      </c>
      <c r="B50" s="264">
        <v>29.97</v>
      </c>
      <c r="C50" s="264" t="s">
        <v>217</v>
      </c>
      <c r="D50" s="264">
        <v>31.01</v>
      </c>
    </row>
    <row r="51" spans="1:7" x14ac:dyDescent="0.25">
      <c r="A51" s="265" t="s">
        <v>190</v>
      </c>
      <c r="B51" s="454">
        <v>29.97</v>
      </c>
      <c r="C51" s="454" t="s">
        <v>217</v>
      </c>
      <c r="D51" s="454">
        <v>33.29</v>
      </c>
    </row>
    <row r="52" spans="1:7" ht="15.75" thickBot="1" x14ac:dyDescent="0.3">
      <c r="A52" s="263" t="s">
        <v>191</v>
      </c>
      <c r="B52" s="455"/>
      <c r="C52" s="455"/>
      <c r="D52" s="455"/>
    </row>
    <row r="53" spans="1:7" x14ac:dyDescent="0.25">
      <c r="A53" s="265" t="s">
        <v>192</v>
      </c>
      <c r="B53" s="454">
        <v>29.97</v>
      </c>
      <c r="C53" s="454" t="s">
        <v>217</v>
      </c>
      <c r="D53" s="454">
        <v>31.34</v>
      </c>
    </row>
    <row r="54" spans="1:7" ht="15.75" thickBot="1" x14ac:dyDescent="0.3">
      <c r="A54" s="263" t="s">
        <v>193</v>
      </c>
      <c r="B54" s="455"/>
      <c r="C54" s="455"/>
      <c r="D54" s="455"/>
    </row>
    <row r="55" spans="1:7" x14ac:dyDescent="0.25">
      <c r="A55" s="265" t="s">
        <v>227</v>
      </c>
      <c r="B55" s="454">
        <v>29.97</v>
      </c>
      <c r="C55" s="454" t="s">
        <v>217</v>
      </c>
      <c r="D55" s="454">
        <v>30.7</v>
      </c>
    </row>
    <row r="56" spans="1:7" ht="15.75" thickBot="1" x14ac:dyDescent="0.3">
      <c r="A56" s="263" t="s">
        <v>194</v>
      </c>
      <c r="B56" s="455"/>
      <c r="C56" s="455"/>
      <c r="D56" s="455"/>
    </row>
    <row r="57" spans="1:7" ht="15.75" thickBot="1" x14ac:dyDescent="0.3">
      <c r="A57" s="263" t="s">
        <v>180</v>
      </c>
      <c r="B57" s="264">
        <v>29.97</v>
      </c>
      <c r="C57" s="264">
        <v>37.82</v>
      </c>
      <c r="D57" s="264">
        <v>29.1</v>
      </c>
    </row>
    <row r="59" spans="1:7" ht="15.75" thickBot="1" x14ac:dyDescent="0.3"/>
    <row r="60" spans="1:7" ht="15.75" thickBot="1" x14ac:dyDescent="0.3">
      <c r="A60" s="314" t="s">
        <v>181</v>
      </c>
      <c r="B60" s="317" t="s">
        <v>234</v>
      </c>
      <c r="C60" s="318" t="s">
        <v>235</v>
      </c>
      <c r="E60" s="333" t="s">
        <v>181</v>
      </c>
      <c r="F60" s="334" t="s">
        <v>234</v>
      </c>
      <c r="G60" s="335" t="s">
        <v>235</v>
      </c>
    </row>
    <row r="61" spans="1:7" x14ac:dyDescent="0.25">
      <c r="A61" s="315" t="s">
        <v>189</v>
      </c>
      <c r="B61" s="319">
        <v>11.6</v>
      </c>
      <c r="C61" s="320">
        <v>6.4</v>
      </c>
      <c r="E61" s="330" t="s">
        <v>233</v>
      </c>
      <c r="F61" s="331">
        <f t="shared" ref="F61:G64" si="2">(B62*100)/B$61-100</f>
        <v>-9.4827586206896513</v>
      </c>
      <c r="G61" s="332">
        <f t="shared" si="2"/>
        <v>-29.6875</v>
      </c>
    </row>
    <row r="62" spans="1:7" x14ac:dyDescent="0.25">
      <c r="A62" s="315" t="s">
        <v>233</v>
      </c>
      <c r="B62" s="319">
        <v>10.5</v>
      </c>
      <c r="C62" s="320">
        <v>4.5</v>
      </c>
      <c r="E62" s="325" t="s">
        <v>232</v>
      </c>
      <c r="F62" s="326">
        <f t="shared" si="2"/>
        <v>-0.86206896551723844</v>
      </c>
      <c r="G62" s="327">
        <f t="shared" si="2"/>
        <v>-7.8125</v>
      </c>
    </row>
    <row r="63" spans="1:7" x14ac:dyDescent="0.25">
      <c r="A63" s="315" t="s">
        <v>232</v>
      </c>
      <c r="B63" s="319">
        <v>11.5</v>
      </c>
      <c r="C63" s="320">
        <v>5.9</v>
      </c>
      <c r="E63" s="325" t="s">
        <v>228</v>
      </c>
      <c r="F63" s="326">
        <f t="shared" si="2"/>
        <v>-0.86206896551723844</v>
      </c>
      <c r="G63" s="327">
        <f t="shared" si="2"/>
        <v>-6.25</v>
      </c>
    </row>
    <row r="64" spans="1:7" ht="15.75" thickBot="1" x14ac:dyDescent="0.3">
      <c r="A64" s="315" t="s">
        <v>228</v>
      </c>
      <c r="B64" s="319">
        <v>11.5</v>
      </c>
      <c r="C64" s="320">
        <v>6</v>
      </c>
      <c r="E64" s="290" t="s">
        <v>180</v>
      </c>
      <c r="F64" s="328">
        <f t="shared" si="2"/>
        <v>-6.8965517241379217</v>
      </c>
      <c r="G64" s="329">
        <f t="shared" si="2"/>
        <v>-20.312500000000014</v>
      </c>
    </row>
    <row r="65" spans="1:3" ht="15.75" thickBot="1" x14ac:dyDescent="0.3">
      <c r="A65" s="316" t="s">
        <v>180</v>
      </c>
      <c r="B65" s="321">
        <v>10.8</v>
      </c>
      <c r="C65" s="322">
        <v>5.0999999999999996</v>
      </c>
    </row>
  </sheetData>
  <mergeCells count="31">
    <mergeCell ref="A12:A13"/>
    <mergeCell ref="A23:A24"/>
    <mergeCell ref="B23:B24"/>
    <mergeCell ref="C23:C24"/>
    <mergeCell ref="D23:D24"/>
    <mergeCell ref="A33:A35"/>
    <mergeCell ref="B33:B35"/>
    <mergeCell ref="C33:C35"/>
    <mergeCell ref="D33:D35"/>
    <mergeCell ref="B37:B38"/>
    <mergeCell ref="C37:C38"/>
    <mergeCell ref="D37:D38"/>
    <mergeCell ref="B39:B40"/>
    <mergeCell ref="C39:C40"/>
    <mergeCell ref="D39:D40"/>
    <mergeCell ref="B41:B42"/>
    <mergeCell ref="C41:C42"/>
    <mergeCell ref="D41:D42"/>
    <mergeCell ref="A47:A49"/>
    <mergeCell ref="B47:B49"/>
    <mergeCell ref="C47:C49"/>
    <mergeCell ref="D47:D49"/>
    <mergeCell ref="B51:B52"/>
    <mergeCell ref="C51:C52"/>
    <mergeCell ref="D51:D52"/>
    <mergeCell ref="B53:B54"/>
    <mergeCell ref="C53:C54"/>
    <mergeCell ref="D53:D54"/>
    <mergeCell ref="B55:B56"/>
    <mergeCell ref="C55:C56"/>
    <mergeCell ref="D55:D56"/>
  </mergeCells>
  <phoneticPr fontId="4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258"/>
  <sheetViews>
    <sheetView tabSelected="1" topLeftCell="A19" zoomScaleNormal="100" workbookViewId="0">
      <selection activeCell="AE41" sqref="A41:XFD41"/>
    </sheetView>
  </sheetViews>
  <sheetFormatPr baseColWidth="10" defaultColWidth="11.5703125" defaultRowHeight="15" x14ac:dyDescent="0.25"/>
  <cols>
    <col min="1" max="1" width="31.7109375" style="32" customWidth="1"/>
    <col min="2" max="2" width="13" style="32" bestFit="1" customWidth="1"/>
    <col min="3" max="3" width="19.7109375" style="32" bestFit="1" customWidth="1"/>
    <col min="4" max="4" width="18.140625" style="32" bestFit="1" customWidth="1"/>
    <col min="5" max="5" width="23.140625" style="32" bestFit="1" customWidth="1"/>
    <col min="6" max="6" width="25" style="32" bestFit="1" customWidth="1"/>
    <col min="7" max="7" width="23.140625" style="32" bestFit="1" customWidth="1"/>
    <col min="8" max="8" width="22.7109375" style="32" bestFit="1" customWidth="1"/>
    <col min="9" max="9" width="23.7109375" style="32" bestFit="1" customWidth="1"/>
    <col min="10" max="29" width="11.5703125" style="32"/>
    <col min="32" max="32" width="18.5703125" style="32" bestFit="1" customWidth="1"/>
    <col min="33" max="33" width="15" style="32" bestFit="1" customWidth="1"/>
    <col min="34" max="34" width="17.42578125" style="32" bestFit="1" customWidth="1"/>
    <col min="35" max="36" width="11.5703125" style="32"/>
    <col min="39" max="39" width="18.7109375" style="32" bestFit="1" customWidth="1"/>
    <col min="40" max="40" width="18.85546875" style="32" bestFit="1" customWidth="1"/>
    <col min="41" max="41" width="21.28515625" style="32" bestFit="1" customWidth="1"/>
    <col min="42" max="16384" width="11.5703125" style="32"/>
  </cols>
  <sheetData>
    <row r="1" spans="1:41" x14ac:dyDescent="0.25">
      <c r="A1" s="125" t="s">
        <v>145</v>
      </c>
      <c r="F1" s="32" t="s">
        <v>100</v>
      </c>
      <c r="G1" s="124">
        <v>5</v>
      </c>
    </row>
    <row r="2" spans="1:41" x14ac:dyDescent="0.25">
      <c r="A2" s="126" t="s">
        <v>101</v>
      </c>
    </row>
    <row r="3" spans="1:41" x14ac:dyDescent="0.25">
      <c r="A3" s="124"/>
      <c r="B3" s="32" t="s">
        <v>102</v>
      </c>
      <c r="C3" s="32" t="s">
        <v>103</v>
      </c>
      <c r="D3" s="32" t="s">
        <v>104</v>
      </c>
      <c r="E3" s="32" t="s">
        <v>105</v>
      </c>
      <c r="F3" s="32" t="s">
        <v>106</v>
      </c>
      <c r="G3" s="32" t="s">
        <v>107</v>
      </c>
      <c r="H3" s="32" t="s">
        <v>108</v>
      </c>
      <c r="I3" s="32" t="s">
        <v>109</v>
      </c>
      <c r="AF3" s="32" t="s">
        <v>105</v>
      </c>
      <c r="AG3" s="32" t="s">
        <v>104</v>
      </c>
      <c r="AH3" s="32" t="s">
        <v>103</v>
      </c>
      <c r="AM3" s="32" t="s">
        <v>108</v>
      </c>
      <c r="AN3" s="32" t="s">
        <v>107</v>
      </c>
      <c r="AO3" s="32" t="s">
        <v>106</v>
      </c>
    </row>
    <row r="4" spans="1:41" x14ac:dyDescent="0.25">
      <c r="A4" s="204" t="s">
        <v>151</v>
      </c>
      <c r="B4" s="127">
        <v>45614</v>
      </c>
      <c r="C4" s="32">
        <v>10.76</v>
      </c>
      <c r="D4" s="32">
        <v>16.489999999999998</v>
      </c>
      <c r="E4" s="32">
        <v>7.28</v>
      </c>
      <c r="F4" s="32">
        <v>85.4</v>
      </c>
      <c r="G4" s="32">
        <v>96.1</v>
      </c>
      <c r="H4" s="32">
        <v>62.52</v>
      </c>
      <c r="I4" s="32">
        <v>0</v>
      </c>
      <c r="AF4" s="32">
        <v>7.28</v>
      </c>
      <c r="AG4" s="32">
        <v>16.489999999999998</v>
      </c>
      <c r="AH4" s="32">
        <v>10.76</v>
      </c>
      <c r="AM4" s="32">
        <v>62.52</v>
      </c>
      <c r="AN4" s="32">
        <v>96.1</v>
      </c>
      <c r="AO4" s="32">
        <v>85.4</v>
      </c>
    </row>
    <row r="5" spans="1:41" x14ac:dyDescent="0.25">
      <c r="A5" s="128" t="s">
        <v>148</v>
      </c>
      <c r="B5" s="127">
        <v>45615</v>
      </c>
      <c r="C5" s="32">
        <v>10.53</v>
      </c>
      <c r="D5" s="32">
        <v>17.399999999999999</v>
      </c>
      <c r="E5" s="32">
        <v>4.8600000000000003</v>
      </c>
      <c r="F5" s="32">
        <v>84.2</v>
      </c>
      <c r="G5" s="32">
        <v>98.6</v>
      </c>
      <c r="H5" s="32">
        <v>60.25</v>
      </c>
      <c r="I5" s="32">
        <v>0.2</v>
      </c>
      <c r="AF5" s="32">
        <v>4.8600000000000003</v>
      </c>
      <c r="AG5" s="32">
        <v>17.399999999999999</v>
      </c>
      <c r="AH5" s="32">
        <v>10.53</v>
      </c>
      <c r="AM5" s="32">
        <v>60.25</v>
      </c>
      <c r="AN5" s="32">
        <v>98.6</v>
      </c>
      <c r="AO5" s="32">
        <v>84.2</v>
      </c>
    </row>
    <row r="6" spans="1:41" x14ac:dyDescent="0.25">
      <c r="A6" s="128" t="s">
        <v>149</v>
      </c>
      <c r="B6" s="127">
        <v>45616</v>
      </c>
      <c r="C6" s="32">
        <v>10.54</v>
      </c>
      <c r="D6" s="32">
        <v>12.92</v>
      </c>
      <c r="E6" s="32">
        <v>8.9700000000000006</v>
      </c>
      <c r="F6" s="32">
        <v>75.569999999999993</v>
      </c>
      <c r="G6" s="32">
        <v>83.6</v>
      </c>
      <c r="H6" s="32">
        <v>63.75</v>
      </c>
      <c r="I6" s="32">
        <v>0</v>
      </c>
      <c r="AF6" s="32">
        <v>8.9700000000000006</v>
      </c>
      <c r="AG6" s="32">
        <v>12.92</v>
      </c>
      <c r="AH6" s="32">
        <v>10.54</v>
      </c>
      <c r="AM6" s="32">
        <v>63.75</v>
      </c>
      <c r="AN6" s="32">
        <v>83.6</v>
      </c>
      <c r="AO6" s="32">
        <v>75.569999999999993</v>
      </c>
    </row>
    <row r="7" spans="1:41" x14ac:dyDescent="0.25">
      <c r="A7" s="128" t="s">
        <v>147</v>
      </c>
      <c r="B7" s="127">
        <v>45617</v>
      </c>
      <c r="C7" s="32">
        <v>11.75</v>
      </c>
      <c r="D7" s="32">
        <v>13.81</v>
      </c>
      <c r="E7" s="32">
        <v>7.36</v>
      </c>
      <c r="F7" s="32">
        <v>72.930000000000007</v>
      </c>
      <c r="G7" s="32">
        <v>94.5</v>
      </c>
      <c r="H7" s="32">
        <v>60.5</v>
      </c>
      <c r="I7" s="32">
        <v>8.8000000000000007</v>
      </c>
      <c r="AF7" s="32">
        <v>7.36</v>
      </c>
      <c r="AG7" s="32">
        <v>13.81</v>
      </c>
      <c r="AH7" s="32">
        <v>11.75</v>
      </c>
      <c r="AM7" s="32">
        <v>60.5</v>
      </c>
      <c r="AN7" s="32">
        <v>94.5</v>
      </c>
      <c r="AO7" s="32">
        <v>72.930000000000007</v>
      </c>
    </row>
    <row r="8" spans="1:41" x14ac:dyDescent="0.25">
      <c r="A8" s="128" t="s">
        <v>146</v>
      </c>
      <c r="B8" s="127">
        <v>45618</v>
      </c>
      <c r="C8" s="32">
        <v>5.94</v>
      </c>
      <c r="D8" s="32">
        <v>10.76</v>
      </c>
      <c r="E8" s="32">
        <v>0.67</v>
      </c>
      <c r="F8" s="32">
        <v>77.2</v>
      </c>
      <c r="G8" s="32">
        <v>93.8</v>
      </c>
      <c r="H8" s="32">
        <v>58.93</v>
      </c>
      <c r="I8" s="32">
        <v>0.2</v>
      </c>
      <c r="AF8" s="32">
        <v>0.67</v>
      </c>
      <c r="AG8" s="32">
        <v>10.76</v>
      </c>
      <c r="AH8" s="32">
        <v>5.94</v>
      </c>
      <c r="AM8" s="32">
        <v>58.93</v>
      </c>
      <c r="AN8" s="32">
        <v>93.8</v>
      </c>
      <c r="AO8" s="32">
        <v>77.2</v>
      </c>
    </row>
    <row r="9" spans="1:41" x14ac:dyDescent="0.25">
      <c r="A9" s="128" t="s">
        <v>150</v>
      </c>
      <c r="B9" s="127">
        <v>45619</v>
      </c>
      <c r="C9" s="32">
        <v>6.87</v>
      </c>
      <c r="D9" s="32">
        <v>13.23</v>
      </c>
      <c r="E9" s="32">
        <v>0.67</v>
      </c>
      <c r="F9" s="32">
        <v>81.599999999999994</v>
      </c>
      <c r="G9" s="32">
        <v>96.2</v>
      </c>
      <c r="H9" s="32">
        <v>64.14</v>
      </c>
      <c r="I9" s="32">
        <v>0</v>
      </c>
      <c r="AF9" s="32">
        <v>0.67</v>
      </c>
      <c r="AG9" s="32">
        <v>13.23</v>
      </c>
      <c r="AH9" s="32">
        <v>6.87</v>
      </c>
      <c r="AM9" s="32">
        <v>64.14</v>
      </c>
      <c r="AN9" s="32">
        <v>96.2</v>
      </c>
      <c r="AO9" s="32">
        <v>81.599999999999994</v>
      </c>
    </row>
    <row r="10" spans="1:41" x14ac:dyDescent="0.25">
      <c r="B10" s="127">
        <v>45620</v>
      </c>
      <c r="C10" s="32">
        <v>12.48</v>
      </c>
      <c r="D10" s="32">
        <v>15.7</v>
      </c>
      <c r="E10" s="32">
        <v>9.0299999999999994</v>
      </c>
      <c r="F10" s="32">
        <v>73.41</v>
      </c>
      <c r="G10" s="32">
        <v>87.5</v>
      </c>
      <c r="H10" s="32">
        <v>58.27</v>
      </c>
      <c r="I10" s="32">
        <v>0</v>
      </c>
      <c r="AF10" s="32">
        <v>9.0299999999999994</v>
      </c>
      <c r="AG10" s="32">
        <v>15.7</v>
      </c>
      <c r="AH10" s="32">
        <v>12.48</v>
      </c>
      <c r="AM10" s="32">
        <v>58.27</v>
      </c>
      <c r="AN10" s="32">
        <v>87.5</v>
      </c>
      <c r="AO10" s="32">
        <v>73.41</v>
      </c>
    </row>
    <row r="11" spans="1:41" x14ac:dyDescent="0.25">
      <c r="B11" s="127">
        <v>45621</v>
      </c>
      <c r="C11" s="32">
        <v>11.93</v>
      </c>
      <c r="D11" s="32">
        <v>17.670000000000002</v>
      </c>
      <c r="E11" s="32">
        <v>4.58</v>
      </c>
      <c r="F11" s="32">
        <v>75.180000000000007</v>
      </c>
      <c r="G11" s="32">
        <v>94.9</v>
      </c>
      <c r="H11" s="32">
        <v>47.71</v>
      </c>
      <c r="I11" s="32">
        <v>13</v>
      </c>
      <c r="AF11" s="32">
        <v>4.58</v>
      </c>
      <c r="AG11" s="32">
        <v>17.670000000000002</v>
      </c>
      <c r="AH11" s="32">
        <v>11.93</v>
      </c>
      <c r="AM11" s="32">
        <v>47.71</v>
      </c>
      <c r="AN11" s="32">
        <v>94.9</v>
      </c>
      <c r="AO11" s="32">
        <v>75.180000000000007</v>
      </c>
    </row>
    <row r="12" spans="1:41" x14ac:dyDescent="0.25">
      <c r="B12" s="127">
        <v>45622</v>
      </c>
      <c r="C12" s="32">
        <v>7.32</v>
      </c>
      <c r="D12" s="32">
        <v>11.29</v>
      </c>
      <c r="E12" s="32">
        <v>4.1100000000000003</v>
      </c>
      <c r="F12" s="32">
        <v>82.1</v>
      </c>
      <c r="G12" s="32">
        <v>92.4</v>
      </c>
      <c r="H12" s="32">
        <v>70.58</v>
      </c>
      <c r="I12" s="32">
        <v>0</v>
      </c>
      <c r="AF12" s="32">
        <v>4.1100000000000003</v>
      </c>
      <c r="AG12" s="32">
        <v>11.29</v>
      </c>
      <c r="AH12" s="32">
        <v>7.32</v>
      </c>
      <c r="AM12" s="32">
        <v>70.58</v>
      </c>
      <c r="AN12" s="32">
        <v>92.4</v>
      </c>
      <c r="AO12" s="32">
        <v>82.1</v>
      </c>
    </row>
    <row r="13" spans="1:41" x14ac:dyDescent="0.25">
      <c r="B13" s="127">
        <v>45623</v>
      </c>
      <c r="C13" s="32">
        <v>6.62</v>
      </c>
      <c r="D13" s="32">
        <v>13.35</v>
      </c>
      <c r="E13" s="32">
        <v>1.65</v>
      </c>
      <c r="F13" s="32">
        <v>82.5</v>
      </c>
      <c r="G13" s="32">
        <v>96.7</v>
      </c>
      <c r="H13" s="32">
        <v>59.48</v>
      </c>
      <c r="I13" s="32">
        <v>0.2</v>
      </c>
      <c r="AF13" s="32">
        <v>1.65</v>
      </c>
      <c r="AG13" s="32">
        <v>13.35</v>
      </c>
      <c r="AH13" s="32">
        <v>6.62</v>
      </c>
      <c r="AM13" s="32">
        <v>59.48</v>
      </c>
      <c r="AN13" s="32">
        <v>96.7</v>
      </c>
      <c r="AO13" s="32">
        <v>82.5</v>
      </c>
    </row>
    <row r="14" spans="1:41" x14ac:dyDescent="0.25">
      <c r="B14" s="127">
        <v>45624</v>
      </c>
      <c r="C14" s="32">
        <v>5.79</v>
      </c>
      <c r="D14" s="32">
        <v>13.83</v>
      </c>
      <c r="E14" s="32">
        <v>0.12</v>
      </c>
      <c r="F14" s="32">
        <v>90</v>
      </c>
      <c r="G14" s="32">
        <v>98.1</v>
      </c>
      <c r="H14" s="32">
        <v>66.790000000000006</v>
      </c>
      <c r="I14" s="32">
        <v>0</v>
      </c>
      <c r="AF14" s="32">
        <v>0.12</v>
      </c>
      <c r="AG14" s="32">
        <v>13.83</v>
      </c>
      <c r="AH14" s="32">
        <v>5.79</v>
      </c>
      <c r="AM14" s="32">
        <v>66.790000000000006</v>
      </c>
      <c r="AN14" s="32">
        <v>98.1</v>
      </c>
      <c r="AO14" s="32">
        <v>90</v>
      </c>
    </row>
    <row r="15" spans="1:41" x14ac:dyDescent="0.25">
      <c r="B15" s="127">
        <v>45625</v>
      </c>
      <c r="C15" s="32">
        <v>7.98</v>
      </c>
      <c r="D15" s="32">
        <v>18.28</v>
      </c>
      <c r="E15" s="32">
        <v>0.56999999999999995</v>
      </c>
      <c r="F15" s="32">
        <v>87.1</v>
      </c>
      <c r="G15" s="32">
        <v>98.7</v>
      </c>
      <c r="H15" s="32">
        <v>53.95</v>
      </c>
      <c r="I15" s="32">
        <v>0.2</v>
      </c>
      <c r="AF15" s="32">
        <v>0.56999999999999995</v>
      </c>
      <c r="AG15" s="32">
        <v>18.28</v>
      </c>
      <c r="AH15" s="32">
        <v>7.98</v>
      </c>
      <c r="AM15" s="32">
        <v>53.95</v>
      </c>
      <c r="AN15" s="32">
        <v>98.7</v>
      </c>
      <c r="AO15" s="32">
        <v>87.1</v>
      </c>
    </row>
    <row r="16" spans="1:41" x14ac:dyDescent="0.25">
      <c r="B16" s="127">
        <v>45626</v>
      </c>
      <c r="C16" s="32">
        <v>10.65</v>
      </c>
      <c r="D16" s="32">
        <v>18.34</v>
      </c>
      <c r="E16" s="32">
        <v>2.67</v>
      </c>
      <c r="F16" s="32">
        <v>84.7</v>
      </c>
      <c r="G16" s="32">
        <v>98.5</v>
      </c>
      <c r="H16" s="32">
        <v>61.03</v>
      </c>
      <c r="I16" s="32">
        <v>0.2</v>
      </c>
      <c r="AF16" s="32">
        <v>2.67</v>
      </c>
      <c r="AG16" s="32">
        <v>18.34</v>
      </c>
      <c r="AH16" s="32">
        <v>10.65</v>
      </c>
      <c r="AM16" s="32">
        <v>61.03</v>
      </c>
      <c r="AN16" s="32">
        <v>98.5</v>
      </c>
      <c r="AO16" s="32">
        <v>84.7</v>
      </c>
    </row>
    <row r="17" spans="2:41" x14ac:dyDescent="0.25">
      <c r="B17" s="127">
        <v>45627</v>
      </c>
      <c r="C17" s="32">
        <v>9.61</v>
      </c>
      <c r="D17" s="32">
        <v>14.19</v>
      </c>
      <c r="E17" s="32">
        <v>5.6</v>
      </c>
      <c r="F17" s="32">
        <v>89.6</v>
      </c>
      <c r="G17" s="32">
        <v>97.7</v>
      </c>
      <c r="H17" s="32">
        <v>76.25</v>
      </c>
      <c r="I17" s="32">
        <v>0</v>
      </c>
      <c r="AF17" s="32">
        <v>5.6</v>
      </c>
      <c r="AG17" s="32">
        <v>14.19</v>
      </c>
      <c r="AH17" s="32">
        <v>9.61</v>
      </c>
      <c r="AM17" s="32">
        <v>76.25</v>
      </c>
      <c r="AN17" s="32">
        <v>97.7</v>
      </c>
      <c r="AO17" s="32">
        <v>89.6</v>
      </c>
    </row>
    <row r="18" spans="2:41" x14ac:dyDescent="0.25">
      <c r="B18" s="127">
        <v>45628</v>
      </c>
      <c r="C18" s="32">
        <v>9.83</v>
      </c>
      <c r="D18" s="32">
        <v>14.65</v>
      </c>
      <c r="E18" s="32">
        <v>6.77</v>
      </c>
      <c r="F18" s="32">
        <v>88.5</v>
      </c>
      <c r="G18" s="32">
        <v>97.6</v>
      </c>
      <c r="H18" s="32">
        <v>69.7</v>
      </c>
      <c r="I18" s="32">
        <v>1.4</v>
      </c>
      <c r="AF18" s="32">
        <v>6.77</v>
      </c>
      <c r="AG18" s="32">
        <v>14.65</v>
      </c>
      <c r="AH18" s="32">
        <v>9.83</v>
      </c>
      <c r="AM18" s="32">
        <v>69.7</v>
      </c>
      <c r="AN18" s="32">
        <v>97.6</v>
      </c>
      <c r="AO18" s="32">
        <v>88.5</v>
      </c>
    </row>
    <row r="19" spans="2:41" x14ac:dyDescent="0.25">
      <c r="B19" s="127">
        <v>45629</v>
      </c>
      <c r="C19" s="32">
        <v>8.0399999999999991</v>
      </c>
      <c r="D19" s="32">
        <v>10.48</v>
      </c>
      <c r="E19" s="32">
        <v>6.29</v>
      </c>
      <c r="F19" s="32">
        <v>90.9</v>
      </c>
      <c r="G19" s="32">
        <v>96.8</v>
      </c>
      <c r="H19" s="32">
        <v>75.510000000000005</v>
      </c>
      <c r="I19" s="32">
        <v>8.4</v>
      </c>
      <c r="AF19" s="32">
        <v>6.29</v>
      </c>
      <c r="AG19" s="32">
        <v>10.48</v>
      </c>
      <c r="AH19" s="32">
        <v>8.0399999999999991</v>
      </c>
      <c r="AM19" s="32">
        <v>75.510000000000005</v>
      </c>
      <c r="AN19" s="32">
        <v>96.8</v>
      </c>
      <c r="AO19" s="32">
        <v>90.9</v>
      </c>
    </row>
    <row r="20" spans="2:41" x14ac:dyDescent="0.25">
      <c r="B20" s="127">
        <v>45630</v>
      </c>
      <c r="C20" s="32">
        <v>7.12</v>
      </c>
      <c r="D20" s="32">
        <v>12.01</v>
      </c>
      <c r="E20" s="32">
        <v>2.87</v>
      </c>
      <c r="F20" s="32">
        <v>87.7</v>
      </c>
      <c r="G20" s="32">
        <v>96.6</v>
      </c>
      <c r="H20" s="32">
        <v>66.91</v>
      </c>
      <c r="I20" s="32">
        <v>2.8</v>
      </c>
      <c r="AF20" s="32">
        <v>2.87</v>
      </c>
      <c r="AG20" s="32">
        <v>12.01</v>
      </c>
      <c r="AH20" s="32">
        <v>7.12</v>
      </c>
      <c r="AM20" s="32">
        <v>66.91</v>
      </c>
      <c r="AN20" s="32">
        <v>96.6</v>
      </c>
      <c r="AO20" s="32">
        <v>87.7</v>
      </c>
    </row>
    <row r="21" spans="2:41" x14ac:dyDescent="0.25">
      <c r="B21" s="127">
        <v>45631</v>
      </c>
      <c r="C21" s="32">
        <v>8.7899999999999991</v>
      </c>
      <c r="D21" s="32">
        <v>13.99</v>
      </c>
      <c r="E21" s="32">
        <v>2.95</v>
      </c>
      <c r="F21" s="32">
        <v>84</v>
      </c>
      <c r="G21" s="32">
        <v>97.8</v>
      </c>
      <c r="H21" s="32">
        <v>68.040000000000006</v>
      </c>
      <c r="I21" s="32">
        <v>2.4</v>
      </c>
      <c r="AF21" s="32">
        <v>2.95</v>
      </c>
      <c r="AG21" s="32">
        <v>13.99</v>
      </c>
      <c r="AH21" s="32">
        <v>8.7899999999999991</v>
      </c>
      <c r="AM21" s="32">
        <v>68.040000000000006</v>
      </c>
      <c r="AN21" s="32">
        <v>97.8</v>
      </c>
      <c r="AO21" s="32">
        <v>84</v>
      </c>
    </row>
    <row r="22" spans="2:41" ht="15.6" customHeight="1" x14ac:dyDescent="0.25">
      <c r="B22" s="127">
        <v>45632</v>
      </c>
      <c r="C22" s="32">
        <v>11.89</v>
      </c>
      <c r="D22" s="32">
        <v>14.78</v>
      </c>
      <c r="E22" s="32">
        <v>10.57</v>
      </c>
      <c r="F22" s="32">
        <v>88.6</v>
      </c>
      <c r="G22" s="32">
        <v>95.5</v>
      </c>
      <c r="H22" s="32">
        <v>81.900000000000006</v>
      </c>
      <c r="I22" s="32">
        <v>0.8</v>
      </c>
      <c r="AF22" s="32">
        <v>10.57</v>
      </c>
      <c r="AG22" s="32">
        <v>14.78</v>
      </c>
      <c r="AH22" s="32">
        <v>11.89</v>
      </c>
      <c r="AM22" s="32">
        <v>81.900000000000006</v>
      </c>
      <c r="AN22" s="32">
        <v>95.5</v>
      </c>
      <c r="AO22" s="32">
        <v>88.6</v>
      </c>
    </row>
    <row r="23" spans="2:41" x14ac:dyDescent="0.25">
      <c r="B23" s="127">
        <v>45633</v>
      </c>
      <c r="C23" s="32">
        <v>8.19</v>
      </c>
      <c r="D23" s="32">
        <v>12.49</v>
      </c>
      <c r="E23" s="32">
        <v>2.93</v>
      </c>
      <c r="F23" s="32">
        <v>83.5</v>
      </c>
      <c r="G23" s="32">
        <v>93</v>
      </c>
      <c r="H23" s="32">
        <v>63.53</v>
      </c>
      <c r="I23" s="32">
        <v>6.8</v>
      </c>
      <c r="AF23" s="32">
        <v>2.93</v>
      </c>
      <c r="AG23" s="32">
        <v>12.49</v>
      </c>
      <c r="AH23" s="32">
        <v>8.19</v>
      </c>
      <c r="AM23" s="32">
        <v>63.53</v>
      </c>
      <c r="AN23" s="32">
        <v>93</v>
      </c>
      <c r="AO23" s="32">
        <v>83.5</v>
      </c>
    </row>
    <row r="24" spans="2:41" x14ac:dyDescent="0.25">
      <c r="B24" s="127">
        <v>45634</v>
      </c>
      <c r="C24" s="32">
        <v>3.75</v>
      </c>
      <c r="D24" s="32">
        <v>5.45</v>
      </c>
      <c r="E24" s="32">
        <v>2.29</v>
      </c>
      <c r="F24" s="32">
        <v>87.95</v>
      </c>
      <c r="G24" s="32">
        <v>94.4</v>
      </c>
      <c r="H24" s="32">
        <v>79.42</v>
      </c>
      <c r="I24" s="32">
        <v>34.200000000000003</v>
      </c>
      <c r="AF24" s="32">
        <v>2.29</v>
      </c>
      <c r="AG24" s="32">
        <v>5.45</v>
      </c>
      <c r="AH24" s="32">
        <v>3.75</v>
      </c>
      <c r="AM24" s="32">
        <v>79.42</v>
      </c>
      <c r="AN24" s="32">
        <v>94.4</v>
      </c>
      <c r="AO24" s="32">
        <v>87.95</v>
      </c>
    </row>
    <row r="25" spans="2:41" x14ac:dyDescent="0.25">
      <c r="B25" s="127">
        <v>45635</v>
      </c>
      <c r="C25" s="32">
        <v>3.3</v>
      </c>
      <c r="D25" s="32">
        <v>6.12</v>
      </c>
      <c r="E25" s="32">
        <v>0.47</v>
      </c>
      <c r="F25" s="32">
        <v>91.9</v>
      </c>
      <c r="G25" s="32">
        <v>97.1</v>
      </c>
      <c r="H25" s="32">
        <v>85.1</v>
      </c>
      <c r="I25" s="32">
        <v>21.4</v>
      </c>
      <c r="AF25" s="32">
        <v>0.47</v>
      </c>
      <c r="AG25" s="32">
        <v>6.12</v>
      </c>
      <c r="AH25" s="32">
        <v>3.3</v>
      </c>
      <c r="AM25" s="32">
        <v>85.1</v>
      </c>
      <c r="AN25" s="32">
        <v>97.1</v>
      </c>
      <c r="AO25" s="32">
        <v>91.9</v>
      </c>
    </row>
    <row r="26" spans="2:41" x14ac:dyDescent="0.25">
      <c r="B26" s="127">
        <v>45636</v>
      </c>
      <c r="C26" s="32">
        <v>3.41</v>
      </c>
      <c r="D26" s="32">
        <v>4.66</v>
      </c>
      <c r="E26" s="32">
        <v>2.04</v>
      </c>
      <c r="F26" s="32">
        <v>89.8</v>
      </c>
      <c r="G26" s="32">
        <v>96.4</v>
      </c>
      <c r="H26" s="32">
        <v>83</v>
      </c>
      <c r="I26" s="32">
        <v>2.6</v>
      </c>
      <c r="AF26" s="32">
        <v>2.04</v>
      </c>
      <c r="AG26" s="32">
        <v>4.66</v>
      </c>
      <c r="AH26" s="32">
        <v>3.41</v>
      </c>
      <c r="AM26" s="32">
        <v>83</v>
      </c>
      <c r="AN26" s="32">
        <v>96.4</v>
      </c>
      <c r="AO26" s="32">
        <v>89.8</v>
      </c>
    </row>
    <row r="27" spans="2:41" x14ac:dyDescent="0.25">
      <c r="B27" s="127">
        <v>45637</v>
      </c>
      <c r="C27" s="32">
        <v>2.68</v>
      </c>
      <c r="D27" s="32">
        <v>4.7</v>
      </c>
      <c r="E27" s="32">
        <v>1.59</v>
      </c>
      <c r="F27" s="32">
        <v>88.9</v>
      </c>
      <c r="G27" s="32">
        <v>97</v>
      </c>
      <c r="H27" s="32">
        <v>77.3</v>
      </c>
      <c r="I27" s="32">
        <v>0</v>
      </c>
      <c r="AF27" s="32">
        <v>1.59</v>
      </c>
      <c r="AG27" s="32">
        <v>4.7</v>
      </c>
      <c r="AH27" s="32">
        <v>2.68</v>
      </c>
      <c r="AM27" s="32">
        <v>77.3</v>
      </c>
      <c r="AN27" s="32">
        <v>97</v>
      </c>
      <c r="AO27" s="32">
        <v>88.9</v>
      </c>
    </row>
    <row r="28" spans="2:41" x14ac:dyDescent="0.25">
      <c r="B28" s="127">
        <v>45638</v>
      </c>
      <c r="C28" s="32">
        <v>3.61</v>
      </c>
      <c r="D28" s="32">
        <v>8.65</v>
      </c>
      <c r="E28" s="32">
        <v>-1.69</v>
      </c>
      <c r="F28" s="32">
        <v>85.1</v>
      </c>
      <c r="G28" s="32">
        <v>97.2</v>
      </c>
      <c r="H28" s="32">
        <v>72.900000000000006</v>
      </c>
      <c r="I28" s="32">
        <v>0</v>
      </c>
      <c r="AF28" s="32">
        <v>-1.69</v>
      </c>
      <c r="AG28" s="32">
        <v>8.65</v>
      </c>
      <c r="AH28" s="32">
        <v>3.61</v>
      </c>
      <c r="AM28" s="32">
        <v>72.900000000000006</v>
      </c>
      <c r="AN28" s="32">
        <v>97.2</v>
      </c>
      <c r="AO28" s="32">
        <v>85.1</v>
      </c>
    </row>
    <row r="29" spans="2:41" x14ac:dyDescent="0.25">
      <c r="B29" s="127">
        <v>45639</v>
      </c>
      <c r="C29" s="32">
        <v>2.27</v>
      </c>
      <c r="D29" s="32">
        <v>5.76</v>
      </c>
      <c r="E29" s="32">
        <v>-0.61</v>
      </c>
      <c r="F29" s="32">
        <v>88.2</v>
      </c>
      <c r="G29" s="32">
        <v>97.9</v>
      </c>
      <c r="H29" s="32">
        <v>70.900000000000006</v>
      </c>
      <c r="I29" s="32">
        <v>0.8</v>
      </c>
      <c r="AF29" s="32">
        <v>-0.61</v>
      </c>
      <c r="AG29" s="32">
        <v>5.76</v>
      </c>
      <c r="AH29" s="32">
        <v>2.27</v>
      </c>
      <c r="AM29" s="32">
        <v>70.900000000000006</v>
      </c>
      <c r="AN29" s="32">
        <v>97.9</v>
      </c>
      <c r="AO29" s="32">
        <v>88.2</v>
      </c>
    </row>
    <row r="30" spans="2:41" x14ac:dyDescent="0.25">
      <c r="B30" s="127">
        <v>45640</v>
      </c>
      <c r="C30" s="32">
        <v>2.7</v>
      </c>
      <c r="D30" s="32">
        <v>9.91</v>
      </c>
      <c r="E30" s="32">
        <v>-2.71</v>
      </c>
      <c r="F30" s="32">
        <v>91.2</v>
      </c>
      <c r="G30" s="32">
        <v>98.8</v>
      </c>
      <c r="H30" s="32">
        <v>67.459999999999994</v>
      </c>
      <c r="I30" s="32">
        <v>0.4</v>
      </c>
      <c r="AF30" s="32">
        <v>-2.71</v>
      </c>
      <c r="AG30" s="32">
        <v>9.91</v>
      </c>
      <c r="AH30" s="32">
        <v>2.7</v>
      </c>
      <c r="AM30" s="32">
        <v>67.459999999999994</v>
      </c>
      <c r="AN30" s="32">
        <v>98.8</v>
      </c>
      <c r="AO30" s="32">
        <v>91.2</v>
      </c>
    </row>
    <row r="31" spans="2:41" x14ac:dyDescent="0.25">
      <c r="B31" s="127">
        <v>45641</v>
      </c>
      <c r="C31" s="32">
        <v>5.39</v>
      </c>
      <c r="D31" s="32">
        <v>8.94</v>
      </c>
      <c r="E31" s="32">
        <v>3.77</v>
      </c>
      <c r="F31" s="32">
        <v>91.3</v>
      </c>
      <c r="G31" s="32">
        <v>96.2</v>
      </c>
      <c r="H31" s="32">
        <v>77</v>
      </c>
      <c r="I31" s="32">
        <v>0.8</v>
      </c>
      <c r="AF31" s="32">
        <v>3.77</v>
      </c>
      <c r="AG31" s="32">
        <v>8.94</v>
      </c>
      <c r="AH31" s="32">
        <v>5.39</v>
      </c>
      <c r="AM31" s="32">
        <v>77</v>
      </c>
      <c r="AN31" s="32">
        <v>96.2</v>
      </c>
      <c r="AO31" s="32">
        <v>91.3</v>
      </c>
    </row>
    <row r="32" spans="2:41" x14ac:dyDescent="0.25">
      <c r="B32" s="127">
        <v>45642</v>
      </c>
      <c r="C32" s="32">
        <v>3.35</v>
      </c>
      <c r="D32" s="32">
        <v>10.11</v>
      </c>
      <c r="E32" s="32">
        <v>-0.02</v>
      </c>
      <c r="F32" s="32">
        <v>92.3</v>
      </c>
      <c r="G32" s="32">
        <v>98.5</v>
      </c>
      <c r="H32" s="32">
        <v>69.36</v>
      </c>
      <c r="I32" s="32">
        <v>0.2</v>
      </c>
      <c r="AF32" s="32">
        <v>-0.02</v>
      </c>
      <c r="AG32" s="32">
        <v>10.11</v>
      </c>
      <c r="AH32" s="32">
        <v>3.35</v>
      </c>
      <c r="AM32" s="32">
        <v>69.36</v>
      </c>
      <c r="AN32" s="32">
        <v>98.5</v>
      </c>
      <c r="AO32" s="32">
        <v>92.3</v>
      </c>
    </row>
    <row r="33" spans="2:41" x14ac:dyDescent="0.25">
      <c r="B33" s="127">
        <v>45643</v>
      </c>
      <c r="C33" s="32">
        <v>3.81</v>
      </c>
      <c r="D33" s="32">
        <v>11.15</v>
      </c>
      <c r="E33" s="32">
        <v>-1.65</v>
      </c>
      <c r="F33" s="32">
        <v>82.6</v>
      </c>
      <c r="G33" s="32">
        <v>98.5</v>
      </c>
      <c r="H33" s="32">
        <v>51.37</v>
      </c>
      <c r="I33" s="32">
        <v>0.2</v>
      </c>
      <c r="AF33" s="32">
        <v>-1.65</v>
      </c>
      <c r="AG33" s="32">
        <v>11.15</v>
      </c>
      <c r="AH33" s="32">
        <v>3.81</v>
      </c>
      <c r="AM33" s="32">
        <v>51.37</v>
      </c>
      <c r="AN33" s="32">
        <v>98.5</v>
      </c>
      <c r="AO33" s="32">
        <v>82.6</v>
      </c>
    </row>
    <row r="34" spans="2:41" x14ac:dyDescent="0.25">
      <c r="B34" s="127">
        <v>45644</v>
      </c>
      <c r="C34" s="32">
        <v>10.86</v>
      </c>
      <c r="D34" s="32">
        <v>15.75</v>
      </c>
      <c r="E34" s="32">
        <v>4.1500000000000004</v>
      </c>
      <c r="F34" s="32">
        <v>64.260000000000005</v>
      </c>
      <c r="G34" s="32">
        <v>78.67</v>
      </c>
      <c r="H34" s="32">
        <v>52.59</v>
      </c>
      <c r="I34" s="32">
        <v>0</v>
      </c>
      <c r="AF34" s="32">
        <v>4.1500000000000004</v>
      </c>
      <c r="AG34" s="32">
        <v>15.75</v>
      </c>
      <c r="AH34" s="32">
        <v>10.86</v>
      </c>
      <c r="AM34" s="32">
        <v>52.59</v>
      </c>
      <c r="AN34" s="32">
        <v>78.67</v>
      </c>
      <c r="AO34" s="32">
        <v>64.260000000000005</v>
      </c>
    </row>
    <row r="35" spans="2:41" x14ac:dyDescent="0.25">
      <c r="B35" s="127">
        <v>45645</v>
      </c>
      <c r="C35" s="32">
        <v>8.81</v>
      </c>
      <c r="D35" s="32">
        <v>12.68</v>
      </c>
      <c r="E35" s="32">
        <v>4.1900000000000004</v>
      </c>
      <c r="F35" s="32">
        <v>81</v>
      </c>
      <c r="G35" s="32">
        <v>91</v>
      </c>
      <c r="H35" s="32">
        <v>68.47</v>
      </c>
      <c r="I35" s="32">
        <v>3.6</v>
      </c>
      <c r="AF35" s="32">
        <v>4.1900000000000004</v>
      </c>
      <c r="AG35" s="32">
        <v>12.68</v>
      </c>
      <c r="AH35" s="32">
        <v>8.81</v>
      </c>
      <c r="AM35" s="32">
        <v>68.47</v>
      </c>
      <c r="AN35" s="32">
        <v>91</v>
      </c>
      <c r="AO35" s="32">
        <v>81</v>
      </c>
    </row>
    <row r="36" spans="2:41" x14ac:dyDescent="0.25">
      <c r="B36" s="127">
        <v>45646</v>
      </c>
      <c r="C36" s="32">
        <v>5.18</v>
      </c>
      <c r="D36" s="32">
        <v>7.54</v>
      </c>
      <c r="E36" s="32">
        <v>3.62</v>
      </c>
      <c r="F36" s="32">
        <v>90.5</v>
      </c>
      <c r="G36" s="32">
        <v>96.9</v>
      </c>
      <c r="H36" s="32">
        <v>80.5</v>
      </c>
      <c r="I36" s="32">
        <v>2.4</v>
      </c>
      <c r="AF36" s="32">
        <v>3.62</v>
      </c>
      <c r="AG36" s="32">
        <v>7.54</v>
      </c>
      <c r="AH36" s="32">
        <v>5.18</v>
      </c>
      <c r="AM36" s="32">
        <v>80.5</v>
      </c>
      <c r="AN36" s="32">
        <v>96.9</v>
      </c>
      <c r="AO36" s="32">
        <v>90.5</v>
      </c>
    </row>
    <row r="37" spans="2:41" x14ac:dyDescent="0.25">
      <c r="B37" s="127">
        <v>45647</v>
      </c>
      <c r="C37" s="32">
        <v>5.68</v>
      </c>
      <c r="D37" s="32">
        <v>10.34</v>
      </c>
      <c r="E37" s="32">
        <v>2.79</v>
      </c>
      <c r="F37" s="32">
        <v>86</v>
      </c>
      <c r="G37" s="32">
        <v>98.3</v>
      </c>
      <c r="H37" s="32">
        <v>71.459999999999994</v>
      </c>
      <c r="I37" s="32">
        <v>0</v>
      </c>
      <c r="AF37" s="32">
        <v>2.79</v>
      </c>
      <c r="AG37" s="32">
        <v>10.34</v>
      </c>
      <c r="AH37" s="32">
        <v>5.68</v>
      </c>
      <c r="AM37" s="32">
        <v>71.459999999999994</v>
      </c>
      <c r="AN37" s="32">
        <v>98.3</v>
      </c>
      <c r="AO37" s="32">
        <v>86</v>
      </c>
    </row>
    <row r="38" spans="2:41" x14ac:dyDescent="0.25">
      <c r="B38" s="127">
        <v>45648</v>
      </c>
      <c r="C38" s="32">
        <v>5.69</v>
      </c>
      <c r="D38" s="32">
        <v>11.94</v>
      </c>
      <c r="E38" s="32">
        <v>1</v>
      </c>
      <c r="F38" s="32">
        <v>85.9</v>
      </c>
      <c r="G38" s="32">
        <v>94.8</v>
      </c>
      <c r="H38" s="32">
        <v>67.430000000000007</v>
      </c>
      <c r="I38" s="32">
        <v>7.4</v>
      </c>
      <c r="AF38" s="32">
        <v>1</v>
      </c>
      <c r="AG38" s="32">
        <v>11.94</v>
      </c>
      <c r="AH38" s="32">
        <v>5.69</v>
      </c>
      <c r="AM38" s="32">
        <v>67.430000000000007</v>
      </c>
      <c r="AN38" s="32">
        <v>94.8</v>
      </c>
      <c r="AO38" s="32">
        <v>85.9</v>
      </c>
    </row>
    <row r="39" spans="2:41" x14ac:dyDescent="0.25">
      <c r="B39" s="127">
        <v>45649</v>
      </c>
      <c r="C39" s="32">
        <v>5.64</v>
      </c>
      <c r="D39" s="32">
        <v>6.59</v>
      </c>
      <c r="E39" s="32">
        <v>5.07</v>
      </c>
      <c r="F39" s="32">
        <v>86.9</v>
      </c>
      <c r="G39" s="32">
        <v>95.3</v>
      </c>
      <c r="H39" s="32">
        <v>75.650000000000006</v>
      </c>
      <c r="I39" s="32">
        <v>10</v>
      </c>
      <c r="AF39" s="32">
        <v>5.07</v>
      </c>
      <c r="AG39" s="32">
        <v>6.59</v>
      </c>
      <c r="AH39" s="32">
        <v>5.64</v>
      </c>
      <c r="AM39" s="32">
        <v>75.650000000000006</v>
      </c>
      <c r="AN39" s="32">
        <v>95.3</v>
      </c>
      <c r="AO39" s="32">
        <v>86.9</v>
      </c>
    </row>
    <row r="40" spans="2:41" x14ac:dyDescent="0.25">
      <c r="B40" s="127">
        <v>45650</v>
      </c>
      <c r="C40" s="32">
        <v>7.3</v>
      </c>
      <c r="D40" s="32">
        <v>10.16</v>
      </c>
      <c r="E40" s="32">
        <v>4.9400000000000004</v>
      </c>
      <c r="F40" s="32">
        <v>95.5</v>
      </c>
      <c r="G40" s="32">
        <v>97.8</v>
      </c>
      <c r="H40" s="32">
        <v>88.5</v>
      </c>
      <c r="I40" s="32">
        <v>0.6</v>
      </c>
      <c r="AF40" s="32">
        <v>4.9400000000000004</v>
      </c>
      <c r="AG40" s="32">
        <v>10.16</v>
      </c>
      <c r="AH40" s="32">
        <v>7.3</v>
      </c>
      <c r="AM40" s="32">
        <v>88.5</v>
      </c>
      <c r="AN40" s="32">
        <v>97.8</v>
      </c>
      <c r="AO40" s="32">
        <v>95.5</v>
      </c>
    </row>
    <row r="41" spans="2:41" x14ac:dyDescent="0.25">
      <c r="B41" s="127">
        <v>45651</v>
      </c>
      <c r="D41" s="32">
        <v>8.15</v>
      </c>
      <c r="E41" s="32">
        <v>4.55</v>
      </c>
      <c r="F41" s="32">
        <v>69.3</v>
      </c>
      <c r="G41" s="32">
        <v>97.75</v>
      </c>
      <c r="H41" s="32">
        <v>90.8</v>
      </c>
      <c r="I41" s="32">
        <v>0.4</v>
      </c>
      <c r="AF41" s="32">
        <v>4.55</v>
      </c>
      <c r="AG41" s="32">
        <v>8.15</v>
      </c>
      <c r="AM41" s="32">
        <v>90.8</v>
      </c>
      <c r="AN41" s="32">
        <v>97.75</v>
      </c>
      <c r="AO41" s="32">
        <v>95.6</v>
      </c>
    </row>
    <row r="42" spans="2:41" x14ac:dyDescent="0.25">
      <c r="B42" s="127">
        <v>45652</v>
      </c>
      <c r="C42" s="32">
        <v>6.7</v>
      </c>
      <c r="D42" s="32">
        <v>7.81</v>
      </c>
      <c r="E42" s="32">
        <v>4.3499999999999996</v>
      </c>
      <c r="F42" s="32">
        <v>97.2</v>
      </c>
      <c r="G42" s="32">
        <v>98.7</v>
      </c>
      <c r="H42" s="32">
        <v>94.7</v>
      </c>
      <c r="I42" s="32">
        <v>0.2</v>
      </c>
      <c r="AF42" s="32">
        <v>4.3499999999999996</v>
      </c>
      <c r="AG42" s="32">
        <v>7.81</v>
      </c>
      <c r="AH42" s="32">
        <v>6.7</v>
      </c>
      <c r="AM42" s="32">
        <v>94.7</v>
      </c>
      <c r="AN42" s="32">
        <v>98.7</v>
      </c>
      <c r="AO42" s="32">
        <v>97.2</v>
      </c>
    </row>
    <row r="43" spans="2:41" x14ac:dyDescent="0.25">
      <c r="B43" s="127">
        <v>45653</v>
      </c>
      <c r="C43" s="32">
        <v>7.27</v>
      </c>
      <c r="D43" s="32">
        <v>13.35</v>
      </c>
      <c r="E43" s="32">
        <v>2.5299999999999998</v>
      </c>
      <c r="F43" s="32">
        <v>88.5</v>
      </c>
      <c r="G43" s="32">
        <v>98.9</v>
      </c>
      <c r="H43" s="32">
        <v>61.68</v>
      </c>
      <c r="I43" s="32">
        <v>0</v>
      </c>
      <c r="AF43" s="32">
        <v>2.5299999999999998</v>
      </c>
      <c r="AG43" s="32">
        <v>13.35</v>
      </c>
      <c r="AH43" s="32">
        <v>7.27</v>
      </c>
      <c r="AM43" s="32">
        <v>61.68</v>
      </c>
      <c r="AN43" s="32">
        <v>98.9</v>
      </c>
      <c r="AO43" s="32">
        <v>88.5</v>
      </c>
    </row>
    <row r="44" spans="2:41" x14ac:dyDescent="0.25">
      <c r="B44" s="127">
        <v>45654</v>
      </c>
      <c r="C44" s="32">
        <v>5.53</v>
      </c>
      <c r="D44" s="32">
        <v>12.62</v>
      </c>
      <c r="E44" s="32">
        <v>1.24</v>
      </c>
      <c r="F44" s="32">
        <v>87.6</v>
      </c>
      <c r="G44" s="32">
        <v>98.3</v>
      </c>
      <c r="H44" s="32">
        <v>60.57</v>
      </c>
      <c r="I44" s="32">
        <v>0</v>
      </c>
      <c r="AF44" s="32">
        <v>1.24</v>
      </c>
      <c r="AG44" s="32">
        <v>12.62</v>
      </c>
      <c r="AH44" s="32">
        <v>5.53</v>
      </c>
      <c r="AM44" s="32">
        <v>60.57</v>
      </c>
      <c r="AN44" s="32">
        <v>98.3</v>
      </c>
      <c r="AO44" s="32">
        <v>87.6</v>
      </c>
    </row>
    <row r="45" spans="2:41" x14ac:dyDescent="0.25">
      <c r="B45" s="127">
        <v>45655</v>
      </c>
      <c r="C45" s="32">
        <v>3.63</v>
      </c>
      <c r="D45" s="32">
        <v>4.8</v>
      </c>
      <c r="E45" s="32">
        <v>1.65</v>
      </c>
      <c r="F45" s="32">
        <v>96.8</v>
      </c>
      <c r="G45" s="32">
        <v>98.2</v>
      </c>
      <c r="H45" s="32">
        <v>92.7</v>
      </c>
      <c r="I45" s="32">
        <v>0</v>
      </c>
      <c r="AF45" s="32">
        <v>1.65</v>
      </c>
      <c r="AG45" s="32">
        <v>4.8</v>
      </c>
      <c r="AH45" s="32">
        <v>3.63</v>
      </c>
      <c r="AM45" s="32">
        <v>92.7</v>
      </c>
      <c r="AN45" s="32">
        <v>98.2</v>
      </c>
      <c r="AO45" s="32">
        <v>96.8</v>
      </c>
    </row>
    <row r="46" spans="2:41" x14ac:dyDescent="0.25">
      <c r="B46" s="127">
        <v>45656</v>
      </c>
      <c r="C46" s="32">
        <v>1.98</v>
      </c>
      <c r="D46" s="32">
        <v>6.62</v>
      </c>
      <c r="E46" s="32">
        <v>-0.59</v>
      </c>
      <c r="F46" s="32">
        <v>93.2</v>
      </c>
      <c r="G46" s="32">
        <v>98.5</v>
      </c>
      <c r="H46" s="32">
        <v>72.64</v>
      </c>
      <c r="I46" s="32">
        <v>0.2</v>
      </c>
      <c r="AF46" s="32">
        <v>-0.59</v>
      </c>
      <c r="AG46" s="32">
        <v>6.62</v>
      </c>
      <c r="AH46" s="32">
        <v>1.98</v>
      </c>
      <c r="AM46" s="32">
        <v>72.64</v>
      </c>
      <c r="AN46" s="32">
        <v>98.5</v>
      </c>
      <c r="AO46" s="32">
        <v>93.2</v>
      </c>
    </row>
    <row r="47" spans="2:41" x14ac:dyDescent="0.25">
      <c r="B47" s="127">
        <v>45657</v>
      </c>
      <c r="C47" s="32">
        <v>0.88</v>
      </c>
      <c r="D47" s="32">
        <v>7.07</v>
      </c>
      <c r="E47" s="32">
        <v>-1.5</v>
      </c>
      <c r="F47" s="32">
        <v>94.1</v>
      </c>
      <c r="G47" s="32">
        <v>98.6</v>
      </c>
      <c r="H47" s="32">
        <v>70.39</v>
      </c>
      <c r="I47" s="32">
        <v>0</v>
      </c>
      <c r="AF47" s="32">
        <v>-1.5</v>
      </c>
      <c r="AG47" s="32">
        <v>7.07</v>
      </c>
      <c r="AH47" s="32">
        <v>0.88</v>
      </c>
      <c r="AM47" s="32">
        <v>70.39</v>
      </c>
      <c r="AN47" s="32">
        <v>98.6</v>
      </c>
      <c r="AO47" s="32">
        <v>94.1</v>
      </c>
    </row>
    <row r="48" spans="2:41" x14ac:dyDescent="0.25">
      <c r="B48" s="127">
        <v>45658</v>
      </c>
      <c r="C48" s="32">
        <v>0.19</v>
      </c>
      <c r="D48" s="32">
        <v>4.9000000000000004</v>
      </c>
      <c r="E48" s="32">
        <v>-1.42</v>
      </c>
      <c r="F48" s="32">
        <v>94.4</v>
      </c>
      <c r="G48" s="32">
        <v>98.6</v>
      </c>
      <c r="H48" s="32">
        <v>76.459999999999994</v>
      </c>
      <c r="I48" s="32">
        <v>0</v>
      </c>
      <c r="AF48" s="32">
        <v>-1.42</v>
      </c>
      <c r="AG48" s="32">
        <v>4.9000000000000004</v>
      </c>
      <c r="AH48" s="32">
        <v>0.19</v>
      </c>
      <c r="AM48" s="32">
        <v>76.459999999999994</v>
      </c>
      <c r="AN48" s="32">
        <v>98.6</v>
      </c>
      <c r="AO48" s="32">
        <v>94.4</v>
      </c>
    </row>
    <row r="49" spans="2:41" x14ac:dyDescent="0.25">
      <c r="B49" s="127">
        <v>45659</v>
      </c>
      <c r="C49" s="32">
        <v>2.67</v>
      </c>
      <c r="D49" s="32">
        <v>7.32</v>
      </c>
      <c r="E49" s="32">
        <v>-1.75</v>
      </c>
      <c r="F49" s="32">
        <v>86.8</v>
      </c>
      <c r="G49" s="32">
        <v>97.7</v>
      </c>
      <c r="H49" s="32">
        <v>71.73</v>
      </c>
      <c r="I49" s="32">
        <v>0</v>
      </c>
      <c r="AF49" s="32">
        <v>-1.75</v>
      </c>
      <c r="AG49" s="32">
        <v>7.32</v>
      </c>
      <c r="AH49" s="32">
        <v>2.67</v>
      </c>
      <c r="AM49" s="32">
        <v>71.73</v>
      </c>
      <c r="AN49" s="32">
        <v>97.7</v>
      </c>
      <c r="AO49" s="32">
        <v>86.8</v>
      </c>
    </row>
    <row r="50" spans="2:41" x14ac:dyDescent="0.25">
      <c r="B50" s="127">
        <v>45660</v>
      </c>
      <c r="C50" s="32">
        <v>6.82</v>
      </c>
      <c r="D50" s="32">
        <v>8.68</v>
      </c>
      <c r="E50" s="32">
        <v>3.87</v>
      </c>
      <c r="F50" s="32">
        <v>86.8</v>
      </c>
      <c r="G50" s="32">
        <v>92.6</v>
      </c>
      <c r="H50" s="32">
        <v>75.790000000000006</v>
      </c>
      <c r="I50" s="32">
        <v>11.1</v>
      </c>
      <c r="AF50" s="32">
        <v>3.87</v>
      </c>
      <c r="AG50" s="32">
        <v>8.68</v>
      </c>
      <c r="AH50" s="32">
        <v>6.82</v>
      </c>
      <c r="AM50" s="32">
        <v>75.790000000000006</v>
      </c>
      <c r="AN50" s="32">
        <v>92.6</v>
      </c>
      <c r="AO50" s="32">
        <v>86.8</v>
      </c>
    </row>
    <row r="51" spans="2:41" x14ac:dyDescent="0.25">
      <c r="B51" s="127">
        <v>45661</v>
      </c>
      <c r="C51" s="32">
        <v>9.75</v>
      </c>
      <c r="D51" s="32">
        <v>12.61</v>
      </c>
      <c r="E51" s="32">
        <v>8.3800000000000008</v>
      </c>
      <c r="F51" s="32">
        <v>76.63</v>
      </c>
      <c r="G51" s="32">
        <v>90.7</v>
      </c>
      <c r="H51" s="32">
        <v>62.86</v>
      </c>
      <c r="I51" s="32">
        <v>0</v>
      </c>
      <c r="AF51" s="32">
        <v>8.3800000000000008</v>
      </c>
      <c r="AG51" s="32">
        <v>12.61</v>
      </c>
      <c r="AH51" s="32">
        <v>9.75</v>
      </c>
      <c r="AM51" s="32">
        <v>62.86</v>
      </c>
      <c r="AN51" s="32">
        <v>90.7</v>
      </c>
      <c r="AO51" s="32">
        <v>76.63</v>
      </c>
    </row>
    <row r="52" spans="2:41" x14ac:dyDescent="0.25">
      <c r="B52" s="127">
        <v>45662</v>
      </c>
      <c r="C52" s="32">
        <v>9.8699999999999992</v>
      </c>
      <c r="D52" s="32">
        <v>13.82</v>
      </c>
      <c r="E52" s="32">
        <v>6.1</v>
      </c>
      <c r="F52" s="32">
        <v>71.88</v>
      </c>
      <c r="G52" s="32">
        <v>88.2</v>
      </c>
      <c r="H52" s="32">
        <v>55.36</v>
      </c>
      <c r="I52" s="32">
        <v>0</v>
      </c>
      <c r="AF52" s="32">
        <v>6.1</v>
      </c>
      <c r="AG52" s="32">
        <v>13.82</v>
      </c>
      <c r="AH52" s="32">
        <v>9.8699999999999992</v>
      </c>
      <c r="AM52" s="32">
        <v>55.36</v>
      </c>
      <c r="AN52" s="32">
        <v>88.2</v>
      </c>
      <c r="AO52" s="32">
        <v>71.88</v>
      </c>
    </row>
    <row r="53" spans="2:41" x14ac:dyDescent="0.25">
      <c r="B53" s="127">
        <v>45663</v>
      </c>
      <c r="C53" s="32">
        <v>7.1</v>
      </c>
      <c r="D53" s="32">
        <v>11.59</v>
      </c>
      <c r="E53" s="32">
        <v>-0.1</v>
      </c>
      <c r="F53" s="32">
        <v>80.5</v>
      </c>
      <c r="G53" s="32">
        <v>96.3</v>
      </c>
      <c r="H53" s="32">
        <v>65.44</v>
      </c>
      <c r="I53" s="32">
        <v>2.4</v>
      </c>
      <c r="AF53" s="32">
        <v>-0.1</v>
      </c>
      <c r="AG53" s="32">
        <v>11.59</v>
      </c>
      <c r="AH53" s="32">
        <v>7.1</v>
      </c>
      <c r="AM53" s="32">
        <v>65.44</v>
      </c>
      <c r="AN53" s="32">
        <v>96.3</v>
      </c>
      <c r="AO53" s="32">
        <v>80.5</v>
      </c>
    </row>
    <row r="54" spans="2:41" x14ac:dyDescent="0.25">
      <c r="B54" s="127">
        <v>45664</v>
      </c>
      <c r="C54" s="32">
        <v>5.81</v>
      </c>
      <c r="D54" s="32">
        <v>10.57</v>
      </c>
      <c r="E54" s="32">
        <v>-0.61</v>
      </c>
      <c r="F54" s="32">
        <v>82.5</v>
      </c>
      <c r="G54" s="32">
        <v>96.5</v>
      </c>
      <c r="H54" s="32">
        <v>73.099999999999994</v>
      </c>
      <c r="I54" s="32">
        <v>0</v>
      </c>
      <c r="AF54" s="32">
        <v>-0.61</v>
      </c>
      <c r="AG54" s="32">
        <v>10.57</v>
      </c>
      <c r="AH54" s="32">
        <v>5.81</v>
      </c>
      <c r="AM54" s="32">
        <v>73.099999999999994</v>
      </c>
      <c r="AN54" s="32">
        <v>96.5</v>
      </c>
      <c r="AO54" s="32">
        <v>82.5</v>
      </c>
    </row>
    <row r="55" spans="2:41" x14ac:dyDescent="0.25">
      <c r="B55" s="127">
        <v>45665</v>
      </c>
      <c r="C55" s="32">
        <v>11.01</v>
      </c>
      <c r="D55" s="32">
        <v>12.75</v>
      </c>
      <c r="E55" s="32">
        <v>9.5500000000000007</v>
      </c>
      <c r="F55" s="32">
        <v>70.63</v>
      </c>
      <c r="G55" s="32">
        <v>80.400000000000006</v>
      </c>
      <c r="H55" s="32">
        <v>59.89</v>
      </c>
      <c r="I55" s="32">
        <v>0</v>
      </c>
      <c r="AF55" s="32">
        <v>9.5500000000000007</v>
      </c>
      <c r="AG55" s="32">
        <v>12.75</v>
      </c>
      <c r="AH55" s="32">
        <v>11.01</v>
      </c>
      <c r="AM55" s="32">
        <v>59.89</v>
      </c>
      <c r="AN55" s="32">
        <v>80.400000000000006</v>
      </c>
      <c r="AO55" s="32">
        <v>70.63</v>
      </c>
    </row>
    <row r="56" spans="2:41" x14ac:dyDescent="0.25">
      <c r="B56" s="127">
        <v>45666</v>
      </c>
      <c r="C56" s="32">
        <v>11.03</v>
      </c>
      <c r="D56" s="32">
        <v>16.14</v>
      </c>
      <c r="E56" s="32">
        <v>6.49</v>
      </c>
      <c r="F56" s="32">
        <v>74.23</v>
      </c>
      <c r="G56" s="32">
        <v>95.5</v>
      </c>
      <c r="H56" s="32">
        <v>51.63</v>
      </c>
      <c r="I56" s="32">
        <v>0</v>
      </c>
      <c r="AF56" s="32">
        <v>6.49</v>
      </c>
      <c r="AG56" s="32">
        <v>16.14</v>
      </c>
      <c r="AH56" s="32">
        <v>11.03</v>
      </c>
      <c r="AM56" s="32">
        <v>51.63</v>
      </c>
      <c r="AN56" s="32">
        <v>95.5</v>
      </c>
      <c r="AO56" s="32">
        <v>74.23</v>
      </c>
    </row>
    <row r="57" spans="2:41" x14ac:dyDescent="0.25">
      <c r="B57" s="127">
        <v>45667</v>
      </c>
      <c r="C57" s="32">
        <v>12.47</v>
      </c>
      <c r="D57" s="32">
        <v>15.48</v>
      </c>
      <c r="E57" s="32">
        <v>8.2200000000000006</v>
      </c>
      <c r="F57" s="32">
        <v>75.900000000000006</v>
      </c>
      <c r="G57" s="32">
        <v>92.8</v>
      </c>
      <c r="H57" s="32">
        <v>60.89</v>
      </c>
      <c r="I57" s="32">
        <v>0</v>
      </c>
      <c r="AF57" s="32">
        <v>8.2200000000000006</v>
      </c>
      <c r="AG57" s="32">
        <v>15.48</v>
      </c>
      <c r="AH57" s="32">
        <v>12.47</v>
      </c>
      <c r="AM57" s="32">
        <v>60.89</v>
      </c>
      <c r="AN57" s="32">
        <v>92.8</v>
      </c>
      <c r="AO57" s="32">
        <v>75.900000000000006</v>
      </c>
    </row>
    <row r="58" spans="2:41" x14ac:dyDescent="0.25">
      <c r="B58" s="127">
        <v>45668</v>
      </c>
      <c r="C58" s="32">
        <v>10.07</v>
      </c>
      <c r="D58" s="32">
        <v>12.68</v>
      </c>
      <c r="E58" s="32">
        <v>7.46</v>
      </c>
      <c r="F58" s="32">
        <v>85.7</v>
      </c>
      <c r="G58" s="32">
        <v>95.6</v>
      </c>
      <c r="H58" s="32">
        <v>65.63</v>
      </c>
      <c r="I58" s="32">
        <v>11.57</v>
      </c>
      <c r="AF58" s="32">
        <v>7.46</v>
      </c>
      <c r="AG58" s="32">
        <v>12.68</v>
      </c>
      <c r="AH58" s="32">
        <v>10.07</v>
      </c>
      <c r="AM58" s="32">
        <v>65.63</v>
      </c>
      <c r="AN58" s="32">
        <v>95.6</v>
      </c>
      <c r="AO58" s="32">
        <v>85.7</v>
      </c>
    </row>
    <row r="59" spans="2:41" x14ac:dyDescent="0.25">
      <c r="B59" s="127">
        <v>45669</v>
      </c>
      <c r="C59" s="32">
        <v>4.92</v>
      </c>
      <c r="D59" s="32">
        <v>8.41</v>
      </c>
      <c r="E59" s="32">
        <v>-1.89</v>
      </c>
      <c r="F59" s="32">
        <v>78.430000000000007</v>
      </c>
      <c r="G59" s="32">
        <v>95.2</v>
      </c>
      <c r="H59" s="32">
        <v>50.7</v>
      </c>
      <c r="I59" s="32">
        <v>0.5</v>
      </c>
      <c r="AF59" s="32">
        <v>-1.89</v>
      </c>
      <c r="AG59" s="32">
        <v>8.41</v>
      </c>
      <c r="AH59" s="32">
        <v>4.92</v>
      </c>
      <c r="AM59" s="32">
        <v>50.7</v>
      </c>
      <c r="AN59" s="32">
        <v>95.2</v>
      </c>
      <c r="AO59" s="32">
        <v>78.430000000000007</v>
      </c>
    </row>
    <row r="60" spans="2:41" x14ac:dyDescent="0.25">
      <c r="B60" s="127">
        <v>45670</v>
      </c>
      <c r="C60" s="32">
        <v>0.02</v>
      </c>
      <c r="D60" s="32">
        <v>6.01</v>
      </c>
      <c r="E60" s="32">
        <v>-3.89</v>
      </c>
      <c r="F60" s="32">
        <v>82.8</v>
      </c>
      <c r="G60" s="32">
        <v>93.8</v>
      </c>
      <c r="H60" s="32">
        <v>56.24</v>
      </c>
      <c r="I60" s="32">
        <v>0</v>
      </c>
      <c r="AF60" s="32">
        <v>-3.89</v>
      </c>
      <c r="AG60" s="32">
        <v>6.01</v>
      </c>
      <c r="AH60" s="32">
        <v>0.02</v>
      </c>
      <c r="AM60" s="32">
        <v>56.24</v>
      </c>
      <c r="AN60" s="32">
        <v>93.8</v>
      </c>
      <c r="AO60" s="32">
        <v>82.8</v>
      </c>
    </row>
    <row r="61" spans="2:41" x14ac:dyDescent="0.25">
      <c r="B61" s="127">
        <v>45671</v>
      </c>
      <c r="C61" s="32">
        <v>0.83</v>
      </c>
      <c r="D61" s="32">
        <v>8.81</v>
      </c>
      <c r="E61" s="32">
        <v>-4.58</v>
      </c>
      <c r="F61" s="32">
        <v>82.7</v>
      </c>
      <c r="G61" s="32">
        <v>96.1</v>
      </c>
      <c r="H61" s="32">
        <v>57.58</v>
      </c>
      <c r="I61" s="32">
        <v>0</v>
      </c>
      <c r="AF61" s="32">
        <v>-4.58</v>
      </c>
      <c r="AG61" s="32">
        <v>8.81</v>
      </c>
      <c r="AH61" s="32">
        <v>0.83</v>
      </c>
      <c r="AM61" s="32">
        <v>57.58</v>
      </c>
      <c r="AN61" s="32">
        <v>96.1</v>
      </c>
      <c r="AO61" s="32">
        <v>82.7</v>
      </c>
    </row>
    <row r="62" spans="2:41" x14ac:dyDescent="0.25">
      <c r="B62" s="127">
        <v>45672</v>
      </c>
      <c r="C62" s="32">
        <v>0.88</v>
      </c>
      <c r="D62" s="32">
        <v>10.67</v>
      </c>
      <c r="E62" s="32">
        <v>-3.79</v>
      </c>
      <c r="F62" s="32">
        <v>83.5</v>
      </c>
      <c r="G62" s="32">
        <v>97.5</v>
      </c>
      <c r="H62" s="32">
        <v>48.38</v>
      </c>
      <c r="I62" s="32">
        <v>0</v>
      </c>
      <c r="AF62" s="32">
        <v>-3.79</v>
      </c>
      <c r="AG62" s="32">
        <v>10.67</v>
      </c>
      <c r="AH62" s="32">
        <v>0.88</v>
      </c>
      <c r="AM62" s="32">
        <v>48.38</v>
      </c>
      <c r="AN62" s="32">
        <v>97.5</v>
      </c>
      <c r="AO62" s="32">
        <v>83.5</v>
      </c>
    </row>
    <row r="63" spans="2:41" x14ac:dyDescent="0.25">
      <c r="B63" s="127">
        <v>45673</v>
      </c>
      <c r="C63" s="32">
        <v>4.08</v>
      </c>
      <c r="D63" s="32">
        <v>8.4600000000000009</v>
      </c>
      <c r="E63" s="32">
        <v>-1.2</v>
      </c>
      <c r="F63" s="32">
        <v>85.2</v>
      </c>
      <c r="G63" s="32">
        <v>96.4</v>
      </c>
      <c r="H63" s="32">
        <v>70.06</v>
      </c>
      <c r="I63" s="32">
        <v>0</v>
      </c>
      <c r="AF63" s="32">
        <v>-1.2</v>
      </c>
      <c r="AG63" s="32">
        <v>8.4600000000000009</v>
      </c>
      <c r="AH63" s="32">
        <v>4.08</v>
      </c>
      <c r="AM63" s="32">
        <v>70.06</v>
      </c>
      <c r="AN63" s="32">
        <v>96.4</v>
      </c>
      <c r="AO63" s="32">
        <v>85.2</v>
      </c>
    </row>
    <row r="64" spans="2:41" x14ac:dyDescent="0.25">
      <c r="B64" s="127">
        <v>45674</v>
      </c>
      <c r="C64" s="32">
        <v>-0.66</v>
      </c>
      <c r="D64" s="32">
        <v>5.59</v>
      </c>
      <c r="E64" s="32">
        <v>-3.78</v>
      </c>
      <c r="F64" s="32">
        <v>95.6</v>
      </c>
      <c r="G64" s="32">
        <v>98.2</v>
      </c>
      <c r="H64" s="32">
        <v>88.6</v>
      </c>
      <c r="I64" s="32">
        <v>0</v>
      </c>
      <c r="AF64" s="32">
        <v>-3.78</v>
      </c>
      <c r="AG64" s="32">
        <v>5.59</v>
      </c>
      <c r="AH64" s="32">
        <v>-0.66</v>
      </c>
      <c r="AM64" s="32">
        <v>88.6</v>
      </c>
      <c r="AN64" s="32">
        <v>98.2</v>
      </c>
      <c r="AO64" s="32">
        <v>95.6</v>
      </c>
    </row>
    <row r="65" spans="2:41" x14ac:dyDescent="0.25">
      <c r="B65" s="127">
        <v>45675</v>
      </c>
      <c r="C65" s="32">
        <v>1.41</v>
      </c>
      <c r="D65" s="32">
        <v>10.27</v>
      </c>
      <c r="E65" s="32">
        <v>-5.33</v>
      </c>
      <c r="F65" s="32">
        <v>83.6</v>
      </c>
      <c r="G65" s="32">
        <v>97.6</v>
      </c>
      <c r="H65" s="32">
        <v>53.06</v>
      </c>
      <c r="I65" s="32">
        <v>0</v>
      </c>
      <c r="AF65" s="32">
        <v>-5.33</v>
      </c>
      <c r="AG65" s="32">
        <v>10.27</v>
      </c>
      <c r="AH65" s="32">
        <v>1.41</v>
      </c>
      <c r="AM65" s="32">
        <v>53.06</v>
      </c>
      <c r="AN65" s="32">
        <v>97.6</v>
      </c>
      <c r="AO65" s="32">
        <v>83.6</v>
      </c>
    </row>
    <row r="66" spans="2:41" x14ac:dyDescent="0.25">
      <c r="B66" s="127">
        <v>45676</v>
      </c>
      <c r="C66" s="32">
        <v>2.81</v>
      </c>
      <c r="D66" s="32">
        <v>10.81</v>
      </c>
      <c r="E66" s="32">
        <v>-4.2300000000000004</v>
      </c>
      <c r="F66" s="32">
        <v>76.97</v>
      </c>
      <c r="G66" s="32">
        <v>96.6</v>
      </c>
      <c r="H66" s="32">
        <v>44.67</v>
      </c>
      <c r="I66" s="32">
        <v>0.8</v>
      </c>
      <c r="AF66" s="32">
        <v>-4.2300000000000004</v>
      </c>
      <c r="AG66" s="32">
        <v>10.81</v>
      </c>
      <c r="AH66" s="32">
        <v>2.81</v>
      </c>
      <c r="AM66" s="32">
        <v>44.67</v>
      </c>
      <c r="AN66" s="32">
        <v>96.6</v>
      </c>
      <c r="AO66" s="32">
        <v>76.97</v>
      </c>
    </row>
    <row r="67" spans="2:41" x14ac:dyDescent="0.25">
      <c r="B67" s="127">
        <v>45677</v>
      </c>
      <c r="C67" s="32">
        <v>4.4800000000000004</v>
      </c>
      <c r="D67" s="32">
        <v>9.2799999999999994</v>
      </c>
      <c r="E67" s="32">
        <v>2.3199999999999998</v>
      </c>
      <c r="F67" s="32">
        <v>88.8</v>
      </c>
      <c r="G67" s="32">
        <v>97</v>
      </c>
      <c r="H67" s="32">
        <v>71.81</v>
      </c>
      <c r="I67" s="32">
        <v>0</v>
      </c>
      <c r="AF67" s="32">
        <v>2.3199999999999998</v>
      </c>
      <c r="AG67" s="32">
        <v>9.2799999999999994</v>
      </c>
      <c r="AH67" s="32">
        <v>4.4800000000000004</v>
      </c>
      <c r="AM67" s="32">
        <v>71.81</v>
      </c>
      <c r="AN67" s="32">
        <v>97</v>
      </c>
      <c r="AO67" s="32">
        <v>88.8</v>
      </c>
    </row>
    <row r="68" spans="2:41" x14ac:dyDescent="0.25">
      <c r="B68" s="127">
        <v>45678</v>
      </c>
      <c r="C68" s="32">
        <v>5.3</v>
      </c>
      <c r="D68" s="32">
        <v>7.89</v>
      </c>
      <c r="E68" s="32">
        <v>2.75</v>
      </c>
      <c r="F68" s="32">
        <v>92.9</v>
      </c>
      <c r="G68" s="32">
        <v>97.8</v>
      </c>
      <c r="H68" s="32">
        <v>82.4</v>
      </c>
      <c r="I68" s="32">
        <v>0.3</v>
      </c>
      <c r="AF68" s="32">
        <v>2.75</v>
      </c>
      <c r="AG68" s="32">
        <v>7.89</v>
      </c>
      <c r="AH68" s="32">
        <v>5.3</v>
      </c>
      <c r="AM68" s="32">
        <v>82.4</v>
      </c>
      <c r="AN68" s="32">
        <v>97.8</v>
      </c>
      <c r="AO68" s="32">
        <v>92.9</v>
      </c>
    </row>
    <row r="69" spans="2:41" x14ac:dyDescent="0.25">
      <c r="B69" s="127">
        <v>45679</v>
      </c>
      <c r="C69" s="32">
        <v>7.41</v>
      </c>
      <c r="D69" s="32">
        <v>14.17</v>
      </c>
      <c r="E69" s="32">
        <v>4.46</v>
      </c>
      <c r="F69" s="32">
        <v>96</v>
      </c>
      <c r="G69" s="32">
        <v>98.8</v>
      </c>
      <c r="H69" s="32">
        <v>68.260000000000005</v>
      </c>
      <c r="I69" s="32">
        <v>4.6100000000000003</v>
      </c>
      <c r="AF69" s="32">
        <v>4.46</v>
      </c>
      <c r="AG69" s="32">
        <v>14.17</v>
      </c>
      <c r="AH69" s="32">
        <v>7.41</v>
      </c>
      <c r="AM69" s="32">
        <v>68.260000000000005</v>
      </c>
      <c r="AN69" s="32">
        <v>98.8</v>
      </c>
      <c r="AO69" s="32">
        <v>96</v>
      </c>
    </row>
    <row r="70" spans="2:41" x14ac:dyDescent="0.25">
      <c r="B70" s="127">
        <v>45680</v>
      </c>
      <c r="C70" s="32">
        <v>8.17</v>
      </c>
      <c r="D70" s="32">
        <v>11.77</v>
      </c>
      <c r="E70" s="32">
        <v>5.37</v>
      </c>
      <c r="F70" s="32">
        <v>89.1</v>
      </c>
      <c r="G70" s="32">
        <v>98</v>
      </c>
      <c r="H70" s="32">
        <v>70.16</v>
      </c>
      <c r="I70" s="32">
        <v>2.52</v>
      </c>
      <c r="AF70" s="32">
        <v>5.37</v>
      </c>
      <c r="AG70" s="32">
        <v>11.77</v>
      </c>
      <c r="AH70" s="32">
        <v>8.17</v>
      </c>
      <c r="AM70" s="32">
        <v>70.16</v>
      </c>
      <c r="AN70" s="32">
        <v>98</v>
      </c>
      <c r="AO70" s="32">
        <v>89.1</v>
      </c>
    </row>
    <row r="71" spans="2:41" x14ac:dyDescent="0.25">
      <c r="B71" s="127">
        <v>45681</v>
      </c>
      <c r="C71" s="32">
        <v>10.48</v>
      </c>
      <c r="D71" s="32">
        <v>14.29</v>
      </c>
      <c r="E71" s="32">
        <v>7.08</v>
      </c>
      <c r="F71" s="32">
        <v>79.53</v>
      </c>
      <c r="G71" s="32">
        <v>94.5</v>
      </c>
      <c r="H71" s="32">
        <v>67.31</v>
      </c>
      <c r="I71" s="32">
        <v>0</v>
      </c>
      <c r="AF71" s="32">
        <v>7.08</v>
      </c>
      <c r="AG71" s="32">
        <v>14.29</v>
      </c>
      <c r="AH71" s="32">
        <v>10.48</v>
      </c>
      <c r="AM71" s="32">
        <v>67.31</v>
      </c>
      <c r="AN71" s="32">
        <v>94.5</v>
      </c>
      <c r="AO71" s="32">
        <v>79.53</v>
      </c>
    </row>
    <row r="72" spans="2:41" x14ac:dyDescent="0.25">
      <c r="B72" s="127">
        <v>45682</v>
      </c>
      <c r="C72" s="32">
        <v>8.6300000000000008</v>
      </c>
      <c r="D72" s="32">
        <v>12.63</v>
      </c>
      <c r="E72" s="32">
        <v>1.69</v>
      </c>
      <c r="F72" s="32">
        <v>79.73</v>
      </c>
      <c r="G72" s="32">
        <v>95.5</v>
      </c>
      <c r="H72" s="32">
        <v>53.32</v>
      </c>
      <c r="I72" s="32">
        <v>2.95</v>
      </c>
      <c r="AF72" s="32">
        <v>1.69</v>
      </c>
      <c r="AG72" s="32">
        <v>12.63</v>
      </c>
      <c r="AH72" s="32">
        <v>8.6300000000000008</v>
      </c>
      <c r="AM72" s="32">
        <v>53.32</v>
      </c>
      <c r="AN72" s="32">
        <v>95.5</v>
      </c>
      <c r="AO72" s="32">
        <v>79.73</v>
      </c>
    </row>
    <row r="73" spans="2:41" x14ac:dyDescent="0.25">
      <c r="B73" s="127">
        <v>45683</v>
      </c>
      <c r="C73" s="32">
        <v>9.9499999999999993</v>
      </c>
      <c r="D73" s="32">
        <v>15.92</v>
      </c>
      <c r="E73" s="32">
        <v>1.69</v>
      </c>
      <c r="F73" s="32">
        <v>65.989999999999995</v>
      </c>
      <c r="G73" s="32">
        <v>95.9</v>
      </c>
      <c r="H73" s="32">
        <v>54.16</v>
      </c>
      <c r="I73" s="32">
        <v>0</v>
      </c>
      <c r="AF73" s="32">
        <v>1.69</v>
      </c>
      <c r="AG73" s="32">
        <v>15.92</v>
      </c>
      <c r="AH73" s="32">
        <v>9.9499999999999993</v>
      </c>
      <c r="AM73" s="32">
        <v>54.16</v>
      </c>
      <c r="AN73" s="32">
        <v>95.9</v>
      </c>
      <c r="AO73" s="32">
        <v>65.989999999999995</v>
      </c>
    </row>
    <row r="74" spans="2:41" x14ac:dyDescent="0.25">
      <c r="B74" s="127">
        <v>45684</v>
      </c>
      <c r="C74" s="32">
        <v>10.5</v>
      </c>
      <c r="D74" s="32">
        <v>15.46</v>
      </c>
      <c r="E74" s="32">
        <v>4.68</v>
      </c>
      <c r="F74" s="32">
        <v>72.760000000000005</v>
      </c>
      <c r="G74" s="32">
        <v>91.9</v>
      </c>
      <c r="H74" s="32">
        <v>48.04</v>
      </c>
      <c r="I74" s="32">
        <v>5.9</v>
      </c>
      <c r="AF74" s="32">
        <v>4.68</v>
      </c>
      <c r="AG74" s="32">
        <v>15.46</v>
      </c>
      <c r="AH74" s="32">
        <v>10.5</v>
      </c>
      <c r="AM74" s="32">
        <v>48.04</v>
      </c>
      <c r="AN74" s="32">
        <v>91.9</v>
      </c>
      <c r="AO74" s="32">
        <v>72.760000000000005</v>
      </c>
    </row>
    <row r="75" spans="2:41" x14ac:dyDescent="0.25">
      <c r="B75" s="127">
        <v>45685</v>
      </c>
      <c r="C75" s="32">
        <v>5.97</v>
      </c>
      <c r="D75" s="32">
        <v>9.16</v>
      </c>
      <c r="E75" s="32">
        <v>3.95</v>
      </c>
      <c r="F75" s="32">
        <v>72.63</v>
      </c>
      <c r="G75" s="32">
        <v>86.9</v>
      </c>
      <c r="H75" s="32">
        <v>65.3</v>
      </c>
      <c r="I75" s="32">
        <v>0</v>
      </c>
      <c r="AF75" s="32">
        <v>3.95</v>
      </c>
      <c r="AG75" s="32">
        <v>9.16</v>
      </c>
      <c r="AH75" s="32">
        <v>5.97</v>
      </c>
      <c r="AM75" s="32">
        <v>65.3</v>
      </c>
      <c r="AN75" s="32">
        <v>86.9</v>
      </c>
      <c r="AO75" s="32">
        <v>72.63</v>
      </c>
    </row>
    <row r="76" spans="2:41" x14ac:dyDescent="0.25">
      <c r="B76" s="127">
        <v>45686</v>
      </c>
      <c r="C76" s="32">
        <v>7.34</v>
      </c>
      <c r="D76" s="32">
        <v>12.67</v>
      </c>
      <c r="E76" s="32">
        <v>5.13</v>
      </c>
      <c r="F76" s="32">
        <v>68.989999999999995</v>
      </c>
      <c r="G76" s="32">
        <v>76.17</v>
      </c>
      <c r="H76" s="32">
        <v>54.61</v>
      </c>
      <c r="I76" s="32">
        <v>0</v>
      </c>
      <c r="AF76" s="32">
        <v>5.13</v>
      </c>
      <c r="AG76" s="32">
        <v>12.67</v>
      </c>
      <c r="AH76" s="32">
        <v>7.34</v>
      </c>
      <c r="AM76" s="32">
        <v>54.61</v>
      </c>
      <c r="AN76" s="32">
        <v>76.17</v>
      </c>
      <c r="AO76" s="32">
        <v>68.989999999999995</v>
      </c>
    </row>
    <row r="77" spans="2:41" x14ac:dyDescent="0.25">
      <c r="B77" s="127">
        <v>45687</v>
      </c>
      <c r="C77" s="32">
        <v>4.3099999999999996</v>
      </c>
      <c r="D77" s="32">
        <v>6.02</v>
      </c>
      <c r="E77" s="32">
        <v>2.16</v>
      </c>
      <c r="F77" s="32">
        <v>85.8</v>
      </c>
      <c r="G77" s="32">
        <v>93.4</v>
      </c>
      <c r="H77" s="32">
        <v>70.36</v>
      </c>
      <c r="I77" s="32">
        <v>17.68</v>
      </c>
      <c r="AF77" s="32">
        <v>2.16</v>
      </c>
      <c r="AG77" s="32">
        <v>6.02</v>
      </c>
      <c r="AH77" s="32">
        <v>4.3099999999999996</v>
      </c>
      <c r="AM77" s="32">
        <v>70.36</v>
      </c>
      <c r="AN77" s="32">
        <v>93.4</v>
      </c>
      <c r="AO77" s="32">
        <v>85.8</v>
      </c>
    </row>
    <row r="78" spans="2:41" x14ac:dyDescent="0.25">
      <c r="B78" s="127">
        <v>45688</v>
      </c>
      <c r="C78" s="32">
        <v>3.37</v>
      </c>
      <c r="D78" s="32">
        <v>9.94</v>
      </c>
      <c r="E78" s="32">
        <v>-0.61</v>
      </c>
      <c r="F78" s="32">
        <v>78.58</v>
      </c>
      <c r="G78" s="32">
        <v>93.2</v>
      </c>
      <c r="H78" s="32">
        <v>48.05</v>
      </c>
      <c r="I78" s="32">
        <v>0</v>
      </c>
      <c r="AF78" s="32">
        <v>-0.61</v>
      </c>
      <c r="AG78" s="32">
        <v>9.94</v>
      </c>
      <c r="AH78" s="32">
        <v>3.37</v>
      </c>
      <c r="AM78" s="32">
        <v>48.05</v>
      </c>
      <c r="AN78" s="32">
        <v>93.2</v>
      </c>
      <c r="AO78" s="32">
        <v>78.58</v>
      </c>
    </row>
    <row r="79" spans="2:41" x14ac:dyDescent="0.25">
      <c r="B79" s="127">
        <v>45689</v>
      </c>
      <c r="C79" s="32">
        <v>5.2</v>
      </c>
      <c r="D79" s="32">
        <v>10.050000000000001</v>
      </c>
      <c r="E79" s="32">
        <v>0.72</v>
      </c>
      <c r="F79" s="32">
        <v>86.3</v>
      </c>
      <c r="G79" s="32">
        <v>95.5</v>
      </c>
      <c r="H79" s="32">
        <v>68.400000000000006</v>
      </c>
      <c r="I79" s="32">
        <v>1</v>
      </c>
      <c r="AF79" s="32">
        <v>0.72</v>
      </c>
      <c r="AG79" s="32">
        <v>10.050000000000001</v>
      </c>
      <c r="AH79" s="32">
        <v>5.2</v>
      </c>
      <c r="AM79" s="32">
        <v>68.400000000000006</v>
      </c>
      <c r="AN79" s="32">
        <v>95.5</v>
      </c>
      <c r="AO79" s="32">
        <v>86.3</v>
      </c>
    </row>
    <row r="80" spans="2:41" x14ac:dyDescent="0.25">
      <c r="B80" s="127">
        <v>45690</v>
      </c>
      <c r="C80" s="32">
        <v>3.49</v>
      </c>
      <c r="D80" s="32">
        <v>7.48</v>
      </c>
      <c r="E80" s="32">
        <v>-1.79</v>
      </c>
      <c r="F80" s="32">
        <v>89.3</v>
      </c>
      <c r="G80" s="32">
        <v>98.3</v>
      </c>
      <c r="H80" s="32">
        <v>74.540000000000006</v>
      </c>
      <c r="I80" s="32">
        <v>0</v>
      </c>
      <c r="AF80" s="32">
        <v>-1.79</v>
      </c>
      <c r="AG80" s="32">
        <v>7.48</v>
      </c>
      <c r="AH80" s="32">
        <v>3.49</v>
      </c>
      <c r="AM80" s="32">
        <v>74.540000000000006</v>
      </c>
      <c r="AN80" s="32">
        <v>98.3</v>
      </c>
      <c r="AO80" s="32">
        <v>89.3</v>
      </c>
    </row>
    <row r="81" spans="2:41" x14ac:dyDescent="0.25">
      <c r="B81" s="127">
        <v>45691</v>
      </c>
      <c r="C81" s="32">
        <v>3.91</v>
      </c>
      <c r="D81" s="32">
        <v>8.9700000000000006</v>
      </c>
      <c r="E81" s="32">
        <v>-0.53</v>
      </c>
      <c r="F81" s="32">
        <v>91.6</v>
      </c>
      <c r="G81" s="32">
        <v>97.8</v>
      </c>
      <c r="H81" s="32">
        <v>76.19</v>
      </c>
      <c r="I81" s="32">
        <v>0</v>
      </c>
      <c r="AF81" s="32">
        <v>-0.53</v>
      </c>
      <c r="AG81" s="32">
        <v>8.9700000000000006</v>
      </c>
      <c r="AH81" s="32">
        <v>3.91</v>
      </c>
      <c r="AM81" s="32">
        <v>76.19</v>
      </c>
      <c r="AN81" s="32">
        <v>97.8</v>
      </c>
      <c r="AO81" s="32">
        <v>91.6</v>
      </c>
    </row>
    <row r="82" spans="2:41" x14ac:dyDescent="0.25">
      <c r="B82" s="127">
        <v>45692</v>
      </c>
      <c r="C82" s="32">
        <v>4.3600000000000003</v>
      </c>
      <c r="D82" s="32">
        <v>13.11</v>
      </c>
      <c r="E82" s="32">
        <v>-0.73</v>
      </c>
      <c r="F82" s="32">
        <v>86.3</v>
      </c>
      <c r="G82" s="32">
        <v>98.5</v>
      </c>
      <c r="H82" s="32">
        <v>54.08</v>
      </c>
      <c r="I82" s="32">
        <v>0</v>
      </c>
      <c r="AF82" s="32">
        <v>-0.73</v>
      </c>
      <c r="AG82" s="32">
        <v>13.11</v>
      </c>
      <c r="AH82" s="32">
        <v>4.3600000000000003</v>
      </c>
      <c r="AM82" s="32">
        <v>54.08</v>
      </c>
      <c r="AN82" s="32">
        <v>98.5</v>
      </c>
      <c r="AO82" s="32">
        <v>86.3</v>
      </c>
    </row>
    <row r="83" spans="2:41" x14ac:dyDescent="0.25">
      <c r="B83" s="127">
        <v>45693</v>
      </c>
      <c r="C83" s="32">
        <v>3.65</v>
      </c>
      <c r="D83" s="32">
        <v>11.97</v>
      </c>
      <c r="E83" s="32">
        <v>-2.52</v>
      </c>
      <c r="F83" s="32">
        <v>85.8</v>
      </c>
      <c r="G83" s="32">
        <v>98</v>
      </c>
      <c r="H83" s="32">
        <v>59.4</v>
      </c>
      <c r="I83" s="32">
        <v>0</v>
      </c>
      <c r="AF83" s="32">
        <v>-2.52</v>
      </c>
      <c r="AG83" s="32">
        <v>11.97</v>
      </c>
      <c r="AH83" s="32">
        <v>3.65</v>
      </c>
      <c r="AM83" s="32">
        <v>59.4</v>
      </c>
      <c r="AN83" s="32">
        <v>98</v>
      </c>
      <c r="AO83" s="32">
        <v>85.8</v>
      </c>
    </row>
    <row r="84" spans="2:41" x14ac:dyDescent="0.25">
      <c r="B84" s="127">
        <v>45694</v>
      </c>
      <c r="C84" s="32">
        <v>4.83</v>
      </c>
      <c r="D84" s="32">
        <v>12.13</v>
      </c>
      <c r="E84" s="32">
        <v>1.06</v>
      </c>
      <c r="F84" s="32">
        <v>82.7</v>
      </c>
      <c r="G84" s="32">
        <v>97.4</v>
      </c>
      <c r="H84" s="32">
        <v>49.06</v>
      </c>
      <c r="I84" s="32">
        <v>0</v>
      </c>
      <c r="AF84" s="32">
        <v>1.06</v>
      </c>
      <c r="AG84" s="32">
        <v>12.13</v>
      </c>
      <c r="AH84" s="32">
        <v>4.83</v>
      </c>
      <c r="AM84" s="32">
        <v>49.06</v>
      </c>
      <c r="AN84" s="32">
        <v>97.4</v>
      </c>
      <c r="AO84" s="32">
        <v>82.7</v>
      </c>
    </row>
    <row r="85" spans="2:41" x14ac:dyDescent="0.25">
      <c r="B85" s="127">
        <v>45695</v>
      </c>
      <c r="C85" s="32">
        <v>2.09</v>
      </c>
      <c r="D85" s="32">
        <v>5.61</v>
      </c>
      <c r="E85" s="32">
        <v>-0.06</v>
      </c>
      <c r="F85" s="32">
        <v>91.9</v>
      </c>
      <c r="G85" s="32">
        <v>97.3</v>
      </c>
      <c r="H85" s="32">
        <v>83.1</v>
      </c>
      <c r="I85" s="32">
        <v>7.26</v>
      </c>
      <c r="AF85" s="32">
        <v>-0.06</v>
      </c>
      <c r="AG85" s="32">
        <v>5.61</v>
      </c>
      <c r="AH85" s="32">
        <v>2.09</v>
      </c>
      <c r="AM85" s="32">
        <v>83.1</v>
      </c>
      <c r="AN85" s="32">
        <v>97.3</v>
      </c>
      <c r="AO85" s="32">
        <v>91.9</v>
      </c>
    </row>
    <row r="86" spans="2:41" x14ac:dyDescent="0.25">
      <c r="B86" s="127">
        <v>45696</v>
      </c>
      <c r="C86" s="32">
        <v>2.65</v>
      </c>
      <c r="D86" s="32">
        <v>8.26</v>
      </c>
      <c r="E86" s="32">
        <v>-2.81</v>
      </c>
      <c r="F86" s="32">
        <v>84.4</v>
      </c>
      <c r="G86" s="32">
        <v>98.4</v>
      </c>
      <c r="H86" s="32">
        <v>59.01</v>
      </c>
      <c r="I86" s="32">
        <v>0</v>
      </c>
      <c r="AF86" s="32">
        <v>-2.81</v>
      </c>
      <c r="AG86" s="32">
        <v>8.26</v>
      </c>
      <c r="AH86" s="32">
        <v>2.65</v>
      </c>
      <c r="AM86" s="32">
        <v>59.01</v>
      </c>
      <c r="AN86" s="32">
        <v>98.4</v>
      </c>
      <c r="AO86" s="32">
        <v>84.4</v>
      </c>
    </row>
    <row r="87" spans="2:41" x14ac:dyDescent="0.25">
      <c r="B87" s="127">
        <v>45697</v>
      </c>
      <c r="C87" s="32">
        <v>8.1</v>
      </c>
      <c r="D87" s="32">
        <v>11.78</v>
      </c>
      <c r="E87" s="32">
        <v>4.3099999999999996</v>
      </c>
      <c r="F87" s="32">
        <v>78.87</v>
      </c>
      <c r="G87" s="32">
        <v>89.8</v>
      </c>
      <c r="H87" s="32">
        <v>66.72</v>
      </c>
      <c r="I87" s="32">
        <v>0</v>
      </c>
      <c r="AF87" s="32">
        <v>4.3099999999999996</v>
      </c>
      <c r="AG87" s="32">
        <v>11.78</v>
      </c>
      <c r="AH87" s="32">
        <v>8.1</v>
      </c>
      <c r="AM87" s="32">
        <v>66.72</v>
      </c>
      <c r="AN87" s="32">
        <v>89.8</v>
      </c>
      <c r="AO87" s="32">
        <v>78.87</v>
      </c>
    </row>
    <row r="88" spans="2:41" x14ac:dyDescent="0.25">
      <c r="B88" s="127">
        <v>45698</v>
      </c>
      <c r="C88" s="32">
        <v>7.06</v>
      </c>
      <c r="D88" s="32">
        <v>11.3</v>
      </c>
      <c r="E88" s="32">
        <v>4.4800000000000004</v>
      </c>
      <c r="F88" s="32">
        <v>87.4</v>
      </c>
      <c r="G88" s="32">
        <v>97.3</v>
      </c>
      <c r="H88" s="32">
        <v>69.95</v>
      </c>
      <c r="I88" s="32">
        <v>0</v>
      </c>
      <c r="AF88" s="32">
        <v>4.4800000000000004</v>
      </c>
      <c r="AG88" s="32">
        <v>11.3</v>
      </c>
      <c r="AH88" s="32">
        <v>7.06</v>
      </c>
      <c r="AM88" s="32">
        <v>69.95</v>
      </c>
      <c r="AN88" s="32">
        <v>97.3</v>
      </c>
      <c r="AO88" s="32">
        <v>87.4</v>
      </c>
    </row>
    <row r="89" spans="2:41" x14ac:dyDescent="0.25">
      <c r="B89" s="127">
        <v>45699</v>
      </c>
      <c r="C89" s="32">
        <v>8.69</v>
      </c>
      <c r="D89" s="32">
        <v>14</v>
      </c>
      <c r="E89" s="32">
        <v>4.8</v>
      </c>
      <c r="F89" s="32">
        <v>84.6</v>
      </c>
      <c r="G89" s="32">
        <v>98.1</v>
      </c>
      <c r="H89" s="32">
        <v>58.59</v>
      </c>
      <c r="I89" s="32">
        <v>0</v>
      </c>
      <c r="AF89" s="32">
        <v>4.8</v>
      </c>
      <c r="AG89" s="32">
        <v>14</v>
      </c>
      <c r="AH89" s="32">
        <v>8.69</v>
      </c>
      <c r="AM89" s="32">
        <v>58.59</v>
      </c>
      <c r="AN89" s="32">
        <v>98.1</v>
      </c>
      <c r="AO89" s="32">
        <v>84.6</v>
      </c>
    </row>
    <row r="90" spans="2:41" x14ac:dyDescent="0.25">
      <c r="B90" s="127">
        <v>45700</v>
      </c>
      <c r="C90" s="32">
        <v>7.52</v>
      </c>
      <c r="D90" s="32">
        <v>10.66</v>
      </c>
      <c r="E90" s="32">
        <v>5.37</v>
      </c>
      <c r="F90" s="32">
        <v>88.3</v>
      </c>
      <c r="G90" s="32">
        <v>98</v>
      </c>
      <c r="H90" s="32">
        <v>73.739999999999995</v>
      </c>
      <c r="I90" s="32">
        <v>9.64</v>
      </c>
      <c r="AF90" s="32">
        <v>5.37</v>
      </c>
      <c r="AG90" s="32">
        <v>10.66</v>
      </c>
      <c r="AH90" s="32">
        <v>7.52</v>
      </c>
      <c r="AM90" s="32">
        <v>73.739999999999995</v>
      </c>
      <c r="AN90" s="32">
        <v>98</v>
      </c>
      <c r="AO90" s="32">
        <v>88.3</v>
      </c>
    </row>
    <row r="91" spans="2:41" x14ac:dyDescent="0.25">
      <c r="B91" s="127">
        <v>45701</v>
      </c>
      <c r="C91" s="32">
        <v>6.2</v>
      </c>
      <c r="D91" s="32">
        <v>10.32</v>
      </c>
      <c r="E91" s="32">
        <v>-0.02</v>
      </c>
      <c r="F91" s="32">
        <v>92.4</v>
      </c>
      <c r="G91" s="32">
        <v>98.7</v>
      </c>
      <c r="H91" s="32">
        <v>72.989999999999995</v>
      </c>
      <c r="I91" s="32">
        <v>1</v>
      </c>
      <c r="AF91" s="32">
        <v>-0.02</v>
      </c>
      <c r="AG91" s="32">
        <v>10.32</v>
      </c>
      <c r="AH91" s="32">
        <v>6.2</v>
      </c>
      <c r="AM91" s="32">
        <v>72.989999999999995</v>
      </c>
      <c r="AN91" s="32">
        <v>98.7</v>
      </c>
      <c r="AO91" s="32">
        <v>92.4</v>
      </c>
    </row>
    <row r="92" spans="2:41" x14ac:dyDescent="0.25">
      <c r="B92" s="127">
        <v>45702</v>
      </c>
      <c r="C92" s="32">
        <v>9.48</v>
      </c>
      <c r="D92" s="32">
        <v>16.86</v>
      </c>
      <c r="E92" s="32">
        <v>3.97</v>
      </c>
      <c r="F92" s="32">
        <v>82.4</v>
      </c>
      <c r="G92" s="32">
        <v>98.7</v>
      </c>
      <c r="H92" s="32">
        <v>51.69</v>
      </c>
      <c r="I92" s="32">
        <v>0</v>
      </c>
      <c r="AF92" s="32">
        <v>3.97</v>
      </c>
      <c r="AG92" s="32">
        <v>16.86</v>
      </c>
      <c r="AH92" s="32">
        <v>9.48</v>
      </c>
      <c r="AM92" s="32">
        <v>51.69</v>
      </c>
      <c r="AN92" s="32">
        <v>98.7</v>
      </c>
      <c r="AO92" s="32">
        <v>82.4</v>
      </c>
    </row>
    <row r="93" spans="2:41" x14ac:dyDescent="0.25">
      <c r="B93" s="127">
        <v>45703</v>
      </c>
      <c r="C93" s="32">
        <v>7.67</v>
      </c>
      <c r="D93" s="32">
        <v>16.399999999999999</v>
      </c>
      <c r="E93" s="32">
        <v>0.56999999999999995</v>
      </c>
      <c r="F93" s="32">
        <v>85.7</v>
      </c>
      <c r="G93" s="32">
        <v>98.4</v>
      </c>
      <c r="H93" s="32">
        <v>55.01</v>
      </c>
      <c r="I93" s="32">
        <v>0</v>
      </c>
      <c r="AF93" s="32">
        <v>0.56999999999999995</v>
      </c>
      <c r="AG93" s="32">
        <v>16.399999999999999</v>
      </c>
      <c r="AH93" s="32">
        <v>7.67</v>
      </c>
      <c r="AM93" s="32">
        <v>55.01</v>
      </c>
      <c r="AN93" s="32">
        <v>98.4</v>
      </c>
      <c r="AO93" s="32">
        <v>85.7</v>
      </c>
    </row>
    <row r="94" spans="2:41" x14ac:dyDescent="0.25">
      <c r="B94" s="127">
        <v>45704</v>
      </c>
      <c r="C94" s="32">
        <v>10.46</v>
      </c>
      <c r="D94" s="32">
        <v>18.43</v>
      </c>
      <c r="E94" s="32">
        <v>4.3099999999999996</v>
      </c>
      <c r="F94" s="32">
        <v>73.5</v>
      </c>
      <c r="G94" s="32">
        <v>98.2</v>
      </c>
      <c r="H94" s="32">
        <v>37.04</v>
      </c>
      <c r="I94" s="32">
        <v>0</v>
      </c>
      <c r="AF94" s="32">
        <v>4.3099999999999996</v>
      </c>
      <c r="AG94" s="32">
        <v>18.43</v>
      </c>
      <c r="AH94" s="32">
        <v>10.46</v>
      </c>
      <c r="AM94" s="32">
        <v>37.04</v>
      </c>
      <c r="AN94" s="32">
        <v>98.2</v>
      </c>
      <c r="AO94" s="32">
        <v>73.5</v>
      </c>
    </row>
    <row r="95" spans="2:41" x14ac:dyDescent="0.25">
      <c r="B95" s="127">
        <v>45705</v>
      </c>
      <c r="C95" s="32">
        <v>10.09</v>
      </c>
      <c r="D95" s="32">
        <v>16.71</v>
      </c>
      <c r="E95" s="32">
        <v>4.68</v>
      </c>
      <c r="F95" s="32">
        <v>76.569999999999993</v>
      </c>
      <c r="G95" s="32">
        <v>93.9</v>
      </c>
      <c r="H95" s="32">
        <v>46.9</v>
      </c>
      <c r="I95" s="32">
        <v>0</v>
      </c>
      <c r="AF95" s="32">
        <v>4.68</v>
      </c>
      <c r="AG95" s="32">
        <v>16.71</v>
      </c>
      <c r="AH95" s="32">
        <v>10.09</v>
      </c>
      <c r="AM95" s="32">
        <v>46.9</v>
      </c>
      <c r="AN95" s="32">
        <v>93.9</v>
      </c>
      <c r="AO95" s="32">
        <v>76.569999999999993</v>
      </c>
    </row>
    <row r="96" spans="2:41" x14ac:dyDescent="0.25">
      <c r="B96" s="127">
        <v>45706</v>
      </c>
      <c r="C96" s="32">
        <v>8.4</v>
      </c>
      <c r="D96" s="32">
        <v>15.83</v>
      </c>
      <c r="E96" s="32">
        <v>2.87</v>
      </c>
      <c r="F96" s="32">
        <v>84</v>
      </c>
      <c r="G96" s="32">
        <v>97.7</v>
      </c>
      <c r="H96" s="32">
        <v>59.54</v>
      </c>
      <c r="I96" s="32">
        <v>0</v>
      </c>
      <c r="AF96" s="32">
        <v>2.87</v>
      </c>
      <c r="AG96" s="32">
        <v>15.83</v>
      </c>
      <c r="AH96" s="32">
        <v>8.4</v>
      </c>
      <c r="AM96" s="32">
        <v>59.54</v>
      </c>
      <c r="AN96" s="32">
        <v>97.7</v>
      </c>
      <c r="AO96" s="32">
        <v>84</v>
      </c>
    </row>
    <row r="97" spans="2:41" x14ac:dyDescent="0.25">
      <c r="B97" s="127">
        <v>45707</v>
      </c>
      <c r="C97" s="32">
        <v>10.39</v>
      </c>
      <c r="D97" s="32">
        <v>16.41</v>
      </c>
      <c r="E97" s="32">
        <v>5.94</v>
      </c>
      <c r="F97" s="32">
        <v>82.6</v>
      </c>
      <c r="G97" s="32">
        <v>97.4</v>
      </c>
      <c r="H97" s="32">
        <v>58.12</v>
      </c>
      <c r="I97" s="32">
        <v>0</v>
      </c>
      <c r="AF97" s="32">
        <v>5.94</v>
      </c>
      <c r="AG97" s="32">
        <v>16.41</v>
      </c>
      <c r="AH97" s="32">
        <v>10.39</v>
      </c>
      <c r="AM97" s="32">
        <v>58.12</v>
      </c>
      <c r="AN97" s="32">
        <v>97.4</v>
      </c>
      <c r="AO97" s="32">
        <v>82.6</v>
      </c>
    </row>
    <row r="98" spans="2:41" x14ac:dyDescent="0.25">
      <c r="B98" s="127">
        <v>45708</v>
      </c>
      <c r="C98" s="32">
        <v>10.67</v>
      </c>
      <c r="D98" s="32">
        <v>16.46</v>
      </c>
      <c r="E98" s="32">
        <v>5.84</v>
      </c>
      <c r="F98" s="32">
        <v>79.5</v>
      </c>
      <c r="G98" s="32">
        <v>94</v>
      </c>
      <c r="H98" s="32">
        <v>59.81</v>
      </c>
      <c r="I98" s="32">
        <v>0</v>
      </c>
      <c r="AF98" s="32">
        <v>5.84</v>
      </c>
      <c r="AG98" s="32">
        <v>16.46</v>
      </c>
      <c r="AH98" s="32">
        <v>10.67</v>
      </c>
      <c r="AM98" s="32">
        <v>59.81</v>
      </c>
      <c r="AN98" s="32">
        <v>94</v>
      </c>
      <c r="AO98" s="32">
        <v>79.5</v>
      </c>
    </row>
    <row r="99" spans="2:41" x14ac:dyDescent="0.25">
      <c r="B99" s="127">
        <v>45709</v>
      </c>
      <c r="C99" s="32">
        <v>9.93</v>
      </c>
      <c r="D99" s="32">
        <v>13.03</v>
      </c>
      <c r="E99" s="32">
        <v>6.28</v>
      </c>
      <c r="F99" s="32">
        <v>86.8</v>
      </c>
      <c r="G99" s="32">
        <v>98.3</v>
      </c>
      <c r="H99" s="32">
        <v>67.27</v>
      </c>
      <c r="I99" s="32">
        <v>0</v>
      </c>
      <c r="AF99" s="32">
        <v>6.28</v>
      </c>
      <c r="AG99" s="32">
        <v>13.03</v>
      </c>
      <c r="AH99" s="32">
        <v>9.93</v>
      </c>
      <c r="AM99" s="32">
        <v>67.27</v>
      </c>
      <c r="AN99" s="32">
        <v>98.3</v>
      </c>
      <c r="AO99" s="32">
        <v>86.8</v>
      </c>
    </row>
    <row r="100" spans="2:41" x14ac:dyDescent="0.25">
      <c r="B100" s="127">
        <v>45710</v>
      </c>
      <c r="C100" s="32">
        <v>8.84</v>
      </c>
      <c r="D100" s="32">
        <v>13.81</v>
      </c>
      <c r="E100" s="32">
        <v>4.1500000000000004</v>
      </c>
      <c r="F100" s="32">
        <v>77.34</v>
      </c>
      <c r="G100" s="32">
        <v>93.9</v>
      </c>
      <c r="H100" s="32">
        <v>53.93</v>
      </c>
      <c r="I100" s="32">
        <v>0</v>
      </c>
      <c r="AF100" s="32">
        <v>4.1500000000000004</v>
      </c>
      <c r="AG100" s="32">
        <v>13.81</v>
      </c>
      <c r="AH100" s="32">
        <v>8.84</v>
      </c>
      <c r="AM100" s="32">
        <v>53.93</v>
      </c>
      <c r="AN100" s="32">
        <v>93.9</v>
      </c>
      <c r="AO100" s="32">
        <v>77.34</v>
      </c>
    </row>
    <row r="101" spans="2:41" x14ac:dyDescent="0.25">
      <c r="B101" s="127">
        <v>45711</v>
      </c>
      <c r="C101" s="32">
        <v>6.98</v>
      </c>
      <c r="D101" s="32">
        <v>15.33</v>
      </c>
      <c r="E101" s="32">
        <v>0.41</v>
      </c>
      <c r="F101" s="32">
        <v>81.400000000000006</v>
      </c>
      <c r="G101" s="32">
        <v>98.2</v>
      </c>
      <c r="H101" s="32">
        <v>52.17</v>
      </c>
      <c r="I101" s="32">
        <v>0</v>
      </c>
      <c r="AF101" s="32">
        <v>0.41</v>
      </c>
      <c r="AG101" s="32">
        <v>15.33</v>
      </c>
      <c r="AH101" s="32">
        <v>6.98</v>
      </c>
      <c r="AM101" s="32">
        <v>52.17</v>
      </c>
      <c r="AN101" s="32">
        <v>98.2</v>
      </c>
      <c r="AO101" s="32">
        <v>81.400000000000006</v>
      </c>
    </row>
    <row r="102" spans="2:41" x14ac:dyDescent="0.25">
      <c r="B102" s="127">
        <v>45712</v>
      </c>
      <c r="C102" s="32">
        <v>11.01</v>
      </c>
      <c r="D102" s="32">
        <v>15.84</v>
      </c>
      <c r="E102" s="32">
        <v>4.74</v>
      </c>
      <c r="F102" s="32">
        <v>60.73</v>
      </c>
      <c r="G102" s="32">
        <v>87.3</v>
      </c>
      <c r="H102" s="32">
        <v>39.67</v>
      </c>
      <c r="I102" s="32">
        <v>0</v>
      </c>
      <c r="AF102" s="32">
        <v>4.74</v>
      </c>
      <c r="AG102" s="32">
        <v>15.84</v>
      </c>
      <c r="AH102" s="32">
        <v>11.01</v>
      </c>
      <c r="AM102" s="32">
        <v>39.67</v>
      </c>
      <c r="AN102" s="32">
        <v>87.3</v>
      </c>
      <c r="AO102" s="32">
        <v>60.73</v>
      </c>
    </row>
    <row r="103" spans="2:41" x14ac:dyDescent="0.25">
      <c r="B103" s="127">
        <v>45713</v>
      </c>
      <c r="C103" s="32">
        <v>7.68</v>
      </c>
      <c r="D103" s="32">
        <v>12.92</v>
      </c>
      <c r="E103" s="32">
        <v>1.37</v>
      </c>
      <c r="F103" s="32">
        <v>77.790000000000006</v>
      </c>
      <c r="G103" s="32">
        <v>93.6</v>
      </c>
      <c r="H103" s="32">
        <v>55.43</v>
      </c>
      <c r="I103" s="32">
        <v>3.21</v>
      </c>
      <c r="AF103" s="32">
        <v>1.37</v>
      </c>
      <c r="AG103" s="32">
        <v>12.92</v>
      </c>
      <c r="AH103" s="32">
        <v>7.68</v>
      </c>
      <c r="AM103" s="32">
        <v>55.43</v>
      </c>
      <c r="AN103" s="32">
        <v>93.6</v>
      </c>
      <c r="AO103" s="32">
        <v>77.790000000000006</v>
      </c>
    </row>
    <row r="104" spans="2:41" x14ac:dyDescent="0.25">
      <c r="B104" s="127">
        <v>45714</v>
      </c>
      <c r="C104" s="32">
        <v>5.83</v>
      </c>
      <c r="D104" s="32">
        <v>13.63</v>
      </c>
      <c r="E104" s="32">
        <v>-0.16</v>
      </c>
      <c r="F104" s="32">
        <v>74.540000000000006</v>
      </c>
      <c r="G104" s="32">
        <v>96.3</v>
      </c>
      <c r="H104" s="32">
        <v>37.43</v>
      </c>
      <c r="I104" s="32">
        <v>0</v>
      </c>
      <c r="AF104" s="32">
        <v>-0.16</v>
      </c>
      <c r="AG104" s="32">
        <v>13.63</v>
      </c>
      <c r="AH104" s="32">
        <v>5.83</v>
      </c>
      <c r="AM104" s="32">
        <v>37.43</v>
      </c>
      <c r="AN104" s="32">
        <v>96.3</v>
      </c>
      <c r="AO104" s="32">
        <v>74.540000000000006</v>
      </c>
    </row>
    <row r="105" spans="2:41" x14ac:dyDescent="0.25">
      <c r="B105" s="127">
        <v>45715</v>
      </c>
      <c r="C105" s="32">
        <v>5.47</v>
      </c>
      <c r="D105" s="32">
        <v>11.12</v>
      </c>
      <c r="E105" s="32">
        <v>0.31</v>
      </c>
      <c r="F105" s="32">
        <v>79.36</v>
      </c>
      <c r="G105" s="32">
        <v>95.4</v>
      </c>
      <c r="H105" s="32">
        <v>53.05</v>
      </c>
      <c r="I105" s="32">
        <v>0</v>
      </c>
      <c r="AF105" s="32">
        <v>0.31</v>
      </c>
      <c r="AG105" s="32">
        <v>11.12</v>
      </c>
      <c r="AH105" s="32">
        <v>5.47</v>
      </c>
      <c r="AM105" s="32">
        <v>53.05</v>
      </c>
      <c r="AN105" s="32">
        <v>95.4</v>
      </c>
      <c r="AO105" s="32">
        <v>79.36</v>
      </c>
    </row>
    <row r="106" spans="2:41" x14ac:dyDescent="0.25">
      <c r="B106" s="127">
        <v>45716</v>
      </c>
      <c r="C106" s="32">
        <v>5.66</v>
      </c>
      <c r="D106" s="32">
        <v>11.53</v>
      </c>
      <c r="E106" s="32">
        <v>1.27</v>
      </c>
      <c r="F106" s="32">
        <v>83.1</v>
      </c>
      <c r="G106" s="32">
        <v>97</v>
      </c>
      <c r="H106" s="32">
        <v>63.72</v>
      </c>
      <c r="I106" s="32">
        <v>0</v>
      </c>
      <c r="AF106" s="32">
        <v>1.27</v>
      </c>
      <c r="AG106" s="32">
        <v>11.53</v>
      </c>
      <c r="AH106" s="32">
        <v>5.66</v>
      </c>
      <c r="AM106" s="32">
        <v>63.72</v>
      </c>
      <c r="AN106" s="32">
        <v>97</v>
      </c>
      <c r="AO106" s="32">
        <v>83.1</v>
      </c>
    </row>
    <row r="107" spans="2:41" x14ac:dyDescent="0.25">
      <c r="B107" s="127">
        <v>45717</v>
      </c>
      <c r="C107" s="32">
        <v>4.47</v>
      </c>
      <c r="D107" s="32">
        <v>7.23</v>
      </c>
      <c r="E107" s="32">
        <v>2.85</v>
      </c>
      <c r="F107" s="32">
        <v>75.45</v>
      </c>
      <c r="G107" s="32">
        <v>88.3</v>
      </c>
      <c r="H107" s="32">
        <v>58.14</v>
      </c>
      <c r="I107" s="32">
        <v>0</v>
      </c>
      <c r="AF107" s="32">
        <v>2.85</v>
      </c>
      <c r="AG107" s="32">
        <v>7.23</v>
      </c>
      <c r="AH107" s="32">
        <v>4.47</v>
      </c>
      <c r="AM107" s="32">
        <v>58.14</v>
      </c>
      <c r="AN107" s="32">
        <v>88.3</v>
      </c>
      <c r="AO107" s="32">
        <v>75.45</v>
      </c>
    </row>
    <row r="108" spans="2:41" x14ac:dyDescent="0.25">
      <c r="B108" s="127">
        <v>45718</v>
      </c>
      <c r="C108" s="32">
        <v>3.8</v>
      </c>
      <c r="D108" s="32">
        <v>8.41</v>
      </c>
      <c r="E108" s="32">
        <v>-1.73</v>
      </c>
      <c r="F108" s="32">
        <v>79.11</v>
      </c>
      <c r="G108" s="32">
        <v>91.5</v>
      </c>
      <c r="H108" s="32">
        <v>61.67</v>
      </c>
      <c r="I108" s="32">
        <v>0</v>
      </c>
      <c r="AF108" s="32">
        <v>-1.73</v>
      </c>
      <c r="AG108" s="32">
        <v>8.41</v>
      </c>
      <c r="AH108" s="32">
        <v>3.8</v>
      </c>
      <c r="AM108" s="32">
        <v>61.67</v>
      </c>
      <c r="AN108" s="32">
        <v>91.5</v>
      </c>
      <c r="AO108" s="32">
        <v>79.11</v>
      </c>
    </row>
    <row r="109" spans="2:41" x14ac:dyDescent="0.25">
      <c r="B109" s="127">
        <v>45719</v>
      </c>
      <c r="C109" s="32">
        <v>7.78</v>
      </c>
      <c r="D109" s="32">
        <v>10.48</v>
      </c>
      <c r="E109" s="32">
        <v>5.94</v>
      </c>
      <c r="F109" s="32">
        <v>83.2</v>
      </c>
      <c r="G109" s="32">
        <v>92.7</v>
      </c>
      <c r="H109" s="32">
        <v>71.239999999999995</v>
      </c>
      <c r="I109" s="32">
        <v>1.7</v>
      </c>
      <c r="AF109" s="32">
        <v>5.94</v>
      </c>
      <c r="AG109" s="32">
        <v>10.48</v>
      </c>
      <c r="AH109" s="32">
        <v>7.78</v>
      </c>
      <c r="AM109" s="32">
        <v>71.239999999999995</v>
      </c>
      <c r="AN109" s="32">
        <v>92.7</v>
      </c>
      <c r="AO109" s="32">
        <v>83.2</v>
      </c>
    </row>
    <row r="110" spans="2:41" x14ac:dyDescent="0.25">
      <c r="B110" s="127">
        <v>45720</v>
      </c>
      <c r="C110" s="32">
        <v>10.43</v>
      </c>
      <c r="D110" s="32">
        <v>14.59</v>
      </c>
      <c r="E110" s="32">
        <v>7.99</v>
      </c>
      <c r="F110" s="32">
        <v>76.98</v>
      </c>
      <c r="G110" s="32">
        <v>89.4</v>
      </c>
      <c r="H110" s="32">
        <v>57.37</v>
      </c>
      <c r="I110" s="32">
        <v>0</v>
      </c>
      <c r="AF110" s="32">
        <v>7.99</v>
      </c>
      <c r="AG110" s="32">
        <v>14.59</v>
      </c>
      <c r="AH110" s="32">
        <v>10.43</v>
      </c>
      <c r="AM110" s="32">
        <v>57.37</v>
      </c>
      <c r="AN110" s="32">
        <v>89.4</v>
      </c>
      <c r="AO110" s="32">
        <v>76.98</v>
      </c>
    </row>
    <row r="111" spans="2:41" x14ac:dyDescent="0.25">
      <c r="B111" s="127">
        <v>45721</v>
      </c>
      <c r="C111" s="32">
        <v>10.99</v>
      </c>
      <c r="D111" s="32">
        <v>14.74</v>
      </c>
      <c r="E111" s="32">
        <v>7.36</v>
      </c>
      <c r="F111" s="32">
        <v>67.959999999999994</v>
      </c>
      <c r="G111" s="32">
        <v>83.3</v>
      </c>
      <c r="H111" s="32">
        <v>56.18</v>
      </c>
      <c r="I111" s="32">
        <v>0</v>
      </c>
      <c r="AF111" s="32">
        <v>7.36</v>
      </c>
      <c r="AG111" s="32">
        <v>14.74</v>
      </c>
      <c r="AH111" s="32">
        <v>10.99</v>
      </c>
      <c r="AM111" s="32">
        <v>56.18</v>
      </c>
      <c r="AN111" s="32">
        <v>83.3</v>
      </c>
      <c r="AO111" s="32">
        <v>67.959999999999994</v>
      </c>
    </row>
    <row r="112" spans="2:41" x14ac:dyDescent="0.25">
      <c r="B112" s="127">
        <v>45722</v>
      </c>
      <c r="C112" s="32">
        <v>10.27</v>
      </c>
      <c r="D112" s="32">
        <v>13.91</v>
      </c>
      <c r="E112" s="32">
        <v>7.57</v>
      </c>
      <c r="F112" s="32">
        <v>75.150000000000006</v>
      </c>
      <c r="G112" s="32">
        <v>88.8</v>
      </c>
      <c r="H112" s="32">
        <v>57.05</v>
      </c>
      <c r="I112" s="32">
        <v>2.5</v>
      </c>
      <c r="AF112" s="32">
        <v>7.57</v>
      </c>
      <c r="AG112" s="32">
        <v>13.91</v>
      </c>
      <c r="AH112" s="32">
        <v>10.27</v>
      </c>
      <c r="AM112" s="32">
        <v>57.05</v>
      </c>
      <c r="AN112" s="32">
        <v>88.8</v>
      </c>
      <c r="AO112" s="32">
        <v>75.150000000000006</v>
      </c>
    </row>
    <row r="113" spans="2:41" x14ac:dyDescent="0.25">
      <c r="B113" s="127">
        <v>45723</v>
      </c>
      <c r="C113" s="32">
        <v>10.91</v>
      </c>
      <c r="D113" s="32">
        <v>14.45</v>
      </c>
      <c r="E113" s="32">
        <v>7.91</v>
      </c>
      <c r="F113" s="32">
        <v>77.37</v>
      </c>
      <c r="G113" s="32">
        <v>88.2</v>
      </c>
      <c r="H113" s="32">
        <v>62.51</v>
      </c>
      <c r="I113" s="32">
        <v>0.3</v>
      </c>
      <c r="AF113" s="32">
        <v>7.91</v>
      </c>
      <c r="AG113" s="32">
        <v>14.45</v>
      </c>
      <c r="AH113" s="32">
        <v>10.91</v>
      </c>
      <c r="AM113" s="32">
        <v>62.51</v>
      </c>
      <c r="AN113" s="32">
        <v>88.2</v>
      </c>
      <c r="AO113" s="32">
        <v>77.37</v>
      </c>
    </row>
    <row r="114" spans="2:41" x14ac:dyDescent="0.25">
      <c r="B114" s="127">
        <v>45724</v>
      </c>
      <c r="C114" s="32">
        <v>10.42</v>
      </c>
      <c r="D114" s="32">
        <v>13.5</v>
      </c>
      <c r="E114" s="32">
        <v>6.27</v>
      </c>
      <c r="F114" s="32">
        <v>77.05</v>
      </c>
      <c r="G114" s="32">
        <v>91.6</v>
      </c>
      <c r="H114" s="32">
        <v>64.28</v>
      </c>
      <c r="I114" s="32">
        <v>28.1</v>
      </c>
      <c r="AF114" s="32">
        <v>6.27</v>
      </c>
      <c r="AG114" s="32">
        <v>13.5</v>
      </c>
      <c r="AH114" s="32">
        <v>10.42</v>
      </c>
      <c r="AM114" s="32">
        <v>64.28</v>
      </c>
      <c r="AN114" s="32">
        <v>91.6</v>
      </c>
      <c r="AO114" s="32">
        <v>77.05</v>
      </c>
    </row>
    <row r="115" spans="2:41" x14ac:dyDescent="0.25">
      <c r="B115" s="127">
        <v>45725</v>
      </c>
      <c r="C115" s="32">
        <v>7.59</v>
      </c>
      <c r="D115" s="32">
        <v>13.77</v>
      </c>
      <c r="E115" s="32">
        <v>2.61</v>
      </c>
      <c r="F115" s="32">
        <v>78.16</v>
      </c>
      <c r="G115" s="32">
        <v>97.1</v>
      </c>
      <c r="H115" s="32">
        <v>46.42</v>
      </c>
      <c r="I115" s="32">
        <v>1</v>
      </c>
      <c r="AF115" s="32">
        <v>2.61</v>
      </c>
      <c r="AG115" s="32">
        <v>13.77</v>
      </c>
      <c r="AH115" s="32">
        <v>7.59</v>
      </c>
      <c r="AM115" s="32">
        <v>46.42</v>
      </c>
      <c r="AN115" s="32">
        <v>97.1</v>
      </c>
      <c r="AO115" s="32">
        <v>78.16</v>
      </c>
    </row>
    <row r="116" spans="2:41" x14ac:dyDescent="0.25">
      <c r="B116" s="127">
        <v>45726</v>
      </c>
      <c r="C116" s="32">
        <v>7.79</v>
      </c>
      <c r="D116" s="32">
        <v>14.5</v>
      </c>
      <c r="E116" s="32">
        <v>1.2</v>
      </c>
      <c r="F116" s="32">
        <v>76.11</v>
      </c>
      <c r="G116" s="32">
        <v>95.8</v>
      </c>
      <c r="H116" s="32">
        <v>46.69</v>
      </c>
      <c r="I116" s="32">
        <v>0</v>
      </c>
      <c r="AF116" s="32">
        <v>1.2</v>
      </c>
      <c r="AG116" s="32">
        <v>14.5</v>
      </c>
      <c r="AH116" s="32">
        <v>7.79</v>
      </c>
      <c r="AM116" s="32">
        <v>46.69</v>
      </c>
      <c r="AN116" s="32">
        <v>95.8</v>
      </c>
      <c r="AO116" s="32">
        <v>76.11</v>
      </c>
    </row>
    <row r="117" spans="2:41" x14ac:dyDescent="0.25">
      <c r="B117" s="127">
        <v>45727</v>
      </c>
      <c r="C117" s="32">
        <v>8.43</v>
      </c>
      <c r="D117" s="32">
        <v>13.06</v>
      </c>
      <c r="E117" s="32">
        <v>6.35</v>
      </c>
      <c r="F117" s="32">
        <v>85.7</v>
      </c>
      <c r="G117" s="32">
        <v>93.5</v>
      </c>
      <c r="H117" s="32">
        <v>67.180000000000007</v>
      </c>
      <c r="I117" s="32">
        <v>3.99</v>
      </c>
      <c r="AF117" s="32">
        <v>6.35</v>
      </c>
      <c r="AG117" s="32">
        <v>13.06</v>
      </c>
      <c r="AH117" s="32">
        <v>8.43</v>
      </c>
      <c r="AM117" s="32">
        <v>67.180000000000007</v>
      </c>
      <c r="AN117" s="32">
        <v>93.5</v>
      </c>
      <c r="AO117" s="32">
        <v>85.7</v>
      </c>
    </row>
    <row r="118" spans="2:41" x14ac:dyDescent="0.25">
      <c r="B118" s="127">
        <v>45728</v>
      </c>
      <c r="C118" s="32">
        <v>7.37</v>
      </c>
      <c r="D118" s="32">
        <v>13.43</v>
      </c>
      <c r="E118" s="32">
        <v>3.81</v>
      </c>
      <c r="F118" s="32">
        <v>84.1</v>
      </c>
      <c r="G118" s="32">
        <v>97</v>
      </c>
      <c r="H118" s="32">
        <v>54</v>
      </c>
      <c r="I118" s="32">
        <v>1.5</v>
      </c>
      <c r="AF118" s="32">
        <v>3.81</v>
      </c>
      <c r="AG118" s="32">
        <v>13.43</v>
      </c>
      <c r="AH118" s="32">
        <v>7.37</v>
      </c>
      <c r="AM118" s="32">
        <v>54</v>
      </c>
      <c r="AN118" s="32">
        <v>97</v>
      </c>
      <c r="AO118" s="32">
        <v>84.1</v>
      </c>
    </row>
    <row r="119" spans="2:41" x14ac:dyDescent="0.25">
      <c r="B119" s="127">
        <v>45729</v>
      </c>
      <c r="C119" s="32">
        <v>4.93</v>
      </c>
      <c r="D119" s="32">
        <v>9.3699999999999992</v>
      </c>
      <c r="E119" s="32">
        <v>1.98</v>
      </c>
      <c r="F119" s="32">
        <v>84.5</v>
      </c>
      <c r="G119" s="32">
        <v>97</v>
      </c>
      <c r="H119" s="32">
        <v>59.13</v>
      </c>
      <c r="I119" s="32">
        <v>1.6</v>
      </c>
      <c r="AF119" s="32">
        <v>1.98</v>
      </c>
      <c r="AG119" s="32">
        <v>9.3699999999999992</v>
      </c>
      <c r="AH119" s="32">
        <v>4.93</v>
      </c>
      <c r="AM119" s="32">
        <v>59.13</v>
      </c>
      <c r="AN119" s="32">
        <v>97</v>
      </c>
      <c r="AO119" s="32">
        <v>84.5</v>
      </c>
    </row>
    <row r="120" spans="2:41" x14ac:dyDescent="0.25">
      <c r="B120" s="127">
        <v>45730</v>
      </c>
      <c r="C120" s="32">
        <v>2.52</v>
      </c>
      <c r="D120" s="32">
        <v>7.63</v>
      </c>
      <c r="E120" s="32">
        <v>-0.47</v>
      </c>
      <c r="F120" s="32">
        <v>84.9</v>
      </c>
      <c r="G120" s="32">
        <v>96.5</v>
      </c>
      <c r="H120" s="32">
        <v>63.14</v>
      </c>
      <c r="I120" s="32">
        <v>0.2</v>
      </c>
      <c r="AF120" s="32">
        <v>-0.47</v>
      </c>
      <c r="AG120" s="32">
        <v>7.63</v>
      </c>
      <c r="AH120" s="32">
        <v>2.52</v>
      </c>
      <c r="AM120" s="32">
        <v>63.14</v>
      </c>
      <c r="AN120" s="32">
        <v>96.5</v>
      </c>
      <c r="AO120" s="32">
        <v>84.9</v>
      </c>
    </row>
    <row r="121" spans="2:41" x14ac:dyDescent="0.25">
      <c r="B121" s="127">
        <v>45731</v>
      </c>
      <c r="C121" s="32">
        <v>2.41</v>
      </c>
      <c r="D121" s="32">
        <v>7.22</v>
      </c>
      <c r="E121" s="32">
        <v>-1.87</v>
      </c>
      <c r="F121" s="32">
        <v>84.8</v>
      </c>
      <c r="G121" s="32">
        <v>97.5</v>
      </c>
      <c r="H121" s="32">
        <v>56.3</v>
      </c>
      <c r="I121" s="32">
        <v>0.2</v>
      </c>
      <c r="AF121" s="32">
        <v>-1.87</v>
      </c>
      <c r="AG121" s="32">
        <v>7.22</v>
      </c>
      <c r="AH121" s="32">
        <v>2.41</v>
      </c>
      <c r="AM121" s="32">
        <v>56.3</v>
      </c>
      <c r="AN121" s="32">
        <v>97.5</v>
      </c>
      <c r="AO121" s="32">
        <v>84.8</v>
      </c>
    </row>
    <row r="122" spans="2:41" x14ac:dyDescent="0.25">
      <c r="B122" s="127">
        <v>45732</v>
      </c>
      <c r="C122" s="32">
        <v>2.2599999999999998</v>
      </c>
      <c r="D122" s="32">
        <v>9.32</v>
      </c>
      <c r="E122" s="32">
        <v>-1.59</v>
      </c>
      <c r="F122" s="32">
        <v>81.7</v>
      </c>
      <c r="G122" s="32">
        <v>96.8</v>
      </c>
      <c r="H122" s="32">
        <v>43.07</v>
      </c>
      <c r="I122" s="32">
        <v>0</v>
      </c>
      <c r="AF122" s="32">
        <v>-1.59</v>
      </c>
      <c r="AG122" s="32">
        <v>9.32</v>
      </c>
      <c r="AH122" s="32">
        <v>2.2599999999999998</v>
      </c>
      <c r="AM122" s="32">
        <v>43.07</v>
      </c>
      <c r="AN122" s="32">
        <v>96.8</v>
      </c>
      <c r="AO122" s="32">
        <v>81.7</v>
      </c>
    </row>
    <row r="123" spans="2:41" x14ac:dyDescent="0.25">
      <c r="B123" s="127">
        <v>45733</v>
      </c>
      <c r="C123" s="32">
        <v>3.82</v>
      </c>
      <c r="D123" s="32">
        <v>12.29</v>
      </c>
      <c r="E123" s="32">
        <v>-3.74</v>
      </c>
      <c r="F123" s="32">
        <v>75.13</v>
      </c>
      <c r="G123" s="32">
        <v>96.1</v>
      </c>
      <c r="H123" s="32">
        <v>43.16</v>
      </c>
      <c r="I123" s="32">
        <v>0</v>
      </c>
      <c r="AF123" s="32">
        <v>-3.74</v>
      </c>
      <c r="AG123" s="32">
        <v>12.29</v>
      </c>
      <c r="AH123" s="32">
        <v>3.82</v>
      </c>
      <c r="AM123" s="32">
        <v>43.16</v>
      </c>
      <c r="AN123" s="32">
        <v>96.1</v>
      </c>
      <c r="AO123" s="32">
        <v>75.13</v>
      </c>
    </row>
    <row r="124" spans="2:41" x14ac:dyDescent="0.25">
      <c r="B124" s="127">
        <v>45734</v>
      </c>
      <c r="C124" s="32">
        <v>7.3</v>
      </c>
      <c r="D124" s="32">
        <v>11.31</v>
      </c>
      <c r="E124" s="32">
        <v>5.31</v>
      </c>
      <c r="F124" s="32">
        <v>78.400000000000006</v>
      </c>
      <c r="G124" s="32">
        <v>86.7</v>
      </c>
      <c r="H124" s="32">
        <v>66.52</v>
      </c>
      <c r="I124" s="32">
        <v>0</v>
      </c>
      <c r="AF124" s="32">
        <v>5.31</v>
      </c>
      <c r="AG124" s="32">
        <v>11.31</v>
      </c>
      <c r="AH124" s="32">
        <v>7.3</v>
      </c>
      <c r="AM124" s="32">
        <v>66.52</v>
      </c>
      <c r="AN124" s="32">
        <v>86.7</v>
      </c>
      <c r="AO124" s="32">
        <v>78.400000000000006</v>
      </c>
    </row>
    <row r="125" spans="2:41" x14ac:dyDescent="0.25">
      <c r="B125" s="127">
        <v>45735</v>
      </c>
      <c r="C125" s="32">
        <v>11</v>
      </c>
      <c r="D125" s="32">
        <v>15.45</v>
      </c>
      <c r="E125" s="32">
        <v>6.93</v>
      </c>
      <c r="F125" s="32">
        <v>77.11</v>
      </c>
      <c r="G125" s="32">
        <v>91.1</v>
      </c>
      <c r="H125" s="32">
        <v>61.38</v>
      </c>
      <c r="I125" s="32">
        <v>0</v>
      </c>
      <c r="AF125" s="32">
        <v>6.93</v>
      </c>
      <c r="AG125" s="32">
        <v>15.45</v>
      </c>
      <c r="AH125" s="32">
        <v>11</v>
      </c>
      <c r="AM125" s="32">
        <v>61.38</v>
      </c>
      <c r="AN125" s="32">
        <v>91.1</v>
      </c>
      <c r="AO125" s="32">
        <v>77.11</v>
      </c>
    </row>
    <row r="126" spans="2:41" x14ac:dyDescent="0.25">
      <c r="B126" s="127">
        <v>45736</v>
      </c>
      <c r="C126" s="32">
        <v>12.43</v>
      </c>
      <c r="D126" s="32">
        <v>13.82</v>
      </c>
      <c r="E126" s="32">
        <v>10.95</v>
      </c>
      <c r="F126" s="32">
        <v>77.05</v>
      </c>
      <c r="G126" s="32">
        <v>90.5</v>
      </c>
      <c r="H126" s="32">
        <v>67.319999999999993</v>
      </c>
      <c r="I126" s="32">
        <v>1.17</v>
      </c>
      <c r="AF126" s="32">
        <v>10.95</v>
      </c>
      <c r="AG126" s="32">
        <v>13.82</v>
      </c>
      <c r="AH126" s="32">
        <v>12.43</v>
      </c>
      <c r="AM126" s="32">
        <v>67.319999999999993</v>
      </c>
      <c r="AN126" s="32">
        <v>90.5</v>
      </c>
      <c r="AO126" s="32">
        <v>77.05</v>
      </c>
    </row>
    <row r="127" spans="2:41" x14ac:dyDescent="0.25">
      <c r="B127" s="127">
        <v>45737</v>
      </c>
      <c r="C127" s="32">
        <v>11.69</v>
      </c>
      <c r="D127" s="32">
        <v>15.34</v>
      </c>
      <c r="E127" s="32">
        <v>7.16</v>
      </c>
      <c r="F127" s="32">
        <v>66.069999999999993</v>
      </c>
      <c r="G127" s="32">
        <v>93.8</v>
      </c>
      <c r="H127" s="32">
        <v>45.2</v>
      </c>
      <c r="I127" s="32">
        <v>16.38</v>
      </c>
      <c r="AF127" s="32">
        <v>7.16</v>
      </c>
      <c r="AG127" s="32">
        <v>15.34</v>
      </c>
      <c r="AH127" s="32">
        <v>11.69</v>
      </c>
      <c r="AM127" s="32">
        <v>45.2</v>
      </c>
      <c r="AN127" s="32">
        <v>93.8</v>
      </c>
      <c r="AO127" s="32">
        <v>66.069999999999993</v>
      </c>
    </row>
    <row r="128" spans="2:41" x14ac:dyDescent="0.25">
      <c r="B128" s="127">
        <v>45738</v>
      </c>
      <c r="C128" s="32">
        <v>7.55</v>
      </c>
      <c r="D128" s="32">
        <v>11.98</v>
      </c>
      <c r="E128" s="32">
        <v>5.37</v>
      </c>
      <c r="F128" s="32">
        <v>78.319999999999993</v>
      </c>
      <c r="G128" s="32">
        <v>90.8</v>
      </c>
      <c r="H128" s="32">
        <v>66.510000000000005</v>
      </c>
      <c r="I128" s="32">
        <v>11.12</v>
      </c>
      <c r="AF128" s="32">
        <v>5.37</v>
      </c>
      <c r="AG128" s="32">
        <v>11.98</v>
      </c>
      <c r="AH128" s="32">
        <v>7.55</v>
      </c>
      <c r="AM128" s="32">
        <v>66.510000000000005</v>
      </c>
      <c r="AN128" s="32">
        <v>90.8</v>
      </c>
      <c r="AO128" s="32">
        <v>78.319999999999993</v>
      </c>
    </row>
    <row r="129" spans="2:41" x14ac:dyDescent="0.25">
      <c r="B129" s="127">
        <v>45739</v>
      </c>
      <c r="C129" s="32">
        <v>6.12</v>
      </c>
      <c r="D129" s="32">
        <v>10.3</v>
      </c>
      <c r="E129" s="32">
        <v>2.61</v>
      </c>
      <c r="F129" s="32">
        <v>83.3</v>
      </c>
      <c r="G129" s="32">
        <v>96.1</v>
      </c>
      <c r="H129" s="32">
        <v>59.47</v>
      </c>
      <c r="I129" s="32">
        <v>1.31</v>
      </c>
      <c r="AF129" s="32">
        <v>2.61</v>
      </c>
      <c r="AG129" s="32">
        <v>10.3</v>
      </c>
      <c r="AH129" s="32">
        <v>6.12</v>
      </c>
      <c r="AM129" s="32">
        <v>59.47</v>
      </c>
      <c r="AN129" s="32">
        <v>96.1</v>
      </c>
      <c r="AO129" s="32">
        <v>83.3</v>
      </c>
    </row>
    <row r="130" spans="2:41" x14ac:dyDescent="0.25">
      <c r="B130" s="127">
        <v>45740</v>
      </c>
      <c r="C130" s="32">
        <v>6.29</v>
      </c>
      <c r="D130" s="32">
        <v>9.17</v>
      </c>
      <c r="E130" s="32">
        <v>2.93</v>
      </c>
      <c r="F130" s="32">
        <v>92.6</v>
      </c>
      <c r="G130" s="32">
        <v>97.2</v>
      </c>
      <c r="H130" s="32">
        <v>83.1</v>
      </c>
      <c r="I130" s="32">
        <v>21.51</v>
      </c>
      <c r="AF130" s="32">
        <v>2.93</v>
      </c>
      <c r="AG130" s="32">
        <v>9.17</v>
      </c>
      <c r="AH130" s="32">
        <v>6.29</v>
      </c>
      <c r="AM130" s="32">
        <v>83.1</v>
      </c>
      <c r="AN130" s="32">
        <v>97.2</v>
      </c>
      <c r="AO130" s="32">
        <v>92.6</v>
      </c>
    </row>
    <row r="131" spans="2:41" x14ac:dyDescent="0.25">
      <c r="B131" s="127">
        <v>45741</v>
      </c>
      <c r="C131" s="32">
        <v>8.1199999999999992</v>
      </c>
      <c r="D131" s="32">
        <v>10.64</v>
      </c>
      <c r="E131" s="32">
        <v>5.86</v>
      </c>
      <c r="F131" s="32">
        <v>87.6</v>
      </c>
      <c r="G131" s="32">
        <v>97.7</v>
      </c>
      <c r="H131" s="32">
        <v>74.900000000000006</v>
      </c>
      <c r="I131" s="32">
        <v>0.4</v>
      </c>
      <c r="AF131" s="32">
        <v>5.86</v>
      </c>
      <c r="AG131" s="32">
        <v>10.64</v>
      </c>
      <c r="AH131" s="32">
        <v>8.1199999999999992</v>
      </c>
      <c r="AM131" s="32">
        <v>74.900000000000006</v>
      </c>
      <c r="AN131" s="32">
        <v>97.7</v>
      </c>
      <c r="AO131" s="32">
        <v>87.6</v>
      </c>
    </row>
    <row r="132" spans="2:41" x14ac:dyDescent="0.25">
      <c r="B132" s="127">
        <v>45742</v>
      </c>
      <c r="C132" s="32">
        <v>7.36</v>
      </c>
      <c r="D132" s="32">
        <v>9.36</v>
      </c>
      <c r="E132" s="32">
        <v>6.02</v>
      </c>
      <c r="F132" s="32">
        <v>85.8</v>
      </c>
      <c r="G132" s="32">
        <v>95.4</v>
      </c>
      <c r="H132" s="32">
        <v>71.930000000000007</v>
      </c>
      <c r="I132" s="32">
        <v>0.7</v>
      </c>
      <c r="AF132" s="32">
        <v>6.02</v>
      </c>
      <c r="AG132" s="32">
        <v>9.36</v>
      </c>
      <c r="AH132" s="32">
        <v>7.36</v>
      </c>
      <c r="AM132" s="32">
        <v>71.930000000000007</v>
      </c>
      <c r="AN132" s="32">
        <v>95.4</v>
      </c>
      <c r="AO132" s="32">
        <v>85.8</v>
      </c>
    </row>
    <row r="133" spans="2:41" x14ac:dyDescent="0.25">
      <c r="B133" s="127">
        <v>45743</v>
      </c>
      <c r="C133" s="32">
        <v>6.63</v>
      </c>
      <c r="D133" s="32">
        <v>9.1</v>
      </c>
      <c r="E133" s="32">
        <v>4.5199999999999996</v>
      </c>
      <c r="F133" s="32">
        <v>91</v>
      </c>
      <c r="G133" s="32">
        <v>97.5</v>
      </c>
      <c r="H133" s="32">
        <v>82</v>
      </c>
      <c r="I133" s="32">
        <v>0</v>
      </c>
      <c r="AF133" s="32">
        <v>4.5199999999999996</v>
      </c>
      <c r="AG133" s="32">
        <v>9.1</v>
      </c>
      <c r="AH133" s="32">
        <v>6.63</v>
      </c>
      <c r="AM133" s="32">
        <v>82</v>
      </c>
      <c r="AN133" s="32">
        <v>97.5</v>
      </c>
      <c r="AO133" s="32">
        <v>91</v>
      </c>
    </row>
    <row r="134" spans="2:41" x14ac:dyDescent="0.25">
      <c r="B134" s="127">
        <v>45744</v>
      </c>
      <c r="C134" s="32">
        <v>7.8</v>
      </c>
      <c r="D134" s="32">
        <v>12.74</v>
      </c>
      <c r="E134" s="32">
        <v>3.64</v>
      </c>
      <c r="F134" s="32">
        <v>81</v>
      </c>
      <c r="G134" s="32">
        <v>94.8</v>
      </c>
      <c r="H134" s="32">
        <v>59.2</v>
      </c>
      <c r="I134" s="32">
        <v>0</v>
      </c>
      <c r="AF134" s="32">
        <v>3.64</v>
      </c>
      <c r="AG134" s="32">
        <v>12.74</v>
      </c>
      <c r="AH134" s="32">
        <v>7.8</v>
      </c>
      <c r="AM134" s="32">
        <v>59.2</v>
      </c>
      <c r="AN134" s="32">
        <v>94.8</v>
      </c>
      <c r="AO134" s="32">
        <v>81</v>
      </c>
    </row>
    <row r="135" spans="2:41" x14ac:dyDescent="0.25">
      <c r="B135" s="127">
        <v>45745</v>
      </c>
      <c r="C135" s="32">
        <v>6.96</v>
      </c>
      <c r="D135" s="32">
        <v>10.82</v>
      </c>
      <c r="E135" s="32">
        <v>3.44</v>
      </c>
      <c r="F135" s="32">
        <v>80.2</v>
      </c>
      <c r="G135" s="32">
        <v>97.3</v>
      </c>
      <c r="H135" s="32">
        <v>60.76</v>
      </c>
      <c r="I135" s="32">
        <v>1.3</v>
      </c>
      <c r="AF135" s="32">
        <v>3.44</v>
      </c>
      <c r="AG135" s="32">
        <v>10.82</v>
      </c>
      <c r="AH135" s="32">
        <v>6.96</v>
      </c>
      <c r="AM135" s="32">
        <v>60.76</v>
      </c>
      <c r="AN135" s="32">
        <v>97.3</v>
      </c>
      <c r="AO135" s="32">
        <v>80.2</v>
      </c>
    </row>
    <row r="136" spans="2:41" x14ac:dyDescent="0.25">
      <c r="B136" s="127">
        <v>45746</v>
      </c>
      <c r="C136" s="32">
        <v>6.71</v>
      </c>
      <c r="D136" s="32">
        <v>13.99</v>
      </c>
      <c r="E136" s="32">
        <v>0.82</v>
      </c>
      <c r="F136" s="32">
        <v>74.05</v>
      </c>
      <c r="G136" s="32">
        <v>95.4</v>
      </c>
      <c r="H136" s="32">
        <v>42.57</v>
      </c>
      <c r="I136" s="32">
        <v>0</v>
      </c>
      <c r="AF136" s="32">
        <v>0.82</v>
      </c>
      <c r="AG136" s="32">
        <v>13.99</v>
      </c>
      <c r="AH136" s="32">
        <v>6.71</v>
      </c>
      <c r="AM136" s="32">
        <v>42.57</v>
      </c>
      <c r="AN136" s="32">
        <v>95.4</v>
      </c>
      <c r="AO136" s="32">
        <v>74.05</v>
      </c>
    </row>
    <row r="137" spans="2:41" x14ac:dyDescent="0.25">
      <c r="B137" s="127">
        <v>45747</v>
      </c>
      <c r="C137" s="32">
        <v>9.39</v>
      </c>
      <c r="D137" s="32">
        <v>19.88</v>
      </c>
      <c r="E137" s="32">
        <v>-1.24</v>
      </c>
      <c r="F137" s="32">
        <v>73.5</v>
      </c>
      <c r="G137" s="32">
        <v>95.9</v>
      </c>
      <c r="H137" s="32">
        <v>41.3</v>
      </c>
      <c r="I137" s="32">
        <v>0</v>
      </c>
      <c r="AF137" s="32">
        <v>-1.24</v>
      </c>
      <c r="AG137" s="32">
        <v>19.88</v>
      </c>
      <c r="AH137" s="32">
        <v>9.39</v>
      </c>
      <c r="AM137" s="32">
        <v>41.3</v>
      </c>
      <c r="AN137" s="32">
        <v>95.9</v>
      </c>
      <c r="AO137" s="32">
        <v>73.5</v>
      </c>
    </row>
    <row r="138" spans="2:41" x14ac:dyDescent="0.25">
      <c r="B138" s="240">
        <v>45748</v>
      </c>
      <c r="C138" s="32">
        <v>12.41</v>
      </c>
      <c r="D138" s="32">
        <v>25.69</v>
      </c>
      <c r="E138" s="32">
        <v>1.71</v>
      </c>
      <c r="F138" s="32">
        <v>71.209999999999994</v>
      </c>
      <c r="G138" s="32">
        <v>98.1</v>
      </c>
      <c r="H138" s="32">
        <v>32.74</v>
      </c>
      <c r="I138" s="32">
        <v>0</v>
      </c>
      <c r="AF138" s="32">
        <v>1.71</v>
      </c>
      <c r="AG138" s="32">
        <v>25.69</v>
      </c>
      <c r="AH138" s="32">
        <v>12.41</v>
      </c>
      <c r="AM138" s="32">
        <v>32.74</v>
      </c>
      <c r="AN138" s="32">
        <v>98.1</v>
      </c>
      <c r="AO138" s="32">
        <v>71.209999999999994</v>
      </c>
    </row>
    <row r="139" spans="2:41" x14ac:dyDescent="0.25">
      <c r="B139" s="240">
        <v>45749</v>
      </c>
      <c r="C139" s="32">
        <v>9.6300000000000008</v>
      </c>
      <c r="D139" s="32">
        <v>15.27</v>
      </c>
      <c r="E139" s="32">
        <v>3.91</v>
      </c>
      <c r="F139" s="32">
        <v>81.900000000000006</v>
      </c>
      <c r="G139" s="32">
        <v>96.3</v>
      </c>
      <c r="H139" s="32">
        <v>58.87</v>
      </c>
      <c r="I139" s="32">
        <v>7.23</v>
      </c>
      <c r="AF139" s="32">
        <v>3.91</v>
      </c>
      <c r="AG139" s="32">
        <v>15.27</v>
      </c>
      <c r="AH139" s="32">
        <v>9.6300000000000008</v>
      </c>
      <c r="AM139" s="32">
        <v>58.87</v>
      </c>
      <c r="AN139" s="32">
        <v>96.3</v>
      </c>
      <c r="AO139" s="32">
        <v>81.900000000000006</v>
      </c>
    </row>
    <row r="140" spans="2:41" x14ac:dyDescent="0.25">
      <c r="B140" s="240">
        <v>45750</v>
      </c>
      <c r="C140" s="32">
        <v>9.7799999999999994</v>
      </c>
      <c r="D140" s="32">
        <v>12.06</v>
      </c>
      <c r="E140" s="32">
        <v>7.97</v>
      </c>
      <c r="F140" s="32">
        <v>84.9</v>
      </c>
      <c r="G140" s="32">
        <v>93</v>
      </c>
      <c r="H140" s="32">
        <v>73.989999999999995</v>
      </c>
      <c r="I140" s="32">
        <v>6.27</v>
      </c>
      <c r="AF140" s="32">
        <v>7.97</v>
      </c>
      <c r="AG140" s="32">
        <v>12.06</v>
      </c>
      <c r="AH140" s="32">
        <v>9.7799999999999994</v>
      </c>
      <c r="AM140" s="32">
        <v>73.989999999999995</v>
      </c>
      <c r="AN140" s="32">
        <v>93</v>
      </c>
      <c r="AO140" s="32">
        <v>84.9</v>
      </c>
    </row>
    <row r="141" spans="2:41" x14ac:dyDescent="0.25">
      <c r="B141" s="240">
        <v>45751</v>
      </c>
      <c r="C141" s="32">
        <v>12.89</v>
      </c>
      <c r="D141" s="32">
        <v>18.03</v>
      </c>
      <c r="E141" s="32">
        <v>9.9</v>
      </c>
      <c r="F141" s="32">
        <v>72.400000000000006</v>
      </c>
      <c r="G141" s="32">
        <v>83</v>
      </c>
      <c r="H141" s="32">
        <v>58.33</v>
      </c>
      <c r="I141" s="32">
        <v>0.1</v>
      </c>
      <c r="AF141" s="32">
        <v>9.9</v>
      </c>
      <c r="AG141" s="32">
        <v>18.03</v>
      </c>
      <c r="AH141" s="32">
        <v>12.89</v>
      </c>
      <c r="AM141" s="32">
        <v>58.33</v>
      </c>
      <c r="AN141" s="32">
        <v>83</v>
      </c>
      <c r="AO141" s="32">
        <v>72.400000000000006</v>
      </c>
    </row>
    <row r="142" spans="2:41" x14ac:dyDescent="0.25">
      <c r="B142" s="240">
        <v>45752</v>
      </c>
      <c r="C142" s="32">
        <v>12.09</v>
      </c>
      <c r="D142" s="32">
        <v>17.07</v>
      </c>
      <c r="E142" s="32">
        <v>8.0500000000000007</v>
      </c>
      <c r="F142" s="32">
        <v>75.83</v>
      </c>
      <c r="G142" s="32">
        <v>90</v>
      </c>
      <c r="H142" s="32">
        <v>55.76</v>
      </c>
      <c r="I142" s="32">
        <v>0</v>
      </c>
      <c r="AF142" s="32">
        <v>8.0500000000000007</v>
      </c>
      <c r="AG142" s="32">
        <v>17.07</v>
      </c>
      <c r="AH142" s="32">
        <v>12.09</v>
      </c>
      <c r="AM142" s="32">
        <v>55.76</v>
      </c>
      <c r="AN142" s="32">
        <v>90</v>
      </c>
      <c r="AO142" s="32">
        <v>75.83</v>
      </c>
    </row>
    <row r="143" spans="2:41" x14ac:dyDescent="0.25">
      <c r="B143" s="240">
        <v>45753</v>
      </c>
      <c r="C143" s="32">
        <v>11.47</v>
      </c>
      <c r="D143" s="32">
        <v>18.34</v>
      </c>
      <c r="E143" s="32">
        <v>5.66</v>
      </c>
      <c r="F143" s="32">
        <v>79.44</v>
      </c>
      <c r="G143" s="32">
        <v>97.1</v>
      </c>
      <c r="H143" s="32">
        <v>54.67</v>
      </c>
      <c r="I143" s="32">
        <v>0</v>
      </c>
      <c r="AF143" s="32">
        <v>5.66</v>
      </c>
      <c r="AG143" s="32">
        <v>18.34</v>
      </c>
      <c r="AH143" s="32">
        <v>11.47</v>
      </c>
      <c r="AM143" s="32">
        <v>54.67</v>
      </c>
      <c r="AN143" s="32">
        <v>97.1</v>
      </c>
      <c r="AO143" s="32">
        <v>79.44</v>
      </c>
    </row>
    <row r="144" spans="2:41" x14ac:dyDescent="0.25">
      <c r="B144" s="240">
        <v>45754</v>
      </c>
      <c r="C144" s="32">
        <v>11.29</v>
      </c>
      <c r="D144" s="32">
        <v>21.14</v>
      </c>
      <c r="E144" s="32">
        <v>3.01</v>
      </c>
      <c r="F144" s="32">
        <v>77.55</v>
      </c>
      <c r="G144" s="32">
        <v>98.2</v>
      </c>
      <c r="H144" s="32">
        <v>39.799999999999997</v>
      </c>
      <c r="I144" s="32">
        <v>0</v>
      </c>
      <c r="AF144" s="32">
        <v>3.01</v>
      </c>
      <c r="AG144" s="32">
        <v>21.14</v>
      </c>
      <c r="AH144" s="32">
        <v>11.29</v>
      </c>
      <c r="AM144" s="32">
        <v>39.799999999999997</v>
      </c>
      <c r="AN144" s="32">
        <v>98.2</v>
      </c>
      <c r="AO144" s="32">
        <v>77.55</v>
      </c>
    </row>
    <row r="145" spans="2:41" x14ac:dyDescent="0.25">
      <c r="B145" s="240">
        <v>45755</v>
      </c>
      <c r="C145" s="32">
        <v>13.38</v>
      </c>
      <c r="D145" s="32">
        <v>25.12</v>
      </c>
      <c r="E145" s="32">
        <v>2.44</v>
      </c>
      <c r="F145" s="32">
        <v>70.13</v>
      </c>
      <c r="G145" s="32">
        <v>97</v>
      </c>
      <c r="H145" s="32">
        <v>29.73</v>
      </c>
      <c r="I145" s="32">
        <v>0</v>
      </c>
      <c r="AF145" s="32">
        <v>2.44</v>
      </c>
      <c r="AG145" s="32">
        <v>25.12</v>
      </c>
      <c r="AH145" s="32">
        <v>13.38</v>
      </c>
      <c r="AM145" s="32">
        <v>29.73</v>
      </c>
      <c r="AN145" s="32">
        <v>97</v>
      </c>
      <c r="AO145" s="32">
        <v>70.13</v>
      </c>
    </row>
    <row r="146" spans="2:41" x14ac:dyDescent="0.25">
      <c r="B146" s="240">
        <v>45756</v>
      </c>
      <c r="C146" s="32">
        <v>14.44</v>
      </c>
      <c r="D146" s="32">
        <v>24.68</v>
      </c>
      <c r="E146" s="32">
        <v>6.41</v>
      </c>
      <c r="F146" s="32">
        <v>71.849999999999994</v>
      </c>
      <c r="G146" s="32">
        <v>96.8</v>
      </c>
      <c r="H146" s="32">
        <v>39.46</v>
      </c>
      <c r="I146" s="32">
        <v>0</v>
      </c>
      <c r="AF146" s="32">
        <v>6.41</v>
      </c>
      <c r="AG146" s="32">
        <v>24.68</v>
      </c>
      <c r="AH146" s="32">
        <v>14.44</v>
      </c>
      <c r="AM146" s="32">
        <v>39.46</v>
      </c>
      <c r="AN146" s="32">
        <v>96.8</v>
      </c>
      <c r="AO146" s="32">
        <v>71.849999999999994</v>
      </c>
    </row>
    <row r="147" spans="2:41" x14ac:dyDescent="0.25">
      <c r="B147" s="240">
        <v>45757</v>
      </c>
      <c r="C147" s="32">
        <v>12.7</v>
      </c>
      <c r="D147" s="32">
        <v>19.96</v>
      </c>
      <c r="E147" s="32">
        <v>5.01</v>
      </c>
      <c r="F147" s="32">
        <v>77.95</v>
      </c>
      <c r="G147" s="32">
        <v>92.5</v>
      </c>
      <c r="H147" s="32">
        <v>58.13</v>
      </c>
      <c r="I147" s="32">
        <v>2.1</v>
      </c>
      <c r="AF147" s="32">
        <v>5.01</v>
      </c>
      <c r="AG147" s="32">
        <v>19.96</v>
      </c>
      <c r="AH147" s="32">
        <v>12.7</v>
      </c>
      <c r="AM147" s="32">
        <v>58.13</v>
      </c>
      <c r="AN147" s="32">
        <v>92.5</v>
      </c>
      <c r="AO147" s="32">
        <v>77.95</v>
      </c>
    </row>
    <row r="148" spans="2:41" x14ac:dyDescent="0.25">
      <c r="B148" s="240">
        <v>45758</v>
      </c>
      <c r="C148" s="32">
        <v>12.58</v>
      </c>
      <c r="D148" s="32">
        <v>15.86</v>
      </c>
      <c r="E148" s="32">
        <v>9.76</v>
      </c>
      <c r="F148" s="32">
        <v>73.98</v>
      </c>
      <c r="G148" s="32">
        <v>85.9</v>
      </c>
      <c r="H148" s="32">
        <v>56.91</v>
      </c>
      <c r="I148" s="32">
        <v>0</v>
      </c>
      <c r="AF148" s="32">
        <v>9.76</v>
      </c>
      <c r="AG148" s="32">
        <v>15.86</v>
      </c>
      <c r="AH148" s="32">
        <v>12.58</v>
      </c>
      <c r="AM148" s="32">
        <v>56.91</v>
      </c>
      <c r="AN148" s="32">
        <v>85.9</v>
      </c>
      <c r="AO148" s="32">
        <v>73.98</v>
      </c>
    </row>
    <row r="149" spans="2:41" x14ac:dyDescent="0.25">
      <c r="B149" s="240">
        <v>45759</v>
      </c>
      <c r="C149" s="32">
        <v>12.71</v>
      </c>
      <c r="D149" s="32">
        <v>20.04</v>
      </c>
      <c r="E149" s="32">
        <v>8.0299999999999994</v>
      </c>
      <c r="F149" s="32">
        <v>79.98</v>
      </c>
      <c r="G149" s="32">
        <v>94.8</v>
      </c>
      <c r="H149" s="32">
        <v>55.83</v>
      </c>
      <c r="I149" s="32">
        <v>3.02</v>
      </c>
      <c r="AF149" s="32">
        <v>8.0299999999999994</v>
      </c>
      <c r="AG149" s="32">
        <v>20.04</v>
      </c>
      <c r="AH149" s="32">
        <v>12.71</v>
      </c>
      <c r="AM149" s="32">
        <v>55.83</v>
      </c>
      <c r="AN149" s="32">
        <v>94.8</v>
      </c>
      <c r="AO149" s="32">
        <v>79.98</v>
      </c>
    </row>
    <row r="150" spans="2:41" x14ac:dyDescent="0.25">
      <c r="B150" s="240">
        <v>45760</v>
      </c>
      <c r="C150" s="32">
        <v>11.18</v>
      </c>
      <c r="D150" s="32">
        <v>14.62</v>
      </c>
      <c r="E150" s="32">
        <v>9.11</v>
      </c>
      <c r="F150" s="32">
        <v>90.3</v>
      </c>
      <c r="G150" s="32">
        <v>97.2</v>
      </c>
      <c r="H150" s="32">
        <v>78.56</v>
      </c>
      <c r="I150" s="32">
        <v>3.44</v>
      </c>
      <c r="AF150" s="32">
        <v>9.11</v>
      </c>
      <c r="AG150" s="32">
        <v>14.62</v>
      </c>
      <c r="AH150" s="32">
        <v>11.18</v>
      </c>
      <c r="AM150" s="32">
        <v>78.56</v>
      </c>
      <c r="AN150" s="32">
        <v>97.2</v>
      </c>
      <c r="AO150" s="32">
        <v>90.3</v>
      </c>
    </row>
    <row r="151" spans="2:41" x14ac:dyDescent="0.25">
      <c r="B151" s="240">
        <v>45761</v>
      </c>
      <c r="C151" s="32">
        <v>11.73</v>
      </c>
      <c r="D151" s="32">
        <v>17.62</v>
      </c>
      <c r="E151" s="32">
        <v>5.61</v>
      </c>
      <c r="F151" s="32">
        <v>75.5</v>
      </c>
      <c r="G151" s="32">
        <v>97.5</v>
      </c>
      <c r="H151" s="32">
        <v>44.67</v>
      </c>
      <c r="I151" s="32">
        <v>0</v>
      </c>
      <c r="AF151" s="32">
        <v>5.61</v>
      </c>
      <c r="AG151" s="32">
        <v>17.62</v>
      </c>
      <c r="AH151" s="32">
        <v>11.73</v>
      </c>
      <c r="AM151" s="32">
        <v>44.67</v>
      </c>
      <c r="AN151" s="32">
        <v>97.5</v>
      </c>
      <c r="AO151" s="32">
        <v>75.5</v>
      </c>
    </row>
    <row r="152" spans="2:41" x14ac:dyDescent="0.25">
      <c r="B152" s="240">
        <v>45762</v>
      </c>
      <c r="C152" s="32">
        <v>7.21</v>
      </c>
      <c r="D152" s="32">
        <v>10.96</v>
      </c>
      <c r="E152" s="32">
        <v>2.2999999999999998</v>
      </c>
      <c r="F152" s="32">
        <v>82.1</v>
      </c>
      <c r="G152" s="32">
        <v>96.3</v>
      </c>
      <c r="H152" s="32">
        <v>66.66</v>
      </c>
      <c r="I152" s="32">
        <v>8.42</v>
      </c>
      <c r="AF152" s="32">
        <v>2.2999999999999998</v>
      </c>
      <c r="AG152" s="32">
        <v>10.96</v>
      </c>
      <c r="AH152" s="32">
        <v>7.21</v>
      </c>
      <c r="AM152" s="32">
        <v>66.66</v>
      </c>
      <c r="AN152" s="32">
        <v>96.3</v>
      </c>
      <c r="AO152" s="32">
        <v>82.1</v>
      </c>
    </row>
    <row r="153" spans="2:41" x14ac:dyDescent="0.25">
      <c r="B153" s="240">
        <v>45763</v>
      </c>
      <c r="C153" s="32">
        <v>5.0999999999999996</v>
      </c>
      <c r="D153" s="32">
        <v>11.69</v>
      </c>
      <c r="E153" s="32">
        <v>-0.91</v>
      </c>
      <c r="F153" s="32">
        <v>82.4</v>
      </c>
      <c r="G153" s="32">
        <v>98.1</v>
      </c>
      <c r="H153" s="32">
        <v>55.22</v>
      </c>
      <c r="I153" s="32">
        <v>1.3</v>
      </c>
      <c r="AF153" s="32">
        <v>-0.91</v>
      </c>
      <c r="AG153" s="32">
        <v>11.69</v>
      </c>
      <c r="AH153" s="32">
        <v>5.0999999999999996</v>
      </c>
      <c r="AM153" s="32">
        <v>55.22</v>
      </c>
      <c r="AN153" s="32">
        <v>98.1</v>
      </c>
      <c r="AO153" s="32">
        <v>82.4</v>
      </c>
    </row>
    <row r="154" spans="2:41" x14ac:dyDescent="0.25">
      <c r="B154" s="240">
        <v>45764</v>
      </c>
      <c r="C154" s="32">
        <v>8.43</v>
      </c>
      <c r="D154" s="32">
        <v>16.989999999999998</v>
      </c>
      <c r="E154" s="32">
        <v>-1.32</v>
      </c>
      <c r="F154" s="32">
        <v>74.930000000000007</v>
      </c>
      <c r="G154" s="32">
        <v>97.9</v>
      </c>
      <c r="H154" s="32">
        <v>43.12</v>
      </c>
      <c r="I154" s="32">
        <v>0</v>
      </c>
      <c r="AF154" s="32">
        <v>-1.32</v>
      </c>
      <c r="AG154" s="32">
        <v>16.989999999999998</v>
      </c>
      <c r="AH154" s="32">
        <v>8.43</v>
      </c>
      <c r="AM154" s="32">
        <v>43.12</v>
      </c>
      <c r="AN154" s="32">
        <v>97.9</v>
      </c>
      <c r="AO154" s="32">
        <v>74.930000000000007</v>
      </c>
    </row>
    <row r="155" spans="2:41" x14ac:dyDescent="0.25">
      <c r="B155" s="240">
        <v>45765</v>
      </c>
      <c r="C155" s="32">
        <v>12.11</v>
      </c>
      <c r="D155" s="32">
        <v>20.8</v>
      </c>
      <c r="E155" s="32">
        <v>6.67</v>
      </c>
      <c r="F155" s="32">
        <v>73.8</v>
      </c>
      <c r="G155" s="32">
        <v>90.9</v>
      </c>
      <c r="H155" s="32">
        <v>42.91</v>
      </c>
      <c r="I155" s="32">
        <v>5.2</v>
      </c>
      <c r="AF155" s="32">
        <v>6.67</v>
      </c>
      <c r="AG155" s="32">
        <v>20.8</v>
      </c>
      <c r="AH155" s="32">
        <v>12.11</v>
      </c>
      <c r="AM155" s="32">
        <v>42.91</v>
      </c>
      <c r="AN155" s="32">
        <v>90.9</v>
      </c>
      <c r="AO155" s="32">
        <v>73.8</v>
      </c>
    </row>
    <row r="156" spans="2:41" x14ac:dyDescent="0.25">
      <c r="B156" s="240">
        <v>45766</v>
      </c>
      <c r="C156" s="32">
        <v>8</v>
      </c>
      <c r="D156" s="32">
        <v>13.07</v>
      </c>
      <c r="E156" s="32">
        <v>5.23</v>
      </c>
      <c r="F156" s="32">
        <v>81.099999999999994</v>
      </c>
      <c r="G156" s="32">
        <v>94.7</v>
      </c>
      <c r="H156" s="32">
        <v>54.74</v>
      </c>
      <c r="I156" s="32">
        <v>10.199999999999999</v>
      </c>
      <c r="AF156" s="32">
        <v>5.23</v>
      </c>
      <c r="AG156" s="32">
        <v>13.07</v>
      </c>
      <c r="AH156" s="32">
        <v>8</v>
      </c>
      <c r="AM156" s="32">
        <v>54.74</v>
      </c>
      <c r="AN156" s="32">
        <v>94.7</v>
      </c>
      <c r="AO156" s="32">
        <v>81.099999999999994</v>
      </c>
    </row>
    <row r="157" spans="2:41" x14ac:dyDescent="0.25">
      <c r="B157" s="240">
        <v>45767</v>
      </c>
      <c r="C157" s="32">
        <v>8.6</v>
      </c>
      <c r="D157" s="32">
        <v>13.41</v>
      </c>
      <c r="E157" s="32">
        <v>4.66</v>
      </c>
      <c r="F157" s="32">
        <v>81.599999999999994</v>
      </c>
      <c r="G157" s="32">
        <v>93.4</v>
      </c>
      <c r="H157" s="32">
        <v>57.52</v>
      </c>
      <c r="I157" s="32">
        <v>0</v>
      </c>
      <c r="AF157" s="32">
        <v>4.66</v>
      </c>
      <c r="AG157" s="32">
        <v>13.41</v>
      </c>
      <c r="AH157" s="32">
        <v>8.6</v>
      </c>
      <c r="AM157" s="32">
        <v>57.52</v>
      </c>
      <c r="AN157" s="32">
        <v>93.4</v>
      </c>
      <c r="AO157" s="32">
        <v>81.599999999999994</v>
      </c>
    </row>
    <row r="158" spans="2:41" x14ac:dyDescent="0.25">
      <c r="B158" s="240">
        <v>45768</v>
      </c>
      <c r="C158" s="32">
        <v>11.31</v>
      </c>
      <c r="D158" s="32">
        <v>18.13</v>
      </c>
      <c r="E158" s="32">
        <v>6.59</v>
      </c>
      <c r="F158" s="32">
        <v>81.3</v>
      </c>
      <c r="G158" s="32">
        <v>97</v>
      </c>
      <c r="H158" s="32">
        <v>50.18</v>
      </c>
      <c r="I158" s="32">
        <v>6.03</v>
      </c>
      <c r="AF158" s="32">
        <v>6.59</v>
      </c>
      <c r="AG158" s="32">
        <v>18.13</v>
      </c>
      <c r="AH158" s="32">
        <v>11.31</v>
      </c>
      <c r="AM158" s="32">
        <v>50.18</v>
      </c>
      <c r="AN158" s="32">
        <v>97</v>
      </c>
      <c r="AO158" s="32">
        <v>81.3</v>
      </c>
    </row>
    <row r="159" spans="2:41" x14ac:dyDescent="0.25">
      <c r="B159" s="240">
        <v>45769</v>
      </c>
      <c r="C159" s="32">
        <v>9.1199999999999992</v>
      </c>
      <c r="D159" s="32">
        <v>13.85</v>
      </c>
      <c r="E159" s="32">
        <v>3.16</v>
      </c>
      <c r="F159" s="32">
        <v>80.099999999999994</v>
      </c>
      <c r="G159" s="32">
        <v>94.6</v>
      </c>
      <c r="H159" s="32">
        <v>53.33</v>
      </c>
      <c r="I159" s="32">
        <v>5.13</v>
      </c>
      <c r="AF159" s="32">
        <v>3.16</v>
      </c>
      <c r="AG159" s="32">
        <v>13.85</v>
      </c>
      <c r="AH159" s="32">
        <v>9.1199999999999992</v>
      </c>
      <c r="AM159" s="32">
        <v>53.33</v>
      </c>
      <c r="AN159" s="32">
        <v>94.6</v>
      </c>
      <c r="AO159" s="32">
        <v>80.099999999999994</v>
      </c>
    </row>
    <row r="160" spans="2:41" x14ac:dyDescent="0.25">
      <c r="B160" s="240">
        <v>45770</v>
      </c>
      <c r="C160" s="32">
        <v>9.91</v>
      </c>
      <c r="D160" s="32">
        <v>19.36</v>
      </c>
      <c r="E160" s="32">
        <v>1</v>
      </c>
      <c r="F160" s="32">
        <v>80.2</v>
      </c>
      <c r="G160" s="32">
        <v>97.4</v>
      </c>
      <c r="H160" s="32">
        <v>55.81</v>
      </c>
      <c r="I160" s="32">
        <v>0</v>
      </c>
      <c r="AF160" s="32">
        <v>1</v>
      </c>
      <c r="AG160" s="32">
        <v>19.36</v>
      </c>
      <c r="AH160" s="32">
        <v>9.91</v>
      </c>
      <c r="AM160" s="32">
        <v>55.81</v>
      </c>
      <c r="AN160" s="32">
        <v>97.4</v>
      </c>
      <c r="AO160" s="32">
        <v>80.2</v>
      </c>
    </row>
    <row r="161" spans="2:41" x14ac:dyDescent="0.25">
      <c r="B161" s="240">
        <v>45771</v>
      </c>
      <c r="C161" s="32">
        <v>12.09</v>
      </c>
      <c r="D161" s="32">
        <v>21.08</v>
      </c>
      <c r="E161" s="32">
        <v>4.68</v>
      </c>
      <c r="F161" s="32">
        <v>81.099999999999994</v>
      </c>
      <c r="G161" s="32">
        <v>97.7</v>
      </c>
      <c r="H161" s="32">
        <v>50.65</v>
      </c>
      <c r="I161" s="32">
        <v>0</v>
      </c>
      <c r="AF161" s="32">
        <v>4.68</v>
      </c>
      <c r="AG161" s="32">
        <v>21.08</v>
      </c>
      <c r="AH161" s="32">
        <v>12.09</v>
      </c>
      <c r="AM161" s="32">
        <v>50.65</v>
      </c>
      <c r="AN161" s="32">
        <v>97.7</v>
      </c>
      <c r="AO161" s="32">
        <v>81.099999999999994</v>
      </c>
    </row>
    <row r="162" spans="2:41" x14ac:dyDescent="0.25">
      <c r="B162" s="240">
        <v>45772</v>
      </c>
      <c r="C162" s="32">
        <v>13.84</v>
      </c>
      <c r="D162" s="32">
        <v>27.72</v>
      </c>
      <c r="E162" s="32">
        <v>5.69</v>
      </c>
      <c r="F162" s="32">
        <v>79.430000000000007</v>
      </c>
      <c r="G162" s="32">
        <v>98.3</v>
      </c>
      <c r="H162" s="32">
        <v>28.63</v>
      </c>
      <c r="I162" s="32">
        <v>9.85</v>
      </c>
      <c r="AF162" s="32">
        <v>5.69</v>
      </c>
      <c r="AG162" s="32">
        <v>27.72</v>
      </c>
      <c r="AH162" s="32">
        <v>13.84</v>
      </c>
      <c r="AM162" s="32">
        <v>28.63</v>
      </c>
      <c r="AN162" s="32">
        <v>98.3</v>
      </c>
      <c r="AO162" s="32">
        <v>79.430000000000007</v>
      </c>
    </row>
    <row r="163" spans="2:41" x14ac:dyDescent="0.25">
      <c r="B163" s="240">
        <v>45773</v>
      </c>
      <c r="C163" s="32">
        <v>10.61</v>
      </c>
      <c r="D163" s="32">
        <v>14.89</v>
      </c>
      <c r="E163" s="32">
        <v>8.2899999999999991</v>
      </c>
      <c r="F163" s="32">
        <v>85.9</v>
      </c>
      <c r="G163" s="32">
        <v>96.5</v>
      </c>
      <c r="H163" s="32">
        <v>68.69</v>
      </c>
      <c r="I163" s="32">
        <v>0.3</v>
      </c>
      <c r="AF163" s="32">
        <v>8.2899999999999991</v>
      </c>
      <c r="AG163" s="32">
        <v>14.89</v>
      </c>
      <c r="AH163" s="32">
        <v>10.61</v>
      </c>
      <c r="AM163" s="32">
        <v>68.69</v>
      </c>
      <c r="AN163" s="32">
        <v>96.5</v>
      </c>
      <c r="AO163" s="32">
        <v>85.9</v>
      </c>
    </row>
    <row r="164" spans="2:41" x14ac:dyDescent="0.25">
      <c r="B164" s="240">
        <v>45774</v>
      </c>
      <c r="C164" s="32">
        <v>9.9600000000000009</v>
      </c>
      <c r="D164" s="32">
        <v>14.89</v>
      </c>
      <c r="E164" s="32">
        <v>5.55</v>
      </c>
      <c r="F164" s="32">
        <v>87.1</v>
      </c>
      <c r="G164" s="32">
        <v>96.8</v>
      </c>
      <c r="H164" s="32">
        <v>67.86</v>
      </c>
      <c r="I164" s="32">
        <v>0.6</v>
      </c>
      <c r="AF164" s="32">
        <v>5.55</v>
      </c>
      <c r="AG164" s="32">
        <v>14.89</v>
      </c>
      <c r="AH164" s="32">
        <v>9.9600000000000009</v>
      </c>
      <c r="AM164" s="32">
        <v>67.86</v>
      </c>
      <c r="AN164" s="32">
        <v>96.8</v>
      </c>
      <c r="AO164" s="32">
        <v>87.1</v>
      </c>
    </row>
    <row r="165" spans="2:41" x14ac:dyDescent="0.25">
      <c r="B165" s="240">
        <v>45775</v>
      </c>
      <c r="C165" s="32">
        <v>12.35</v>
      </c>
      <c r="D165" s="32">
        <v>21.41</v>
      </c>
      <c r="E165" s="32">
        <v>2.77</v>
      </c>
      <c r="F165" s="32">
        <v>76.430000000000007</v>
      </c>
      <c r="G165" s="32">
        <v>98.3</v>
      </c>
      <c r="H165" s="32">
        <v>49.81</v>
      </c>
      <c r="I165" s="32">
        <v>0</v>
      </c>
      <c r="AF165" s="32">
        <v>2.77</v>
      </c>
      <c r="AG165" s="32">
        <v>21.41</v>
      </c>
      <c r="AH165" s="32">
        <v>12.35</v>
      </c>
      <c r="AM165" s="32">
        <v>49.81</v>
      </c>
      <c r="AN165" s="32">
        <v>98.3</v>
      </c>
      <c r="AO165" s="32">
        <v>76.430000000000007</v>
      </c>
    </row>
    <row r="166" spans="2:41" x14ac:dyDescent="0.25">
      <c r="B166" s="240">
        <v>45776</v>
      </c>
      <c r="C166" s="32">
        <v>15.86</v>
      </c>
      <c r="D166" s="32">
        <v>19.95</v>
      </c>
      <c r="E166" s="32">
        <v>11.14</v>
      </c>
      <c r="F166" s="32">
        <v>59.84</v>
      </c>
      <c r="G166" s="32">
        <v>76.06</v>
      </c>
      <c r="H166" s="32">
        <v>46.82</v>
      </c>
      <c r="I166" s="32">
        <v>0</v>
      </c>
      <c r="AF166" s="32">
        <v>11.14</v>
      </c>
      <c r="AG166" s="32">
        <v>19.95</v>
      </c>
      <c r="AH166" s="32">
        <v>15.86</v>
      </c>
      <c r="AM166" s="32">
        <v>46.82</v>
      </c>
      <c r="AN166" s="32">
        <v>76.06</v>
      </c>
      <c r="AO166" s="32">
        <v>59.84</v>
      </c>
    </row>
    <row r="167" spans="2:41" x14ac:dyDescent="0.25">
      <c r="B167" s="240">
        <v>45777</v>
      </c>
      <c r="C167" s="32">
        <v>15.3</v>
      </c>
      <c r="D167" s="32">
        <v>19.55</v>
      </c>
      <c r="E167" s="32">
        <v>10.16</v>
      </c>
      <c r="F167" s="32">
        <v>61.97</v>
      </c>
      <c r="G167" s="32">
        <v>78.900000000000006</v>
      </c>
      <c r="H167" s="32">
        <v>45.62</v>
      </c>
      <c r="I167" s="32">
        <v>0.2</v>
      </c>
      <c r="AF167" s="32">
        <v>10.16</v>
      </c>
      <c r="AG167" s="32">
        <v>19.55</v>
      </c>
      <c r="AH167" s="32">
        <v>15.3</v>
      </c>
      <c r="AM167" s="32">
        <v>45.62</v>
      </c>
      <c r="AN167" s="32">
        <v>78.900000000000006</v>
      </c>
      <c r="AO167" s="32">
        <v>61.97</v>
      </c>
    </row>
    <row r="168" spans="2:41" x14ac:dyDescent="0.25">
      <c r="B168" s="240">
        <v>45778</v>
      </c>
      <c r="C168" s="32">
        <v>15.82</v>
      </c>
      <c r="D168" s="32">
        <v>20.84</v>
      </c>
      <c r="E168" s="32">
        <v>10.61</v>
      </c>
      <c r="F168" s="32">
        <v>64.400000000000006</v>
      </c>
      <c r="G168" s="32">
        <v>91.1</v>
      </c>
      <c r="H168" s="32">
        <v>49.2</v>
      </c>
      <c r="I168" s="32">
        <v>0.2</v>
      </c>
      <c r="AF168" s="32">
        <v>10.61</v>
      </c>
      <c r="AG168" s="32">
        <v>20.84</v>
      </c>
      <c r="AH168" s="32">
        <v>15.82</v>
      </c>
      <c r="AM168" s="32">
        <v>49.2</v>
      </c>
      <c r="AN168" s="32">
        <v>91.1</v>
      </c>
      <c r="AO168" s="32">
        <v>64.400000000000006</v>
      </c>
    </row>
    <row r="169" spans="2:41" x14ac:dyDescent="0.25">
      <c r="B169" s="240">
        <v>45779</v>
      </c>
      <c r="C169" s="32">
        <v>13.63</v>
      </c>
      <c r="D169" s="32">
        <v>18.04</v>
      </c>
      <c r="E169" s="32">
        <v>9.23</v>
      </c>
      <c r="F169" s="32">
        <v>77.53</v>
      </c>
      <c r="G169" s="32">
        <v>94.9</v>
      </c>
      <c r="H169" s="32">
        <v>56.78</v>
      </c>
      <c r="I169" s="32">
        <v>10.6</v>
      </c>
      <c r="AF169" s="32">
        <v>9.23</v>
      </c>
      <c r="AG169" s="32">
        <v>18.04</v>
      </c>
      <c r="AH169" s="32">
        <v>13.63</v>
      </c>
      <c r="AM169" s="32">
        <v>56.78</v>
      </c>
      <c r="AN169" s="32">
        <v>94.9</v>
      </c>
      <c r="AO169" s="32">
        <v>77.53</v>
      </c>
    </row>
    <row r="170" spans="2:41" x14ac:dyDescent="0.25">
      <c r="B170" s="240">
        <v>45780</v>
      </c>
      <c r="C170" s="32">
        <v>15.15</v>
      </c>
      <c r="D170" s="32">
        <v>23.02</v>
      </c>
      <c r="E170" s="32">
        <v>7.73</v>
      </c>
      <c r="F170" s="32">
        <v>76.89</v>
      </c>
      <c r="G170" s="32">
        <v>98.1</v>
      </c>
      <c r="H170" s="32">
        <v>42.57</v>
      </c>
      <c r="I170" s="32">
        <v>1.1000000000000001</v>
      </c>
      <c r="AF170" s="32">
        <v>7.73</v>
      </c>
      <c r="AG170" s="32">
        <v>23.02</v>
      </c>
      <c r="AH170" s="32">
        <v>15.15</v>
      </c>
      <c r="AM170" s="32">
        <v>42.57</v>
      </c>
      <c r="AN170" s="32">
        <v>98.1</v>
      </c>
      <c r="AO170" s="32">
        <v>76.89</v>
      </c>
    </row>
    <row r="171" spans="2:41" x14ac:dyDescent="0.25">
      <c r="B171" s="240">
        <v>45781</v>
      </c>
      <c r="C171" s="32">
        <v>12.87</v>
      </c>
      <c r="D171" s="32">
        <v>19.21</v>
      </c>
      <c r="E171" s="32">
        <v>7.57</v>
      </c>
      <c r="F171" s="32">
        <v>85.1</v>
      </c>
      <c r="G171" s="32">
        <v>97.8</v>
      </c>
      <c r="H171" s="32">
        <v>53.66</v>
      </c>
      <c r="I171" s="32">
        <v>4.4000000000000004</v>
      </c>
      <c r="AF171" s="32">
        <v>7.57</v>
      </c>
      <c r="AG171" s="32">
        <v>19.21</v>
      </c>
      <c r="AH171" s="32">
        <v>12.87</v>
      </c>
      <c r="AM171" s="32">
        <v>53.66</v>
      </c>
      <c r="AN171" s="32">
        <v>97.8</v>
      </c>
      <c r="AO171" s="32">
        <v>85.1</v>
      </c>
    </row>
    <row r="172" spans="2:41" x14ac:dyDescent="0.25">
      <c r="B172" s="240">
        <v>45782</v>
      </c>
      <c r="C172" s="32">
        <v>9.61</v>
      </c>
      <c r="D172" s="32">
        <v>13.56</v>
      </c>
      <c r="E172" s="32">
        <v>4.9000000000000004</v>
      </c>
      <c r="F172" s="32">
        <v>85.2</v>
      </c>
      <c r="G172" s="32">
        <v>96.5</v>
      </c>
      <c r="H172" s="32">
        <v>59.48</v>
      </c>
      <c r="I172" s="32">
        <v>0.8</v>
      </c>
      <c r="AF172" s="32">
        <v>4.9000000000000004</v>
      </c>
      <c r="AG172" s="32">
        <v>13.56</v>
      </c>
      <c r="AH172" s="32">
        <v>9.61</v>
      </c>
      <c r="AM172" s="32">
        <v>59.48</v>
      </c>
      <c r="AN172" s="32">
        <v>96.5</v>
      </c>
      <c r="AO172" s="32">
        <v>85.2</v>
      </c>
    </row>
    <row r="173" spans="2:41" x14ac:dyDescent="0.25">
      <c r="B173" s="240">
        <v>45783</v>
      </c>
      <c r="C173" s="32">
        <v>6.86</v>
      </c>
      <c r="D173" s="32">
        <v>10.48</v>
      </c>
      <c r="E173" s="32">
        <v>4.07</v>
      </c>
      <c r="F173" s="32">
        <v>85.2</v>
      </c>
      <c r="G173" s="32">
        <v>95</v>
      </c>
      <c r="H173" s="32">
        <v>71.37</v>
      </c>
      <c r="I173" s="32">
        <v>0</v>
      </c>
      <c r="AF173" s="32">
        <v>4.07</v>
      </c>
      <c r="AG173" s="32">
        <v>10.48</v>
      </c>
      <c r="AH173" s="32">
        <v>6.86</v>
      </c>
      <c r="AM173" s="32">
        <v>71.37</v>
      </c>
      <c r="AN173" s="32">
        <v>95</v>
      </c>
      <c r="AO173" s="32">
        <v>85.2</v>
      </c>
    </row>
    <row r="174" spans="2:41" x14ac:dyDescent="0.25">
      <c r="B174" s="240">
        <v>45784</v>
      </c>
      <c r="C174" s="32">
        <v>9.43</v>
      </c>
      <c r="D174" s="32">
        <v>16.579999999999998</v>
      </c>
      <c r="E174" s="32">
        <v>2.42</v>
      </c>
      <c r="F174" s="32">
        <v>76.92</v>
      </c>
      <c r="G174" s="32">
        <v>97.6</v>
      </c>
      <c r="H174" s="32">
        <v>45.19</v>
      </c>
      <c r="I174" s="32">
        <v>0</v>
      </c>
      <c r="AF174" s="32">
        <v>2.42</v>
      </c>
      <c r="AG174" s="32">
        <v>16.579999999999998</v>
      </c>
      <c r="AH174" s="32">
        <v>9.43</v>
      </c>
      <c r="AM174" s="32">
        <v>45.19</v>
      </c>
      <c r="AN174" s="32">
        <v>97.6</v>
      </c>
      <c r="AO174" s="32">
        <v>76.92</v>
      </c>
    </row>
    <row r="175" spans="2:41" x14ac:dyDescent="0.25">
      <c r="B175" s="240">
        <v>45785</v>
      </c>
      <c r="C175" s="32">
        <v>10.59</v>
      </c>
      <c r="D175" s="32">
        <v>17.760000000000002</v>
      </c>
      <c r="E175" s="32">
        <v>4.07</v>
      </c>
      <c r="F175" s="32">
        <v>77.02</v>
      </c>
      <c r="G175" s="32">
        <v>97.1</v>
      </c>
      <c r="H175" s="32">
        <v>48.52</v>
      </c>
      <c r="I175" s="32">
        <v>0</v>
      </c>
      <c r="AF175" s="32">
        <v>4.07</v>
      </c>
      <c r="AG175" s="32">
        <v>17.760000000000002</v>
      </c>
      <c r="AH175" s="32">
        <v>10.59</v>
      </c>
      <c r="AM175" s="32">
        <v>48.52</v>
      </c>
      <c r="AN175" s="32">
        <v>97.1</v>
      </c>
      <c r="AO175" s="32">
        <v>77.02</v>
      </c>
    </row>
    <row r="176" spans="2:41" x14ac:dyDescent="0.25">
      <c r="B176" s="240">
        <v>45786</v>
      </c>
      <c r="C176" s="32">
        <v>10</v>
      </c>
      <c r="D176" s="32">
        <v>14.64</v>
      </c>
      <c r="E176" s="32">
        <v>7.32</v>
      </c>
      <c r="F176" s="32">
        <v>90</v>
      </c>
      <c r="G176" s="32">
        <v>97.2</v>
      </c>
      <c r="H176" s="32">
        <v>71.72</v>
      </c>
      <c r="I176" s="32">
        <v>19.16</v>
      </c>
      <c r="AF176" s="32">
        <v>7.32</v>
      </c>
      <c r="AG176" s="32">
        <v>14.64</v>
      </c>
      <c r="AH176" s="32">
        <v>10</v>
      </c>
      <c r="AM176" s="32">
        <v>71.72</v>
      </c>
      <c r="AN176" s="32">
        <v>97.2</v>
      </c>
      <c r="AO176" s="32">
        <v>90</v>
      </c>
    </row>
    <row r="177" spans="2:41" x14ac:dyDescent="0.25">
      <c r="B177" s="240">
        <v>45787</v>
      </c>
      <c r="C177" s="32">
        <v>10.71</v>
      </c>
      <c r="D177" s="32">
        <v>17.309999999999999</v>
      </c>
      <c r="E177" s="32">
        <v>5.63</v>
      </c>
      <c r="F177" s="32">
        <v>86.9</v>
      </c>
      <c r="G177" s="32">
        <v>98.4</v>
      </c>
      <c r="H177" s="32">
        <v>60.63</v>
      </c>
      <c r="I177" s="32">
        <v>3.78</v>
      </c>
      <c r="AF177" s="32">
        <v>5.63</v>
      </c>
      <c r="AG177" s="32">
        <v>17.309999999999999</v>
      </c>
      <c r="AH177" s="32">
        <v>10.71</v>
      </c>
      <c r="AM177" s="32">
        <v>60.63</v>
      </c>
      <c r="AN177" s="32">
        <v>98.4</v>
      </c>
      <c r="AO177" s="32">
        <v>86.9</v>
      </c>
    </row>
    <row r="178" spans="2:41" x14ac:dyDescent="0.25">
      <c r="B178" s="240">
        <v>45788</v>
      </c>
      <c r="C178" s="32">
        <v>10.4</v>
      </c>
      <c r="D178" s="32">
        <v>15.25</v>
      </c>
      <c r="E178" s="32">
        <v>5.64</v>
      </c>
      <c r="F178" s="32">
        <v>78.06</v>
      </c>
      <c r="G178" s="32">
        <v>97</v>
      </c>
      <c r="H178" s="32">
        <v>54.75</v>
      </c>
      <c r="I178" s="32">
        <v>4.2</v>
      </c>
      <c r="AF178" s="32">
        <v>5.64</v>
      </c>
      <c r="AG178" s="32">
        <v>15.25</v>
      </c>
      <c r="AH178" s="32">
        <v>10.4</v>
      </c>
      <c r="AM178" s="32">
        <v>54.75</v>
      </c>
      <c r="AN178" s="32">
        <v>97</v>
      </c>
      <c r="AO178" s="32">
        <v>78.06</v>
      </c>
    </row>
    <row r="179" spans="2:41" x14ac:dyDescent="0.25">
      <c r="B179" s="240">
        <v>45789</v>
      </c>
      <c r="C179" s="32">
        <v>10.82</v>
      </c>
      <c r="D179" s="32">
        <v>17.829999999999998</v>
      </c>
      <c r="E179" s="32">
        <v>4.07</v>
      </c>
      <c r="F179" s="32">
        <v>79.849999999999994</v>
      </c>
      <c r="G179" s="32">
        <v>98.2</v>
      </c>
      <c r="H179" s="32">
        <v>50.28</v>
      </c>
      <c r="I179" s="32">
        <v>4.47</v>
      </c>
      <c r="AF179" s="32">
        <v>4.07</v>
      </c>
      <c r="AG179" s="32">
        <v>17.829999999999998</v>
      </c>
      <c r="AH179" s="32">
        <v>10.82</v>
      </c>
      <c r="AM179" s="32">
        <v>50.28</v>
      </c>
      <c r="AN179" s="32">
        <v>98.2</v>
      </c>
      <c r="AO179" s="32">
        <v>79.849999999999994</v>
      </c>
    </row>
    <row r="180" spans="2:41" x14ac:dyDescent="0.25">
      <c r="B180" s="240">
        <v>45790</v>
      </c>
      <c r="C180" s="32">
        <v>12.92</v>
      </c>
      <c r="D180" s="32">
        <v>19.38</v>
      </c>
      <c r="E180" s="32">
        <v>8.09</v>
      </c>
      <c r="F180" s="32">
        <v>79.62</v>
      </c>
      <c r="G180" s="32">
        <v>96.4</v>
      </c>
      <c r="H180" s="32">
        <v>45.74</v>
      </c>
      <c r="I180" s="32">
        <v>0.7</v>
      </c>
      <c r="AF180" s="32">
        <v>8.09</v>
      </c>
      <c r="AG180" s="32">
        <v>19.38</v>
      </c>
      <c r="AH180" s="32">
        <v>12.92</v>
      </c>
      <c r="AM180" s="32">
        <v>45.74</v>
      </c>
      <c r="AN180" s="32">
        <v>96.4</v>
      </c>
      <c r="AO180" s="32">
        <v>79.62</v>
      </c>
    </row>
    <row r="181" spans="2:41" x14ac:dyDescent="0.25">
      <c r="B181" s="240">
        <v>45791</v>
      </c>
      <c r="C181" s="32">
        <v>11.52</v>
      </c>
      <c r="D181" s="32">
        <v>19.18</v>
      </c>
      <c r="E181" s="32">
        <v>7.57</v>
      </c>
      <c r="F181" s="32">
        <v>91.4</v>
      </c>
      <c r="G181" s="32">
        <v>98</v>
      </c>
      <c r="H181" s="32">
        <v>64.239999999999995</v>
      </c>
      <c r="I181" s="32">
        <v>10.4</v>
      </c>
      <c r="AF181" s="32">
        <v>7.57</v>
      </c>
      <c r="AG181" s="32">
        <v>19.18</v>
      </c>
      <c r="AH181" s="32">
        <v>11.52</v>
      </c>
      <c r="AM181" s="32">
        <v>64.239999999999995</v>
      </c>
      <c r="AN181" s="32">
        <v>98</v>
      </c>
      <c r="AO181" s="32">
        <v>91.4</v>
      </c>
    </row>
    <row r="182" spans="2:41" x14ac:dyDescent="0.25">
      <c r="B182" s="240">
        <v>45792</v>
      </c>
      <c r="C182" s="32">
        <v>11.23</v>
      </c>
      <c r="D182" s="32">
        <v>13.93</v>
      </c>
      <c r="E182" s="32">
        <v>9.51</v>
      </c>
      <c r="F182" s="32">
        <v>90.5</v>
      </c>
      <c r="G182" s="32">
        <v>96.5</v>
      </c>
      <c r="H182" s="32">
        <v>83.1</v>
      </c>
      <c r="I182" s="32">
        <v>1.1000000000000001</v>
      </c>
      <c r="AF182" s="32">
        <v>9.51</v>
      </c>
      <c r="AG182" s="32">
        <v>13.93</v>
      </c>
      <c r="AH182" s="32">
        <v>11.23</v>
      </c>
      <c r="AM182" s="32">
        <v>83.1</v>
      </c>
      <c r="AN182" s="32">
        <v>96.5</v>
      </c>
      <c r="AO182" s="32">
        <v>90.5</v>
      </c>
    </row>
    <row r="183" spans="2:41" x14ac:dyDescent="0.25">
      <c r="B183" s="240">
        <v>45793</v>
      </c>
      <c r="C183" s="32">
        <v>12.13</v>
      </c>
      <c r="D183" s="32">
        <v>18.670000000000002</v>
      </c>
      <c r="E183" s="32">
        <v>5.68</v>
      </c>
      <c r="F183" s="32">
        <v>78.25</v>
      </c>
      <c r="G183" s="32">
        <v>98</v>
      </c>
      <c r="H183" s="32">
        <v>52.58</v>
      </c>
      <c r="I183" s="32">
        <v>0</v>
      </c>
      <c r="AF183" s="32">
        <v>5.68</v>
      </c>
      <c r="AG183" s="32">
        <v>18.670000000000002</v>
      </c>
      <c r="AH183" s="32">
        <v>12.13</v>
      </c>
      <c r="AM183" s="32">
        <v>52.58</v>
      </c>
      <c r="AN183" s="32">
        <v>98</v>
      </c>
      <c r="AO183" s="32">
        <v>78.25</v>
      </c>
    </row>
    <row r="184" spans="2:41" x14ac:dyDescent="0.25">
      <c r="B184" s="240">
        <v>45794</v>
      </c>
      <c r="C184" s="32">
        <v>13.29</v>
      </c>
      <c r="D184" s="32">
        <v>23.05</v>
      </c>
      <c r="E184" s="32">
        <v>5.35</v>
      </c>
      <c r="F184" s="32">
        <v>77.12</v>
      </c>
      <c r="G184" s="32">
        <v>98.2</v>
      </c>
      <c r="H184" s="32">
        <v>33.24</v>
      </c>
      <c r="I184" s="32">
        <v>0</v>
      </c>
      <c r="AF184" s="32">
        <v>5.35</v>
      </c>
      <c r="AG184" s="32">
        <v>23.05</v>
      </c>
      <c r="AH184" s="32">
        <v>13.29</v>
      </c>
      <c r="AM184" s="32">
        <v>33.24</v>
      </c>
      <c r="AN184" s="32">
        <v>98.2</v>
      </c>
      <c r="AO184" s="32">
        <v>77.12</v>
      </c>
    </row>
    <row r="185" spans="2:41" x14ac:dyDescent="0.25">
      <c r="B185" s="240">
        <v>45795</v>
      </c>
      <c r="C185" s="32">
        <v>16.98</v>
      </c>
      <c r="D185" s="32">
        <v>26.55</v>
      </c>
      <c r="E185" s="32">
        <v>7</v>
      </c>
      <c r="F185" s="32">
        <v>74.58</v>
      </c>
      <c r="G185" s="32">
        <v>98.1</v>
      </c>
      <c r="H185" s="32">
        <v>42.85</v>
      </c>
      <c r="I185" s="32">
        <v>0</v>
      </c>
      <c r="AF185" s="32">
        <v>7</v>
      </c>
      <c r="AG185" s="32">
        <v>26.55</v>
      </c>
      <c r="AH185" s="32">
        <v>16.98</v>
      </c>
      <c r="AM185" s="32">
        <v>42.85</v>
      </c>
      <c r="AN185" s="32">
        <v>98.1</v>
      </c>
      <c r="AO185" s="32">
        <v>74.58</v>
      </c>
    </row>
    <row r="186" spans="2:41" x14ac:dyDescent="0.25">
      <c r="B186" s="240">
        <v>45796</v>
      </c>
      <c r="C186" s="32">
        <v>13.25</v>
      </c>
      <c r="D186" s="32">
        <v>18.11</v>
      </c>
      <c r="E186" s="32">
        <v>8.8000000000000007</v>
      </c>
      <c r="F186" s="32">
        <v>82.5</v>
      </c>
      <c r="G186" s="32">
        <v>96</v>
      </c>
      <c r="H186" s="32">
        <v>54.27</v>
      </c>
      <c r="I186" s="32">
        <v>4.72</v>
      </c>
      <c r="AF186" s="32">
        <v>8.8000000000000007</v>
      </c>
      <c r="AG186" s="32">
        <v>18.11</v>
      </c>
      <c r="AH186" s="32">
        <v>13.25</v>
      </c>
      <c r="AM186" s="32">
        <v>54.27</v>
      </c>
      <c r="AN186" s="32">
        <v>96</v>
      </c>
      <c r="AO186" s="32">
        <v>82.5</v>
      </c>
    </row>
    <row r="187" spans="2:41" x14ac:dyDescent="0.25">
      <c r="B187" s="240">
        <v>45797</v>
      </c>
      <c r="C187" s="32">
        <v>11.91</v>
      </c>
      <c r="D187" s="32">
        <v>19.18</v>
      </c>
      <c r="E187" s="32">
        <v>5.62</v>
      </c>
      <c r="F187" s="32">
        <v>81.3</v>
      </c>
      <c r="G187" s="32">
        <v>98</v>
      </c>
      <c r="H187" s="32">
        <v>53.6</v>
      </c>
      <c r="I187" s="32">
        <v>0</v>
      </c>
      <c r="AF187" s="32">
        <v>5.62</v>
      </c>
      <c r="AG187" s="32">
        <v>19.18</v>
      </c>
      <c r="AH187" s="32">
        <v>11.91</v>
      </c>
      <c r="AM187" s="32">
        <v>53.6</v>
      </c>
      <c r="AN187" s="32">
        <v>98</v>
      </c>
      <c r="AO187" s="32">
        <v>81.3</v>
      </c>
    </row>
    <row r="188" spans="2:41" x14ac:dyDescent="0.25">
      <c r="B188" s="240">
        <v>45798</v>
      </c>
      <c r="C188" s="32">
        <v>11.65</v>
      </c>
      <c r="D188" s="32">
        <v>20.85</v>
      </c>
      <c r="E188" s="32">
        <v>4.2300000000000004</v>
      </c>
      <c r="F188" s="32">
        <v>84.9</v>
      </c>
      <c r="G188" s="32">
        <v>98.2</v>
      </c>
      <c r="H188" s="32">
        <v>56.23</v>
      </c>
      <c r="I188" s="32">
        <v>1.69</v>
      </c>
      <c r="AF188" s="32">
        <v>4.2300000000000004</v>
      </c>
      <c r="AG188" s="32">
        <v>20.85</v>
      </c>
      <c r="AH188" s="32">
        <v>11.65</v>
      </c>
      <c r="AM188" s="32">
        <v>56.23</v>
      </c>
      <c r="AN188" s="32">
        <v>98.2</v>
      </c>
      <c r="AO188" s="32">
        <v>84.9</v>
      </c>
    </row>
    <row r="189" spans="2:41" x14ac:dyDescent="0.25">
      <c r="B189" s="240">
        <v>45799</v>
      </c>
      <c r="C189" s="32">
        <v>11.09</v>
      </c>
      <c r="D189" s="32">
        <v>16.23</v>
      </c>
      <c r="E189" s="32">
        <v>6.02</v>
      </c>
      <c r="F189" s="32">
        <v>81.2</v>
      </c>
      <c r="G189" s="32">
        <v>96</v>
      </c>
      <c r="H189" s="32">
        <v>55.83</v>
      </c>
      <c r="I189" s="32">
        <v>1.2</v>
      </c>
      <c r="AF189" s="32">
        <v>6.02</v>
      </c>
      <c r="AG189" s="32">
        <v>16.23</v>
      </c>
      <c r="AH189" s="32">
        <v>11.09</v>
      </c>
      <c r="AM189" s="32">
        <v>55.83</v>
      </c>
      <c r="AN189" s="32">
        <v>96</v>
      </c>
      <c r="AO189" s="32">
        <v>81.2</v>
      </c>
    </row>
    <row r="190" spans="2:41" x14ac:dyDescent="0.25">
      <c r="B190" s="240">
        <v>45800</v>
      </c>
      <c r="C190" s="32">
        <v>11.31</v>
      </c>
      <c r="D190" s="32">
        <v>18.73</v>
      </c>
      <c r="E190" s="32">
        <v>6.27</v>
      </c>
      <c r="F190" s="32">
        <v>78.23</v>
      </c>
      <c r="G190" s="32">
        <v>97</v>
      </c>
      <c r="H190" s="32">
        <v>51.85</v>
      </c>
      <c r="I190" s="32">
        <v>0.1</v>
      </c>
      <c r="AF190" s="32">
        <v>6.27</v>
      </c>
      <c r="AG190" s="32">
        <v>18.73</v>
      </c>
      <c r="AH190" s="32">
        <v>11.31</v>
      </c>
      <c r="AM190" s="32">
        <v>51.85</v>
      </c>
      <c r="AN190" s="32">
        <v>97</v>
      </c>
      <c r="AO190" s="32">
        <v>78.23</v>
      </c>
    </row>
    <row r="191" spans="2:41" x14ac:dyDescent="0.25">
      <c r="B191" s="240">
        <v>45801</v>
      </c>
      <c r="C191" s="32">
        <v>12.77</v>
      </c>
      <c r="D191" s="32">
        <v>22.47</v>
      </c>
      <c r="E191" s="32">
        <v>2.77</v>
      </c>
      <c r="F191" s="32">
        <v>71.75</v>
      </c>
      <c r="G191" s="32">
        <v>98.1</v>
      </c>
      <c r="H191" s="32">
        <v>28.92</v>
      </c>
      <c r="I191" s="32">
        <v>0</v>
      </c>
      <c r="AF191" s="32">
        <v>2.77</v>
      </c>
      <c r="AG191" s="32">
        <v>22.47</v>
      </c>
      <c r="AH191" s="32">
        <v>12.77</v>
      </c>
      <c r="AM191" s="32">
        <v>28.92</v>
      </c>
      <c r="AN191" s="32">
        <v>98.1</v>
      </c>
      <c r="AO191" s="32">
        <v>71.75</v>
      </c>
    </row>
    <row r="192" spans="2:41" x14ac:dyDescent="0.25">
      <c r="B192" s="240">
        <v>45802</v>
      </c>
      <c r="C192" s="32">
        <v>14.41</v>
      </c>
      <c r="D192" s="32">
        <v>22.38</v>
      </c>
      <c r="E192" s="32">
        <v>5.58</v>
      </c>
      <c r="F192" s="32">
        <v>74.81</v>
      </c>
      <c r="G192" s="32">
        <v>96.8</v>
      </c>
      <c r="H192" s="32">
        <v>45.28</v>
      </c>
      <c r="I192" s="32">
        <v>0</v>
      </c>
      <c r="AF192" s="32">
        <v>5.58</v>
      </c>
      <c r="AG192" s="32">
        <v>22.38</v>
      </c>
      <c r="AH192" s="32">
        <v>14.41</v>
      </c>
      <c r="AM192" s="32">
        <v>45.28</v>
      </c>
      <c r="AN192" s="32">
        <v>96.8</v>
      </c>
      <c r="AO192" s="32">
        <v>74.81</v>
      </c>
    </row>
    <row r="193" spans="2:41" x14ac:dyDescent="0.25">
      <c r="B193" s="240">
        <v>45803</v>
      </c>
      <c r="C193" s="32">
        <v>14.29</v>
      </c>
      <c r="D193" s="32">
        <v>19.670000000000002</v>
      </c>
      <c r="E193" s="32">
        <v>9.67</v>
      </c>
      <c r="F193" s="32">
        <v>81.5</v>
      </c>
      <c r="G193" s="32">
        <v>95.5</v>
      </c>
      <c r="H193" s="32">
        <v>61.03</v>
      </c>
      <c r="I193" s="32">
        <v>0.1</v>
      </c>
      <c r="AF193" s="32">
        <v>9.67</v>
      </c>
      <c r="AG193" s="32">
        <v>19.670000000000002</v>
      </c>
      <c r="AH193" s="32">
        <v>14.29</v>
      </c>
      <c r="AM193" s="32">
        <v>61.03</v>
      </c>
      <c r="AN193" s="32">
        <v>95.5</v>
      </c>
      <c r="AO193" s="32">
        <v>81.5</v>
      </c>
    </row>
    <row r="194" spans="2:41" x14ac:dyDescent="0.25">
      <c r="B194" s="240">
        <v>45804</v>
      </c>
      <c r="C194" s="32">
        <v>14.84</v>
      </c>
      <c r="D194" s="32">
        <v>25.01</v>
      </c>
      <c r="E194" s="32">
        <v>5.29</v>
      </c>
      <c r="F194" s="32">
        <v>71.08</v>
      </c>
      <c r="G194" s="32">
        <v>97.3</v>
      </c>
      <c r="H194" s="32">
        <v>34.39</v>
      </c>
      <c r="I194" s="32">
        <v>0</v>
      </c>
      <c r="AF194" s="32">
        <v>5.29</v>
      </c>
      <c r="AG194" s="32">
        <v>25.01</v>
      </c>
      <c r="AH194" s="32">
        <v>14.84</v>
      </c>
      <c r="AM194" s="32">
        <v>34.39</v>
      </c>
      <c r="AN194" s="32">
        <v>97.3</v>
      </c>
      <c r="AO194" s="32">
        <v>71.08</v>
      </c>
    </row>
    <row r="195" spans="2:41" x14ac:dyDescent="0.25">
      <c r="B195" s="240">
        <v>45805</v>
      </c>
      <c r="C195" s="32">
        <v>16.55</v>
      </c>
      <c r="D195" s="32">
        <v>26.1</v>
      </c>
      <c r="E195" s="32">
        <v>6.2</v>
      </c>
      <c r="F195" s="32">
        <v>70.8</v>
      </c>
      <c r="G195" s="32">
        <v>95</v>
      </c>
      <c r="H195" s="32">
        <v>34.26</v>
      </c>
      <c r="I195" s="32">
        <v>0</v>
      </c>
      <c r="AF195" s="32">
        <v>6.2</v>
      </c>
      <c r="AG195" s="32">
        <v>26.1</v>
      </c>
      <c r="AH195" s="32">
        <v>16.55</v>
      </c>
      <c r="AM195" s="32">
        <v>34.26</v>
      </c>
      <c r="AN195" s="32">
        <v>95</v>
      </c>
      <c r="AO195" s="32">
        <v>70.8</v>
      </c>
    </row>
    <row r="196" spans="2:41" x14ac:dyDescent="0.25">
      <c r="B196" s="240">
        <v>45806</v>
      </c>
      <c r="C196" s="32">
        <v>19.8</v>
      </c>
      <c r="D196" s="32">
        <v>33.21</v>
      </c>
      <c r="E196" s="32">
        <v>7.44</v>
      </c>
      <c r="F196" s="32">
        <v>65.34</v>
      </c>
      <c r="G196" s="32">
        <v>97.8</v>
      </c>
      <c r="H196" s="32">
        <v>20.54</v>
      </c>
      <c r="I196" s="32">
        <v>0</v>
      </c>
      <c r="AF196" s="32">
        <v>7.44</v>
      </c>
      <c r="AG196" s="32">
        <v>33.21</v>
      </c>
      <c r="AH196" s="32">
        <v>19.8</v>
      </c>
      <c r="AM196" s="32">
        <v>20.54</v>
      </c>
      <c r="AN196" s="32">
        <v>97.8</v>
      </c>
      <c r="AO196" s="32">
        <v>65.34</v>
      </c>
    </row>
    <row r="197" spans="2:41" x14ac:dyDescent="0.25">
      <c r="B197" s="240">
        <v>45807</v>
      </c>
      <c r="C197" s="32">
        <v>18.649999999999999</v>
      </c>
      <c r="D197" s="32">
        <v>29.9</v>
      </c>
      <c r="E197" s="32">
        <v>11.69</v>
      </c>
      <c r="F197" s="32">
        <v>76.16</v>
      </c>
      <c r="G197" s="32">
        <v>94.3</v>
      </c>
      <c r="H197" s="32">
        <v>36.56</v>
      </c>
      <c r="I197" s="32">
        <v>2.1</v>
      </c>
      <c r="AF197" s="32">
        <v>11.69</v>
      </c>
      <c r="AG197" s="32">
        <v>29.9</v>
      </c>
      <c r="AH197" s="32">
        <v>18.649999999999999</v>
      </c>
      <c r="AM197" s="32">
        <v>36.56</v>
      </c>
      <c r="AN197" s="32">
        <v>94.3</v>
      </c>
      <c r="AO197" s="32">
        <v>76.16</v>
      </c>
    </row>
    <row r="198" spans="2:41" x14ac:dyDescent="0.25">
      <c r="B198" s="240">
        <v>45808</v>
      </c>
      <c r="C198" s="32">
        <v>19.93</v>
      </c>
      <c r="D198" s="32">
        <v>31.29</v>
      </c>
      <c r="E198" s="32">
        <v>10.57</v>
      </c>
      <c r="F198" s="32">
        <v>76.38</v>
      </c>
      <c r="G198" s="32">
        <v>97.4</v>
      </c>
      <c r="H198" s="32">
        <v>34.119999999999997</v>
      </c>
      <c r="I198" s="32">
        <v>0</v>
      </c>
      <c r="AF198" s="32">
        <v>10.57</v>
      </c>
      <c r="AG198" s="32">
        <v>31.29</v>
      </c>
      <c r="AH198" s="32">
        <v>19.93</v>
      </c>
      <c r="AM198" s="32">
        <v>34.119999999999997</v>
      </c>
      <c r="AN198" s="32">
        <v>97.4</v>
      </c>
      <c r="AO198" s="32">
        <v>76.38</v>
      </c>
    </row>
    <row r="199" spans="2:41" x14ac:dyDescent="0.25">
      <c r="B199" s="240">
        <v>45809</v>
      </c>
      <c r="C199" s="32">
        <v>15.67</v>
      </c>
      <c r="D199" s="32">
        <v>21.6</v>
      </c>
      <c r="E199" s="32">
        <v>12.44</v>
      </c>
      <c r="F199" s="32">
        <v>88</v>
      </c>
      <c r="G199" s="32">
        <v>97.1</v>
      </c>
      <c r="H199" s="32">
        <v>70.16</v>
      </c>
      <c r="I199" s="32">
        <v>2.4</v>
      </c>
      <c r="AF199" s="32">
        <v>12.44</v>
      </c>
      <c r="AG199" s="32">
        <v>21.6</v>
      </c>
      <c r="AH199" s="32">
        <v>15.67</v>
      </c>
      <c r="AM199" s="32">
        <v>70.16</v>
      </c>
      <c r="AN199" s="32">
        <v>97.1</v>
      </c>
      <c r="AO199" s="32">
        <v>88</v>
      </c>
    </row>
    <row r="200" spans="2:41" x14ac:dyDescent="0.25">
      <c r="B200" s="240">
        <v>45810</v>
      </c>
      <c r="C200" s="32">
        <v>13.17</v>
      </c>
      <c r="D200" s="32">
        <v>15.01</v>
      </c>
      <c r="E200" s="32">
        <v>12.19</v>
      </c>
      <c r="F200" s="32">
        <v>92.8</v>
      </c>
      <c r="G200" s="32">
        <v>97.2</v>
      </c>
      <c r="H200" s="32">
        <v>85.4</v>
      </c>
      <c r="I200" s="32">
        <v>5.04</v>
      </c>
      <c r="AF200" s="32">
        <v>12.19</v>
      </c>
      <c r="AG200" s="32">
        <v>15.01</v>
      </c>
      <c r="AH200" s="32">
        <v>13.17</v>
      </c>
      <c r="AM200" s="32">
        <v>85.4</v>
      </c>
      <c r="AN200" s="32">
        <v>97.2</v>
      </c>
      <c r="AO200" s="32">
        <v>92.8</v>
      </c>
    </row>
    <row r="201" spans="2:41" x14ac:dyDescent="0.25">
      <c r="B201" s="240">
        <v>45811</v>
      </c>
      <c r="C201" s="32">
        <v>13.76</v>
      </c>
      <c r="D201" s="32">
        <v>17.82</v>
      </c>
      <c r="E201" s="32">
        <v>11.48</v>
      </c>
      <c r="F201" s="32">
        <v>92.7</v>
      </c>
      <c r="G201" s="32">
        <v>98.2</v>
      </c>
      <c r="H201" s="32">
        <v>79.959999999999994</v>
      </c>
      <c r="I201" s="32">
        <v>5.4</v>
      </c>
      <c r="AF201" s="32">
        <v>11.48</v>
      </c>
      <c r="AG201" s="32">
        <v>17.82</v>
      </c>
      <c r="AH201" s="32">
        <v>13.76</v>
      </c>
      <c r="AM201" s="32">
        <v>79.959999999999994</v>
      </c>
      <c r="AN201" s="32">
        <v>98.2</v>
      </c>
      <c r="AO201" s="32">
        <v>92.7</v>
      </c>
    </row>
    <row r="202" spans="2:41" x14ac:dyDescent="0.25">
      <c r="B202" s="240">
        <v>45812</v>
      </c>
      <c r="C202" s="32">
        <v>14.66</v>
      </c>
      <c r="D202" s="32">
        <v>22.26</v>
      </c>
      <c r="E202" s="32">
        <v>10.08</v>
      </c>
      <c r="F202" s="32">
        <v>83.4</v>
      </c>
      <c r="G202" s="32">
        <v>98.2</v>
      </c>
      <c r="H202" s="32">
        <v>56.05</v>
      </c>
      <c r="I202" s="32">
        <v>0</v>
      </c>
      <c r="AF202" s="32">
        <v>10.08</v>
      </c>
      <c r="AG202" s="32">
        <v>22.26</v>
      </c>
      <c r="AH202" s="32">
        <v>14.66</v>
      </c>
      <c r="AM202" s="32">
        <v>56.05</v>
      </c>
      <c r="AN202" s="32">
        <v>98.2</v>
      </c>
      <c r="AO202" s="32">
        <v>83.4</v>
      </c>
    </row>
    <row r="203" spans="2:41" x14ac:dyDescent="0.25">
      <c r="B203" s="240">
        <v>45813</v>
      </c>
      <c r="C203" s="32">
        <v>16.84</v>
      </c>
      <c r="D203" s="32">
        <v>26.34</v>
      </c>
      <c r="E203" s="32">
        <v>8.6199999999999992</v>
      </c>
      <c r="F203" s="32">
        <v>72.23</v>
      </c>
      <c r="G203" s="32">
        <v>96.5</v>
      </c>
      <c r="H203" s="32">
        <v>41.02</v>
      </c>
      <c r="I203" s="32">
        <v>0</v>
      </c>
      <c r="AF203" s="32">
        <v>8.6199999999999992</v>
      </c>
      <c r="AG203" s="32">
        <v>26.34</v>
      </c>
      <c r="AH203" s="32">
        <v>16.84</v>
      </c>
      <c r="AM203" s="32">
        <v>41.02</v>
      </c>
      <c r="AN203" s="32">
        <v>96.5</v>
      </c>
      <c r="AO203" s="32">
        <v>72.23</v>
      </c>
    </row>
    <row r="204" spans="2:41" x14ac:dyDescent="0.25">
      <c r="B204" s="240">
        <v>45814</v>
      </c>
      <c r="C204" s="32">
        <v>17.73</v>
      </c>
      <c r="D204" s="32">
        <v>26.52</v>
      </c>
      <c r="E204" s="32">
        <v>9.58</v>
      </c>
      <c r="F204" s="32">
        <v>75.58</v>
      </c>
      <c r="G204" s="32">
        <v>97.2</v>
      </c>
      <c r="H204" s="32">
        <v>40.119999999999997</v>
      </c>
      <c r="I204" s="32">
        <v>0</v>
      </c>
      <c r="AF204" s="32">
        <v>9.58</v>
      </c>
      <c r="AG204" s="32">
        <v>26.52</v>
      </c>
      <c r="AH204" s="32">
        <v>17.73</v>
      </c>
      <c r="AM204" s="32">
        <v>40.119999999999997</v>
      </c>
      <c r="AN204" s="32">
        <v>97.2</v>
      </c>
      <c r="AO204" s="32">
        <v>75.58</v>
      </c>
    </row>
    <row r="205" spans="2:41" x14ac:dyDescent="0.25">
      <c r="B205" s="240">
        <v>45815</v>
      </c>
      <c r="C205" s="32">
        <v>16.34</v>
      </c>
      <c r="D205" s="32">
        <v>22.57</v>
      </c>
      <c r="E205" s="32">
        <v>11.06</v>
      </c>
      <c r="F205" s="32">
        <v>76.56</v>
      </c>
      <c r="G205" s="32">
        <v>90.9</v>
      </c>
      <c r="H205" s="32">
        <v>54.47</v>
      </c>
      <c r="I205" s="32">
        <v>0</v>
      </c>
      <c r="AF205" s="32">
        <v>11.06</v>
      </c>
      <c r="AG205" s="32">
        <v>22.57</v>
      </c>
      <c r="AH205" s="32">
        <v>16.34</v>
      </c>
      <c r="AM205" s="32">
        <v>54.47</v>
      </c>
      <c r="AN205" s="32">
        <v>90.9</v>
      </c>
      <c r="AO205" s="32">
        <v>76.56</v>
      </c>
    </row>
    <row r="206" spans="2:41" x14ac:dyDescent="0.25">
      <c r="B206" s="240">
        <v>45816</v>
      </c>
      <c r="C206" s="32">
        <v>16.170000000000002</v>
      </c>
      <c r="D206" s="32">
        <v>22.62</v>
      </c>
      <c r="E206" s="32">
        <v>11.85</v>
      </c>
      <c r="F206" s="32">
        <v>74.69</v>
      </c>
      <c r="G206" s="32">
        <v>92.5</v>
      </c>
      <c r="H206" s="32">
        <v>50.96</v>
      </c>
      <c r="I206" s="32">
        <v>0</v>
      </c>
      <c r="AF206" s="32">
        <v>11.85</v>
      </c>
      <c r="AG206" s="32">
        <v>22.62</v>
      </c>
      <c r="AH206" s="32">
        <v>16.170000000000002</v>
      </c>
      <c r="AM206" s="32">
        <v>50.96</v>
      </c>
      <c r="AN206" s="32">
        <v>92.5</v>
      </c>
      <c r="AO206" s="32">
        <v>74.69</v>
      </c>
    </row>
    <row r="207" spans="2:41" x14ac:dyDescent="0.25">
      <c r="B207" s="240">
        <v>45817</v>
      </c>
      <c r="C207" s="32">
        <v>19.02</v>
      </c>
      <c r="D207" s="32">
        <v>30.26</v>
      </c>
      <c r="E207" s="32">
        <v>9.0299999999999994</v>
      </c>
      <c r="F207" s="32">
        <v>74.25</v>
      </c>
      <c r="G207" s="32">
        <v>97.6</v>
      </c>
      <c r="H207" s="32">
        <v>30.67</v>
      </c>
      <c r="I207" s="32">
        <v>0</v>
      </c>
      <c r="AF207" s="32">
        <v>9.0299999999999994</v>
      </c>
      <c r="AG207" s="32">
        <v>30.26</v>
      </c>
      <c r="AH207" s="32">
        <v>19.02</v>
      </c>
      <c r="AM207" s="32">
        <v>30.67</v>
      </c>
      <c r="AN207" s="32">
        <v>97.6</v>
      </c>
      <c r="AO207" s="32">
        <v>74.25</v>
      </c>
    </row>
    <row r="208" spans="2:41" x14ac:dyDescent="0.25">
      <c r="B208" s="240">
        <v>45818</v>
      </c>
      <c r="C208" s="32">
        <v>22.83</v>
      </c>
      <c r="D208" s="32">
        <v>33.85</v>
      </c>
      <c r="E208" s="32">
        <v>13.17</v>
      </c>
      <c r="F208" s="32">
        <v>64.77</v>
      </c>
      <c r="G208" s="32">
        <v>96.1</v>
      </c>
      <c r="H208" s="32">
        <v>32.11</v>
      </c>
      <c r="I208" s="32">
        <v>0</v>
      </c>
      <c r="AF208" s="32">
        <v>13.17</v>
      </c>
      <c r="AG208" s="32">
        <v>33.85</v>
      </c>
      <c r="AH208" s="32">
        <v>22.83</v>
      </c>
      <c r="AM208" s="32">
        <v>32.11</v>
      </c>
      <c r="AN208" s="32">
        <v>96.1</v>
      </c>
      <c r="AO208" s="32">
        <v>64.77</v>
      </c>
    </row>
    <row r="209" spans="2:41" x14ac:dyDescent="0.25">
      <c r="B209" s="240">
        <v>45819</v>
      </c>
      <c r="C209" s="32">
        <v>19.68</v>
      </c>
      <c r="D209" s="32">
        <v>26.53</v>
      </c>
      <c r="E209" s="32">
        <v>13.33</v>
      </c>
      <c r="F209" s="32">
        <v>73.290000000000006</v>
      </c>
      <c r="G209" s="32">
        <v>94</v>
      </c>
      <c r="H209" s="32">
        <v>43.72</v>
      </c>
      <c r="I209" s="32">
        <v>9.07</v>
      </c>
      <c r="AF209" s="32">
        <v>13.33</v>
      </c>
      <c r="AG209" s="32">
        <v>26.53</v>
      </c>
      <c r="AH209" s="32">
        <v>19.68</v>
      </c>
      <c r="AM209" s="32">
        <v>43.72</v>
      </c>
      <c r="AN209" s="32">
        <v>94</v>
      </c>
      <c r="AO209" s="32">
        <v>73.290000000000006</v>
      </c>
    </row>
    <row r="210" spans="2:41" x14ac:dyDescent="0.25">
      <c r="B210" s="240">
        <v>45820</v>
      </c>
      <c r="C210" s="32">
        <v>19.16</v>
      </c>
      <c r="D210" s="32">
        <v>26.76</v>
      </c>
      <c r="E210" s="32">
        <v>11.55</v>
      </c>
      <c r="F210" s="32">
        <v>75.349999999999994</v>
      </c>
      <c r="G210" s="32">
        <v>97.6</v>
      </c>
      <c r="H210" s="32">
        <v>42.98</v>
      </c>
      <c r="I210" s="32">
        <v>0.2</v>
      </c>
      <c r="AF210" s="32">
        <v>11.55</v>
      </c>
      <c r="AG210" s="32">
        <v>26.76</v>
      </c>
      <c r="AH210" s="32">
        <v>19.16</v>
      </c>
      <c r="AM210" s="32">
        <v>42.98</v>
      </c>
      <c r="AN210" s="32">
        <v>97.6</v>
      </c>
      <c r="AO210" s="32">
        <v>75.349999999999994</v>
      </c>
    </row>
    <row r="211" spans="2:41" x14ac:dyDescent="0.25">
      <c r="B211" s="240">
        <v>45821</v>
      </c>
      <c r="C211" s="32">
        <v>20.54</v>
      </c>
      <c r="D211" s="32">
        <v>30.86</v>
      </c>
      <c r="E211" s="32">
        <v>10.73</v>
      </c>
      <c r="F211" s="32">
        <v>73.33</v>
      </c>
      <c r="G211" s="32">
        <v>96.2</v>
      </c>
      <c r="H211" s="32">
        <v>38.24</v>
      </c>
      <c r="I211" s="32">
        <v>0</v>
      </c>
      <c r="AF211" s="32">
        <v>10.73</v>
      </c>
      <c r="AG211" s="32">
        <v>30.86</v>
      </c>
      <c r="AH211" s="32">
        <v>20.54</v>
      </c>
      <c r="AM211" s="32">
        <v>38.24</v>
      </c>
      <c r="AN211" s="32">
        <v>96.2</v>
      </c>
      <c r="AO211" s="32">
        <v>73.33</v>
      </c>
    </row>
    <row r="212" spans="2:41" x14ac:dyDescent="0.25">
      <c r="B212" s="240">
        <v>45822</v>
      </c>
      <c r="C212" s="32">
        <v>17.239999999999998</v>
      </c>
      <c r="D212" s="32">
        <v>23.74</v>
      </c>
      <c r="E212" s="32">
        <v>13.89</v>
      </c>
      <c r="F212" s="32">
        <v>79.790000000000006</v>
      </c>
      <c r="G212" s="32">
        <v>91.3</v>
      </c>
      <c r="H212" s="32">
        <v>61.37</v>
      </c>
      <c r="I212" s="32">
        <v>0</v>
      </c>
      <c r="AF212" s="32">
        <v>13.89</v>
      </c>
      <c r="AG212" s="32">
        <v>23.74</v>
      </c>
      <c r="AH212" s="32">
        <v>17.239999999999998</v>
      </c>
      <c r="AM212" s="32">
        <v>61.37</v>
      </c>
      <c r="AN212" s="32">
        <v>91.3</v>
      </c>
      <c r="AO212" s="32">
        <v>79.790000000000006</v>
      </c>
    </row>
    <row r="213" spans="2:41" x14ac:dyDescent="0.25">
      <c r="B213" s="240">
        <v>45823</v>
      </c>
      <c r="C213" s="32">
        <v>15.43</v>
      </c>
      <c r="D213" s="32">
        <v>19.68</v>
      </c>
      <c r="E213" s="32">
        <v>13.1</v>
      </c>
      <c r="F213" s="32">
        <v>81.2</v>
      </c>
      <c r="G213" s="32">
        <v>93.4</v>
      </c>
      <c r="H213" s="32">
        <v>65.63</v>
      </c>
      <c r="I213" s="32">
        <v>0</v>
      </c>
      <c r="AF213" s="32">
        <v>13.1</v>
      </c>
      <c r="AG213" s="32">
        <v>19.68</v>
      </c>
      <c r="AH213" s="32">
        <v>15.43</v>
      </c>
      <c r="AM213" s="32">
        <v>65.63</v>
      </c>
      <c r="AN213" s="32">
        <v>93.4</v>
      </c>
      <c r="AO213" s="32">
        <v>81.2</v>
      </c>
    </row>
    <row r="214" spans="2:41" x14ac:dyDescent="0.25">
      <c r="B214" s="240">
        <v>45824</v>
      </c>
      <c r="C214" s="32">
        <v>19.16</v>
      </c>
      <c r="D214" s="32">
        <v>27.19</v>
      </c>
      <c r="E214" s="32">
        <v>13.75</v>
      </c>
      <c r="F214" s="32">
        <v>74.88</v>
      </c>
      <c r="G214" s="32">
        <v>95.6</v>
      </c>
      <c r="H214" s="32">
        <v>52.36</v>
      </c>
      <c r="I214" s="32">
        <v>0</v>
      </c>
      <c r="AF214" s="32">
        <v>13.75</v>
      </c>
      <c r="AG214" s="32">
        <v>27.19</v>
      </c>
      <c r="AH214" s="32">
        <v>19.16</v>
      </c>
      <c r="AM214" s="32">
        <v>52.36</v>
      </c>
      <c r="AN214" s="32">
        <v>95.6</v>
      </c>
      <c r="AO214" s="32">
        <v>74.88</v>
      </c>
    </row>
    <row r="215" spans="2:41" x14ac:dyDescent="0.25">
      <c r="B215" s="240">
        <v>45825</v>
      </c>
      <c r="C215" s="32">
        <v>21.37</v>
      </c>
      <c r="D215" s="32">
        <v>31</v>
      </c>
      <c r="E215" s="32">
        <v>14.07</v>
      </c>
      <c r="F215" s="32">
        <v>70.66</v>
      </c>
      <c r="G215" s="32">
        <v>96.8</v>
      </c>
      <c r="H215" s="32">
        <v>40.75</v>
      </c>
      <c r="I215" s="32">
        <v>0</v>
      </c>
      <c r="AF215" s="32">
        <v>14.07</v>
      </c>
      <c r="AG215" s="32">
        <v>31</v>
      </c>
      <c r="AH215" s="32">
        <v>21.37</v>
      </c>
      <c r="AM215" s="32">
        <v>40.75</v>
      </c>
      <c r="AN215" s="32">
        <v>96.8</v>
      </c>
      <c r="AO215" s="32">
        <v>70.66</v>
      </c>
    </row>
    <row r="216" spans="2:41" x14ac:dyDescent="0.25">
      <c r="B216" s="240">
        <v>45826</v>
      </c>
      <c r="C216" s="32">
        <v>22.35</v>
      </c>
      <c r="D216" s="32">
        <v>33.840000000000003</v>
      </c>
      <c r="E216" s="32">
        <v>10.7</v>
      </c>
      <c r="F216" s="32">
        <v>65.64</v>
      </c>
      <c r="G216" s="32">
        <v>96.6</v>
      </c>
      <c r="H216" s="32">
        <v>30.92</v>
      </c>
      <c r="I216" s="32">
        <v>0</v>
      </c>
      <c r="AF216" s="32">
        <v>10.7</v>
      </c>
      <c r="AG216" s="32">
        <v>33.840000000000003</v>
      </c>
      <c r="AH216" s="32">
        <v>22.35</v>
      </c>
      <c r="AM216" s="32">
        <v>30.92</v>
      </c>
      <c r="AN216" s="32">
        <v>96.6</v>
      </c>
      <c r="AO216" s="32">
        <v>65.64</v>
      </c>
    </row>
    <row r="217" spans="2:41" x14ac:dyDescent="0.25">
      <c r="B217" s="240">
        <v>45827</v>
      </c>
      <c r="C217" s="32">
        <v>21.61</v>
      </c>
      <c r="D217" s="32">
        <v>34.380000000000003</v>
      </c>
      <c r="E217" s="32">
        <v>15.52</v>
      </c>
      <c r="F217" s="32">
        <v>75.22</v>
      </c>
      <c r="G217" s="32">
        <v>95.4</v>
      </c>
      <c r="H217" s="32">
        <v>34.590000000000003</v>
      </c>
      <c r="I217" s="32">
        <v>0</v>
      </c>
      <c r="AF217" s="32">
        <v>15.52</v>
      </c>
      <c r="AG217" s="32">
        <v>34.380000000000003</v>
      </c>
      <c r="AH217" s="32">
        <v>21.61</v>
      </c>
      <c r="AM217" s="32">
        <v>34.590000000000003</v>
      </c>
      <c r="AN217" s="32">
        <v>95.4</v>
      </c>
      <c r="AO217" s="32">
        <v>75.22</v>
      </c>
    </row>
    <row r="218" spans="2:41" x14ac:dyDescent="0.25">
      <c r="B218" s="240">
        <v>45828</v>
      </c>
      <c r="C218" s="32">
        <v>23.89</v>
      </c>
      <c r="D218" s="32">
        <v>34.450000000000003</v>
      </c>
      <c r="E218" s="32">
        <v>12.54</v>
      </c>
      <c r="F218" s="32">
        <v>60.7</v>
      </c>
      <c r="G218" s="32">
        <v>96.9</v>
      </c>
      <c r="H218" s="32">
        <v>24.06</v>
      </c>
      <c r="I218" s="32">
        <v>0</v>
      </c>
      <c r="AF218" s="32">
        <v>12.54</v>
      </c>
      <c r="AG218" s="32">
        <v>34.450000000000003</v>
      </c>
      <c r="AH218" s="32">
        <v>23.89</v>
      </c>
      <c r="AM218" s="32">
        <v>24.06</v>
      </c>
      <c r="AN218" s="32">
        <v>96.9</v>
      </c>
      <c r="AO218" s="32">
        <v>60.7</v>
      </c>
    </row>
    <row r="219" spans="2:41" x14ac:dyDescent="0.25">
      <c r="B219" s="240">
        <v>45829</v>
      </c>
      <c r="C219" s="32">
        <v>23.73</v>
      </c>
      <c r="D219" s="32">
        <v>36</v>
      </c>
      <c r="E219" s="32">
        <v>15.52</v>
      </c>
      <c r="F219" s="32">
        <v>64.73</v>
      </c>
      <c r="G219" s="32">
        <v>92.5</v>
      </c>
      <c r="H219" s="32">
        <v>27.03</v>
      </c>
      <c r="I219" s="32">
        <v>4.22</v>
      </c>
      <c r="AF219" s="32">
        <v>15.52</v>
      </c>
      <c r="AG219" s="32">
        <v>36</v>
      </c>
      <c r="AH219" s="32">
        <v>23.73</v>
      </c>
      <c r="AM219" s="32">
        <v>27.03</v>
      </c>
      <c r="AN219" s="32">
        <v>92.5</v>
      </c>
      <c r="AO219" s="32">
        <v>64.73</v>
      </c>
    </row>
    <row r="220" spans="2:41" x14ac:dyDescent="0.25">
      <c r="B220" s="240">
        <v>45830</v>
      </c>
      <c r="C220" s="32">
        <v>22.27</v>
      </c>
      <c r="D220" s="32">
        <v>33.57</v>
      </c>
      <c r="E220" s="32">
        <v>15.78</v>
      </c>
      <c r="F220" s="32">
        <v>73.540000000000006</v>
      </c>
      <c r="G220" s="32">
        <v>94.1</v>
      </c>
      <c r="H220" s="32">
        <v>38.67</v>
      </c>
      <c r="I220" s="32">
        <v>1.3</v>
      </c>
      <c r="AF220" s="32">
        <v>15.78</v>
      </c>
      <c r="AG220" s="32">
        <v>33.57</v>
      </c>
      <c r="AH220" s="32">
        <v>22.27</v>
      </c>
      <c r="AM220" s="32">
        <v>38.67</v>
      </c>
      <c r="AN220" s="32">
        <v>94.1</v>
      </c>
      <c r="AO220" s="32">
        <v>73.540000000000006</v>
      </c>
    </row>
    <row r="221" spans="2:41" x14ac:dyDescent="0.25">
      <c r="B221" s="240">
        <v>45831</v>
      </c>
      <c r="C221" s="32">
        <v>21.38</v>
      </c>
      <c r="D221" s="32">
        <v>30.78</v>
      </c>
      <c r="E221" s="32">
        <v>13.57</v>
      </c>
      <c r="F221" s="32">
        <v>77.59</v>
      </c>
      <c r="G221" s="32">
        <v>97.6</v>
      </c>
      <c r="H221" s="32">
        <v>47.39</v>
      </c>
      <c r="I221" s="32">
        <v>0</v>
      </c>
      <c r="AF221" s="32">
        <v>13.57</v>
      </c>
      <c r="AG221" s="32">
        <v>30.78</v>
      </c>
      <c r="AH221" s="32">
        <v>21.38</v>
      </c>
      <c r="AM221" s="32">
        <v>47.39</v>
      </c>
      <c r="AN221" s="32">
        <v>97.6</v>
      </c>
      <c r="AO221" s="32">
        <v>77.59</v>
      </c>
    </row>
    <row r="222" spans="2:41" x14ac:dyDescent="0.25">
      <c r="B222" s="240">
        <v>45832</v>
      </c>
      <c r="C222" s="32">
        <v>23.39</v>
      </c>
      <c r="D222" s="32">
        <v>34.869999999999997</v>
      </c>
      <c r="E222" s="32">
        <v>16.82</v>
      </c>
      <c r="F222" s="32">
        <v>70.98</v>
      </c>
      <c r="G222" s="32">
        <v>96.1</v>
      </c>
      <c r="H222" s="32">
        <v>25.68</v>
      </c>
      <c r="I222" s="32">
        <v>3</v>
      </c>
      <c r="AF222" s="32">
        <v>16.82</v>
      </c>
      <c r="AG222" s="32">
        <v>34.869999999999997</v>
      </c>
      <c r="AH222" s="32">
        <v>23.39</v>
      </c>
      <c r="AM222" s="32">
        <v>25.68</v>
      </c>
      <c r="AN222" s="32">
        <v>96.1</v>
      </c>
      <c r="AO222" s="32">
        <v>70.98</v>
      </c>
    </row>
    <row r="223" spans="2:41" x14ac:dyDescent="0.25">
      <c r="B223" s="240">
        <v>45833</v>
      </c>
      <c r="C223" s="32">
        <v>20.420000000000002</v>
      </c>
      <c r="D223" s="32">
        <v>29.18</v>
      </c>
      <c r="E223" s="32">
        <v>13.6</v>
      </c>
      <c r="F223" s="32">
        <v>72.91</v>
      </c>
      <c r="G223" s="32">
        <v>97.6</v>
      </c>
      <c r="H223" s="32">
        <v>31.35</v>
      </c>
      <c r="I223" s="32">
        <v>0</v>
      </c>
      <c r="AF223" s="32">
        <v>13.6</v>
      </c>
      <c r="AG223" s="32">
        <v>29.18</v>
      </c>
      <c r="AH223" s="32">
        <v>20.420000000000002</v>
      </c>
      <c r="AM223" s="32">
        <v>31.35</v>
      </c>
      <c r="AN223" s="32">
        <v>97.6</v>
      </c>
      <c r="AO223" s="32">
        <v>72.91</v>
      </c>
    </row>
    <row r="224" spans="2:41" x14ac:dyDescent="0.25">
      <c r="B224" s="240">
        <v>45834</v>
      </c>
      <c r="C224" s="32">
        <v>19.12</v>
      </c>
      <c r="D224" s="32">
        <v>26.77</v>
      </c>
      <c r="E224" s="32">
        <v>12.79</v>
      </c>
      <c r="F224" s="32">
        <v>74.11</v>
      </c>
      <c r="G224" s="32">
        <v>95.7</v>
      </c>
      <c r="H224" s="32">
        <v>46.43</v>
      </c>
      <c r="I224" s="32">
        <v>0</v>
      </c>
      <c r="AF224" s="32">
        <v>12.79</v>
      </c>
      <c r="AG224" s="32">
        <v>26.77</v>
      </c>
      <c r="AH224" s="32">
        <v>19.12</v>
      </c>
      <c r="AM224" s="32">
        <v>46.43</v>
      </c>
      <c r="AN224" s="32">
        <v>95.7</v>
      </c>
      <c r="AO224" s="32">
        <v>74.11</v>
      </c>
    </row>
    <row r="225" spans="2:41" x14ac:dyDescent="0.25">
      <c r="B225" s="240">
        <v>45835</v>
      </c>
      <c r="C225" s="32">
        <v>22.03</v>
      </c>
      <c r="D225" s="32">
        <v>32.5</v>
      </c>
      <c r="E225" s="32">
        <v>11.2</v>
      </c>
      <c r="F225" s="32">
        <v>65.510000000000005</v>
      </c>
      <c r="G225" s="32">
        <v>97.5</v>
      </c>
      <c r="H225" s="32">
        <v>31.86</v>
      </c>
      <c r="I225" s="32">
        <v>0</v>
      </c>
      <c r="AF225" s="32">
        <v>11.2</v>
      </c>
      <c r="AG225" s="32">
        <v>32.5</v>
      </c>
      <c r="AH225" s="32">
        <v>22.03</v>
      </c>
      <c r="AM225" s="32">
        <v>31.86</v>
      </c>
      <c r="AN225" s="32">
        <v>97.5</v>
      </c>
      <c r="AO225" s="32">
        <v>65.510000000000005</v>
      </c>
    </row>
    <row r="226" spans="2:41" x14ac:dyDescent="0.25">
      <c r="B226" s="240">
        <v>45836</v>
      </c>
      <c r="C226" s="32">
        <v>23.98</v>
      </c>
      <c r="D226" s="32">
        <v>34.26</v>
      </c>
      <c r="E226" s="32">
        <v>13.6</v>
      </c>
      <c r="F226" s="32">
        <v>65.73</v>
      </c>
      <c r="G226" s="32">
        <v>96.5</v>
      </c>
      <c r="H226" s="32">
        <v>31.95</v>
      </c>
      <c r="I226" s="32">
        <v>0</v>
      </c>
      <c r="AF226" s="32">
        <v>13.6</v>
      </c>
      <c r="AG226" s="32">
        <v>34.26</v>
      </c>
      <c r="AH226" s="32">
        <v>23.98</v>
      </c>
      <c r="AM226" s="32">
        <v>31.95</v>
      </c>
      <c r="AN226" s="32">
        <v>96.5</v>
      </c>
      <c r="AO226" s="32">
        <v>65.73</v>
      </c>
    </row>
    <row r="227" spans="2:41" x14ac:dyDescent="0.25">
      <c r="B227" s="240">
        <v>45837</v>
      </c>
      <c r="C227" s="32">
        <v>25.89</v>
      </c>
      <c r="D227" s="32">
        <v>36.5</v>
      </c>
      <c r="E227" s="32">
        <v>14.31</v>
      </c>
      <c r="F227" s="32">
        <v>57.2</v>
      </c>
      <c r="G227" s="32">
        <v>97.4</v>
      </c>
      <c r="H227" s="32">
        <v>20.74</v>
      </c>
      <c r="I227" s="32">
        <v>0</v>
      </c>
      <c r="AF227" s="32">
        <v>14.31</v>
      </c>
      <c r="AG227" s="32">
        <v>36.5</v>
      </c>
      <c r="AH227" s="32">
        <v>25.89</v>
      </c>
      <c r="AM227" s="32">
        <v>20.74</v>
      </c>
      <c r="AN227" s="32">
        <v>97.4</v>
      </c>
      <c r="AO227" s="32">
        <v>57.2</v>
      </c>
    </row>
    <row r="228" spans="2:41" x14ac:dyDescent="0.25">
      <c r="B228" s="240">
        <v>45838</v>
      </c>
      <c r="C228" s="32">
        <v>26.72</v>
      </c>
      <c r="D228" s="32">
        <v>37.35</v>
      </c>
      <c r="E228" s="32">
        <v>15.28</v>
      </c>
      <c r="F228" s="32">
        <v>47.42</v>
      </c>
      <c r="G228" s="32">
        <v>80.8</v>
      </c>
      <c r="H228" s="32">
        <v>18.600000000000001</v>
      </c>
      <c r="I228" s="32">
        <v>0</v>
      </c>
      <c r="AF228" s="32">
        <v>15.28</v>
      </c>
      <c r="AG228" s="32">
        <v>37.35</v>
      </c>
      <c r="AH228" s="32">
        <v>26.72</v>
      </c>
      <c r="AM228" s="32">
        <v>18.600000000000001</v>
      </c>
      <c r="AN228" s="32">
        <v>80.8</v>
      </c>
      <c r="AO228" s="32">
        <v>47.42</v>
      </c>
    </row>
    <row r="229" spans="2:41" x14ac:dyDescent="0.25">
      <c r="B229" s="240">
        <v>45839</v>
      </c>
      <c r="C229" s="32">
        <v>25.19</v>
      </c>
      <c r="D229" s="32">
        <v>37.369999999999997</v>
      </c>
      <c r="E229" s="32">
        <v>14.81</v>
      </c>
      <c r="F229" s="32">
        <v>63.31</v>
      </c>
      <c r="G229" s="32">
        <v>93</v>
      </c>
      <c r="H229" s="32">
        <v>22.77</v>
      </c>
      <c r="I229" s="32">
        <v>0.2</v>
      </c>
      <c r="AF229" s="32">
        <v>14.81</v>
      </c>
      <c r="AG229" s="32">
        <v>37.369999999999997</v>
      </c>
      <c r="AH229" s="32">
        <v>25.19</v>
      </c>
      <c r="AM229" s="32">
        <v>22.77</v>
      </c>
      <c r="AN229" s="32">
        <v>93</v>
      </c>
      <c r="AO229" s="32">
        <v>63.31</v>
      </c>
    </row>
    <row r="230" spans="2:41" x14ac:dyDescent="0.25">
      <c r="B230" s="240">
        <v>45840</v>
      </c>
      <c r="C230" s="32">
        <v>19.75</v>
      </c>
      <c r="D230" s="32">
        <v>24.24</v>
      </c>
      <c r="E230" s="32">
        <v>16.579999999999998</v>
      </c>
      <c r="F230" s="32">
        <v>81.7</v>
      </c>
      <c r="G230" s="32">
        <v>96.5</v>
      </c>
      <c r="H230" s="32">
        <v>64.41</v>
      </c>
      <c r="I230" s="32">
        <v>0</v>
      </c>
      <c r="AF230" s="32">
        <v>16.579999999999998</v>
      </c>
      <c r="AG230" s="32">
        <v>24.24</v>
      </c>
      <c r="AH230" s="32">
        <v>19.75</v>
      </c>
      <c r="AM230" s="32">
        <v>64.41</v>
      </c>
      <c r="AN230" s="32">
        <v>96.5</v>
      </c>
      <c r="AO230" s="32">
        <v>81.7</v>
      </c>
    </row>
    <row r="231" spans="2:41" x14ac:dyDescent="0.25">
      <c r="B231" s="240">
        <v>45841</v>
      </c>
      <c r="C231" s="32">
        <v>19.13</v>
      </c>
      <c r="D231" s="32">
        <v>27.01</v>
      </c>
      <c r="E231" s="32">
        <v>15.19</v>
      </c>
      <c r="F231" s="32">
        <v>75.010000000000005</v>
      </c>
      <c r="G231" s="32">
        <v>89</v>
      </c>
      <c r="H231" s="32">
        <v>51.97</v>
      </c>
      <c r="I231" s="32">
        <v>0</v>
      </c>
      <c r="AF231" s="32">
        <v>15.19</v>
      </c>
      <c r="AG231" s="32">
        <v>27.01</v>
      </c>
      <c r="AH231" s="32">
        <v>19.13</v>
      </c>
      <c r="AM231" s="32">
        <v>51.97</v>
      </c>
      <c r="AN231" s="32">
        <v>89</v>
      </c>
      <c r="AO231" s="32">
        <v>75.010000000000005</v>
      </c>
    </row>
    <row r="232" spans="2:41" x14ac:dyDescent="0.25">
      <c r="B232" s="240">
        <v>45842</v>
      </c>
      <c r="C232" s="32">
        <v>22.24</v>
      </c>
      <c r="D232" s="32">
        <v>32.5</v>
      </c>
      <c r="E232" s="32">
        <v>14.69</v>
      </c>
      <c r="F232" s="32">
        <v>73.31</v>
      </c>
      <c r="G232" s="32">
        <v>95.6</v>
      </c>
      <c r="H232" s="32">
        <v>39.17</v>
      </c>
      <c r="I232" s="32">
        <v>0</v>
      </c>
      <c r="AF232" s="32">
        <v>14.69</v>
      </c>
      <c r="AG232" s="32">
        <v>32.5</v>
      </c>
      <c r="AH232" s="32">
        <v>22.24</v>
      </c>
      <c r="AM232" s="32">
        <v>39.17</v>
      </c>
      <c r="AN232" s="32">
        <v>95.6</v>
      </c>
      <c r="AO232" s="32">
        <v>73.31</v>
      </c>
    </row>
    <row r="233" spans="2:41" x14ac:dyDescent="0.25">
      <c r="B233" s="240">
        <v>45843</v>
      </c>
      <c r="C233" s="32">
        <v>22.53</v>
      </c>
      <c r="D233" s="32">
        <v>30.75</v>
      </c>
      <c r="E233" s="32">
        <v>13.74</v>
      </c>
      <c r="F233" s="32">
        <v>62.98</v>
      </c>
      <c r="G233" s="32">
        <v>91.1</v>
      </c>
      <c r="H233" s="32">
        <v>40.08</v>
      </c>
      <c r="I233" s="32">
        <v>0</v>
      </c>
      <c r="AF233" s="32">
        <v>13.74</v>
      </c>
      <c r="AG233" s="32">
        <v>30.75</v>
      </c>
      <c r="AH233" s="32">
        <v>22.53</v>
      </c>
      <c r="AM233" s="32">
        <v>40.08</v>
      </c>
      <c r="AN233" s="32">
        <v>91.1</v>
      </c>
      <c r="AO233" s="32">
        <v>62.98</v>
      </c>
    </row>
    <row r="234" spans="2:41" x14ac:dyDescent="0.25">
      <c r="B234" s="240">
        <v>45844</v>
      </c>
      <c r="C234" s="32">
        <v>19.55</v>
      </c>
      <c r="D234" s="32">
        <v>27.01</v>
      </c>
      <c r="E234" s="32">
        <v>12.83</v>
      </c>
      <c r="F234" s="32">
        <v>67.75</v>
      </c>
      <c r="G234" s="32">
        <v>96.1</v>
      </c>
      <c r="H234" s="32">
        <v>41.97</v>
      </c>
      <c r="I234" s="32">
        <v>0</v>
      </c>
      <c r="AF234" s="32">
        <v>12.83</v>
      </c>
      <c r="AG234" s="32">
        <v>27.01</v>
      </c>
      <c r="AH234" s="32">
        <v>19.55</v>
      </c>
      <c r="AM234" s="32">
        <v>41.97</v>
      </c>
      <c r="AN234" s="32">
        <v>96.1</v>
      </c>
      <c r="AO234" s="32">
        <v>67.75</v>
      </c>
    </row>
    <row r="235" spans="2:41" x14ac:dyDescent="0.25">
      <c r="B235" s="240">
        <v>45845</v>
      </c>
      <c r="C235" s="32">
        <v>17.510000000000002</v>
      </c>
      <c r="D235" s="32">
        <v>22.78</v>
      </c>
      <c r="E235" s="32">
        <v>13</v>
      </c>
      <c r="F235" s="32">
        <v>77.150000000000006</v>
      </c>
      <c r="G235" s="32">
        <v>95.7</v>
      </c>
      <c r="H235" s="32">
        <v>50.22</v>
      </c>
      <c r="I235" s="32">
        <v>0.4</v>
      </c>
      <c r="AF235" s="32">
        <v>13</v>
      </c>
      <c r="AG235" s="32">
        <v>22.78</v>
      </c>
      <c r="AH235" s="32">
        <v>17.510000000000002</v>
      </c>
      <c r="AM235" s="32">
        <v>50.22</v>
      </c>
      <c r="AN235" s="32">
        <v>95.7</v>
      </c>
      <c r="AO235" s="32">
        <v>77.150000000000006</v>
      </c>
    </row>
    <row r="236" spans="2:41" x14ac:dyDescent="0.25">
      <c r="B236" s="240">
        <v>45846</v>
      </c>
      <c r="C236" s="32">
        <v>16.989999999999998</v>
      </c>
      <c r="D236" s="32">
        <v>24.63</v>
      </c>
      <c r="E236" s="32">
        <v>10.37</v>
      </c>
      <c r="F236" s="32">
        <v>68.73</v>
      </c>
      <c r="G236" s="32">
        <v>96.1</v>
      </c>
      <c r="H236" s="32">
        <v>39.4</v>
      </c>
      <c r="I236" s="32">
        <v>0</v>
      </c>
      <c r="AF236" s="32">
        <v>10.37</v>
      </c>
      <c r="AG236" s="32">
        <v>24.63</v>
      </c>
      <c r="AH236" s="32">
        <v>16.989999999999998</v>
      </c>
      <c r="AM236" s="32">
        <v>39.4</v>
      </c>
      <c r="AN236" s="32">
        <v>96.1</v>
      </c>
      <c r="AO236" s="32">
        <v>68.73</v>
      </c>
    </row>
    <row r="237" spans="2:41" x14ac:dyDescent="0.25">
      <c r="B237" s="240">
        <v>45847</v>
      </c>
      <c r="C237" s="32">
        <v>19.59</v>
      </c>
      <c r="D237" s="32">
        <v>31.03</v>
      </c>
      <c r="E237" s="32">
        <v>8.64</v>
      </c>
      <c r="F237" s="32">
        <v>67.23</v>
      </c>
      <c r="G237" s="32">
        <v>97.1</v>
      </c>
      <c r="H237" s="32">
        <v>31.89</v>
      </c>
      <c r="I237" s="32">
        <v>0</v>
      </c>
      <c r="AF237" s="32">
        <v>8.64</v>
      </c>
      <c r="AG237" s="32">
        <v>31.03</v>
      </c>
      <c r="AH237" s="32">
        <v>19.59</v>
      </c>
      <c r="AM237" s="32">
        <v>31.89</v>
      </c>
      <c r="AN237" s="32">
        <v>97.1</v>
      </c>
      <c r="AO237" s="32">
        <v>67.23</v>
      </c>
    </row>
    <row r="238" spans="2:41" x14ac:dyDescent="0.25">
      <c r="B238" s="240">
        <v>45848</v>
      </c>
      <c r="C238" s="32">
        <v>22.72</v>
      </c>
      <c r="D238" s="32">
        <v>34.03</v>
      </c>
      <c r="E238" s="32">
        <v>11.63</v>
      </c>
      <c r="F238" s="32">
        <v>63.02</v>
      </c>
      <c r="G238" s="32">
        <v>96.3</v>
      </c>
      <c r="H238" s="32">
        <v>32.01</v>
      </c>
      <c r="I238" s="32">
        <v>0</v>
      </c>
      <c r="AF238" s="32">
        <v>11.63</v>
      </c>
      <c r="AG238" s="32">
        <v>34.03</v>
      </c>
      <c r="AH238" s="32">
        <v>22.72</v>
      </c>
      <c r="AM238" s="32">
        <v>32.01</v>
      </c>
      <c r="AN238" s="32">
        <v>96.3</v>
      </c>
      <c r="AO238" s="32">
        <v>63.02</v>
      </c>
    </row>
    <row r="239" spans="2:41" x14ac:dyDescent="0.25">
      <c r="B239" s="240">
        <v>45849</v>
      </c>
      <c r="C239" s="32">
        <v>21.19</v>
      </c>
      <c r="D239" s="32">
        <v>33.450000000000003</v>
      </c>
      <c r="E239" s="32">
        <v>14.22</v>
      </c>
      <c r="F239" s="32">
        <v>73.47</v>
      </c>
      <c r="G239" s="32">
        <v>96.3</v>
      </c>
      <c r="H239" s="32">
        <v>37.92</v>
      </c>
      <c r="I239" s="32">
        <v>42.4</v>
      </c>
      <c r="AF239" s="32">
        <v>14.22</v>
      </c>
      <c r="AG239" s="32">
        <v>33.450000000000003</v>
      </c>
      <c r="AH239" s="32">
        <v>21.19</v>
      </c>
      <c r="AM239" s="32">
        <v>37.92</v>
      </c>
      <c r="AN239" s="32">
        <v>96.3</v>
      </c>
      <c r="AO239" s="32">
        <v>73.47</v>
      </c>
    </row>
    <row r="240" spans="2:41" x14ac:dyDescent="0.25">
      <c r="B240" s="240">
        <v>45850</v>
      </c>
      <c r="C240" s="32">
        <v>19.13</v>
      </c>
      <c r="D240" s="32">
        <v>26.37</v>
      </c>
      <c r="E240" s="32">
        <v>14.35</v>
      </c>
      <c r="F240" s="32">
        <v>83</v>
      </c>
      <c r="G240" s="32">
        <v>97.5</v>
      </c>
      <c r="H240" s="32">
        <v>51.23</v>
      </c>
      <c r="I240" s="32">
        <v>0</v>
      </c>
      <c r="AF240" s="32">
        <v>14.35</v>
      </c>
      <c r="AG240" s="32">
        <v>26.37</v>
      </c>
      <c r="AH240" s="32">
        <v>19.13</v>
      </c>
      <c r="AM240" s="32">
        <v>51.23</v>
      </c>
      <c r="AN240" s="32">
        <v>97.5</v>
      </c>
      <c r="AO240" s="32">
        <v>83</v>
      </c>
    </row>
    <row r="241" spans="2:41" x14ac:dyDescent="0.25">
      <c r="B241" s="240">
        <v>45851</v>
      </c>
      <c r="C241" s="32">
        <v>20.03</v>
      </c>
      <c r="D241" s="32">
        <v>29.42</v>
      </c>
      <c r="E241" s="32">
        <v>15.25</v>
      </c>
      <c r="F241" s="32">
        <v>81.5</v>
      </c>
      <c r="G241" s="32">
        <v>96.4</v>
      </c>
      <c r="H241" s="32">
        <v>45.89</v>
      </c>
      <c r="I241" s="32">
        <v>1.9</v>
      </c>
      <c r="AF241" s="32">
        <v>15.25</v>
      </c>
      <c r="AG241" s="32">
        <v>29.42</v>
      </c>
      <c r="AH241" s="32">
        <v>20.03</v>
      </c>
      <c r="AM241" s="32">
        <v>45.89</v>
      </c>
      <c r="AN241" s="32">
        <v>96.4</v>
      </c>
      <c r="AO241" s="32">
        <v>81.5</v>
      </c>
    </row>
    <row r="242" spans="2:41" x14ac:dyDescent="0.25">
      <c r="B242" s="240">
        <v>45852</v>
      </c>
      <c r="C242" s="32">
        <v>19.59</v>
      </c>
      <c r="D242" s="32">
        <v>26.16</v>
      </c>
      <c r="E242" s="32">
        <v>16.649999999999999</v>
      </c>
      <c r="F242" s="32">
        <v>77.95</v>
      </c>
      <c r="G242" s="32">
        <v>90.3</v>
      </c>
      <c r="H242" s="32">
        <v>55.69</v>
      </c>
      <c r="I242" s="32">
        <v>0</v>
      </c>
      <c r="AF242" s="32">
        <v>16.649999999999999</v>
      </c>
      <c r="AG242" s="32">
        <v>26.16</v>
      </c>
      <c r="AH242" s="32">
        <v>19.59</v>
      </c>
      <c r="AM242" s="32">
        <v>55.69</v>
      </c>
      <c r="AN242" s="32">
        <v>90.3</v>
      </c>
      <c r="AO242" s="32">
        <v>77.95</v>
      </c>
    </row>
    <row r="243" spans="2:41" x14ac:dyDescent="0.25">
      <c r="B243" s="240">
        <v>45853</v>
      </c>
      <c r="C243" s="32">
        <v>19.12</v>
      </c>
      <c r="D243" s="32">
        <v>25.51</v>
      </c>
      <c r="E243" s="32">
        <v>12.6</v>
      </c>
      <c r="F243" s="32">
        <v>73.569999999999993</v>
      </c>
      <c r="G243" s="32">
        <v>95.5</v>
      </c>
      <c r="H243" s="32">
        <v>50.54</v>
      </c>
      <c r="I243" s="32">
        <v>0</v>
      </c>
      <c r="AF243" s="32">
        <v>12.6</v>
      </c>
      <c r="AG243" s="32">
        <v>25.51</v>
      </c>
      <c r="AH243" s="32">
        <v>19.12</v>
      </c>
      <c r="AM243" s="32">
        <v>50.54</v>
      </c>
      <c r="AN243" s="32">
        <v>95.5</v>
      </c>
      <c r="AO243" s="32">
        <v>73.569999999999993</v>
      </c>
    </row>
    <row r="244" spans="2:41" x14ac:dyDescent="0.25">
      <c r="B244" s="240">
        <v>45854</v>
      </c>
      <c r="C244" s="32">
        <v>22.22</v>
      </c>
      <c r="D244" s="32">
        <v>34.74</v>
      </c>
      <c r="E244" s="32">
        <v>10.9</v>
      </c>
      <c r="F244" s="32">
        <v>65.989999999999995</v>
      </c>
      <c r="G244" s="32">
        <v>97.6</v>
      </c>
      <c r="H244" s="32">
        <v>27.1</v>
      </c>
      <c r="I244" s="32">
        <v>0</v>
      </c>
      <c r="AF244" s="32">
        <v>10.9</v>
      </c>
      <c r="AG244" s="32">
        <v>34.74</v>
      </c>
      <c r="AH244" s="32">
        <v>22.22</v>
      </c>
      <c r="AM244" s="32">
        <v>27.1</v>
      </c>
      <c r="AN244" s="32">
        <v>97.6</v>
      </c>
      <c r="AO244" s="32">
        <v>65.989999999999995</v>
      </c>
    </row>
    <row r="245" spans="2:41" x14ac:dyDescent="0.25">
      <c r="B245" s="240">
        <v>45855</v>
      </c>
      <c r="C245" s="32">
        <v>22.65</v>
      </c>
      <c r="D245" s="32">
        <v>34.72</v>
      </c>
      <c r="E245" s="32">
        <v>14.06</v>
      </c>
      <c r="F245" s="32">
        <v>71.709999999999994</v>
      </c>
      <c r="G245" s="32">
        <v>96.8</v>
      </c>
      <c r="H245" s="32">
        <v>35.020000000000003</v>
      </c>
      <c r="I245" s="32">
        <v>0</v>
      </c>
      <c r="AF245" s="32">
        <v>14.06</v>
      </c>
      <c r="AG245" s="32">
        <v>34.72</v>
      </c>
      <c r="AH245" s="32">
        <v>22.65</v>
      </c>
      <c r="AM245" s="32">
        <v>35.020000000000003</v>
      </c>
      <c r="AN245" s="32">
        <v>96.8</v>
      </c>
      <c r="AO245" s="32">
        <v>71.709999999999994</v>
      </c>
    </row>
    <row r="246" spans="2:41" x14ac:dyDescent="0.25">
      <c r="B246" s="240">
        <v>45856</v>
      </c>
      <c r="C246" s="32">
        <v>19.96</v>
      </c>
      <c r="D246" s="32">
        <v>26.09</v>
      </c>
      <c r="E246" s="32">
        <v>15.7</v>
      </c>
      <c r="F246" s="32">
        <v>74.38</v>
      </c>
      <c r="G246" s="32">
        <v>88.8</v>
      </c>
      <c r="H246" s="32">
        <v>52.72</v>
      </c>
      <c r="I246" s="32">
        <v>0</v>
      </c>
      <c r="AF246" s="32">
        <v>15.7</v>
      </c>
      <c r="AG246" s="32">
        <v>26.09</v>
      </c>
      <c r="AH246" s="32">
        <v>19.96</v>
      </c>
      <c r="AM246" s="32">
        <v>52.72</v>
      </c>
      <c r="AN246" s="32">
        <v>88.8</v>
      </c>
      <c r="AO246" s="32">
        <v>74.38</v>
      </c>
    </row>
    <row r="247" spans="2:41" x14ac:dyDescent="0.25">
      <c r="B247" s="240">
        <v>45857</v>
      </c>
      <c r="C247" s="32">
        <v>20.49</v>
      </c>
      <c r="D247" s="32">
        <v>28.11</v>
      </c>
      <c r="E247" s="32">
        <v>13.65</v>
      </c>
      <c r="F247" s="32">
        <v>68.31</v>
      </c>
      <c r="G247" s="32">
        <v>93.7</v>
      </c>
      <c r="H247" s="32">
        <v>37.57</v>
      </c>
      <c r="I247" s="32">
        <v>0</v>
      </c>
      <c r="AF247" s="32">
        <v>13.65</v>
      </c>
      <c r="AG247" s="32">
        <v>28.11</v>
      </c>
      <c r="AH247" s="32">
        <v>20.49</v>
      </c>
      <c r="AM247" s="32">
        <v>37.57</v>
      </c>
      <c r="AN247" s="32">
        <v>93.7</v>
      </c>
      <c r="AO247" s="32">
        <v>68.31</v>
      </c>
    </row>
    <row r="248" spans="2:41" x14ac:dyDescent="0.25">
      <c r="B248" s="240">
        <v>45858</v>
      </c>
      <c r="C248" s="32">
        <v>19.45</v>
      </c>
      <c r="D248" s="32">
        <v>27.69</v>
      </c>
      <c r="E248" s="32">
        <v>12.44</v>
      </c>
      <c r="F248" s="32">
        <v>59.19</v>
      </c>
      <c r="G248" s="32">
        <v>81.7</v>
      </c>
      <c r="H248" s="32">
        <v>32.03</v>
      </c>
      <c r="I248" s="32">
        <v>0</v>
      </c>
      <c r="AF248" s="32">
        <v>12.44</v>
      </c>
      <c r="AG248" s="32">
        <v>27.69</v>
      </c>
      <c r="AH248" s="32">
        <v>19.45</v>
      </c>
      <c r="AM248" s="32">
        <v>32.03</v>
      </c>
      <c r="AN248" s="32">
        <v>81.7</v>
      </c>
      <c r="AO248" s="32">
        <v>59.19</v>
      </c>
    </row>
    <row r="249" spans="2:41" x14ac:dyDescent="0.25">
      <c r="B249" s="240">
        <v>45859</v>
      </c>
      <c r="C249" s="32">
        <v>17.22</v>
      </c>
      <c r="D249" s="32">
        <v>26.13</v>
      </c>
      <c r="E249" s="32">
        <v>10</v>
      </c>
      <c r="F249" s="32">
        <v>69.150000000000006</v>
      </c>
      <c r="G249" s="32">
        <v>94.8</v>
      </c>
      <c r="H249" s="32">
        <v>38.520000000000003</v>
      </c>
      <c r="I249" s="32">
        <v>0</v>
      </c>
      <c r="AF249" s="32">
        <v>10</v>
      </c>
      <c r="AG249" s="32">
        <v>26.13</v>
      </c>
      <c r="AH249" s="32">
        <v>17.22</v>
      </c>
      <c r="AM249" s="32">
        <v>38.520000000000003</v>
      </c>
      <c r="AN249" s="32">
        <v>94.8</v>
      </c>
      <c r="AO249" s="32">
        <v>69.150000000000006</v>
      </c>
    </row>
    <row r="250" spans="2:41" x14ac:dyDescent="0.25">
      <c r="B250" s="240">
        <v>45860</v>
      </c>
      <c r="C250" s="32">
        <v>20.18</v>
      </c>
      <c r="D250" s="32">
        <v>31.04</v>
      </c>
      <c r="E250" s="32">
        <v>10.61</v>
      </c>
      <c r="F250" s="32">
        <v>63.38</v>
      </c>
      <c r="G250" s="32">
        <v>95</v>
      </c>
      <c r="H250" s="32">
        <v>28.06</v>
      </c>
      <c r="I250" s="32">
        <v>0</v>
      </c>
      <c r="AF250" s="32">
        <v>10.61</v>
      </c>
      <c r="AG250" s="32">
        <v>31.04</v>
      </c>
      <c r="AH250" s="32">
        <v>20.18</v>
      </c>
      <c r="AM250" s="32">
        <v>28.06</v>
      </c>
      <c r="AN250" s="32">
        <v>95</v>
      </c>
      <c r="AO250" s="32">
        <v>63.38</v>
      </c>
    </row>
    <row r="251" spans="2:41" x14ac:dyDescent="0.25">
      <c r="B251" s="240">
        <v>45861</v>
      </c>
      <c r="C251" s="32">
        <v>16.809999999999999</v>
      </c>
      <c r="D251" s="32">
        <v>23.11</v>
      </c>
      <c r="E251" s="32">
        <v>12.85</v>
      </c>
      <c r="F251" s="32">
        <v>75.48</v>
      </c>
      <c r="G251" s="32">
        <v>89.3</v>
      </c>
      <c r="H251" s="32">
        <v>45.89</v>
      </c>
      <c r="I251" s="32">
        <v>0</v>
      </c>
      <c r="AF251" s="32">
        <v>12.85</v>
      </c>
      <c r="AG251" s="32">
        <v>23.11</v>
      </c>
      <c r="AH251" s="32">
        <v>16.809999999999999</v>
      </c>
      <c r="AM251" s="32">
        <v>45.89</v>
      </c>
      <c r="AN251" s="32">
        <v>89.3</v>
      </c>
      <c r="AO251" s="32">
        <v>75.48</v>
      </c>
    </row>
    <row r="252" spans="2:41" x14ac:dyDescent="0.25">
      <c r="B252" s="240">
        <v>45862</v>
      </c>
      <c r="C252" s="32">
        <v>15.44</v>
      </c>
      <c r="D252" s="32">
        <v>22.42</v>
      </c>
      <c r="E252" s="32">
        <v>10.81</v>
      </c>
      <c r="F252" s="32">
        <v>78.77</v>
      </c>
      <c r="G252" s="32">
        <v>95.6</v>
      </c>
      <c r="H252" s="32">
        <v>49.47</v>
      </c>
      <c r="I252" s="32">
        <v>1.31</v>
      </c>
      <c r="AF252" s="32">
        <v>10.81</v>
      </c>
      <c r="AG252" s="32">
        <v>22.42</v>
      </c>
      <c r="AH252" s="32">
        <v>15.44</v>
      </c>
      <c r="AM252" s="32">
        <v>49.47</v>
      </c>
      <c r="AN252" s="32">
        <v>95.6</v>
      </c>
      <c r="AO252" s="32">
        <v>78.77</v>
      </c>
    </row>
    <row r="253" spans="2:41" x14ac:dyDescent="0.25">
      <c r="B253" s="240">
        <v>45863</v>
      </c>
      <c r="C253" s="32">
        <v>15.97</v>
      </c>
      <c r="D253" s="32">
        <v>23.53</v>
      </c>
      <c r="E253" s="32">
        <v>10.33</v>
      </c>
      <c r="F253" s="32">
        <v>76.260000000000005</v>
      </c>
      <c r="G253" s="32">
        <v>96.8</v>
      </c>
      <c r="H253" s="32">
        <v>45.41</v>
      </c>
      <c r="I253" s="32">
        <v>0</v>
      </c>
      <c r="AF253" s="32">
        <v>10.33</v>
      </c>
      <c r="AG253" s="32">
        <v>23.53</v>
      </c>
      <c r="AH253" s="32">
        <v>15.97</v>
      </c>
      <c r="AM253" s="32">
        <v>45.41</v>
      </c>
      <c r="AN253" s="32">
        <v>96.8</v>
      </c>
      <c r="AO253" s="32">
        <v>76.260000000000005</v>
      </c>
    </row>
    <row r="254" spans="2:41" x14ac:dyDescent="0.25">
      <c r="B254" s="240">
        <v>45864</v>
      </c>
      <c r="C254" s="32">
        <v>16.82</v>
      </c>
      <c r="D254" s="32">
        <v>25.02</v>
      </c>
      <c r="E254" s="32">
        <v>9.64</v>
      </c>
      <c r="F254" s="32">
        <v>75.459999999999994</v>
      </c>
      <c r="G254" s="32">
        <v>96.5</v>
      </c>
      <c r="H254" s="32">
        <v>47.38</v>
      </c>
      <c r="I254" s="32">
        <v>0</v>
      </c>
      <c r="AF254" s="32">
        <v>9.64</v>
      </c>
      <c r="AG254" s="32">
        <v>25.02</v>
      </c>
      <c r="AH254" s="32">
        <v>16.82</v>
      </c>
      <c r="AM254" s="32">
        <v>47.38</v>
      </c>
      <c r="AN254" s="32">
        <v>96.5</v>
      </c>
      <c r="AO254" s="32">
        <v>75.459999999999994</v>
      </c>
    </row>
    <row r="255" spans="2:41" x14ac:dyDescent="0.25">
      <c r="B255" s="240">
        <v>45865</v>
      </c>
      <c r="C255" s="32">
        <v>18.64</v>
      </c>
      <c r="D255" s="32">
        <v>25.54</v>
      </c>
      <c r="E255" s="32">
        <v>11.63</v>
      </c>
      <c r="F255" s="32">
        <v>69.89</v>
      </c>
      <c r="G255" s="32">
        <v>93.2</v>
      </c>
      <c r="H255" s="32">
        <v>47.34</v>
      </c>
      <c r="I255" s="32">
        <v>0</v>
      </c>
      <c r="AF255" s="32">
        <v>11.63</v>
      </c>
      <c r="AG255" s="32">
        <v>25.54</v>
      </c>
      <c r="AH255" s="32">
        <v>18.64</v>
      </c>
      <c r="AM255" s="32">
        <v>47.34</v>
      </c>
      <c r="AN255" s="32">
        <v>93.2</v>
      </c>
      <c r="AO255" s="32">
        <v>69.89</v>
      </c>
    </row>
    <row r="256" spans="2:41" x14ac:dyDescent="0.25">
      <c r="B256" s="240">
        <v>45866</v>
      </c>
      <c r="C256" s="32">
        <v>16.670000000000002</v>
      </c>
      <c r="D256" s="32">
        <v>20.86</v>
      </c>
      <c r="E256" s="32">
        <v>13.17</v>
      </c>
      <c r="F256" s="32">
        <v>77.98</v>
      </c>
      <c r="G256" s="32">
        <v>90.1</v>
      </c>
      <c r="H256" s="32">
        <v>59.79</v>
      </c>
      <c r="I256" s="32">
        <v>0</v>
      </c>
      <c r="AF256" s="32">
        <v>13.17</v>
      </c>
      <c r="AG256" s="32">
        <v>20.86</v>
      </c>
      <c r="AH256" s="32">
        <v>16.670000000000002</v>
      </c>
      <c r="AM256" s="32">
        <v>59.79</v>
      </c>
      <c r="AN256" s="32">
        <v>90.1</v>
      </c>
      <c r="AO256" s="32">
        <v>77.98</v>
      </c>
    </row>
    <row r="257" spans="2:41" x14ac:dyDescent="0.25">
      <c r="B257" s="240">
        <v>45867</v>
      </c>
      <c r="C257" s="32">
        <v>16.260000000000002</v>
      </c>
      <c r="D257" s="32">
        <v>20.79</v>
      </c>
      <c r="E257" s="32">
        <v>12.6</v>
      </c>
      <c r="F257" s="32">
        <v>77.55</v>
      </c>
      <c r="G257" s="32">
        <v>94.2</v>
      </c>
      <c r="H257" s="32">
        <v>53.9</v>
      </c>
      <c r="I257" s="32">
        <v>0</v>
      </c>
      <c r="AF257" s="32">
        <v>12.6</v>
      </c>
      <c r="AG257" s="32">
        <v>20.79</v>
      </c>
      <c r="AH257" s="32">
        <v>16.260000000000002</v>
      </c>
      <c r="AM257" s="32">
        <v>53.9</v>
      </c>
      <c r="AN257" s="32">
        <v>94.2</v>
      </c>
      <c r="AO257" s="32">
        <v>77.55</v>
      </c>
    </row>
    <row r="258" spans="2:41" x14ac:dyDescent="0.25">
      <c r="B258" s="240">
        <v>45868</v>
      </c>
      <c r="C258" s="32">
        <v>17.420000000000002</v>
      </c>
      <c r="D258" s="32">
        <v>25.41</v>
      </c>
      <c r="E258" s="32">
        <v>11.14</v>
      </c>
      <c r="F258" s="32">
        <v>77.92</v>
      </c>
      <c r="G258" s="32">
        <v>95.7</v>
      </c>
      <c r="H258" s="32">
        <v>52.85</v>
      </c>
      <c r="I258" s="32">
        <v>0</v>
      </c>
      <c r="AF258" s="32">
        <v>11.14</v>
      </c>
      <c r="AG258" s="32">
        <v>25.41</v>
      </c>
      <c r="AH258" s="32">
        <v>17.420000000000002</v>
      </c>
      <c r="AM258" s="32">
        <v>52.85</v>
      </c>
      <c r="AN258" s="32">
        <v>95.7</v>
      </c>
      <c r="AO258" s="32">
        <v>77.92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B164B3AF959B47BC0AD0BF10C182BD" ma:contentTypeVersion="6" ma:contentTypeDescription="Crear nuevo documento." ma:contentTypeScope="" ma:versionID="a2f8c90221be5907da7eba774e72d286">
  <xsd:schema xmlns:xsd="http://www.w3.org/2001/XMLSchema" xmlns:xs="http://www.w3.org/2001/XMLSchema" xmlns:p="http://schemas.microsoft.com/office/2006/metadata/properties" xmlns:ns2="e829b7d3-5a90-41cc-b0d3-4d05a33387f8" xmlns:ns3="f984c3ec-a1dd-4aa3-a3dc-409d403bdaf5" targetNamespace="http://schemas.microsoft.com/office/2006/metadata/properties" ma:root="true" ma:fieldsID="e7b0207feb9b03ea9a4dfeda6ded6239" ns2:_="" ns3:_="">
    <xsd:import namespace="e829b7d3-5a90-41cc-b0d3-4d05a33387f8"/>
    <xsd:import namespace="f984c3ec-a1dd-4aa3-a3dc-409d403bda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b7d3-5a90-41cc-b0d3-4d05a3338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4c3ec-a1dd-4aa3-a3dc-409d403bdaf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E4445F-D614-4EB3-BF2F-627F6A9FAF69}"/>
</file>

<file path=customXml/itemProps2.xml><?xml version="1.0" encoding="utf-8"?>
<ds:datastoreItem xmlns:ds="http://schemas.openxmlformats.org/officeDocument/2006/customXml" ds:itemID="{4AA3D379-A674-46F4-B87E-6DA370B7CA8A}"/>
</file>

<file path=customXml/itemProps3.xml><?xml version="1.0" encoding="utf-8"?>
<ds:datastoreItem xmlns:ds="http://schemas.openxmlformats.org/officeDocument/2006/customXml" ds:itemID="{FEDDFA36-F74A-4BE8-8AB7-7330FAB4B1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Calendario</vt:lpstr>
      <vt:lpstr>Datos </vt:lpstr>
      <vt:lpstr>1A</vt:lpstr>
      <vt:lpstr>1EV (Germinacion)</vt:lpstr>
      <vt:lpstr>2A </vt:lpstr>
      <vt:lpstr>2EV (7DD2A)</vt:lpstr>
      <vt:lpstr>3A</vt:lpstr>
      <vt:lpstr>3E (7DD3A)</vt:lpstr>
      <vt:lpstr>COSECHA</vt:lpstr>
      <vt:lpstr>ANALITICAS</vt:lpstr>
      <vt:lpstr>Datos climáticos </vt:lpstr>
      <vt:lpstr>Calendario!_Hlk161604013</vt:lpstr>
      <vt:lpstr>ANALITICAS!_Hlk213846200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2026-01-15T12:59:39Z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0x0101005CB164B3AF959B47BC0AD0BF10C182BD</vt:lpwstr>
  </property>
</Properties>
</file>