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djang\Desktop\Loan Prediction Project\Data\"/>
    </mc:Choice>
  </mc:AlternateContent>
  <xr:revisionPtr revIDLastSave="0" documentId="8_{0CE917C5-9DB5-4CA5-B9AF-9F28CC8462D1}" xr6:coauthVersionLast="47" xr6:coauthVersionMax="47" xr10:uidLastSave="{00000000-0000-0000-0000-000000000000}"/>
  <bookViews>
    <workbookView xWindow="28680" yWindow="-120" windowWidth="29040" windowHeight="15720" xr2:uid="{9C972F4D-4404-471C-9825-1CFE557B6E24}"/>
  </bookViews>
  <sheets>
    <sheet name="Raw_Data" sheetId="2" r:id="rId1"/>
    <sheet name="Clean_Data (2)" sheetId="6" r:id="rId2"/>
    <sheet name="Clean_Data" sheetId="1" r:id="rId3"/>
    <sheet name="Analysis" sheetId="3" r:id="rId4"/>
    <sheet name="Dashboard " sheetId="4" r:id="rId5"/>
    <sheet name="Summary_Report" sheetId="5" r:id="rId6"/>
  </sheets>
  <definedNames>
    <definedName name="ExternalData_1" localSheetId="1" hidden="1">'Clean_Data (2)'!$A$1:$Q$615</definedName>
    <definedName name="Slicer_Education">#N/A</definedName>
    <definedName name="Slicer_Gender">#N/A</definedName>
    <definedName name="Slicer_Property_Area">#N/A</definedName>
  </definedNames>
  <calcPr calcId="191029"/>
  <pivotCaches>
    <pivotCache cacheId="57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E2" i="4"/>
  <c r="D2" i="4"/>
  <c r="B2" i="4"/>
  <c r="A2" i="4"/>
  <c r="C2" i="4" s="1"/>
  <c r="N21" i="3"/>
  <c r="N23" i="3" s="1"/>
  <c r="N24" i="3" s="1"/>
  <c r="V2" i="6"/>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33" i="6"/>
  <c r="V234" i="6"/>
  <c r="V235" i="6"/>
  <c r="V236" i="6"/>
  <c r="V237" i="6"/>
  <c r="V238" i="6"/>
  <c r="V239" i="6"/>
  <c r="V240" i="6"/>
  <c r="V241" i="6"/>
  <c r="V242" i="6"/>
  <c r="V243" i="6"/>
  <c r="V244" i="6"/>
  <c r="V245" i="6"/>
  <c r="V246" i="6"/>
  <c r="V247" i="6"/>
  <c r="V248" i="6"/>
  <c r="V249" i="6"/>
  <c r="V250" i="6"/>
  <c r="V251" i="6"/>
  <c r="V252" i="6"/>
  <c r="V253" i="6"/>
  <c r="V254" i="6"/>
  <c r="V255" i="6"/>
  <c r="V256" i="6"/>
  <c r="V257" i="6"/>
  <c r="V258" i="6"/>
  <c r="V259" i="6"/>
  <c r="V260" i="6"/>
  <c r="V261" i="6"/>
  <c r="V262" i="6"/>
  <c r="V263" i="6"/>
  <c r="V264" i="6"/>
  <c r="V265" i="6"/>
  <c r="V266" i="6"/>
  <c r="V267" i="6"/>
  <c r="V268" i="6"/>
  <c r="V269" i="6"/>
  <c r="V270" i="6"/>
  <c r="V271" i="6"/>
  <c r="V272" i="6"/>
  <c r="V273" i="6"/>
  <c r="V274" i="6"/>
  <c r="V275" i="6"/>
  <c r="V276" i="6"/>
  <c r="V277" i="6"/>
  <c r="V278" i="6"/>
  <c r="V279" i="6"/>
  <c r="V280" i="6"/>
  <c r="V281" i="6"/>
  <c r="V282" i="6"/>
  <c r="V283" i="6"/>
  <c r="V284" i="6"/>
  <c r="V285" i="6"/>
  <c r="V286" i="6"/>
  <c r="V287" i="6"/>
  <c r="V288" i="6"/>
  <c r="V289" i="6"/>
  <c r="V290" i="6"/>
  <c r="V291" i="6"/>
  <c r="V292" i="6"/>
  <c r="V293" i="6"/>
  <c r="V294" i="6"/>
  <c r="V295" i="6"/>
  <c r="V296" i="6"/>
  <c r="V297" i="6"/>
  <c r="V298" i="6"/>
  <c r="V299" i="6"/>
  <c r="V300" i="6"/>
  <c r="V301" i="6"/>
  <c r="V302" i="6"/>
  <c r="V303" i="6"/>
  <c r="V304" i="6"/>
  <c r="V305" i="6"/>
  <c r="V306" i="6"/>
  <c r="V307" i="6"/>
  <c r="V308" i="6"/>
  <c r="V309" i="6"/>
  <c r="V310" i="6"/>
  <c r="V311" i="6"/>
  <c r="V312" i="6"/>
  <c r="V313" i="6"/>
  <c r="V314" i="6"/>
  <c r="V315" i="6"/>
  <c r="V316" i="6"/>
  <c r="V317" i="6"/>
  <c r="V318" i="6"/>
  <c r="V319" i="6"/>
  <c r="V320" i="6"/>
  <c r="V321" i="6"/>
  <c r="V322" i="6"/>
  <c r="V323" i="6"/>
  <c r="V324" i="6"/>
  <c r="V325" i="6"/>
  <c r="V326" i="6"/>
  <c r="V327" i="6"/>
  <c r="V328" i="6"/>
  <c r="V329" i="6"/>
  <c r="V330" i="6"/>
  <c r="V331" i="6"/>
  <c r="V332" i="6"/>
  <c r="V333" i="6"/>
  <c r="V334" i="6"/>
  <c r="V335" i="6"/>
  <c r="V336" i="6"/>
  <c r="V337" i="6"/>
  <c r="V338" i="6"/>
  <c r="V339" i="6"/>
  <c r="V340" i="6"/>
  <c r="V341" i="6"/>
  <c r="V342" i="6"/>
  <c r="V343" i="6"/>
  <c r="V344" i="6"/>
  <c r="V345" i="6"/>
  <c r="V346" i="6"/>
  <c r="V347" i="6"/>
  <c r="V348" i="6"/>
  <c r="V349" i="6"/>
  <c r="V350" i="6"/>
  <c r="V351" i="6"/>
  <c r="V352" i="6"/>
  <c r="V353" i="6"/>
  <c r="V354" i="6"/>
  <c r="V355" i="6"/>
  <c r="V356" i="6"/>
  <c r="V357" i="6"/>
  <c r="V358" i="6"/>
  <c r="V359" i="6"/>
  <c r="V360" i="6"/>
  <c r="V361" i="6"/>
  <c r="V362" i="6"/>
  <c r="V363" i="6"/>
  <c r="V364" i="6"/>
  <c r="V365" i="6"/>
  <c r="V366" i="6"/>
  <c r="V367" i="6"/>
  <c r="V368" i="6"/>
  <c r="V369" i="6"/>
  <c r="V370" i="6"/>
  <c r="V371" i="6"/>
  <c r="V372" i="6"/>
  <c r="V373" i="6"/>
  <c r="V374" i="6"/>
  <c r="V375" i="6"/>
  <c r="V376" i="6"/>
  <c r="V377" i="6"/>
  <c r="V378" i="6"/>
  <c r="V379" i="6"/>
  <c r="V380" i="6"/>
  <c r="V381" i="6"/>
  <c r="V382" i="6"/>
  <c r="V383" i="6"/>
  <c r="V384" i="6"/>
  <c r="V385" i="6"/>
  <c r="V386" i="6"/>
  <c r="V387" i="6"/>
  <c r="V388" i="6"/>
  <c r="V389" i="6"/>
  <c r="V390" i="6"/>
  <c r="V391" i="6"/>
  <c r="V392" i="6"/>
  <c r="V393" i="6"/>
  <c r="V394" i="6"/>
  <c r="V395" i="6"/>
  <c r="V396" i="6"/>
  <c r="V397" i="6"/>
  <c r="V398" i="6"/>
  <c r="V399" i="6"/>
  <c r="V400" i="6"/>
  <c r="V401" i="6"/>
  <c r="V402" i="6"/>
  <c r="V403" i="6"/>
  <c r="V404" i="6"/>
  <c r="V405" i="6"/>
  <c r="V406" i="6"/>
  <c r="V407" i="6"/>
  <c r="V408" i="6"/>
  <c r="V409" i="6"/>
  <c r="V410" i="6"/>
  <c r="V411" i="6"/>
  <c r="V412" i="6"/>
  <c r="V413" i="6"/>
  <c r="V414" i="6"/>
  <c r="V415" i="6"/>
  <c r="V416" i="6"/>
  <c r="V417" i="6"/>
  <c r="V418" i="6"/>
  <c r="V419" i="6"/>
  <c r="V420" i="6"/>
  <c r="V421" i="6"/>
  <c r="V422" i="6"/>
  <c r="V423" i="6"/>
  <c r="V424" i="6"/>
  <c r="V425" i="6"/>
  <c r="V426" i="6"/>
  <c r="V427" i="6"/>
  <c r="V428" i="6"/>
  <c r="V429" i="6"/>
  <c r="V430" i="6"/>
  <c r="V431" i="6"/>
  <c r="V432" i="6"/>
  <c r="V433" i="6"/>
  <c r="V434" i="6"/>
  <c r="V435" i="6"/>
  <c r="V436" i="6"/>
  <c r="V437" i="6"/>
  <c r="V438" i="6"/>
  <c r="V439" i="6"/>
  <c r="V440" i="6"/>
  <c r="V441" i="6"/>
  <c r="V442" i="6"/>
  <c r="V443" i="6"/>
  <c r="V444" i="6"/>
  <c r="V445" i="6"/>
  <c r="V446" i="6"/>
  <c r="V447" i="6"/>
  <c r="V448" i="6"/>
  <c r="V449" i="6"/>
  <c r="V450" i="6"/>
  <c r="V451" i="6"/>
  <c r="V452" i="6"/>
  <c r="V453" i="6"/>
  <c r="V454" i="6"/>
  <c r="V455" i="6"/>
  <c r="V456" i="6"/>
  <c r="V457" i="6"/>
  <c r="V458" i="6"/>
  <c r="V459" i="6"/>
  <c r="V460" i="6"/>
  <c r="V461" i="6"/>
  <c r="V462" i="6"/>
  <c r="V463" i="6"/>
  <c r="V464" i="6"/>
  <c r="V465" i="6"/>
  <c r="V466" i="6"/>
  <c r="V467" i="6"/>
  <c r="V468" i="6"/>
  <c r="V469" i="6"/>
  <c r="V470" i="6"/>
  <c r="V471" i="6"/>
  <c r="V472" i="6"/>
  <c r="V473" i="6"/>
  <c r="V474" i="6"/>
  <c r="V475" i="6"/>
  <c r="V476" i="6"/>
  <c r="V477" i="6"/>
  <c r="V478" i="6"/>
  <c r="V479" i="6"/>
  <c r="V480" i="6"/>
  <c r="V481" i="6"/>
  <c r="V482" i="6"/>
  <c r="V483" i="6"/>
  <c r="V484" i="6"/>
  <c r="V485" i="6"/>
  <c r="V486" i="6"/>
  <c r="V487" i="6"/>
  <c r="V488" i="6"/>
  <c r="V489" i="6"/>
  <c r="V490" i="6"/>
  <c r="V491" i="6"/>
  <c r="V492" i="6"/>
  <c r="V493" i="6"/>
  <c r="V494" i="6"/>
  <c r="V495" i="6"/>
  <c r="V496" i="6"/>
  <c r="V497" i="6"/>
  <c r="V498" i="6"/>
  <c r="V499" i="6"/>
  <c r="V500" i="6"/>
  <c r="V501" i="6"/>
  <c r="V502" i="6"/>
  <c r="V503" i="6"/>
  <c r="V504" i="6"/>
  <c r="V505" i="6"/>
  <c r="V506" i="6"/>
  <c r="V507" i="6"/>
  <c r="V508" i="6"/>
  <c r="V509" i="6"/>
  <c r="V510" i="6"/>
  <c r="V511" i="6"/>
  <c r="V512" i="6"/>
  <c r="V513" i="6"/>
  <c r="V514" i="6"/>
  <c r="V515" i="6"/>
  <c r="V516" i="6"/>
  <c r="V517" i="6"/>
  <c r="V518" i="6"/>
  <c r="V519" i="6"/>
  <c r="V520" i="6"/>
  <c r="V521" i="6"/>
  <c r="V522" i="6"/>
  <c r="V523" i="6"/>
  <c r="V524" i="6"/>
  <c r="V525" i="6"/>
  <c r="V526" i="6"/>
  <c r="V527" i="6"/>
  <c r="V528" i="6"/>
  <c r="V529" i="6"/>
  <c r="V530" i="6"/>
  <c r="V531" i="6"/>
  <c r="V532" i="6"/>
  <c r="V533" i="6"/>
  <c r="V534" i="6"/>
  <c r="V535" i="6"/>
  <c r="V536" i="6"/>
  <c r="V537" i="6"/>
  <c r="V538" i="6"/>
  <c r="V539" i="6"/>
  <c r="V540" i="6"/>
  <c r="V541" i="6"/>
  <c r="V542" i="6"/>
  <c r="V543" i="6"/>
  <c r="V544" i="6"/>
  <c r="V545" i="6"/>
  <c r="V546" i="6"/>
  <c r="V547" i="6"/>
  <c r="V548" i="6"/>
  <c r="V549" i="6"/>
  <c r="V550" i="6"/>
  <c r="V551" i="6"/>
  <c r="V552" i="6"/>
  <c r="V553" i="6"/>
  <c r="V554" i="6"/>
  <c r="V555" i="6"/>
  <c r="V556" i="6"/>
  <c r="V557" i="6"/>
  <c r="V558" i="6"/>
  <c r="V559" i="6"/>
  <c r="V560" i="6"/>
  <c r="V561" i="6"/>
  <c r="V562" i="6"/>
  <c r="V563" i="6"/>
  <c r="V564" i="6"/>
  <c r="V565" i="6"/>
  <c r="V566" i="6"/>
  <c r="V567" i="6"/>
  <c r="V568" i="6"/>
  <c r="V569" i="6"/>
  <c r="V570" i="6"/>
  <c r="V571" i="6"/>
  <c r="V572" i="6"/>
  <c r="V573" i="6"/>
  <c r="V574" i="6"/>
  <c r="V575" i="6"/>
  <c r="V576" i="6"/>
  <c r="V577" i="6"/>
  <c r="V578" i="6"/>
  <c r="V579" i="6"/>
  <c r="V580" i="6"/>
  <c r="V581" i="6"/>
  <c r="V582" i="6"/>
  <c r="V583" i="6"/>
  <c r="V584" i="6"/>
  <c r="V585" i="6"/>
  <c r="V586" i="6"/>
  <c r="V587" i="6"/>
  <c r="V588" i="6"/>
  <c r="V589" i="6"/>
  <c r="V590" i="6"/>
  <c r="V591" i="6"/>
  <c r="V592" i="6"/>
  <c r="V593" i="6"/>
  <c r="V594" i="6"/>
  <c r="V595" i="6"/>
  <c r="V596" i="6"/>
  <c r="V597" i="6"/>
  <c r="V598" i="6"/>
  <c r="V599" i="6"/>
  <c r="V600" i="6"/>
  <c r="V601" i="6"/>
  <c r="V602" i="6"/>
  <c r="V603" i="6"/>
  <c r="V604" i="6"/>
  <c r="V605" i="6"/>
  <c r="V606" i="6"/>
  <c r="V607" i="6"/>
  <c r="V608" i="6"/>
  <c r="V609" i="6"/>
  <c r="V610" i="6"/>
  <c r="V611" i="6"/>
  <c r="V612" i="6"/>
  <c r="V613" i="6"/>
  <c r="V614" i="6"/>
  <c r="V615" i="6"/>
  <c r="S2" i="6"/>
  <c r="U2" i="6" s="1"/>
  <c r="S3" i="6"/>
  <c r="U3" i="6" s="1"/>
  <c r="S4" i="6"/>
  <c r="U4" i="6" s="1"/>
  <c r="S5" i="6"/>
  <c r="U5" i="6" s="1"/>
  <c r="S6" i="6"/>
  <c r="U6" i="6" s="1"/>
  <c r="S7" i="6"/>
  <c r="U7" i="6" s="1"/>
  <c r="S8" i="6"/>
  <c r="U8" i="6" s="1"/>
  <c r="S9" i="6"/>
  <c r="U9" i="6" s="1"/>
  <c r="S10" i="6"/>
  <c r="U10" i="6" s="1"/>
  <c r="S11" i="6"/>
  <c r="U11" i="6" s="1"/>
  <c r="S12" i="6"/>
  <c r="U12" i="6" s="1"/>
  <c r="S13" i="6"/>
  <c r="U13" i="6" s="1"/>
  <c r="S14" i="6"/>
  <c r="U14" i="6" s="1"/>
  <c r="S15" i="6"/>
  <c r="U15" i="6" s="1"/>
  <c r="S16" i="6"/>
  <c r="U16" i="6" s="1"/>
  <c r="S17" i="6"/>
  <c r="U17" i="6" s="1"/>
  <c r="S18" i="6"/>
  <c r="U18" i="6" s="1"/>
  <c r="S19" i="6"/>
  <c r="U19" i="6" s="1"/>
  <c r="S20" i="6"/>
  <c r="U20" i="6" s="1"/>
  <c r="S21" i="6"/>
  <c r="U21" i="6" s="1"/>
  <c r="S22" i="6"/>
  <c r="U22" i="6" s="1"/>
  <c r="S23" i="6"/>
  <c r="U23" i="6" s="1"/>
  <c r="S24" i="6"/>
  <c r="U24" i="6" s="1"/>
  <c r="S25" i="6"/>
  <c r="U25" i="6" s="1"/>
  <c r="S26" i="6"/>
  <c r="U26" i="6" s="1"/>
  <c r="S27" i="6"/>
  <c r="U27" i="6" s="1"/>
  <c r="S28" i="6"/>
  <c r="U28" i="6" s="1"/>
  <c r="S29" i="6"/>
  <c r="U29" i="6" s="1"/>
  <c r="S30" i="6"/>
  <c r="U30" i="6" s="1"/>
  <c r="S31" i="6"/>
  <c r="U31" i="6" s="1"/>
  <c r="S32" i="6"/>
  <c r="U32" i="6" s="1"/>
  <c r="S33" i="6"/>
  <c r="U33" i="6" s="1"/>
  <c r="S34" i="6"/>
  <c r="U34" i="6" s="1"/>
  <c r="S35" i="6"/>
  <c r="U35" i="6" s="1"/>
  <c r="S36" i="6"/>
  <c r="U36" i="6" s="1"/>
  <c r="S37" i="6"/>
  <c r="U37" i="6" s="1"/>
  <c r="S38" i="6"/>
  <c r="U38" i="6" s="1"/>
  <c r="S39" i="6"/>
  <c r="U39" i="6" s="1"/>
  <c r="S40" i="6"/>
  <c r="U40" i="6" s="1"/>
  <c r="S41" i="6"/>
  <c r="U41" i="6" s="1"/>
  <c r="S42" i="6"/>
  <c r="U42" i="6" s="1"/>
  <c r="S43" i="6"/>
  <c r="U43" i="6" s="1"/>
  <c r="S44" i="6"/>
  <c r="U44" i="6" s="1"/>
  <c r="S45" i="6"/>
  <c r="U45" i="6" s="1"/>
  <c r="S46" i="6"/>
  <c r="U46" i="6" s="1"/>
  <c r="S47" i="6"/>
  <c r="U47" i="6" s="1"/>
  <c r="S48" i="6"/>
  <c r="U48" i="6" s="1"/>
  <c r="S49" i="6"/>
  <c r="U49" i="6" s="1"/>
  <c r="S50" i="6"/>
  <c r="U50" i="6" s="1"/>
  <c r="S51" i="6"/>
  <c r="U51" i="6" s="1"/>
  <c r="S52" i="6"/>
  <c r="U52" i="6" s="1"/>
  <c r="S53" i="6"/>
  <c r="U53" i="6" s="1"/>
  <c r="S54" i="6"/>
  <c r="U54" i="6" s="1"/>
  <c r="S55" i="6"/>
  <c r="U55" i="6" s="1"/>
  <c r="S56" i="6"/>
  <c r="U56" i="6" s="1"/>
  <c r="S57" i="6"/>
  <c r="U57" i="6" s="1"/>
  <c r="S58" i="6"/>
  <c r="U58" i="6" s="1"/>
  <c r="S59" i="6"/>
  <c r="U59" i="6" s="1"/>
  <c r="S60" i="6"/>
  <c r="U60" i="6" s="1"/>
  <c r="S61" i="6"/>
  <c r="U61" i="6" s="1"/>
  <c r="S62" i="6"/>
  <c r="U62" i="6" s="1"/>
  <c r="S63" i="6"/>
  <c r="U63" i="6" s="1"/>
  <c r="S64" i="6"/>
  <c r="U64" i="6" s="1"/>
  <c r="S65" i="6"/>
  <c r="U65" i="6" s="1"/>
  <c r="S66" i="6"/>
  <c r="U66" i="6" s="1"/>
  <c r="S67" i="6"/>
  <c r="U67" i="6" s="1"/>
  <c r="S68" i="6"/>
  <c r="U68" i="6" s="1"/>
  <c r="S69" i="6"/>
  <c r="U69" i="6" s="1"/>
  <c r="S70" i="6"/>
  <c r="U70" i="6" s="1"/>
  <c r="S71" i="6"/>
  <c r="U71" i="6" s="1"/>
  <c r="S72" i="6"/>
  <c r="U72" i="6" s="1"/>
  <c r="S73" i="6"/>
  <c r="U73" i="6" s="1"/>
  <c r="S74" i="6"/>
  <c r="U74" i="6" s="1"/>
  <c r="S75" i="6"/>
  <c r="U75" i="6" s="1"/>
  <c r="S76" i="6"/>
  <c r="U76" i="6" s="1"/>
  <c r="S77" i="6"/>
  <c r="U77" i="6" s="1"/>
  <c r="S78" i="6"/>
  <c r="U78" i="6" s="1"/>
  <c r="S79" i="6"/>
  <c r="U79" i="6" s="1"/>
  <c r="S80" i="6"/>
  <c r="U80" i="6" s="1"/>
  <c r="S81" i="6"/>
  <c r="U81" i="6" s="1"/>
  <c r="S82" i="6"/>
  <c r="U82" i="6" s="1"/>
  <c r="S83" i="6"/>
  <c r="U83" i="6" s="1"/>
  <c r="S84" i="6"/>
  <c r="U84" i="6" s="1"/>
  <c r="S85" i="6"/>
  <c r="U85" i="6" s="1"/>
  <c r="S86" i="6"/>
  <c r="U86" i="6" s="1"/>
  <c r="S87" i="6"/>
  <c r="U87" i="6" s="1"/>
  <c r="S88" i="6"/>
  <c r="U88" i="6" s="1"/>
  <c r="S89" i="6"/>
  <c r="U89" i="6" s="1"/>
  <c r="S90" i="6"/>
  <c r="U90" i="6" s="1"/>
  <c r="S91" i="6"/>
  <c r="U91" i="6" s="1"/>
  <c r="S92" i="6"/>
  <c r="U92" i="6" s="1"/>
  <c r="S93" i="6"/>
  <c r="U93" i="6" s="1"/>
  <c r="S94" i="6"/>
  <c r="U94" i="6" s="1"/>
  <c r="S95" i="6"/>
  <c r="U95" i="6" s="1"/>
  <c r="S96" i="6"/>
  <c r="U96" i="6" s="1"/>
  <c r="S97" i="6"/>
  <c r="U97" i="6" s="1"/>
  <c r="S98" i="6"/>
  <c r="U98" i="6" s="1"/>
  <c r="S99" i="6"/>
  <c r="U99" i="6" s="1"/>
  <c r="S100" i="6"/>
  <c r="U100" i="6" s="1"/>
  <c r="S101" i="6"/>
  <c r="U101" i="6" s="1"/>
  <c r="S102" i="6"/>
  <c r="U102" i="6" s="1"/>
  <c r="S103" i="6"/>
  <c r="U103" i="6" s="1"/>
  <c r="S104" i="6"/>
  <c r="U104" i="6" s="1"/>
  <c r="S105" i="6"/>
  <c r="U105" i="6" s="1"/>
  <c r="S106" i="6"/>
  <c r="U106" i="6" s="1"/>
  <c r="S107" i="6"/>
  <c r="U107" i="6" s="1"/>
  <c r="S108" i="6"/>
  <c r="U108" i="6" s="1"/>
  <c r="S109" i="6"/>
  <c r="U109" i="6" s="1"/>
  <c r="S110" i="6"/>
  <c r="U110" i="6" s="1"/>
  <c r="S111" i="6"/>
  <c r="U111" i="6" s="1"/>
  <c r="S112" i="6"/>
  <c r="U112" i="6" s="1"/>
  <c r="S113" i="6"/>
  <c r="U113" i="6" s="1"/>
  <c r="S114" i="6"/>
  <c r="U114" i="6" s="1"/>
  <c r="S115" i="6"/>
  <c r="U115" i="6" s="1"/>
  <c r="S116" i="6"/>
  <c r="U116" i="6" s="1"/>
  <c r="S117" i="6"/>
  <c r="U117" i="6" s="1"/>
  <c r="S118" i="6"/>
  <c r="U118" i="6" s="1"/>
  <c r="S119" i="6"/>
  <c r="U119" i="6" s="1"/>
  <c r="S120" i="6"/>
  <c r="U120" i="6" s="1"/>
  <c r="S121" i="6"/>
  <c r="U121" i="6" s="1"/>
  <c r="S122" i="6"/>
  <c r="U122" i="6" s="1"/>
  <c r="S123" i="6"/>
  <c r="U123" i="6" s="1"/>
  <c r="S124" i="6"/>
  <c r="U124" i="6" s="1"/>
  <c r="S125" i="6"/>
  <c r="U125" i="6" s="1"/>
  <c r="S126" i="6"/>
  <c r="U126" i="6" s="1"/>
  <c r="S127" i="6"/>
  <c r="U127" i="6" s="1"/>
  <c r="S128" i="6"/>
  <c r="U128" i="6" s="1"/>
  <c r="S129" i="6"/>
  <c r="U129" i="6" s="1"/>
  <c r="S130" i="6"/>
  <c r="U130" i="6" s="1"/>
  <c r="S131" i="6"/>
  <c r="U131" i="6" s="1"/>
  <c r="S132" i="6"/>
  <c r="U132" i="6" s="1"/>
  <c r="S133" i="6"/>
  <c r="U133" i="6" s="1"/>
  <c r="S134" i="6"/>
  <c r="U134" i="6" s="1"/>
  <c r="S135" i="6"/>
  <c r="U135" i="6" s="1"/>
  <c r="S136" i="6"/>
  <c r="U136" i="6" s="1"/>
  <c r="S137" i="6"/>
  <c r="U137" i="6" s="1"/>
  <c r="S138" i="6"/>
  <c r="U138" i="6" s="1"/>
  <c r="S139" i="6"/>
  <c r="U139" i="6" s="1"/>
  <c r="S140" i="6"/>
  <c r="U140" i="6" s="1"/>
  <c r="S141" i="6"/>
  <c r="U141" i="6" s="1"/>
  <c r="S142" i="6"/>
  <c r="U142" i="6" s="1"/>
  <c r="S143" i="6"/>
  <c r="U143" i="6" s="1"/>
  <c r="S144" i="6"/>
  <c r="U144" i="6" s="1"/>
  <c r="S145" i="6"/>
  <c r="U145" i="6" s="1"/>
  <c r="S146" i="6"/>
  <c r="U146" i="6" s="1"/>
  <c r="S147" i="6"/>
  <c r="U147" i="6" s="1"/>
  <c r="S148" i="6"/>
  <c r="U148" i="6" s="1"/>
  <c r="S149" i="6"/>
  <c r="U149" i="6" s="1"/>
  <c r="S150" i="6"/>
  <c r="U150" i="6" s="1"/>
  <c r="S151" i="6"/>
  <c r="U151" i="6" s="1"/>
  <c r="S152" i="6"/>
  <c r="U152" i="6" s="1"/>
  <c r="S153" i="6"/>
  <c r="U153" i="6" s="1"/>
  <c r="S154" i="6"/>
  <c r="U154" i="6" s="1"/>
  <c r="S155" i="6"/>
  <c r="U155" i="6" s="1"/>
  <c r="S156" i="6"/>
  <c r="U156" i="6" s="1"/>
  <c r="S157" i="6"/>
  <c r="U157" i="6" s="1"/>
  <c r="S158" i="6"/>
  <c r="U158" i="6" s="1"/>
  <c r="S159" i="6"/>
  <c r="U159" i="6" s="1"/>
  <c r="S160" i="6"/>
  <c r="U160" i="6" s="1"/>
  <c r="S161" i="6"/>
  <c r="U161" i="6" s="1"/>
  <c r="S162" i="6"/>
  <c r="U162" i="6" s="1"/>
  <c r="S163" i="6"/>
  <c r="U163" i="6" s="1"/>
  <c r="S164" i="6"/>
  <c r="U164" i="6" s="1"/>
  <c r="S165" i="6"/>
  <c r="U165" i="6" s="1"/>
  <c r="S166" i="6"/>
  <c r="U166" i="6" s="1"/>
  <c r="S167" i="6"/>
  <c r="U167" i="6" s="1"/>
  <c r="S168" i="6"/>
  <c r="U168" i="6" s="1"/>
  <c r="S169" i="6"/>
  <c r="U169" i="6" s="1"/>
  <c r="S170" i="6"/>
  <c r="U170" i="6" s="1"/>
  <c r="S171" i="6"/>
  <c r="U171" i="6" s="1"/>
  <c r="S172" i="6"/>
  <c r="U172" i="6" s="1"/>
  <c r="S173" i="6"/>
  <c r="U173" i="6" s="1"/>
  <c r="S174" i="6"/>
  <c r="U174" i="6" s="1"/>
  <c r="S175" i="6"/>
  <c r="U175" i="6" s="1"/>
  <c r="S176" i="6"/>
  <c r="U176" i="6" s="1"/>
  <c r="S177" i="6"/>
  <c r="U177" i="6" s="1"/>
  <c r="S178" i="6"/>
  <c r="U178" i="6" s="1"/>
  <c r="S179" i="6"/>
  <c r="U179" i="6" s="1"/>
  <c r="S180" i="6"/>
  <c r="U180" i="6" s="1"/>
  <c r="S181" i="6"/>
  <c r="U181" i="6" s="1"/>
  <c r="S182" i="6"/>
  <c r="U182" i="6" s="1"/>
  <c r="S183" i="6"/>
  <c r="U183" i="6" s="1"/>
  <c r="S184" i="6"/>
  <c r="U184" i="6" s="1"/>
  <c r="S185" i="6"/>
  <c r="U185" i="6" s="1"/>
  <c r="S186" i="6"/>
  <c r="U186" i="6" s="1"/>
  <c r="S187" i="6"/>
  <c r="U187" i="6" s="1"/>
  <c r="S188" i="6"/>
  <c r="U188" i="6" s="1"/>
  <c r="S189" i="6"/>
  <c r="U189" i="6" s="1"/>
  <c r="S190" i="6"/>
  <c r="U190" i="6" s="1"/>
  <c r="S191" i="6"/>
  <c r="U191" i="6" s="1"/>
  <c r="S192" i="6"/>
  <c r="U192" i="6" s="1"/>
  <c r="S193" i="6"/>
  <c r="U193" i="6" s="1"/>
  <c r="S194" i="6"/>
  <c r="U194" i="6" s="1"/>
  <c r="S195" i="6"/>
  <c r="U195" i="6" s="1"/>
  <c r="S196" i="6"/>
  <c r="U196" i="6" s="1"/>
  <c r="S197" i="6"/>
  <c r="U197" i="6" s="1"/>
  <c r="S198" i="6"/>
  <c r="U198" i="6" s="1"/>
  <c r="S199" i="6"/>
  <c r="U199" i="6" s="1"/>
  <c r="S200" i="6"/>
  <c r="U200" i="6" s="1"/>
  <c r="S201" i="6"/>
  <c r="U201" i="6" s="1"/>
  <c r="S202" i="6"/>
  <c r="U202" i="6" s="1"/>
  <c r="S203" i="6"/>
  <c r="U203" i="6" s="1"/>
  <c r="S204" i="6"/>
  <c r="U204" i="6" s="1"/>
  <c r="S205" i="6"/>
  <c r="U205" i="6" s="1"/>
  <c r="S206" i="6"/>
  <c r="U206" i="6" s="1"/>
  <c r="S207" i="6"/>
  <c r="U207" i="6" s="1"/>
  <c r="S208" i="6"/>
  <c r="U208" i="6" s="1"/>
  <c r="S209" i="6"/>
  <c r="U209" i="6" s="1"/>
  <c r="S210" i="6"/>
  <c r="U210" i="6" s="1"/>
  <c r="S211" i="6"/>
  <c r="U211" i="6" s="1"/>
  <c r="S212" i="6"/>
  <c r="U212" i="6" s="1"/>
  <c r="S213" i="6"/>
  <c r="U213" i="6" s="1"/>
  <c r="S214" i="6"/>
  <c r="U214" i="6" s="1"/>
  <c r="S215" i="6"/>
  <c r="U215" i="6" s="1"/>
  <c r="S216" i="6"/>
  <c r="U216" i="6" s="1"/>
  <c r="S217" i="6"/>
  <c r="U217" i="6" s="1"/>
  <c r="S218" i="6"/>
  <c r="U218" i="6" s="1"/>
  <c r="S219" i="6"/>
  <c r="U219" i="6" s="1"/>
  <c r="S220" i="6"/>
  <c r="U220" i="6" s="1"/>
  <c r="S221" i="6"/>
  <c r="U221" i="6" s="1"/>
  <c r="S222" i="6"/>
  <c r="U222" i="6" s="1"/>
  <c r="S223" i="6"/>
  <c r="U223" i="6" s="1"/>
  <c r="S224" i="6"/>
  <c r="U224" i="6" s="1"/>
  <c r="S225" i="6"/>
  <c r="U225" i="6" s="1"/>
  <c r="S226" i="6"/>
  <c r="U226" i="6" s="1"/>
  <c r="S227" i="6"/>
  <c r="U227" i="6" s="1"/>
  <c r="S228" i="6"/>
  <c r="U228" i="6" s="1"/>
  <c r="S229" i="6"/>
  <c r="U229" i="6" s="1"/>
  <c r="S230" i="6"/>
  <c r="U230" i="6" s="1"/>
  <c r="S231" i="6"/>
  <c r="U231" i="6" s="1"/>
  <c r="S232" i="6"/>
  <c r="U232" i="6" s="1"/>
  <c r="S233" i="6"/>
  <c r="U233" i="6" s="1"/>
  <c r="S234" i="6"/>
  <c r="U234" i="6" s="1"/>
  <c r="S235" i="6"/>
  <c r="U235" i="6" s="1"/>
  <c r="S236" i="6"/>
  <c r="U236" i="6" s="1"/>
  <c r="S237" i="6"/>
  <c r="U237" i="6" s="1"/>
  <c r="S238" i="6"/>
  <c r="U238" i="6" s="1"/>
  <c r="S239" i="6"/>
  <c r="U239" i="6" s="1"/>
  <c r="S240" i="6"/>
  <c r="U240" i="6" s="1"/>
  <c r="S241" i="6"/>
  <c r="U241" i="6" s="1"/>
  <c r="S242" i="6"/>
  <c r="U242" i="6" s="1"/>
  <c r="S243" i="6"/>
  <c r="U243" i="6" s="1"/>
  <c r="S244" i="6"/>
  <c r="U244" i="6" s="1"/>
  <c r="S245" i="6"/>
  <c r="U245" i="6" s="1"/>
  <c r="S246" i="6"/>
  <c r="U246" i="6" s="1"/>
  <c r="S247" i="6"/>
  <c r="U247" i="6" s="1"/>
  <c r="S248" i="6"/>
  <c r="U248" i="6" s="1"/>
  <c r="S249" i="6"/>
  <c r="U249" i="6" s="1"/>
  <c r="S250" i="6"/>
  <c r="U250" i="6" s="1"/>
  <c r="S251" i="6"/>
  <c r="U251" i="6" s="1"/>
  <c r="S252" i="6"/>
  <c r="U252" i="6" s="1"/>
  <c r="S253" i="6"/>
  <c r="U253" i="6" s="1"/>
  <c r="S254" i="6"/>
  <c r="U254" i="6" s="1"/>
  <c r="S255" i="6"/>
  <c r="U255" i="6" s="1"/>
  <c r="S256" i="6"/>
  <c r="U256" i="6" s="1"/>
  <c r="S257" i="6"/>
  <c r="U257" i="6" s="1"/>
  <c r="S258" i="6"/>
  <c r="U258" i="6" s="1"/>
  <c r="S259" i="6"/>
  <c r="U259" i="6" s="1"/>
  <c r="S260" i="6"/>
  <c r="U260" i="6" s="1"/>
  <c r="S261" i="6"/>
  <c r="U261" i="6" s="1"/>
  <c r="S262" i="6"/>
  <c r="U262" i="6" s="1"/>
  <c r="S263" i="6"/>
  <c r="U263" i="6" s="1"/>
  <c r="S264" i="6"/>
  <c r="U264" i="6" s="1"/>
  <c r="S265" i="6"/>
  <c r="U265" i="6" s="1"/>
  <c r="S266" i="6"/>
  <c r="U266" i="6" s="1"/>
  <c r="S267" i="6"/>
  <c r="U267" i="6" s="1"/>
  <c r="S268" i="6"/>
  <c r="U268" i="6" s="1"/>
  <c r="S269" i="6"/>
  <c r="U269" i="6" s="1"/>
  <c r="S270" i="6"/>
  <c r="U270" i="6" s="1"/>
  <c r="S271" i="6"/>
  <c r="U271" i="6" s="1"/>
  <c r="S272" i="6"/>
  <c r="U272" i="6" s="1"/>
  <c r="S273" i="6"/>
  <c r="U273" i="6" s="1"/>
  <c r="S274" i="6"/>
  <c r="U274" i="6" s="1"/>
  <c r="S275" i="6"/>
  <c r="U275" i="6" s="1"/>
  <c r="S276" i="6"/>
  <c r="U276" i="6" s="1"/>
  <c r="S277" i="6"/>
  <c r="U277" i="6" s="1"/>
  <c r="S278" i="6"/>
  <c r="U278" i="6" s="1"/>
  <c r="S279" i="6"/>
  <c r="U279" i="6" s="1"/>
  <c r="S280" i="6"/>
  <c r="U280" i="6" s="1"/>
  <c r="S281" i="6"/>
  <c r="U281" i="6" s="1"/>
  <c r="S282" i="6"/>
  <c r="U282" i="6" s="1"/>
  <c r="S283" i="6"/>
  <c r="U283" i="6" s="1"/>
  <c r="S284" i="6"/>
  <c r="U284" i="6" s="1"/>
  <c r="S285" i="6"/>
  <c r="U285" i="6" s="1"/>
  <c r="S286" i="6"/>
  <c r="U286" i="6" s="1"/>
  <c r="S287" i="6"/>
  <c r="U287" i="6" s="1"/>
  <c r="S288" i="6"/>
  <c r="U288" i="6" s="1"/>
  <c r="S289" i="6"/>
  <c r="U289" i="6" s="1"/>
  <c r="S290" i="6"/>
  <c r="U290" i="6" s="1"/>
  <c r="S291" i="6"/>
  <c r="U291" i="6" s="1"/>
  <c r="S292" i="6"/>
  <c r="U292" i="6" s="1"/>
  <c r="S293" i="6"/>
  <c r="U293" i="6" s="1"/>
  <c r="S294" i="6"/>
  <c r="U294" i="6" s="1"/>
  <c r="S295" i="6"/>
  <c r="U295" i="6" s="1"/>
  <c r="S296" i="6"/>
  <c r="U296" i="6" s="1"/>
  <c r="S297" i="6"/>
  <c r="U297" i="6" s="1"/>
  <c r="S298" i="6"/>
  <c r="U298" i="6" s="1"/>
  <c r="S299" i="6"/>
  <c r="U299" i="6" s="1"/>
  <c r="S300" i="6"/>
  <c r="U300" i="6" s="1"/>
  <c r="S301" i="6"/>
  <c r="U301" i="6" s="1"/>
  <c r="S302" i="6"/>
  <c r="U302" i="6" s="1"/>
  <c r="S303" i="6"/>
  <c r="U303" i="6" s="1"/>
  <c r="S304" i="6"/>
  <c r="U304" i="6" s="1"/>
  <c r="S305" i="6"/>
  <c r="U305" i="6" s="1"/>
  <c r="S306" i="6"/>
  <c r="U306" i="6" s="1"/>
  <c r="S307" i="6"/>
  <c r="U307" i="6" s="1"/>
  <c r="S308" i="6"/>
  <c r="U308" i="6" s="1"/>
  <c r="S309" i="6"/>
  <c r="U309" i="6" s="1"/>
  <c r="S310" i="6"/>
  <c r="U310" i="6" s="1"/>
  <c r="S311" i="6"/>
  <c r="U311" i="6" s="1"/>
  <c r="S312" i="6"/>
  <c r="U312" i="6" s="1"/>
  <c r="S313" i="6"/>
  <c r="U313" i="6" s="1"/>
  <c r="S314" i="6"/>
  <c r="U314" i="6" s="1"/>
  <c r="S315" i="6"/>
  <c r="U315" i="6" s="1"/>
  <c r="S316" i="6"/>
  <c r="U316" i="6" s="1"/>
  <c r="S317" i="6"/>
  <c r="U317" i="6" s="1"/>
  <c r="S318" i="6"/>
  <c r="U318" i="6" s="1"/>
  <c r="S319" i="6"/>
  <c r="U319" i="6" s="1"/>
  <c r="S320" i="6"/>
  <c r="U320" i="6" s="1"/>
  <c r="S321" i="6"/>
  <c r="U321" i="6" s="1"/>
  <c r="S322" i="6"/>
  <c r="U322" i="6" s="1"/>
  <c r="S323" i="6"/>
  <c r="U323" i="6" s="1"/>
  <c r="S324" i="6"/>
  <c r="U324" i="6" s="1"/>
  <c r="S325" i="6"/>
  <c r="U325" i="6" s="1"/>
  <c r="S326" i="6"/>
  <c r="U326" i="6" s="1"/>
  <c r="S327" i="6"/>
  <c r="U327" i="6" s="1"/>
  <c r="S328" i="6"/>
  <c r="U328" i="6" s="1"/>
  <c r="S329" i="6"/>
  <c r="U329" i="6" s="1"/>
  <c r="S330" i="6"/>
  <c r="U330" i="6" s="1"/>
  <c r="S331" i="6"/>
  <c r="U331" i="6" s="1"/>
  <c r="S332" i="6"/>
  <c r="U332" i="6" s="1"/>
  <c r="S333" i="6"/>
  <c r="U333" i="6" s="1"/>
  <c r="S334" i="6"/>
  <c r="U334" i="6" s="1"/>
  <c r="S335" i="6"/>
  <c r="U335" i="6" s="1"/>
  <c r="S336" i="6"/>
  <c r="U336" i="6" s="1"/>
  <c r="S337" i="6"/>
  <c r="U337" i="6" s="1"/>
  <c r="S338" i="6"/>
  <c r="U338" i="6" s="1"/>
  <c r="S339" i="6"/>
  <c r="U339" i="6" s="1"/>
  <c r="S340" i="6"/>
  <c r="U340" i="6" s="1"/>
  <c r="S341" i="6"/>
  <c r="U341" i="6" s="1"/>
  <c r="S342" i="6"/>
  <c r="U342" i="6" s="1"/>
  <c r="S343" i="6"/>
  <c r="U343" i="6" s="1"/>
  <c r="S344" i="6"/>
  <c r="U344" i="6" s="1"/>
  <c r="S345" i="6"/>
  <c r="U345" i="6" s="1"/>
  <c r="S346" i="6"/>
  <c r="U346" i="6" s="1"/>
  <c r="S347" i="6"/>
  <c r="U347" i="6" s="1"/>
  <c r="S348" i="6"/>
  <c r="U348" i="6" s="1"/>
  <c r="S349" i="6"/>
  <c r="U349" i="6" s="1"/>
  <c r="S350" i="6"/>
  <c r="U350" i="6" s="1"/>
  <c r="S351" i="6"/>
  <c r="U351" i="6" s="1"/>
  <c r="S352" i="6"/>
  <c r="U352" i="6" s="1"/>
  <c r="S353" i="6"/>
  <c r="U353" i="6" s="1"/>
  <c r="S354" i="6"/>
  <c r="U354" i="6" s="1"/>
  <c r="S355" i="6"/>
  <c r="U355" i="6" s="1"/>
  <c r="S356" i="6"/>
  <c r="U356" i="6" s="1"/>
  <c r="S357" i="6"/>
  <c r="U357" i="6" s="1"/>
  <c r="S358" i="6"/>
  <c r="U358" i="6" s="1"/>
  <c r="S359" i="6"/>
  <c r="U359" i="6" s="1"/>
  <c r="S360" i="6"/>
  <c r="U360" i="6" s="1"/>
  <c r="S361" i="6"/>
  <c r="U361" i="6" s="1"/>
  <c r="S362" i="6"/>
  <c r="U362" i="6" s="1"/>
  <c r="S363" i="6"/>
  <c r="U363" i="6" s="1"/>
  <c r="S364" i="6"/>
  <c r="U364" i="6" s="1"/>
  <c r="S365" i="6"/>
  <c r="U365" i="6" s="1"/>
  <c r="S366" i="6"/>
  <c r="U366" i="6" s="1"/>
  <c r="S367" i="6"/>
  <c r="U367" i="6" s="1"/>
  <c r="S368" i="6"/>
  <c r="U368" i="6" s="1"/>
  <c r="S369" i="6"/>
  <c r="U369" i="6" s="1"/>
  <c r="S370" i="6"/>
  <c r="U370" i="6" s="1"/>
  <c r="S371" i="6"/>
  <c r="U371" i="6" s="1"/>
  <c r="S372" i="6"/>
  <c r="U372" i="6" s="1"/>
  <c r="S373" i="6"/>
  <c r="U373" i="6" s="1"/>
  <c r="S374" i="6"/>
  <c r="U374" i="6" s="1"/>
  <c r="S375" i="6"/>
  <c r="U375" i="6" s="1"/>
  <c r="S376" i="6"/>
  <c r="U376" i="6" s="1"/>
  <c r="S377" i="6"/>
  <c r="U377" i="6" s="1"/>
  <c r="S378" i="6"/>
  <c r="U378" i="6" s="1"/>
  <c r="S379" i="6"/>
  <c r="U379" i="6" s="1"/>
  <c r="S380" i="6"/>
  <c r="U380" i="6" s="1"/>
  <c r="S381" i="6"/>
  <c r="U381" i="6" s="1"/>
  <c r="S382" i="6"/>
  <c r="U382" i="6" s="1"/>
  <c r="S383" i="6"/>
  <c r="U383" i="6" s="1"/>
  <c r="S384" i="6"/>
  <c r="U384" i="6" s="1"/>
  <c r="S385" i="6"/>
  <c r="U385" i="6" s="1"/>
  <c r="S386" i="6"/>
  <c r="U386" i="6" s="1"/>
  <c r="S387" i="6"/>
  <c r="U387" i="6" s="1"/>
  <c r="S388" i="6"/>
  <c r="U388" i="6" s="1"/>
  <c r="S389" i="6"/>
  <c r="U389" i="6" s="1"/>
  <c r="S390" i="6"/>
  <c r="U390" i="6" s="1"/>
  <c r="S391" i="6"/>
  <c r="U391" i="6" s="1"/>
  <c r="S392" i="6"/>
  <c r="U392" i="6" s="1"/>
  <c r="S393" i="6"/>
  <c r="U393" i="6" s="1"/>
  <c r="S394" i="6"/>
  <c r="U394" i="6" s="1"/>
  <c r="S395" i="6"/>
  <c r="U395" i="6" s="1"/>
  <c r="S396" i="6"/>
  <c r="U396" i="6" s="1"/>
  <c r="S397" i="6"/>
  <c r="U397" i="6" s="1"/>
  <c r="S398" i="6"/>
  <c r="U398" i="6" s="1"/>
  <c r="S399" i="6"/>
  <c r="U399" i="6" s="1"/>
  <c r="S400" i="6"/>
  <c r="U400" i="6" s="1"/>
  <c r="S401" i="6"/>
  <c r="U401" i="6" s="1"/>
  <c r="S402" i="6"/>
  <c r="U402" i="6" s="1"/>
  <c r="S403" i="6"/>
  <c r="U403" i="6" s="1"/>
  <c r="S404" i="6"/>
  <c r="U404" i="6" s="1"/>
  <c r="S405" i="6"/>
  <c r="U405" i="6" s="1"/>
  <c r="S406" i="6"/>
  <c r="U406" i="6" s="1"/>
  <c r="S407" i="6"/>
  <c r="U407" i="6" s="1"/>
  <c r="S408" i="6"/>
  <c r="U408" i="6" s="1"/>
  <c r="S409" i="6"/>
  <c r="U409" i="6" s="1"/>
  <c r="S410" i="6"/>
  <c r="U410" i="6" s="1"/>
  <c r="S411" i="6"/>
  <c r="U411" i="6" s="1"/>
  <c r="S412" i="6"/>
  <c r="U412" i="6" s="1"/>
  <c r="S413" i="6"/>
  <c r="U413" i="6" s="1"/>
  <c r="S414" i="6"/>
  <c r="U414" i="6" s="1"/>
  <c r="S415" i="6"/>
  <c r="U415" i="6" s="1"/>
  <c r="S416" i="6"/>
  <c r="U416" i="6" s="1"/>
  <c r="S417" i="6"/>
  <c r="U417" i="6" s="1"/>
  <c r="S418" i="6"/>
  <c r="U418" i="6" s="1"/>
  <c r="S419" i="6"/>
  <c r="U419" i="6" s="1"/>
  <c r="S420" i="6"/>
  <c r="U420" i="6" s="1"/>
  <c r="S421" i="6"/>
  <c r="U421" i="6" s="1"/>
  <c r="S422" i="6"/>
  <c r="U422" i="6" s="1"/>
  <c r="S423" i="6"/>
  <c r="U423" i="6" s="1"/>
  <c r="S424" i="6"/>
  <c r="U424" i="6" s="1"/>
  <c r="S425" i="6"/>
  <c r="U425" i="6" s="1"/>
  <c r="S426" i="6"/>
  <c r="U426" i="6" s="1"/>
  <c r="S427" i="6"/>
  <c r="U427" i="6" s="1"/>
  <c r="S428" i="6"/>
  <c r="U428" i="6" s="1"/>
  <c r="S429" i="6"/>
  <c r="U429" i="6" s="1"/>
  <c r="S430" i="6"/>
  <c r="U430" i="6" s="1"/>
  <c r="S431" i="6"/>
  <c r="U431" i="6" s="1"/>
  <c r="S432" i="6"/>
  <c r="U432" i="6" s="1"/>
  <c r="S433" i="6"/>
  <c r="U433" i="6" s="1"/>
  <c r="S434" i="6"/>
  <c r="U434" i="6" s="1"/>
  <c r="S435" i="6"/>
  <c r="U435" i="6" s="1"/>
  <c r="S436" i="6"/>
  <c r="U436" i="6" s="1"/>
  <c r="S437" i="6"/>
  <c r="U437" i="6" s="1"/>
  <c r="S438" i="6"/>
  <c r="U438" i="6" s="1"/>
  <c r="S439" i="6"/>
  <c r="U439" i="6" s="1"/>
  <c r="S440" i="6"/>
  <c r="U440" i="6" s="1"/>
  <c r="S441" i="6"/>
  <c r="U441" i="6" s="1"/>
  <c r="S442" i="6"/>
  <c r="U442" i="6" s="1"/>
  <c r="S443" i="6"/>
  <c r="U443" i="6" s="1"/>
  <c r="S444" i="6"/>
  <c r="U444" i="6" s="1"/>
  <c r="S445" i="6"/>
  <c r="U445" i="6" s="1"/>
  <c r="S446" i="6"/>
  <c r="U446" i="6" s="1"/>
  <c r="S447" i="6"/>
  <c r="U447" i="6" s="1"/>
  <c r="S448" i="6"/>
  <c r="U448" i="6" s="1"/>
  <c r="S449" i="6"/>
  <c r="U449" i="6" s="1"/>
  <c r="S450" i="6"/>
  <c r="U450" i="6" s="1"/>
  <c r="S451" i="6"/>
  <c r="U451" i="6" s="1"/>
  <c r="S452" i="6"/>
  <c r="U452" i="6" s="1"/>
  <c r="S453" i="6"/>
  <c r="U453" i="6" s="1"/>
  <c r="S454" i="6"/>
  <c r="U454" i="6" s="1"/>
  <c r="S455" i="6"/>
  <c r="U455" i="6" s="1"/>
  <c r="S456" i="6"/>
  <c r="U456" i="6" s="1"/>
  <c r="S457" i="6"/>
  <c r="U457" i="6" s="1"/>
  <c r="S458" i="6"/>
  <c r="U458" i="6" s="1"/>
  <c r="S459" i="6"/>
  <c r="U459" i="6" s="1"/>
  <c r="S460" i="6"/>
  <c r="U460" i="6" s="1"/>
  <c r="S461" i="6"/>
  <c r="U461" i="6" s="1"/>
  <c r="S462" i="6"/>
  <c r="U462" i="6" s="1"/>
  <c r="S463" i="6"/>
  <c r="U463" i="6" s="1"/>
  <c r="S464" i="6"/>
  <c r="U464" i="6" s="1"/>
  <c r="S465" i="6"/>
  <c r="U465" i="6" s="1"/>
  <c r="S466" i="6"/>
  <c r="U466" i="6" s="1"/>
  <c r="S467" i="6"/>
  <c r="U467" i="6" s="1"/>
  <c r="S468" i="6"/>
  <c r="U468" i="6" s="1"/>
  <c r="S469" i="6"/>
  <c r="U469" i="6" s="1"/>
  <c r="S470" i="6"/>
  <c r="U470" i="6" s="1"/>
  <c r="S471" i="6"/>
  <c r="U471" i="6" s="1"/>
  <c r="S472" i="6"/>
  <c r="U472" i="6" s="1"/>
  <c r="S473" i="6"/>
  <c r="U473" i="6" s="1"/>
  <c r="S474" i="6"/>
  <c r="U474" i="6" s="1"/>
  <c r="S475" i="6"/>
  <c r="U475" i="6" s="1"/>
  <c r="S476" i="6"/>
  <c r="U476" i="6" s="1"/>
  <c r="S477" i="6"/>
  <c r="U477" i="6" s="1"/>
  <c r="S478" i="6"/>
  <c r="U478" i="6" s="1"/>
  <c r="S479" i="6"/>
  <c r="U479" i="6" s="1"/>
  <c r="S480" i="6"/>
  <c r="U480" i="6" s="1"/>
  <c r="S481" i="6"/>
  <c r="U481" i="6" s="1"/>
  <c r="S482" i="6"/>
  <c r="U482" i="6" s="1"/>
  <c r="S483" i="6"/>
  <c r="U483" i="6" s="1"/>
  <c r="S484" i="6"/>
  <c r="U484" i="6" s="1"/>
  <c r="S485" i="6"/>
  <c r="U485" i="6" s="1"/>
  <c r="S486" i="6"/>
  <c r="U486" i="6" s="1"/>
  <c r="S487" i="6"/>
  <c r="U487" i="6" s="1"/>
  <c r="S488" i="6"/>
  <c r="U488" i="6" s="1"/>
  <c r="S489" i="6"/>
  <c r="U489" i="6" s="1"/>
  <c r="S490" i="6"/>
  <c r="U490" i="6" s="1"/>
  <c r="S491" i="6"/>
  <c r="U491" i="6" s="1"/>
  <c r="S492" i="6"/>
  <c r="U492" i="6" s="1"/>
  <c r="S493" i="6"/>
  <c r="U493" i="6" s="1"/>
  <c r="S494" i="6"/>
  <c r="U494" i="6" s="1"/>
  <c r="S495" i="6"/>
  <c r="U495" i="6" s="1"/>
  <c r="S496" i="6"/>
  <c r="U496" i="6" s="1"/>
  <c r="S497" i="6"/>
  <c r="U497" i="6" s="1"/>
  <c r="S498" i="6"/>
  <c r="U498" i="6" s="1"/>
  <c r="S499" i="6"/>
  <c r="U499" i="6" s="1"/>
  <c r="S500" i="6"/>
  <c r="U500" i="6" s="1"/>
  <c r="S501" i="6"/>
  <c r="U501" i="6" s="1"/>
  <c r="S502" i="6"/>
  <c r="U502" i="6" s="1"/>
  <c r="S503" i="6"/>
  <c r="U503" i="6" s="1"/>
  <c r="S504" i="6"/>
  <c r="U504" i="6" s="1"/>
  <c r="S505" i="6"/>
  <c r="U505" i="6" s="1"/>
  <c r="S506" i="6"/>
  <c r="U506" i="6" s="1"/>
  <c r="S507" i="6"/>
  <c r="U507" i="6" s="1"/>
  <c r="S508" i="6"/>
  <c r="U508" i="6" s="1"/>
  <c r="S509" i="6"/>
  <c r="U509" i="6" s="1"/>
  <c r="S510" i="6"/>
  <c r="U510" i="6" s="1"/>
  <c r="S511" i="6"/>
  <c r="U511" i="6" s="1"/>
  <c r="S512" i="6"/>
  <c r="U512" i="6" s="1"/>
  <c r="S513" i="6"/>
  <c r="U513" i="6" s="1"/>
  <c r="S514" i="6"/>
  <c r="U514" i="6" s="1"/>
  <c r="S515" i="6"/>
  <c r="U515" i="6" s="1"/>
  <c r="S516" i="6"/>
  <c r="U516" i="6" s="1"/>
  <c r="S517" i="6"/>
  <c r="U517" i="6" s="1"/>
  <c r="S518" i="6"/>
  <c r="U518" i="6" s="1"/>
  <c r="S519" i="6"/>
  <c r="U519" i="6" s="1"/>
  <c r="S520" i="6"/>
  <c r="U520" i="6" s="1"/>
  <c r="S521" i="6"/>
  <c r="U521" i="6" s="1"/>
  <c r="S522" i="6"/>
  <c r="U522" i="6" s="1"/>
  <c r="S523" i="6"/>
  <c r="U523" i="6" s="1"/>
  <c r="S524" i="6"/>
  <c r="U524" i="6" s="1"/>
  <c r="S525" i="6"/>
  <c r="U525" i="6" s="1"/>
  <c r="S526" i="6"/>
  <c r="U526" i="6" s="1"/>
  <c r="S527" i="6"/>
  <c r="U527" i="6" s="1"/>
  <c r="S528" i="6"/>
  <c r="U528" i="6" s="1"/>
  <c r="S529" i="6"/>
  <c r="U529" i="6" s="1"/>
  <c r="S530" i="6"/>
  <c r="U530" i="6" s="1"/>
  <c r="S531" i="6"/>
  <c r="U531" i="6" s="1"/>
  <c r="S532" i="6"/>
  <c r="U532" i="6" s="1"/>
  <c r="S533" i="6"/>
  <c r="U533" i="6" s="1"/>
  <c r="S534" i="6"/>
  <c r="U534" i="6" s="1"/>
  <c r="S535" i="6"/>
  <c r="U535" i="6" s="1"/>
  <c r="S536" i="6"/>
  <c r="U536" i="6" s="1"/>
  <c r="S537" i="6"/>
  <c r="U537" i="6" s="1"/>
  <c r="S538" i="6"/>
  <c r="U538" i="6" s="1"/>
  <c r="S539" i="6"/>
  <c r="U539" i="6" s="1"/>
  <c r="S540" i="6"/>
  <c r="U540" i="6" s="1"/>
  <c r="S541" i="6"/>
  <c r="U541" i="6" s="1"/>
  <c r="S542" i="6"/>
  <c r="U542" i="6" s="1"/>
  <c r="S543" i="6"/>
  <c r="U543" i="6" s="1"/>
  <c r="S544" i="6"/>
  <c r="U544" i="6" s="1"/>
  <c r="S545" i="6"/>
  <c r="U545" i="6" s="1"/>
  <c r="S546" i="6"/>
  <c r="U546" i="6" s="1"/>
  <c r="S547" i="6"/>
  <c r="U547" i="6" s="1"/>
  <c r="S548" i="6"/>
  <c r="U548" i="6" s="1"/>
  <c r="S549" i="6"/>
  <c r="U549" i="6" s="1"/>
  <c r="S550" i="6"/>
  <c r="U550" i="6" s="1"/>
  <c r="S551" i="6"/>
  <c r="U551" i="6" s="1"/>
  <c r="S552" i="6"/>
  <c r="U552" i="6" s="1"/>
  <c r="S553" i="6"/>
  <c r="U553" i="6" s="1"/>
  <c r="S554" i="6"/>
  <c r="U554" i="6" s="1"/>
  <c r="S555" i="6"/>
  <c r="U555" i="6" s="1"/>
  <c r="S556" i="6"/>
  <c r="U556" i="6" s="1"/>
  <c r="S557" i="6"/>
  <c r="U557" i="6" s="1"/>
  <c r="S558" i="6"/>
  <c r="U558" i="6" s="1"/>
  <c r="S559" i="6"/>
  <c r="U559" i="6" s="1"/>
  <c r="S560" i="6"/>
  <c r="U560" i="6" s="1"/>
  <c r="S561" i="6"/>
  <c r="U561" i="6" s="1"/>
  <c r="S562" i="6"/>
  <c r="U562" i="6" s="1"/>
  <c r="S563" i="6"/>
  <c r="U563" i="6" s="1"/>
  <c r="S564" i="6"/>
  <c r="U564" i="6" s="1"/>
  <c r="S565" i="6"/>
  <c r="U565" i="6" s="1"/>
  <c r="S566" i="6"/>
  <c r="U566" i="6" s="1"/>
  <c r="S567" i="6"/>
  <c r="U567" i="6" s="1"/>
  <c r="S568" i="6"/>
  <c r="U568" i="6" s="1"/>
  <c r="S569" i="6"/>
  <c r="U569" i="6" s="1"/>
  <c r="S570" i="6"/>
  <c r="U570" i="6" s="1"/>
  <c r="S571" i="6"/>
  <c r="U571" i="6" s="1"/>
  <c r="S572" i="6"/>
  <c r="U572" i="6" s="1"/>
  <c r="S573" i="6"/>
  <c r="U573" i="6" s="1"/>
  <c r="S574" i="6"/>
  <c r="U574" i="6" s="1"/>
  <c r="S575" i="6"/>
  <c r="U575" i="6" s="1"/>
  <c r="S576" i="6"/>
  <c r="U576" i="6" s="1"/>
  <c r="S577" i="6"/>
  <c r="U577" i="6" s="1"/>
  <c r="S578" i="6"/>
  <c r="U578" i="6" s="1"/>
  <c r="S579" i="6"/>
  <c r="U579" i="6" s="1"/>
  <c r="S580" i="6"/>
  <c r="U580" i="6" s="1"/>
  <c r="S581" i="6"/>
  <c r="U581" i="6" s="1"/>
  <c r="S582" i="6"/>
  <c r="U582" i="6" s="1"/>
  <c r="S583" i="6"/>
  <c r="U583" i="6" s="1"/>
  <c r="S584" i="6"/>
  <c r="U584" i="6" s="1"/>
  <c r="S585" i="6"/>
  <c r="U585" i="6" s="1"/>
  <c r="S586" i="6"/>
  <c r="U586" i="6" s="1"/>
  <c r="S587" i="6"/>
  <c r="U587" i="6" s="1"/>
  <c r="S588" i="6"/>
  <c r="U588" i="6" s="1"/>
  <c r="S589" i="6"/>
  <c r="U589" i="6" s="1"/>
  <c r="S590" i="6"/>
  <c r="U590" i="6" s="1"/>
  <c r="S591" i="6"/>
  <c r="U591" i="6" s="1"/>
  <c r="S592" i="6"/>
  <c r="U592" i="6" s="1"/>
  <c r="S593" i="6"/>
  <c r="U593" i="6" s="1"/>
  <c r="S594" i="6"/>
  <c r="U594" i="6" s="1"/>
  <c r="S595" i="6"/>
  <c r="U595" i="6" s="1"/>
  <c r="S596" i="6"/>
  <c r="U596" i="6" s="1"/>
  <c r="S597" i="6"/>
  <c r="U597" i="6" s="1"/>
  <c r="S598" i="6"/>
  <c r="U598" i="6" s="1"/>
  <c r="S599" i="6"/>
  <c r="U599" i="6" s="1"/>
  <c r="S600" i="6"/>
  <c r="U600" i="6" s="1"/>
  <c r="S601" i="6"/>
  <c r="U601" i="6" s="1"/>
  <c r="S602" i="6"/>
  <c r="U602" i="6" s="1"/>
  <c r="S603" i="6"/>
  <c r="U603" i="6" s="1"/>
  <c r="S604" i="6"/>
  <c r="U604" i="6" s="1"/>
  <c r="S605" i="6"/>
  <c r="U605" i="6" s="1"/>
  <c r="S606" i="6"/>
  <c r="U606" i="6" s="1"/>
  <c r="S607" i="6"/>
  <c r="U607" i="6" s="1"/>
  <c r="S608" i="6"/>
  <c r="U608" i="6" s="1"/>
  <c r="S609" i="6"/>
  <c r="U609" i="6" s="1"/>
  <c r="S610" i="6"/>
  <c r="U610" i="6" s="1"/>
  <c r="S611" i="6"/>
  <c r="U611" i="6" s="1"/>
  <c r="S612" i="6"/>
  <c r="U612" i="6" s="1"/>
  <c r="S613" i="6"/>
  <c r="U613" i="6" s="1"/>
  <c r="S614" i="6"/>
  <c r="U614" i="6" s="1"/>
  <c r="S615" i="6"/>
  <c r="U615" i="6" s="1"/>
  <c r="R2" i="6"/>
  <c r="T2" i="6" s="1"/>
  <c r="R3" i="6"/>
  <c r="T3" i="6" s="1"/>
  <c r="R4" i="6"/>
  <c r="T4" i="6" s="1"/>
  <c r="R5" i="6"/>
  <c r="T5" i="6" s="1"/>
  <c r="R6" i="6"/>
  <c r="T6" i="6" s="1"/>
  <c r="R7" i="6"/>
  <c r="T7" i="6" s="1"/>
  <c r="R8" i="6"/>
  <c r="T8" i="6" s="1"/>
  <c r="R9" i="6"/>
  <c r="T9" i="6" s="1"/>
  <c r="R10" i="6"/>
  <c r="T10" i="6" s="1"/>
  <c r="R11" i="6"/>
  <c r="T11" i="6" s="1"/>
  <c r="R12" i="6"/>
  <c r="T12" i="6" s="1"/>
  <c r="R13" i="6"/>
  <c r="T13" i="6" s="1"/>
  <c r="R14" i="6"/>
  <c r="T14" i="6" s="1"/>
  <c r="R15" i="6"/>
  <c r="T15" i="6" s="1"/>
  <c r="R16" i="6"/>
  <c r="T16" i="6" s="1"/>
  <c r="R17" i="6"/>
  <c r="T17" i="6" s="1"/>
  <c r="R18" i="6"/>
  <c r="T18" i="6" s="1"/>
  <c r="R19" i="6"/>
  <c r="T19" i="6" s="1"/>
  <c r="R20" i="6"/>
  <c r="T20" i="6" s="1"/>
  <c r="R21" i="6"/>
  <c r="T21" i="6" s="1"/>
  <c r="R22" i="6"/>
  <c r="T22" i="6" s="1"/>
  <c r="R23" i="6"/>
  <c r="T23" i="6" s="1"/>
  <c r="R24" i="6"/>
  <c r="T24" i="6" s="1"/>
  <c r="R25" i="6"/>
  <c r="T25" i="6" s="1"/>
  <c r="R26" i="6"/>
  <c r="T26" i="6" s="1"/>
  <c r="R27" i="6"/>
  <c r="T27" i="6" s="1"/>
  <c r="R28" i="6"/>
  <c r="T28" i="6" s="1"/>
  <c r="R29" i="6"/>
  <c r="T29" i="6" s="1"/>
  <c r="R30" i="6"/>
  <c r="T30" i="6" s="1"/>
  <c r="R31" i="6"/>
  <c r="T31" i="6" s="1"/>
  <c r="R32" i="6"/>
  <c r="T32" i="6" s="1"/>
  <c r="R33" i="6"/>
  <c r="T33" i="6" s="1"/>
  <c r="R34" i="6"/>
  <c r="T34" i="6" s="1"/>
  <c r="R35" i="6"/>
  <c r="T35" i="6" s="1"/>
  <c r="R36" i="6"/>
  <c r="T36" i="6" s="1"/>
  <c r="R37" i="6"/>
  <c r="T37" i="6" s="1"/>
  <c r="R38" i="6"/>
  <c r="T38" i="6" s="1"/>
  <c r="R39" i="6"/>
  <c r="T39" i="6" s="1"/>
  <c r="R40" i="6"/>
  <c r="T40" i="6" s="1"/>
  <c r="R41" i="6"/>
  <c r="T41" i="6" s="1"/>
  <c r="R42" i="6"/>
  <c r="T42" i="6" s="1"/>
  <c r="R43" i="6"/>
  <c r="T43" i="6" s="1"/>
  <c r="R44" i="6"/>
  <c r="T44" i="6" s="1"/>
  <c r="R45" i="6"/>
  <c r="T45" i="6" s="1"/>
  <c r="R46" i="6"/>
  <c r="T46" i="6" s="1"/>
  <c r="R47" i="6"/>
  <c r="T47" i="6" s="1"/>
  <c r="R48" i="6"/>
  <c r="T48" i="6" s="1"/>
  <c r="R49" i="6"/>
  <c r="T49" i="6" s="1"/>
  <c r="R50" i="6"/>
  <c r="T50" i="6" s="1"/>
  <c r="R51" i="6"/>
  <c r="T51" i="6" s="1"/>
  <c r="R52" i="6"/>
  <c r="T52" i="6" s="1"/>
  <c r="R53" i="6"/>
  <c r="T53" i="6" s="1"/>
  <c r="R54" i="6"/>
  <c r="T54" i="6" s="1"/>
  <c r="R55" i="6"/>
  <c r="T55" i="6" s="1"/>
  <c r="R56" i="6"/>
  <c r="T56" i="6" s="1"/>
  <c r="R57" i="6"/>
  <c r="T57" i="6" s="1"/>
  <c r="R58" i="6"/>
  <c r="T58" i="6" s="1"/>
  <c r="R59" i="6"/>
  <c r="T59" i="6" s="1"/>
  <c r="R60" i="6"/>
  <c r="T60" i="6" s="1"/>
  <c r="R61" i="6"/>
  <c r="T61" i="6" s="1"/>
  <c r="R62" i="6"/>
  <c r="T62" i="6" s="1"/>
  <c r="R63" i="6"/>
  <c r="T63" i="6" s="1"/>
  <c r="R64" i="6"/>
  <c r="T64" i="6" s="1"/>
  <c r="R65" i="6"/>
  <c r="T65" i="6" s="1"/>
  <c r="R66" i="6"/>
  <c r="T66" i="6" s="1"/>
  <c r="R67" i="6"/>
  <c r="T67" i="6" s="1"/>
  <c r="R68" i="6"/>
  <c r="T68" i="6" s="1"/>
  <c r="R69" i="6"/>
  <c r="T69" i="6" s="1"/>
  <c r="R70" i="6"/>
  <c r="T70" i="6" s="1"/>
  <c r="R71" i="6"/>
  <c r="T71" i="6" s="1"/>
  <c r="R72" i="6"/>
  <c r="T72" i="6" s="1"/>
  <c r="R73" i="6"/>
  <c r="T73" i="6" s="1"/>
  <c r="R74" i="6"/>
  <c r="T74" i="6" s="1"/>
  <c r="R75" i="6"/>
  <c r="T75" i="6" s="1"/>
  <c r="R76" i="6"/>
  <c r="T76" i="6" s="1"/>
  <c r="R77" i="6"/>
  <c r="T77" i="6" s="1"/>
  <c r="R78" i="6"/>
  <c r="T78" i="6" s="1"/>
  <c r="R79" i="6"/>
  <c r="T79" i="6" s="1"/>
  <c r="R80" i="6"/>
  <c r="T80" i="6" s="1"/>
  <c r="R81" i="6"/>
  <c r="T81" i="6" s="1"/>
  <c r="R82" i="6"/>
  <c r="T82" i="6" s="1"/>
  <c r="R83" i="6"/>
  <c r="T83" i="6" s="1"/>
  <c r="R84" i="6"/>
  <c r="T84" i="6" s="1"/>
  <c r="R85" i="6"/>
  <c r="T85" i="6" s="1"/>
  <c r="R86" i="6"/>
  <c r="T86" i="6" s="1"/>
  <c r="R87" i="6"/>
  <c r="T87" i="6" s="1"/>
  <c r="R88" i="6"/>
  <c r="T88" i="6" s="1"/>
  <c r="R89" i="6"/>
  <c r="T89" i="6" s="1"/>
  <c r="R90" i="6"/>
  <c r="T90" i="6" s="1"/>
  <c r="R91" i="6"/>
  <c r="T91" i="6" s="1"/>
  <c r="R92" i="6"/>
  <c r="T92" i="6" s="1"/>
  <c r="R93" i="6"/>
  <c r="T93" i="6" s="1"/>
  <c r="R94" i="6"/>
  <c r="T94" i="6" s="1"/>
  <c r="R95" i="6"/>
  <c r="T95" i="6" s="1"/>
  <c r="R96" i="6"/>
  <c r="T96" i="6" s="1"/>
  <c r="R97" i="6"/>
  <c r="T97" i="6" s="1"/>
  <c r="R98" i="6"/>
  <c r="T98" i="6" s="1"/>
  <c r="R99" i="6"/>
  <c r="T99" i="6" s="1"/>
  <c r="R100" i="6"/>
  <c r="T100" i="6" s="1"/>
  <c r="R101" i="6"/>
  <c r="T101" i="6" s="1"/>
  <c r="R102" i="6"/>
  <c r="T102" i="6" s="1"/>
  <c r="R103" i="6"/>
  <c r="T103" i="6" s="1"/>
  <c r="R104" i="6"/>
  <c r="T104" i="6" s="1"/>
  <c r="R105" i="6"/>
  <c r="T105" i="6" s="1"/>
  <c r="R106" i="6"/>
  <c r="T106" i="6" s="1"/>
  <c r="R107" i="6"/>
  <c r="T107" i="6" s="1"/>
  <c r="R108" i="6"/>
  <c r="T108" i="6" s="1"/>
  <c r="R109" i="6"/>
  <c r="T109" i="6" s="1"/>
  <c r="R110" i="6"/>
  <c r="T110" i="6" s="1"/>
  <c r="R111" i="6"/>
  <c r="T111" i="6" s="1"/>
  <c r="R112" i="6"/>
  <c r="T112" i="6" s="1"/>
  <c r="R113" i="6"/>
  <c r="T113" i="6" s="1"/>
  <c r="R114" i="6"/>
  <c r="T114" i="6" s="1"/>
  <c r="R115" i="6"/>
  <c r="T115" i="6" s="1"/>
  <c r="R116" i="6"/>
  <c r="T116" i="6" s="1"/>
  <c r="R117" i="6"/>
  <c r="T117" i="6" s="1"/>
  <c r="R118" i="6"/>
  <c r="T118" i="6" s="1"/>
  <c r="R119" i="6"/>
  <c r="T119" i="6" s="1"/>
  <c r="R120" i="6"/>
  <c r="T120" i="6" s="1"/>
  <c r="R121" i="6"/>
  <c r="T121" i="6" s="1"/>
  <c r="R122" i="6"/>
  <c r="T122" i="6" s="1"/>
  <c r="R123" i="6"/>
  <c r="T123" i="6" s="1"/>
  <c r="R124" i="6"/>
  <c r="T124" i="6" s="1"/>
  <c r="R125" i="6"/>
  <c r="T125" i="6" s="1"/>
  <c r="R126" i="6"/>
  <c r="T126" i="6" s="1"/>
  <c r="R127" i="6"/>
  <c r="T127" i="6" s="1"/>
  <c r="R128" i="6"/>
  <c r="T128" i="6" s="1"/>
  <c r="R129" i="6"/>
  <c r="T129" i="6" s="1"/>
  <c r="R130" i="6"/>
  <c r="T130" i="6" s="1"/>
  <c r="R131" i="6"/>
  <c r="T131" i="6" s="1"/>
  <c r="R132" i="6"/>
  <c r="T132" i="6" s="1"/>
  <c r="R133" i="6"/>
  <c r="T133" i="6" s="1"/>
  <c r="R134" i="6"/>
  <c r="T134" i="6" s="1"/>
  <c r="R135" i="6"/>
  <c r="T135" i="6" s="1"/>
  <c r="R136" i="6"/>
  <c r="T136" i="6" s="1"/>
  <c r="R137" i="6"/>
  <c r="T137" i="6" s="1"/>
  <c r="R138" i="6"/>
  <c r="T138" i="6" s="1"/>
  <c r="R139" i="6"/>
  <c r="T139" i="6" s="1"/>
  <c r="R140" i="6"/>
  <c r="T140" i="6" s="1"/>
  <c r="R141" i="6"/>
  <c r="T141" i="6" s="1"/>
  <c r="R142" i="6"/>
  <c r="T142" i="6" s="1"/>
  <c r="R143" i="6"/>
  <c r="T143" i="6" s="1"/>
  <c r="R144" i="6"/>
  <c r="T144" i="6" s="1"/>
  <c r="R145" i="6"/>
  <c r="T145" i="6" s="1"/>
  <c r="R146" i="6"/>
  <c r="T146" i="6" s="1"/>
  <c r="R147" i="6"/>
  <c r="T147" i="6" s="1"/>
  <c r="R148" i="6"/>
  <c r="T148" i="6" s="1"/>
  <c r="R149" i="6"/>
  <c r="T149" i="6" s="1"/>
  <c r="R150" i="6"/>
  <c r="T150" i="6" s="1"/>
  <c r="R151" i="6"/>
  <c r="T151" i="6" s="1"/>
  <c r="R152" i="6"/>
  <c r="T152" i="6" s="1"/>
  <c r="R153" i="6"/>
  <c r="T153" i="6" s="1"/>
  <c r="R154" i="6"/>
  <c r="T154" i="6" s="1"/>
  <c r="R155" i="6"/>
  <c r="T155" i="6" s="1"/>
  <c r="R156" i="6"/>
  <c r="T156" i="6" s="1"/>
  <c r="R157" i="6"/>
  <c r="T157" i="6" s="1"/>
  <c r="R158" i="6"/>
  <c r="T158" i="6" s="1"/>
  <c r="R159" i="6"/>
  <c r="T159" i="6" s="1"/>
  <c r="R160" i="6"/>
  <c r="T160" i="6" s="1"/>
  <c r="R161" i="6"/>
  <c r="T161" i="6" s="1"/>
  <c r="R162" i="6"/>
  <c r="T162" i="6" s="1"/>
  <c r="R163" i="6"/>
  <c r="T163" i="6" s="1"/>
  <c r="R164" i="6"/>
  <c r="T164" i="6" s="1"/>
  <c r="R165" i="6"/>
  <c r="T165" i="6" s="1"/>
  <c r="R166" i="6"/>
  <c r="T166" i="6" s="1"/>
  <c r="R167" i="6"/>
  <c r="T167" i="6" s="1"/>
  <c r="R168" i="6"/>
  <c r="T168" i="6" s="1"/>
  <c r="R169" i="6"/>
  <c r="T169" i="6" s="1"/>
  <c r="R170" i="6"/>
  <c r="T170" i="6" s="1"/>
  <c r="R171" i="6"/>
  <c r="T171" i="6" s="1"/>
  <c r="R172" i="6"/>
  <c r="T172" i="6" s="1"/>
  <c r="R173" i="6"/>
  <c r="T173" i="6" s="1"/>
  <c r="R174" i="6"/>
  <c r="T174" i="6" s="1"/>
  <c r="R175" i="6"/>
  <c r="T175" i="6" s="1"/>
  <c r="R176" i="6"/>
  <c r="T176" i="6" s="1"/>
  <c r="R177" i="6"/>
  <c r="T177" i="6" s="1"/>
  <c r="R178" i="6"/>
  <c r="T178" i="6" s="1"/>
  <c r="R179" i="6"/>
  <c r="T179" i="6" s="1"/>
  <c r="R180" i="6"/>
  <c r="T180" i="6" s="1"/>
  <c r="R181" i="6"/>
  <c r="T181" i="6" s="1"/>
  <c r="R182" i="6"/>
  <c r="T182" i="6" s="1"/>
  <c r="R183" i="6"/>
  <c r="T183" i="6" s="1"/>
  <c r="R184" i="6"/>
  <c r="T184" i="6" s="1"/>
  <c r="R185" i="6"/>
  <c r="T185" i="6" s="1"/>
  <c r="R186" i="6"/>
  <c r="T186" i="6" s="1"/>
  <c r="R187" i="6"/>
  <c r="T187" i="6" s="1"/>
  <c r="R188" i="6"/>
  <c r="T188" i="6" s="1"/>
  <c r="R189" i="6"/>
  <c r="T189" i="6" s="1"/>
  <c r="R190" i="6"/>
  <c r="T190" i="6" s="1"/>
  <c r="R191" i="6"/>
  <c r="T191" i="6" s="1"/>
  <c r="R192" i="6"/>
  <c r="T192" i="6" s="1"/>
  <c r="R193" i="6"/>
  <c r="T193" i="6" s="1"/>
  <c r="R194" i="6"/>
  <c r="T194" i="6" s="1"/>
  <c r="R195" i="6"/>
  <c r="T195" i="6" s="1"/>
  <c r="R196" i="6"/>
  <c r="T196" i="6" s="1"/>
  <c r="R197" i="6"/>
  <c r="T197" i="6" s="1"/>
  <c r="R198" i="6"/>
  <c r="T198" i="6" s="1"/>
  <c r="R199" i="6"/>
  <c r="T199" i="6" s="1"/>
  <c r="R200" i="6"/>
  <c r="T200" i="6" s="1"/>
  <c r="R201" i="6"/>
  <c r="T201" i="6" s="1"/>
  <c r="R202" i="6"/>
  <c r="T202" i="6" s="1"/>
  <c r="R203" i="6"/>
  <c r="T203" i="6" s="1"/>
  <c r="R204" i="6"/>
  <c r="T204" i="6" s="1"/>
  <c r="R205" i="6"/>
  <c r="T205" i="6" s="1"/>
  <c r="R206" i="6"/>
  <c r="T206" i="6" s="1"/>
  <c r="R207" i="6"/>
  <c r="T207" i="6" s="1"/>
  <c r="R208" i="6"/>
  <c r="T208" i="6" s="1"/>
  <c r="R209" i="6"/>
  <c r="T209" i="6" s="1"/>
  <c r="R210" i="6"/>
  <c r="T210" i="6" s="1"/>
  <c r="R211" i="6"/>
  <c r="T211" i="6" s="1"/>
  <c r="R212" i="6"/>
  <c r="T212" i="6" s="1"/>
  <c r="R213" i="6"/>
  <c r="T213" i="6" s="1"/>
  <c r="R214" i="6"/>
  <c r="T214" i="6" s="1"/>
  <c r="R215" i="6"/>
  <c r="T215" i="6" s="1"/>
  <c r="R216" i="6"/>
  <c r="T216" i="6" s="1"/>
  <c r="R217" i="6"/>
  <c r="T217" i="6" s="1"/>
  <c r="R218" i="6"/>
  <c r="T218" i="6" s="1"/>
  <c r="R219" i="6"/>
  <c r="T219" i="6" s="1"/>
  <c r="R220" i="6"/>
  <c r="T220" i="6" s="1"/>
  <c r="R221" i="6"/>
  <c r="T221" i="6" s="1"/>
  <c r="R222" i="6"/>
  <c r="T222" i="6" s="1"/>
  <c r="R223" i="6"/>
  <c r="T223" i="6" s="1"/>
  <c r="R224" i="6"/>
  <c r="T224" i="6" s="1"/>
  <c r="R225" i="6"/>
  <c r="T225" i="6" s="1"/>
  <c r="R226" i="6"/>
  <c r="T226" i="6" s="1"/>
  <c r="R227" i="6"/>
  <c r="T227" i="6" s="1"/>
  <c r="R228" i="6"/>
  <c r="T228" i="6" s="1"/>
  <c r="R229" i="6"/>
  <c r="T229" i="6" s="1"/>
  <c r="R230" i="6"/>
  <c r="T230" i="6" s="1"/>
  <c r="R231" i="6"/>
  <c r="T231" i="6" s="1"/>
  <c r="R232" i="6"/>
  <c r="T232" i="6" s="1"/>
  <c r="R233" i="6"/>
  <c r="T233" i="6" s="1"/>
  <c r="R234" i="6"/>
  <c r="T234" i="6" s="1"/>
  <c r="R235" i="6"/>
  <c r="T235" i="6" s="1"/>
  <c r="R236" i="6"/>
  <c r="T236" i="6" s="1"/>
  <c r="R237" i="6"/>
  <c r="T237" i="6" s="1"/>
  <c r="R238" i="6"/>
  <c r="T238" i="6" s="1"/>
  <c r="R239" i="6"/>
  <c r="T239" i="6" s="1"/>
  <c r="R240" i="6"/>
  <c r="T240" i="6" s="1"/>
  <c r="R241" i="6"/>
  <c r="T241" i="6" s="1"/>
  <c r="R242" i="6"/>
  <c r="T242" i="6" s="1"/>
  <c r="R243" i="6"/>
  <c r="T243" i="6" s="1"/>
  <c r="R244" i="6"/>
  <c r="T244" i="6" s="1"/>
  <c r="R245" i="6"/>
  <c r="T245" i="6" s="1"/>
  <c r="R246" i="6"/>
  <c r="T246" i="6" s="1"/>
  <c r="R247" i="6"/>
  <c r="T247" i="6" s="1"/>
  <c r="R248" i="6"/>
  <c r="T248" i="6" s="1"/>
  <c r="R249" i="6"/>
  <c r="T249" i="6" s="1"/>
  <c r="R250" i="6"/>
  <c r="T250" i="6" s="1"/>
  <c r="R251" i="6"/>
  <c r="T251" i="6" s="1"/>
  <c r="R252" i="6"/>
  <c r="T252" i="6" s="1"/>
  <c r="R253" i="6"/>
  <c r="T253" i="6" s="1"/>
  <c r="R254" i="6"/>
  <c r="T254" i="6" s="1"/>
  <c r="R255" i="6"/>
  <c r="T255" i="6" s="1"/>
  <c r="R256" i="6"/>
  <c r="T256" i="6" s="1"/>
  <c r="R257" i="6"/>
  <c r="T257" i="6" s="1"/>
  <c r="R258" i="6"/>
  <c r="T258" i="6" s="1"/>
  <c r="R259" i="6"/>
  <c r="T259" i="6" s="1"/>
  <c r="R260" i="6"/>
  <c r="T260" i="6" s="1"/>
  <c r="R261" i="6"/>
  <c r="T261" i="6" s="1"/>
  <c r="R262" i="6"/>
  <c r="T262" i="6" s="1"/>
  <c r="R263" i="6"/>
  <c r="T263" i="6" s="1"/>
  <c r="R264" i="6"/>
  <c r="T264" i="6" s="1"/>
  <c r="R265" i="6"/>
  <c r="T265" i="6" s="1"/>
  <c r="R266" i="6"/>
  <c r="T266" i="6" s="1"/>
  <c r="R267" i="6"/>
  <c r="T267" i="6" s="1"/>
  <c r="R268" i="6"/>
  <c r="T268" i="6" s="1"/>
  <c r="R269" i="6"/>
  <c r="T269" i="6" s="1"/>
  <c r="R270" i="6"/>
  <c r="T270" i="6" s="1"/>
  <c r="R271" i="6"/>
  <c r="T271" i="6" s="1"/>
  <c r="R272" i="6"/>
  <c r="T272" i="6" s="1"/>
  <c r="R273" i="6"/>
  <c r="T273" i="6" s="1"/>
  <c r="R274" i="6"/>
  <c r="T274" i="6" s="1"/>
  <c r="R275" i="6"/>
  <c r="T275" i="6" s="1"/>
  <c r="R276" i="6"/>
  <c r="T276" i="6" s="1"/>
  <c r="R277" i="6"/>
  <c r="T277" i="6" s="1"/>
  <c r="R278" i="6"/>
  <c r="T278" i="6" s="1"/>
  <c r="R279" i="6"/>
  <c r="T279" i="6" s="1"/>
  <c r="R280" i="6"/>
  <c r="T280" i="6" s="1"/>
  <c r="R281" i="6"/>
  <c r="T281" i="6" s="1"/>
  <c r="R282" i="6"/>
  <c r="T282" i="6" s="1"/>
  <c r="R283" i="6"/>
  <c r="T283" i="6" s="1"/>
  <c r="R284" i="6"/>
  <c r="T284" i="6" s="1"/>
  <c r="R285" i="6"/>
  <c r="T285" i="6" s="1"/>
  <c r="R286" i="6"/>
  <c r="T286" i="6" s="1"/>
  <c r="R287" i="6"/>
  <c r="T287" i="6" s="1"/>
  <c r="R288" i="6"/>
  <c r="T288" i="6" s="1"/>
  <c r="R289" i="6"/>
  <c r="T289" i="6" s="1"/>
  <c r="R290" i="6"/>
  <c r="T290" i="6" s="1"/>
  <c r="R291" i="6"/>
  <c r="T291" i="6" s="1"/>
  <c r="R292" i="6"/>
  <c r="T292" i="6" s="1"/>
  <c r="R293" i="6"/>
  <c r="T293" i="6" s="1"/>
  <c r="R294" i="6"/>
  <c r="T294" i="6" s="1"/>
  <c r="R295" i="6"/>
  <c r="T295" i="6" s="1"/>
  <c r="R296" i="6"/>
  <c r="T296" i="6" s="1"/>
  <c r="R297" i="6"/>
  <c r="T297" i="6" s="1"/>
  <c r="R298" i="6"/>
  <c r="T298" i="6" s="1"/>
  <c r="R299" i="6"/>
  <c r="T299" i="6" s="1"/>
  <c r="R300" i="6"/>
  <c r="T300" i="6" s="1"/>
  <c r="R301" i="6"/>
  <c r="T301" i="6" s="1"/>
  <c r="R302" i="6"/>
  <c r="T302" i="6" s="1"/>
  <c r="R303" i="6"/>
  <c r="T303" i="6" s="1"/>
  <c r="R304" i="6"/>
  <c r="T304" i="6" s="1"/>
  <c r="R305" i="6"/>
  <c r="T305" i="6" s="1"/>
  <c r="R306" i="6"/>
  <c r="T306" i="6" s="1"/>
  <c r="R307" i="6"/>
  <c r="T307" i="6" s="1"/>
  <c r="R308" i="6"/>
  <c r="T308" i="6" s="1"/>
  <c r="R309" i="6"/>
  <c r="T309" i="6" s="1"/>
  <c r="R310" i="6"/>
  <c r="T310" i="6" s="1"/>
  <c r="R311" i="6"/>
  <c r="T311" i="6" s="1"/>
  <c r="R312" i="6"/>
  <c r="T312" i="6" s="1"/>
  <c r="R313" i="6"/>
  <c r="T313" i="6" s="1"/>
  <c r="R314" i="6"/>
  <c r="T314" i="6" s="1"/>
  <c r="R315" i="6"/>
  <c r="T315" i="6" s="1"/>
  <c r="R316" i="6"/>
  <c r="T316" i="6" s="1"/>
  <c r="R317" i="6"/>
  <c r="T317" i="6" s="1"/>
  <c r="R318" i="6"/>
  <c r="T318" i="6" s="1"/>
  <c r="R319" i="6"/>
  <c r="T319" i="6" s="1"/>
  <c r="R320" i="6"/>
  <c r="T320" i="6" s="1"/>
  <c r="R321" i="6"/>
  <c r="T321" i="6" s="1"/>
  <c r="R322" i="6"/>
  <c r="T322" i="6" s="1"/>
  <c r="R323" i="6"/>
  <c r="T323" i="6" s="1"/>
  <c r="R324" i="6"/>
  <c r="T324" i="6" s="1"/>
  <c r="R325" i="6"/>
  <c r="T325" i="6" s="1"/>
  <c r="R326" i="6"/>
  <c r="T326" i="6" s="1"/>
  <c r="R327" i="6"/>
  <c r="T327" i="6" s="1"/>
  <c r="R328" i="6"/>
  <c r="T328" i="6" s="1"/>
  <c r="R329" i="6"/>
  <c r="T329" i="6" s="1"/>
  <c r="R330" i="6"/>
  <c r="T330" i="6" s="1"/>
  <c r="R331" i="6"/>
  <c r="T331" i="6" s="1"/>
  <c r="R332" i="6"/>
  <c r="T332" i="6" s="1"/>
  <c r="R333" i="6"/>
  <c r="T333" i="6" s="1"/>
  <c r="R334" i="6"/>
  <c r="T334" i="6" s="1"/>
  <c r="R335" i="6"/>
  <c r="T335" i="6" s="1"/>
  <c r="R336" i="6"/>
  <c r="T336" i="6" s="1"/>
  <c r="R337" i="6"/>
  <c r="T337" i="6" s="1"/>
  <c r="R338" i="6"/>
  <c r="T338" i="6" s="1"/>
  <c r="R339" i="6"/>
  <c r="T339" i="6" s="1"/>
  <c r="R340" i="6"/>
  <c r="T340" i="6" s="1"/>
  <c r="R341" i="6"/>
  <c r="T341" i="6" s="1"/>
  <c r="R342" i="6"/>
  <c r="T342" i="6" s="1"/>
  <c r="R343" i="6"/>
  <c r="T343" i="6" s="1"/>
  <c r="R344" i="6"/>
  <c r="T344" i="6" s="1"/>
  <c r="R345" i="6"/>
  <c r="T345" i="6" s="1"/>
  <c r="R346" i="6"/>
  <c r="T346" i="6" s="1"/>
  <c r="R347" i="6"/>
  <c r="T347" i="6" s="1"/>
  <c r="R348" i="6"/>
  <c r="T348" i="6" s="1"/>
  <c r="R349" i="6"/>
  <c r="T349" i="6" s="1"/>
  <c r="R350" i="6"/>
  <c r="T350" i="6" s="1"/>
  <c r="R351" i="6"/>
  <c r="T351" i="6" s="1"/>
  <c r="R352" i="6"/>
  <c r="T352" i="6" s="1"/>
  <c r="R353" i="6"/>
  <c r="T353" i="6" s="1"/>
  <c r="R354" i="6"/>
  <c r="T354" i="6" s="1"/>
  <c r="R355" i="6"/>
  <c r="T355" i="6" s="1"/>
  <c r="R356" i="6"/>
  <c r="T356" i="6" s="1"/>
  <c r="R357" i="6"/>
  <c r="T357" i="6" s="1"/>
  <c r="R358" i="6"/>
  <c r="T358" i="6" s="1"/>
  <c r="R359" i="6"/>
  <c r="T359" i="6" s="1"/>
  <c r="R360" i="6"/>
  <c r="T360" i="6" s="1"/>
  <c r="R361" i="6"/>
  <c r="T361" i="6" s="1"/>
  <c r="R362" i="6"/>
  <c r="T362" i="6" s="1"/>
  <c r="R363" i="6"/>
  <c r="T363" i="6" s="1"/>
  <c r="R364" i="6"/>
  <c r="T364" i="6" s="1"/>
  <c r="R365" i="6"/>
  <c r="T365" i="6" s="1"/>
  <c r="R366" i="6"/>
  <c r="T366" i="6" s="1"/>
  <c r="R367" i="6"/>
  <c r="T367" i="6" s="1"/>
  <c r="R368" i="6"/>
  <c r="T368" i="6" s="1"/>
  <c r="R369" i="6"/>
  <c r="T369" i="6" s="1"/>
  <c r="R370" i="6"/>
  <c r="T370" i="6" s="1"/>
  <c r="R371" i="6"/>
  <c r="T371" i="6" s="1"/>
  <c r="R372" i="6"/>
  <c r="T372" i="6" s="1"/>
  <c r="R373" i="6"/>
  <c r="T373" i="6" s="1"/>
  <c r="R374" i="6"/>
  <c r="T374" i="6" s="1"/>
  <c r="R375" i="6"/>
  <c r="T375" i="6" s="1"/>
  <c r="R376" i="6"/>
  <c r="T376" i="6" s="1"/>
  <c r="R377" i="6"/>
  <c r="T377" i="6" s="1"/>
  <c r="R378" i="6"/>
  <c r="T378" i="6" s="1"/>
  <c r="R379" i="6"/>
  <c r="T379" i="6" s="1"/>
  <c r="R380" i="6"/>
  <c r="T380" i="6" s="1"/>
  <c r="R381" i="6"/>
  <c r="T381" i="6" s="1"/>
  <c r="R382" i="6"/>
  <c r="T382" i="6" s="1"/>
  <c r="R383" i="6"/>
  <c r="T383" i="6" s="1"/>
  <c r="R384" i="6"/>
  <c r="T384" i="6" s="1"/>
  <c r="R385" i="6"/>
  <c r="T385" i="6" s="1"/>
  <c r="R386" i="6"/>
  <c r="T386" i="6" s="1"/>
  <c r="R387" i="6"/>
  <c r="T387" i="6" s="1"/>
  <c r="R388" i="6"/>
  <c r="T388" i="6" s="1"/>
  <c r="R389" i="6"/>
  <c r="T389" i="6" s="1"/>
  <c r="R390" i="6"/>
  <c r="T390" i="6" s="1"/>
  <c r="R391" i="6"/>
  <c r="T391" i="6" s="1"/>
  <c r="R392" i="6"/>
  <c r="T392" i="6" s="1"/>
  <c r="R393" i="6"/>
  <c r="T393" i="6" s="1"/>
  <c r="R394" i="6"/>
  <c r="T394" i="6" s="1"/>
  <c r="R395" i="6"/>
  <c r="T395" i="6" s="1"/>
  <c r="R396" i="6"/>
  <c r="T396" i="6" s="1"/>
  <c r="R397" i="6"/>
  <c r="T397" i="6" s="1"/>
  <c r="R398" i="6"/>
  <c r="T398" i="6" s="1"/>
  <c r="R399" i="6"/>
  <c r="T399" i="6" s="1"/>
  <c r="R400" i="6"/>
  <c r="T400" i="6" s="1"/>
  <c r="R401" i="6"/>
  <c r="T401" i="6" s="1"/>
  <c r="R402" i="6"/>
  <c r="T402" i="6" s="1"/>
  <c r="R403" i="6"/>
  <c r="T403" i="6" s="1"/>
  <c r="R404" i="6"/>
  <c r="T404" i="6" s="1"/>
  <c r="R405" i="6"/>
  <c r="T405" i="6" s="1"/>
  <c r="R406" i="6"/>
  <c r="T406" i="6" s="1"/>
  <c r="R407" i="6"/>
  <c r="T407" i="6" s="1"/>
  <c r="R408" i="6"/>
  <c r="T408" i="6" s="1"/>
  <c r="R409" i="6"/>
  <c r="T409" i="6" s="1"/>
  <c r="R410" i="6"/>
  <c r="T410" i="6" s="1"/>
  <c r="R411" i="6"/>
  <c r="T411" i="6" s="1"/>
  <c r="R412" i="6"/>
  <c r="T412" i="6" s="1"/>
  <c r="R413" i="6"/>
  <c r="T413" i="6" s="1"/>
  <c r="R414" i="6"/>
  <c r="T414" i="6" s="1"/>
  <c r="R415" i="6"/>
  <c r="T415" i="6" s="1"/>
  <c r="R416" i="6"/>
  <c r="T416" i="6" s="1"/>
  <c r="R417" i="6"/>
  <c r="T417" i="6" s="1"/>
  <c r="R418" i="6"/>
  <c r="T418" i="6" s="1"/>
  <c r="R419" i="6"/>
  <c r="T419" i="6" s="1"/>
  <c r="R420" i="6"/>
  <c r="T420" i="6" s="1"/>
  <c r="R421" i="6"/>
  <c r="T421" i="6" s="1"/>
  <c r="R422" i="6"/>
  <c r="T422" i="6" s="1"/>
  <c r="R423" i="6"/>
  <c r="T423" i="6" s="1"/>
  <c r="R424" i="6"/>
  <c r="T424" i="6" s="1"/>
  <c r="R425" i="6"/>
  <c r="T425" i="6" s="1"/>
  <c r="R426" i="6"/>
  <c r="T426" i="6" s="1"/>
  <c r="R427" i="6"/>
  <c r="T427" i="6" s="1"/>
  <c r="R428" i="6"/>
  <c r="T428" i="6" s="1"/>
  <c r="R429" i="6"/>
  <c r="T429" i="6" s="1"/>
  <c r="R430" i="6"/>
  <c r="T430" i="6" s="1"/>
  <c r="R431" i="6"/>
  <c r="T431" i="6" s="1"/>
  <c r="R432" i="6"/>
  <c r="T432" i="6" s="1"/>
  <c r="R433" i="6"/>
  <c r="T433" i="6" s="1"/>
  <c r="R434" i="6"/>
  <c r="T434" i="6" s="1"/>
  <c r="R435" i="6"/>
  <c r="T435" i="6" s="1"/>
  <c r="R436" i="6"/>
  <c r="T436" i="6" s="1"/>
  <c r="R437" i="6"/>
  <c r="T437" i="6" s="1"/>
  <c r="R438" i="6"/>
  <c r="T438" i="6" s="1"/>
  <c r="R439" i="6"/>
  <c r="T439" i="6" s="1"/>
  <c r="R440" i="6"/>
  <c r="T440" i="6" s="1"/>
  <c r="R441" i="6"/>
  <c r="T441" i="6" s="1"/>
  <c r="R442" i="6"/>
  <c r="T442" i="6" s="1"/>
  <c r="R443" i="6"/>
  <c r="T443" i="6" s="1"/>
  <c r="R444" i="6"/>
  <c r="T444" i="6" s="1"/>
  <c r="R445" i="6"/>
  <c r="T445" i="6" s="1"/>
  <c r="R446" i="6"/>
  <c r="T446" i="6" s="1"/>
  <c r="R447" i="6"/>
  <c r="T447" i="6" s="1"/>
  <c r="R448" i="6"/>
  <c r="T448" i="6" s="1"/>
  <c r="R449" i="6"/>
  <c r="T449" i="6" s="1"/>
  <c r="R450" i="6"/>
  <c r="T450" i="6" s="1"/>
  <c r="R451" i="6"/>
  <c r="T451" i="6" s="1"/>
  <c r="R452" i="6"/>
  <c r="T452" i="6" s="1"/>
  <c r="R453" i="6"/>
  <c r="T453" i="6" s="1"/>
  <c r="R454" i="6"/>
  <c r="T454" i="6" s="1"/>
  <c r="R455" i="6"/>
  <c r="T455" i="6" s="1"/>
  <c r="R456" i="6"/>
  <c r="T456" i="6" s="1"/>
  <c r="R457" i="6"/>
  <c r="T457" i="6" s="1"/>
  <c r="R458" i="6"/>
  <c r="T458" i="6" s="1"/>
  <c r="R459" i="6"/>
  <c r="T459" i="6" s="1"/>
  <c r="R460" i="6"/>
  <c r="T460" i="6" s="1"/>
  <c r="R461" i="6"/>
  <c r="T461" i="6" s="1"/>
  <c r="R462" i="6"/>
  <c r="T462" i="6" s="1"/>
  <c r="R463" i="6"/>
  <c r="T463" i="6" s="1"/>
  <c r="R464" i="6"/>
  <c r="T464" i="6" s="1"/>
  <c r="R465" i="6"/>
  <c r="T465" i="6" s="1"/>
  <c r="R466" i="6"/>
  <c r="T466" i="6" s="1"/>
  <c r="R467" i="6"/>
  <c r="T467" i="6" s="1"/>
  <c r="R468" i="6"/>
  <c r="T468" i="6" s="1"/>
  <c r="R469" i="6"/>
  <c r="T469" i="6" s="1"/>
  <c r="R470" i="6"/>
  <c r="T470" i="6" s="1"/>
  <c r="R471" i="6"/>
  <c r="T471" i="6" s="1"/>
  <c r="R472" i="6"/>
  <c r="T472" i="6" s="1"/>
  <c r="R473" i="6"/>
  <c r="T473" i="6" s="1"/>
  <c r="R474" i="6"/>
  <c r="T474" i="6" s="1"/>
  <c r="R475" i="6"/>
  <c r="T475" i="6" s="1"/>
  <c r="R476" i="6"/>
  <c r="T476" i="6" s="1"/>
  <c r="R477" i="6"/>
  <c r="T477" i="6" s="1"/>
  <c r="R478" i="6"/>
  <c r="T478" i="6" s="1"/>
  <c r="R479" i="6"/>
  <c r="T479" i="6" s="1"/>
  <c r="R480" i="6"/>
  <c r="T480" i="6" s="1"/>
  <c r="R481" i="6"/>
  <c r="T481" i="6" s="1"/>
  <c r="R482" i="6"/>
  <c r="T482" i="6" s="1"/>
  <c r="R483" i="6"/>
  <c r="T483" i="6" s="1"/>
  <c r="R484" i="6"/>
  <c r="T484" i="6" s="1"/>
  <c r="R485" i="6"/>
  <c r="T485" i="6" s="1"/>
  <c r="R486" i="6"/>
  <c r="T486" i="6" s="1"/>
  <c r="R487" i="6"/>
  <c r="T487" i="6" s="1"/>
  <c r="R488" i="6"/>
  <c r="T488" i="6" s="1"/>
  <c r="R489" i="6"/>
  <c r="T489" i="6" s="1"/>
  <c r="R490" i="6"/>
  <c r="T490" i="6" s="1"/>
  <c r="R491" i="6"/>
  <c r="T491" i="6" s="1"/>
  <c r="R492" i="6"/>
  <c r="T492" i="6" s="1"/>
  <c r="R493" i="6"/>
  <c r="T493" i="6" s="1"/>
  <c r="R494" i="6"/>
  <c r="T494" i="6" s="1"/>
  <c r="R495" i="6"/>
  <c r="T495" i="6" s="1"/>
  <c r="R496" i="6"/>
  <c r="T496" i="6" s="1"/>
  <c r="R497" i="6"/>
  <c r="T497" i="6" s="1"/>
  <c r="R498" i="6"/>
  <c r="T498" i="6" s="1"/>
  <c r="R499" i="6"/>
  <c r="T499" i="6" s="1"/>
  <c r="R500" i="6"/>
  <c r="T500" i="6" s="1"/>
  <c r="R501" i="6"/>
  <c r="T501" i="6" s="1"/>
  <c r="R502" i="6"/>
  <c r="T502" i="6" s="1"/>
  <c r="R503" i="6"/>
  <c r="T503" i="6" s="1"/>
  <c r="R504" i="6"/>
  <c r="T504" i="6" s="1"/>
  <c r="R505" i="6"/>
  <c r="T505" i="6" s="1"/>
  <c r="R506" i="6"/>
  <c r="T506" i="6" s="1"/>
  <c r="R507" i="6"/>
  <c r="T507" i="6" s="1"/>
  <c r="R508" i="6"/>
  <c r="T508" i="6" s="1"/>
  <c r="R509" i="6"/>
  <c r="T509" i="6" s="1"/>
  <c r="R510" i="6"/>
  <c r="T510" i="6" s="1"/>
  <c r="R511" i="6"/>
  <c r="T511" i="6" s="1"/>
  <c r="R512" i="6"/>
  <c r="T512" i="6" s="1"/>
  <c r="R513" i="6"/>
  <c r="T513" i="6" s="1"/>
  <c r="R514" i="6"/>
  <c r="T514" i="6" s="1"/>
  <c r="R515" i="6"/>
  <c r="T515" i="6" s="1"/>
  <c r="R516" i="6"/>
  <c r="T516" i="6" s="1"/>
  <c r="R517" i="6"/>
  <c r="T517" i="6" s="1"/>
  <c r="R518" i="6"/>
  <c r="T518" i="6" s="1"/>
  <c r="R519" i="6"/>
  <c r="T519" i="6" s="1"/>
  <c r="R520" i="6"/>
  <c r="T520" i="6" s="1"/>
  <c r="R521" i="6"/>
  <c r="T521" i="6" s="1"/>
  <c r="R522" i="6"/>
  <c r="T522" i="6" s="1"/>
  <c r="R523" i="6"/>
  <c r="T523" i="6" s="1"/>
  <c r="R524" i="6"/>
  <c r="T524" i="6" s="1"/>
  <c r="R525" i="6"/>
  <c r="T525" i="6" s="1"/>
  <c r="R526" i="6"/>
  <c r="T526" i="6" s="1"/>
  <c r="R527" i="6"/>
  <c r="T527" i="6" s="1"/>
  <c r="R528" i="6"/>
  <c r="T528" i="6" s="1"/>
  <c r="R529" i="6"/>
  <c r="T529" i="6" s="1"/>
  <c r="R530" i="6"/>
  <c r="T530" i="6" s="1"/>
  <c r="R531" i="6"/>
  <c r="T531" i="6" s="1"/>
  <c r="R532" i="6"/>
  <c r="T532" i="6" s="1"/>
  <c r="R533" i="6"/>
  <c r="T533" i="6" s="1"/>
  <c r="R534" i="6"/>
  <c r="T534" i="6" s="1"/>
  <c r="R535" i="6"/>
  <c r="T535" i="6" s="1"/>
  <c r="R536" i="6"/>
  <c r="T536" i="6" s="1"/>
  <c r="R537" i="6"/>
  <c r="T537" i="6" s="1"/>
  <c r="R538" i="6"/>
  <c r="T538" i="6" s="1"/>
  <c r="R539" i="6"/>
  <c r="T539" i="6" s="1"/>
  <c r="R540" i="6"/>
  <c r="T540" i="6" s="1"/>
  <c r="R541" i="6"/>
  <c r="T541" i="6" s="1"/>
  <c r="R542" i="6"/>
  <c r="T542" i="6" s="1"/>
  <c r="R543" i="6"/>
  <c r="T543" i="6" s="1"/>
  <c r="R544" i="6"/>
  <c r="T544" i="6" s="1"/>
  <c r="R545" i="6"/>
  <c r="T545" i="6" s="1"/>
  <c r="R546" i="6"/>
  <c r="T546" i="6" s="1"/>
  <c r="R547" i="6"/>
  <c r="T547" i="6" s="1"/>
  <c r="R548" i="6"/>
  <c r="T548" i="6" s="1"/>
  <c r="R549" i="6"/>
  <c r="T549" i="6" s="1"/>
  <c r="R550" i="6"/>
  <c r="T550" i="6" s="1"/>
  <c r="R551" i="6"/>
  <c r="T551" i="6" s="1"/>
  <c r="R552" i="6"/>
  <c r="T552" i="6" s="1"/>
  <c r="R553" i="6"/>
  <c r="T553" i="6" s="1"/>
  <c r="R554" i="6"/>
  <c r="T554" i="6" s="1"/>
  <c r="R555" i="6"/>
  <c r="T555" i="6" s="1"/>
  <c r="R556" i="6"/>
  <c r="T556" i="6" s="1"/>
  <c r="R557" i="6"/>
  <c r="T557" i="6" s="1"/>
  <c r="R558" i="6"/>
  <c r="T558" i="6" s="1"/>
  <c r="R559" i="6"/>
  <c r="T559" i="6" s="1"/>
  <c r="R560" i="6"/>
  <c r="T560" i="6" s="1"/>
  <c r="R561" i="6"/>
  <c r="T561" i="6" s="1"/>
  <c r="R562" i="6"/>
  <c r="T562" i="6" s="1"/>
  <c r="R563" i="6"/>
  <c r="T563" i="6" s="1"/>
  <c r="R564" i="6"/>
  <c r="T564" i="6" s="1"/>
  <c r="R565" i="6"/>
  <c r="T565" i="6" s="1"/>
  <c r="R566" i="6"/>
  <c r="T566" i="6" s="1"/>
  <c r="R567" i="6"/>
  <c r="T567" i="6" s="1"/>
  <c r="R568" i="6"/>
  <c r="T568" i="6" s="1"/>
  <c r="R569" i="6"/>
  <c r="T569" i="6" s="1"/>
  <c r="R570" i="6"/>
  <c r="T570" i="6" s="1"/>
  <c r="R571" i="6"/>
  <c r="T571" i="6" s="1"/>
  <c r="R572" i="6"/>
  <c r="T572" i="6" s="1"/>
  <c r="R573" i="6"/>
  <c r="T573" i="6" s="1"/>
  <c r="R574" i="6"/>
  <c r="T574" i="6" s="1"/>
  <c r="R575" i="6"/>
  <c r="T575" i="6" s="1"/>
  <c r="R576" i="6"/>
  <c r="T576" i="6" s="1"/>
  <c r="R577" i="6"/>
  <c r="T577" i="6" s="1"/>
  <c r="R578" i="6"/>
  <c r="T578" i="6" s="1"/>
  <c r="R579" i="6"/>
  <c r="T579" i="6" s="1"/>
  <c r="R580" i="6"/>
  <c r="T580" i="6" s="1"/>
  <c r="R581" i="6"/>
  <c r="T581" i="6" s="1"/>
  <c r="R582" i="6"/>
  <c r="T582" i="6" s="1"/>
  <c r="R583" i="6"/>
  <c r="T583" i="6" s="1"/>
  <c r="R584" i="6"/>
  <c r="T584" i="6" s="1"/>
  <c r="R585" i="6"/>
  <c r="T585" i="6" s="1"/>
  <c r="R586" i="6"/>
  <c r="T586" i="6" s="1"/>
  <c r="R587" i="6"/>
  <c r="T587" i="6" s="1"/>
  <c r="R588" i="6"/>
  <c r="T588" i="6" s="1"/>
  <c r="R589" i="6"/>
  <c r="T589" i="6" s="1"/>
  <c r="R590" i="6"/>
  <c r="T590" i="6" s="1"/>
  <c r="R591" i="6"/>
  <c r="T591" i="6" s="1"/>
  <c r="R592" i="6"/>
  <c r="T592" i="6" s="1"/>
  <c r="R593" i="6"/>
  <c r="T593" i="6" s="1"/>
  <c r="R594" i="6"/>
  <c r="T594" i="6" s="1"/>
  <c r="R595" i="6"/>
  <c r="T595" i="6" s="1"/>
  <c r="R596" i="6"/>
  <c r="T596" i="6" s="1"/>
  <c r="R597" i="6"/>
  <c r="T597" i="6" s="1"/>
  <c r="R598" i="6"/>
  <c r="T598" i="6" s="1"/>
  <c r="R599" i="6"/>
  <c r="T599" i="6" s="1"/>
  <c r="R600" i="6"/>
  <c r="T600" i="6" s="1"/>
  <c r="R601" i="6"/>
  <c r="T601" i="6" s="1"/>
  <c r="R602" i="6"/>
  <c r="T602" i="6" s="1"/>
  <c r="R603" i="6"/>
  <c r="T603" i="6" s="1"/>
  <c r="R604" i="6"/>
  <c r="T604" i="6" s="1"/>
  <c r="R605" i="6"/>
  <c r="T605" i="6" s="1"/>
  <c r="R606" i="6"/>
  <c r="T606" i="6" s="1"/>
  <c r="R607" i="6"/>
  <c r="T607" i="6" s="1"/>
  <c r="R608" i="6"/>
  <c r="T608" i="6" s="1"/>
  <c r="R609" i="6"/>
  <c r="T609" i="6" s="1"/>
  <c r="R610" i="6"/>
  <c r="T610" i="6" s="1"/>
  <c r="R611" i="6"/>
  <c r="T611" i="6" s="1"/>
  <c r="R612" i="6"/>
  <c r="T612" i="6" s="1"/>
  <c r="R613" i="6"/>
  <c r="T613" i="6" s="1"/>
  <c r="R614" i="6"/>
  <c r="T614" i="6" s="1"/>
  <c r="R615" i="6"/>
  <c r="T615" i="6" s="1"/>
  <c r="O219" i="1"/>
  <c r="P219" i="1" s="1"/>
  <c r="O251" i="1"/>
  <c r="P251" i="1" s="1"/>
  <c r="O565" i="1"/>
  <c r="P565" i="1" s="1"/>
  <c r="N3" i="1"/>
  <c r="N4" i="1"/>
  <c r="N5" i="1"/>
  <c r="Q5" i="1" s="1"/>
  <c r="N6" i="1"/>
  <c r="N7" i="1"/>
  <c r="N8" i="1"/>
  <c r="N9" i="1"/>
  <c r="Q9" i="1" s="1"/>
  <c r="N10" i="1"/>
  <c r="N11" i="1"/>
  <c r="N12" i="1"/>
  <c r="N13" i="1"/>
  <c r="N14" i="1"/>
  <c r="N15" i="1"/>
  <c r="N16" i="1"/>
  <c r="N17" i="1"/>
  <c r="N18" i="1"/>
  <c r="N19" i="1"/>
  <c r="N20" i="1"/>
  <c r="N21" i="1"/>
  <c r="Q21" i="1" s="1"/>
  <c r="N22" i="1"/>
  <c r="N23" i="1"/>
  <c r="N24" i="1"/>
  <c r="N25" i="1"/>
  <c r="Q25" i="1" s="1"/>
  <c r="N26" i="1"/>
  <c r="N27" i="1"/>
  <c r="N28" i="1"/>
  <c r="N29" i="1"/>
  <c r="N30" i="1"/>
  <c r="N31" i="1"/>
  <c r="N32" i="1"/>
  <c r="N33" i="1"/>
  <c r="N34" i="1"/>
  <c r="N35" i="1"/>
  <c r="Q35" i="1" s="1"/>
  <c r="N36" i="1"/>
  <c r="Q36" i="1" s="1"/>
  <c r="N37" i="1"/>
  <c r="N38" i="1"/>
  <c r="N39" i="1"/>
  <c r="N40" i="1"/>
  <c r="N41" i="1"/>
  <c r="N42" i="1"/>
  <c r="N43" i="1"/>
  <c r="N44" i="1"/>
  <c r="N45" i="1"/>
  <c r="N46" i="1"/>
  <c r="N47" i="1"/>
  <c r="N48" i="1"/>
  <c r="N49" i="1"/>
  <c r="Q49" i="1" s="1"/>
  <c r="N50" i="1"/>
  <c r="Q50" i="1" s="1"/>
  <c r="N51" i="1"/>
  <c r="N52" i="1"/>
  <c r="N53" i="1"/>
  <c r="N54" i="1"/>
  <c r="N55" i="1"/>
  <c r="N56" i="1"/>
  <c r="N57" i="1"/>
  <c r="N58" i="1"/>
  <c r="N59" i="1"/>
  <c r="N60" i="1"/>
  <c r="Q60" i="1" s="1"/>
  <c r="N61" i="1"/>
  <c r="Q61" i="1" s="1"/>
  <c r="N62" i="1"/>
  <c r="N63" i="1"/>
  <c r="N64" i="1"/>
  <c r="N65" i="1"/>
  <c r="N66" i="1"/>
  <c r="N67" i="1"/>
  <c r="N68" i="1"/>
  <c r="N69" i="1"/>
  <c r="N70" i="1"/>
  <c r="N71" i="1"/>
  <c r="N72" i="1"/>
  <c r="N73" i="1"/>
  <c r="Q73" i="1" s="1"/>
  <c r="N74" i="1"/>
  <c r="Q74" i="1" s="1"/>
  <c r="N75" i="1"/>
  <c r="N76" i="1"/>
  <c r="N77" i="1"/>
  <c r="N78" i="1"/>
  <c r="N79" i="1"/>
  <c r="N80" i="1"/>
  <c r="N81" i="1"/>
  <c r="N82" i="1"/>
  <c r="Q82" i="1" s="1"/>
  <c r="N83" i="1"/>
  <c r="Q83" i="1" s="1"/>
  <c r="N84" i="1"/>
  <c r="N85" i="1"/>
  <c r="N86" i="1"/>
  <c r="N87" i="1"/>
  <c r="N88" i="1"/>
  <c r="N89" i="1"/>
  <c r="N90" i="1"/>
  <c r="Q90" i="1" s="1"/>
  <c r="N91" i="1"/>
  <c r="Q91" i="1" s="1"/>
  <c r="N92" i="1"/>
  <c r="N93" i="1"/>
  <c r="N94" i="1"/>
  <c r="N95" i="1"/>
  <c r="N96" i="1"/>
  <c r="N97" i="1"/>
  <c r="N98" i="1"/>
  <c r="Q98" i="1" s="1"/>
  <c r="N99" i="1"/>
  <c r="Q99" i="1" s="1"/>
  <c r="N100" i="1"/>
  <c r="N101" i="1"/>
  <c r="N102" i="1"/>
  <c r="N103" i="1"/>
  <c r="N104" i="1"/>
  <c r="N105" i="1"/>
  <c r="N106" i="1"/>
  <c r="Q106" i="1" s="1"/>
  <c r="N107" i="1"/>
  <c r="Q107" i="1" s="1"/>
  <c r="N108" i="1"/>
  <c r="N109" i="1"/>
  <c r="N110" i="1"/>
  <c r="N111" i="1"/>
  <c r="N112" i="1"/>
  <c r="N113" i="1"/>
  <c r="N114" i="1"/>
  <c r="Q114" i="1" s="1"/>
  <c r="N115" i="1"/>
  <c r="Q115" i="1" s="1"/>
  <c r="N116" i="1"/>
  <c r="N117" i="1"/>
  <c r="N118" i="1"/>
  <c r="N119" i="1"/>
  <c r="N120" i="1"/>
  <c r="N121" i="1"/>
  <c r="N122" i="1"/>
  <c r="Q122" i="1" s="1"/>
  <c r="N123" i="1"/>
  <c r="Q123" i="1" s="1"/>
  <c r="N124" i="1"/>
  <c r="N125" i="1"/>
  <c r="N126" i="1"/>
  <c r="N127" i="1"/>
  <c r="N128" i="1"/>
  <c r="N129" i="1"/>
  <c r="N130" i="1"/>
  <c r="Q130" i="1" s="1"/>
  <c r="N131" i="1"/>
  <c r="Q131" i="1" s="1"/>
  <c r="N132" i="1"/>
  <c r="N133" i="1"/>
  <c r="N134" i="1"/>
  <c r="N135" i="1"/>
  <c r="N136" i="1"/>
  <c r="N137" i="1"/>
  <c r="N138" i="1"/>
  <c r="Q138" i="1" s="1"/>
  <c r="N139" i="1"/>
  <c r="Q139" i="1" s="1"/>
  <c r="N140" i="1"/>
  <c r="N141" i="1"/>
  <c r="N142" i="1"/>
  <c r="N143" i="1"/>
  <c r="N144" i="1"/>
  <c r="N145" i="1"/>
  <c r="N146" i="1"/>
  <c r="Q146" i="1" s="1"/>
  <c r="N147" i="1"/>
  <c r="Q147" i="1" s="1"/>
  <c r="N148" i="1"/>
  <c r="N149" i="1"/>
  <c r="N150" i="1"/>
  <c r="N151" i="1"/>
  <c r="N152" i="1"/>
  <c r="N153" i="1"/>
  <c r="N154" i="1"/>
  <c r="Q154" i="1" s="1"/>
  <c r="N155" i="1"/>
  <c r="Q155" i="1" s="1"/>
  <c r="N156" i="1"/>
  <c r="N157" i="1"/>
  <c r="N158" i="1"/>
  <c r="N159" i="1"/>
  <c r="N160" i="1"/>
  <c r="N161" i="1"/>
  <c r="N162" i="1"/>
  <c r="Q162" i="1" s="1"/>
  <c r="N163" i="1"/>
  <c r="Q163" i="1" s="1"/>
  <c r="N164" i="1"/>
  <c r="N165" i="1"/>
  <c r="N166" i="1"/>
  <c r="N167" i="1"/>
  <c r="N168" i="1"/>
  <c r="N169" i="1"/>
  <c r="N170" i="1"/>
  <c r="Q170" i="1" s="1"/>
  <c r="N171" i="1"/>
  <c r="Q171" i="1" s="1"/>
  <c r="N172" i="1"/>
  <c r="N173" i="1"/>
  <c r="N174" i="1"/>
  <c r="N175" i="1"/>
  <c r="N176" i="1"/>
  <c r="N177" i="1"/>
  <c r="N178" i="1"/>
  <c r="Q178" i="1" s="1"/>
  <c r="N179" i="1"/>
  <c r="Q179" i="1" s="1"/>
  <c r="N180" i="1"/>
  <c r="N181" i="1"/>
  <c r="N182" i="1"/>
  <c r="N183" i="1"/>
  <c r="N184" i="1"/>
  <c r="N185" i="1"/>
  <c r="N186" i="1"/>
  <c r="Q186" i="1" s="1"/>
  <c r="N187" i="1"/>
  <c r="Q187" i="1" s="1"/>
  <c r="N188" i="1"/>
  <c r="N189" i="1"/>
  <c r="N190" i="1"/>
  <c r="N191" i="1"/>
  <c r="N192" i="1"/>
  <c r="N193" i="1"/>
  <c r="N194" i="1"/>
  <c r="Q194" i="1" s="1"/>
  <c r="N195" i="1"/>
  <c r="Q195" i="1" s="1"/>
  <c r="N196" i="1"/>
  <c r="N197" i="1"/>
  <c r="N198" i="1"/>
  <c r="N199" i="1"/>
  <c r="N200" i="1"/>
  <c r="N201" i="1"/>
  <c r="N202" i="1"/>
  <c r="Q202" i="1" s="1"/>
  <c r="N203" i="1"/>
  <c r="Q203" i="1" s="1"/>
  <c r="N204" i="1"/>
  <c r="N205" i="1"/>
  <c r="N206" i="1"/>
  <c r="N207" i="1"/>
  <c r="N208" i="1"/>
  <c r="N209" i="1"/>
  <c r="N210" i="1"/>
  <c r="Q210" i="1" s="1"/>
  <c r="N211" i="1"/>
  <c r="Q211" i="1" s="1"/>
  <c r="N212" i="1"/>
  <c r="N213" i="1"/>
  <c r="N214" i="1"/>
  <c r="N215" i="1"/>
  <c r="N216" i="1"/>
  <c r="N217" i="1"/>
  <c r="N218" i="1"/>
  <c r="Q218" i="1" s="1"/>
  <c r="N219" i="1"/>
  <c r="Q219" i="1" s="1"/>
  <c r="N220" i="1"/>
  <c r="N221" i="1"/>
  <c r="N222" i="1"/>
  <c r="N223" i="1"/>
  <c r="N224" i="1"/>
  <c r="N225" i="1"/>
  <c r="N226" i="1"/>
  <c r="Q226" i="1" s="1"/>
  <c r="N227" i="1"/>
  <c r="Q227" i="1" s="1"/>
  <c r="N228" i="1"/>
  <c r="N229" i="1"/>
  <c r="N230" i="1"/>
  <c r="N231" i="1"/>
  <c r="N232" i="1"/>
  <c r="N233" i="1"/>
  <c r="N234" i="1"/>
  <c r="Q234" i="1" s="1"/>
  <c r="N235" i="1"/>
  <c r="Q235" i="1" s="1"/>
  <c r="N236" i="1"/>
  <c r="N237" i="1"/>
  <c r="N238" i="1"/>
  <c r="N239" i="1"/>
  <c r="N240" i="1"/>
  <c r="N241" i="1"/>
  <c r="N242" i="1"/>
  <c r="Q242" i="1" s="1"/>
  <c r="N243" i="1"/>
  <c r="Q243" i="1" s="1"/>
  <c r="N244" i="1"/>
  <c r="N245" i="1"/>
  <c r="N246" i="1"/>
  <c r="N247" i="1"/>
  <c r="N248" i="1"/>
  <c r="N249" i="1"/>
  <c r="N250" i="1"/>
  <c r="Q250" i="1" s="1"/>
  <c r="N251" i="1"/>
  <c r="Q251" i="1" s="1"/>
  <c r="N252" i="1"/>
  <c r="N253" i="1"/>
  <c r="N254" i="1"/>
  <c r="N255" i="1"/>
  <c r="N256" i="1"/>
  <c r="N257" i="1"/>
  <c r="N258" i="1"/>
  <c r="Q258" i="1" s="1"/>
  <c r="N259" i="1"/>
  <c r="Q259" i="1" s="1"/>
  <c r="N260" i="1"/>
  <c r="N261" i="1"/>
  <c r="N262" i="1"/>
  <c r="N263" i="1"/>
  <c r="N264" i="1"/>
  <c r="N265" i="1"/>
  <c r="N266" i="1"/>
  <c r="Q266" i="1" s="1"/>
  <c r="N267" i="1"/>
  <c r="Q267" i="1" s="1"/>
  <c r="N268" i="1"/>
  <c r="N269" i="1"/>
  <c r="N270" i="1"/>
  <c r="N271" i="1"/>
  <c r="N272" i="1"/>
  <c r="N273" i="1"/>
  <c r="N274" i="1"/>
  <c r="Q274" i="1" s="1"/>
  <c r="N275" i="1"/>
  <c r="Q275" i="1" s="1"/>
  <c r="N276" i="1"/>
  <c r="N277" i="1"/>
  <c r="N278" i="1"/>
  <c r="N279" i="1"/>
  <c r="N280" i="1"/>
  <c r="N281" i="1"/>
  <c r="N282" i="1"/>
  <c r="Q282" i="1" s="1"/>
  <c r="N283" i="1"/>
  <c r="Q283" i="1" s="1"/>
  <c r="N284" i="1"/>
  <c r="N285" i="1"/>
  <c r="N286" i="1"/>
  <c r="N287" i="1"/>
  <c r="N288" i="1"/>
  <c r="N289" i="1"/>
  <c r="N290" i="1"/>
  <c r="Q290" i="1" s="1"/>
  <c r="N291" i="1"/>
  <c r="Q291" i="1" s="1"/>
  <c r="N292" i="1"/>
  <c r="N293" i="1"/>
  <c r="N294" i="1"/>
  <c r="N295" i="1"/>
  <c r="N296" i="1"/>
  <c r="N297" i="1"/>
  <c r="N298" i="1"/>
  <c r="Q298" i="1" s="1"/>
  <c r="N299" i="1"/>
  <c r="Q299" i="1" s="1"/>
  <c r="N300" i="1"/>
  <c r="N301" i="1"/>
  <c r="N302" i="1"/>
  <c r="N303" i="1"/>
  <c r="N304" i="1"/>
  <c r="N305" i="1"/>
  <c r="N306" i="1"/>
  <c r="Q306" i="1" s="1"/>
  <c r="N307" i="1"/>
  <c r="Q307" i="1" s="1"/>
  <c r="N308" i="1"/>
  <c r="N309" i="1"/>
  <c r="N310" i="1"/>
  <c r="N311" i="1"/>
  <c r="N312" i="1"/>
  <c r="N313" i="1"/>
  <c r="N314" i="1"/>
  <c r="Q314" i="1" s="1"/>
  <c r="N315" i="1"/>
  <c r="Q315" i="1" s="1"/>
  <c r="N316" i="1"/>
  <c r="N317" i="1"/>
  <c r="N318" i="1"/>
  <c r="N319" i="1"/>
  <c r="N320" i="1"/>
  <c r="N321" i="1"/>
  <c r="N322" i="1"/>
  <c r="Q322" i="1" s="1"/>
  <c r="N323" i="1"/>
  <c r="Q323" i="1" s="1"/>
  <c r="N324" i="1"/>
  <c r="N325" i="1"/>
  <c r="N326" i="1"/>
  <c r="N327" i="1"/>
  <c r="N328" i="1"/>
  <c r="N329" i="1"/>
  <c r="N330" i="1"/>
  <c r="Q330" i="1" s="1"/>
  <c r="N331" i="1"/>
  <c r="Q331" i="1" s="1"/>
  <c r="N332" i="1"/>
  <c r="N333" i="1"/>
  <c r="N334" i="1"/>
  <c r="N335" i="1"/>
  <c r="N336" i="1"/>
  <c r="N337" i="1"/>
  <c r="N338" i="1"/>
  <c r="Q338" i="1" s="1"/>
  <c r="N339" i="1"/>
  <c r="Q339" i="1" s="1"/>
  <c r="N340" i="1"/>
  <c r="N341" i="1"/>
  <c r="N342" i="1"/>
  <c r="N343" i="1"/>
  <c r="N344" i="1"/>
  <c r="N345" i="1"/>
  <c r="N346" i="1"/>
  <c r="Q346" i="1" s="1"/>
  <c r="N347" i="1"/>
  <c r="Q347" i="1" s="1"/>
  <c r="N348" i="1"/>
  <c r="N349" i="1"/>
  <c r="N350" i="1"/>
  <c r="N351" i="1"/>
  <c r="N352" i="1"/>
  <c r="N353" i="1"/>
  <c r="N354" i="1"/>
  <c r="Q354" i="1" s="1"/>
  <c r="N355" i="1"/>
  <c r="Q355" i="1" s="1"/>
  <c r="N356" i="1"/>
  <c r="N357" i="1"/>
  <c r="N358" i="1"/>
  <c r="N359" i="1"/>
  <c r="N360" i="1"/>
  <c r="N361" i="1"/>
  <c r="N362" i="1"/>
  <c r="Q362" i="1" s="1"/>
  <c r="N363" i="1"/>
  <c r="Q363" i="1" s="1"/>
  <c r="N364" i="1"/>
  <c r="N365" i="1"/>
  <c r="N366" i="1"/>
  <c r="N367" i="1"/>
  <c r="N368" i="1"/>
  <c r="N369" i="1"/>
  <c r="N370" i="1"/>
  <c r="Q370" i="1" s="1"/>
  <c r="N371" i="1"/>
  <c r="Q371" i="1" s="1"/>
  <c r="N372" i="1"/>
  <c r="N373" i="1"/>
  <c r="N374" i="1"/>
  <c r="N375" i="1"/>
  <c r="N376" i="1"/>
  <c r="N377" i="1"/>
  <c r="N378" i="1"/>
  <c r="Q378" i="1" s="1"/>
  <c r="N379" i="1"/>
  <c r="Q379" i="1" s="1"/>
  <c r="N380" i="1"/>
  <c r="N381" i="1"/>
  <c r="N382" i="1"/>
  <c r="N383" i="1"/>
  <c r="N384" i="1"/>
  <c r="N385" i="1"/>
  <c r="N386" i="1"/>
  <c r="Q386" i="1" s="1"/>
  <c r="N387" i="1"/>
  <c r="Q387" i="1" s="1"/>
  <c r="N388" i="1"/>
  <c r="N389" i="1"/>
  <c r="N390" i="1"/>
  <c r="N391" i="1"/>
  <c r="N392" i="1"/>
  <c r="N393" i="1"/>
  <c r="N394" i="1"/>
  <c r="Q394" i="1" s="1"/>
  <c r="N395" i="1"/>
  <c r="Q395" i="1" s="1"/>
  <c r="N396" i="1"/>
  <c r="N397" i="1"/>
  <c r="N398" i="1"/>
  <c r="N399" i="1"/>
  <c r="N400" i="1"/>
  <c r="N401" i="1"/>
  <c r="N402" i="1"/>
  <c r="Q402" i="1" s="1"/>
  <c r="N403" i="1"/>
  <c r="Q403" i="1" s="1"/>
  <c r="N404" i="1"/>
  <c r="N405" i="1"/>
  <c r="N406" i="1"/>
  <c r="N407" i="1"/>
  <c r="N408" i="1"/>
  <c r="O408" i="1" s="1"/>
  <c r="P408" i="1" s="1"/>
  <c r="N409" i="1"/>
  <c r="Q409" i="1" s="1"/>
  <c r="N410" i="1"/>
  <c r="Q410" i="1" s="1"/>
  <c r="N411" i="1"/>
  <c r="Q411" i="1" s="1"/>
  <c r="N412" i="1"/>
  <c r="N413" i="1"/>
  <c r="N414" i="1"/>
  <c r="N415" i="1"/>
  <c r="N416" i="1"/>
  <c r="N417" i="1"/>
  <c r="Q417" i="1" s="1"/>
  <c r="N418" i="1"/>
  <c r="Q418" i="1" s="1"/>
  <c r="N419" i="1"/>
  <c r="Q419" i="1" s="1"/>
  <c r="N420" i="1"/>
  <c r="N421" i="1"/>
  <c r="N422" i="1"/>
  <c r="N423" i="1"/>
  <c r="N424" i="1"/>
  <c r="N425" i="1"/>
  <c r="Q425" i="1" s="1"/>
  <c r="N426" i="1"/>
  <c r="Q426" i="1" s="1"/>
  <c r="N427" i="1"/>
  <c r="Q427" i="1" s="1"/>
  <c r="N428" i="1"/>
  <c r="N429" i="1"/>
  <c r="N430" i="1"/>
  <c r="N431" i="1"/>
  <c r="N432" i="1"/>
  <c r="N433" i="1"/>
  <c r="Q433" i="1" s="1"/>
  <c r="N434" i="1"/>
  <c r="Q434" i="1" s="1"/>
  <c r="N435" i="1"/>
  <c r="Q435" i="1" s="1"/>
  <c r="N436" i="1"/>
  <c r="N437" i="1"/>
  <c r="N438" i="1"/>
  <c r="N439" i="1"/>
  <c r="N440" i="1"/>
  <c r="N441" i="1"/>
  <c r="Q441" i="1" s="1"/>
  <c r="N442" i="1"/>
  <c r="Q442" i="1" s="1"/>
  <c r="N443" i="1"/>
  <c r="Q443" i="1" s="1"/>
  <c r="N444" i="1"/>
  <c r="N445" i="1"/>
  <c r="N446" i="1"/>
  <c r="N447" i="1"/>
  <c r="N448" i="1"/>
  <c r="N449" i="1"/>
  <c r="Q449" i="1" s="1"/>
  <c r="N450" i="1"/>
  <c r="Q450" i="1" s="1"/>
  <c r="N451" i="1"/>
  <c r="Q451" i="1" s="1"/>
  <c r="N452" i="1"/>
  <c r="N453" i="1"/>
  <c r="N454" i="1"/>
  <c r="N455" i="1"/>
  <c r="Q455" i="1" s="1"/>
  <c r="N456" i="1"/>
  <c r="Q456" i="1" s="1"/>
  <c r="N457" i="1"/>
  <c r="Q457" i="1" s="1"/>
  <c r="N458" i="1"/>
  <c r="Q458" i="1" s="1"/>
  <c r="N459" i="1"/>
  <c r="Q459" i="1" s="1"/>
  <c r="N460" i="1"/>
  <c r="N461" i="1"/>
  <c r="N462" i="1"/>
  <c r="N463" i="1"/>
  <c r="Q463" i="1" s="1"/>
  <c r="N464" i="1"/>
  <c r="Q464" i="1" s="1"/>
  <c r="N465" i="1"/>
  <c r="Q465" i="1" s="1"/>
  <c r="N466" i="1"/>
  <c r="Q466" i="1" s="1"/>
  <c r="N467" i="1"/>
  <c r="Q467" i="1" s="1"/>
  <c r="N468" i="1"/>
  <c r="N469" i="1"/>
  <c r="N470" i="1"/>
  <c r="N471" i="1"/>
  <c r="Q471" i="1" s="1"/>
  <c r="N472" i="1"/>
  <c r="Q472" i="1" s="1"/>
  <c r="N473" i="1"/>
  <c r="Q473" i="1" s="1"/>
  <c r="N474" i="1"/>
  <c r="Q474" i="1" s="1"/>
  <c r="N475" i="1"/>
  <c r="Q475" i="1" s="1"/>
  <c r="N476" i="1"/>
  <c r="N477" i="1"/>
  <c r="N478" i="1"/>
  <c r="N479" i="1"/>
  <c r="Q479" i="1" s="1"/>
  <c r="N480" i="1"/>
  <c r="Q480" i="1" s="1"/>
  <c r="N481" i="1"/>
  <c r="Q481" i="1" s="1"/>
  <c r="N482" i="1"/>
  <c r="Q482" i="1" s="1"/>
  <c r="N483" i="1"/>
  <c r="Q483" i="1" s="1"/>
  <c r="N484" i="1"/>
  <c r="N485" i="1"/>
  <c r="N486" i="1"/>
  <c r="N487" i="1"/>
  <c r="Q487" i="1" s="1"/>
  <c r="N488" i="1"/>
  <c r="Q488" i="1" s="1"/>
  <c r="N489" i="1"/>
  <c r="Q489" i="1" s="1"/>
  <c r="N490" i="1"/>
  <c r="Q490" i="1" s="1"/>
  <c r="N491" i="1"/>
  <c r="Q491" i="1" s="1"/>
  <c r="N492" i="1"/>
  <c r="N493" i="1"/>
  <c r="N494" i="1"/>
  <c r="N495" i="1"/>
  <c r="Q495" i="1" s="1"/>
  <c r="N496" i="1"/>
  <c r="Q496" i="1" s="1"/>
  <c r="N497" i="1"/>
  <c r="Q497" i="1" s="1"/>
  <c r="N498" i="1"/>
  <c r="Q498" i="1" s="1"/>
  <c r="N499" i="1"/>
  <c r="Q499" i="1" s="1"/>
  <c r="N500" i="1"/>
  <c r="N501" i="1"/>
  <c r="N502" i="1"/>
  <c r="N503" i="1"/>
  <c r="Q503" i="1" s="1"/>
  <c r="N504" i="1"/>
  <c r="Q504" i="1" s="1"/>
  <c r="N505" i="1"/>
  <c r="Q505" i="1" s="1"/>
  <c r="N506" i="1"/>
  <c r="Q506" i="1" s="1"/>
  <c r="N507" i="1"/>
  <c r="Q507" i="1" s="1"/>
  <c r="N508" i="1"/>
  <c r="N509" i="1"/>
  <c r="N510" i="1"/>
  <c r="N511" i="1"/>
  <c r="Q511" i="1" s="1"/>
  <c r="N512" i="1"/>
  <c r="Q512" i="1" s="1"/>
  <c r="N513" i="1"/>
  <c r="Q513" i="1" s="1"/>
  <c r="N514" i="1"/>
  <c r="Q514" i="1" s="1"/>
  <c r="N515" i="1"/>
  <c r="Q515" i="1" s="1"/>
  <c r="N516" i="1"/>
  <c r="N517" i="1"/>
  <c r="N518" i="1"/>
  <c r="N519" i="1"/>
  <c r="Q519" i="1" s="1"/>
  <c r="N520" i="1"/>
  <c r="Q520" i="1" s="1"/>
  <c r="N521" i="1"/>
  <c r="Q521" i="1" s="1"/>
  <c r="N522" i="1"/>
  <c r="Q522" i="1" s="1"/>
  <c r="N523" i="1"/>
  <c r="Q523" i="1" s="1"/>
  <c r="N524" i="1"/>
  <c r="N525" i="1"/>
  <c r="N526" i="1"/>
  <c r="N527" i="1"/>
  <c r="Q527" i="1" s="1"/>
  <c r="N528" i="1"/>
  <c r="Q528" i="1" s="1"/>
  <c r="N529" i="1"/>
  <c r="Q529" i="1" s="1"/>
  <c r="N530" i="1"/>
  <c r="Q530" i="1" s="1"/>
  <c r="N531" i="1"/>
  <c r="Q531" i="1" s="1"/>
  <c r="N532" i="1"/>
  <c r="N533" i="1"/>
  <c r="N534" i="1"/>
  <c r="N535" i="1"/>
  <c r="Q535" i="1" s="1"/>
  <c r="N536" i="1"/>
  <c r="Q536" i="1" s="1"/>
  <c r="N537" i="1"/>
  <c r="Q537" i="1" s="1"/>
  <c r="N538" i="1"/>
  <c r="Q538" i="1" s="1"/>
  <c r="N539" i="1"/>
  <c r="Q539" i="1" s="1"/>
  <c r="N540" i="1"/>
  <c r="N541" i="1"/>
  <c r="N542" i="1"/>
  <c r="N543" i="1"/>
  <c r="Q543" i="1" s="1"/>
  <c r="N544" i="1"/>
  <c r="Q544" i="1" s="1"/>
  <c r="N545" i="1"/>
  <c r="Q545" i="1" s="1"/>
  <c r="N546" i="1"/>
  <c r="Q546" i="1" s="1"/>
  <c r="N547" i="1"/>
  <c r="Q547" i="1" s="1"/>
  <c r="N548" i="1"/>
  <c r="N549" i="1"/>
  <c r="N550" i="1"/>
  <c r="N551" i="1"/>
  <c r="Q551" i="1" s="1"/>
  <c r="N552" i="1"/>
  <c r="Q552" i="1" s="1"/>
  <c r="N553" i="1"/>
  <c r="Q553" i="1" s="1"/>
  <c r="N554" i="1"/>
  <c r="Q554" i="1" s="1"/>
  <c r="N555" i="1"/>
  <c r="Q555" i="1" s="1"/>
  <c r="N556" i="1"/>
  <c r="N557" i="1"/>
  <c r="Q557" i="1" s="1"/>
  <c r="N558" i="1"/>
  <c r="N559" i="1"/>
  <c r="Q559" i="1" s="1"/>
  <c r="N560" i="1"/>
  <c r="Q560" i="1" s="1"/>
  <c r="N561" i="1"/>
  <c r="Q561" i="1" s="1"/>
  <c r="N562" i="1"/>
  <c r="Q562" i="1" s="1"/>
  <c r="N563" i="1"/>
  <c r="Q563" i="1" s="1"/>
  <c r="N564" i="1"/>
  <c r="N565" i="1"/>
  <c r="Q565" i="1" s="1"/>
  <c r="N566" i="1"/>
  <c r="N567" i="1"/>
  <c r="Q567" i="1" s="1"/>
  <c r="N568" i="1"/>
  <c r="Q568" i="1" s="1"/>
  <c r="N569" i="1"/>
  <c r="Q569" i="1" s="1"/>
  <c r="N570" i="1"/>
  <c r="Q570" i="1" s="1"/>
  <c r="N571" i="1"/>
  <c r="Q571" i="1" s="1"/>
  <c r="N572" i="1"/>
  <c r="N573" i="1"/>
  <c r="Q573" i="1" s="1"/>
  <c r="N574" i="1"/>
  <c r="N575" i="1"/>
  <c r="Q575" i="1" s="1"/>
  <c r="N576" i="1"/>
  <c r="Q576" i="1" s="1"/>
  <c r="N577" i="1"/>
  <c r="Q577" i="1" s="1"/>
  <c r="N578" i="1"/>
  <c r="Q578" i="1" s="1"/>
  <c r="N579" i="1"/>
  <c r="Q579" i="1" s="1"/>
  <c r="N580" i="1"/>
  <c r="Q580" i="1" s="1"/>
  <c r="N581" i="1"/>
  <c r="Q581" i="1" s="1"/>
  <c r="N582" i="1"/>
  <c r="N583" i="1"/>
  <c r="Q583" i="1" s="1"/>
  <c r="N584" i="1"/>
  <c r="Q584" i="1" s="1"/>
  <c r="N585" i="1"/>
  <c r="Q585" i="1" s="1"/>
  <c r="N586" i="1"/>
  <c r="Q586" i="1" s="1"/>
  <c r="N587" i="1"/>
  <c r="Q587" i="1" s="1"/>
  <c r="N588" i="1"/>
  <c r="Q588" i="1" s="1"/>
  <c r="N589" i="1"/>
  <c r="Q589" i="1" s="1"/>
  <c r="N590" i="1"/>
  <c r="N591" i="1"/>
  <c r="Q591" i="1" s="1"/>
  <c r="N592" i="1"/>
  <c r="Q592" i="1" s="1"/>
  <c r="N593" i="1"/>
  <c r="Q593" i="1" s="1"/>
  <c r="N594" i="1"/>
  <c r="Q594" i="1" s="1"/>
  <c r="N595" i="1"/>
  <c r="Q595" i="1" s="1"/>
  <c r="N596" i="1"/>
  <c r="Q596" i="1" s="1"/>
  <c r="N597" i="1"/>
  <c r="Q597" i="1" s="1"/>
  <c r="N598" i="1"/>
  <c r="N599" i="1"/>
  <c r="Q599" i="1" s="1"/>
  <c r="N600" i="1"/>
  <c r="Q600" i="1" s="1"/>
  <c r="N601" i="1"/>
  <c r="Q601" i="1" s="1"/>
  <c r="N602" i="1"/>
  <c r="Q602" i="1" s="1"/>
  <c r="N603" i="1"/>
  <c r="Q603" i="1" s="1"/>
  <c r="N604" i="1"/>
  <c r="Q604" i="1" s="1"/>
  <c r="N605" i="1"/>
  <c r="Q605" i="1" s="1"/>
  <c r="N606" i="1"/>
  <c r="N607" i="1"/>
  <c r="Q607" i="1" s="1"/>
  <c r="N608" i="1"/>
  <c r="Q608" i="1" s="1"/>
  <c r="N609" i="1"/>
  <c r="Q609" i="1" s="1"/>
  <c r="N610" i="1"/>
  <c r="Q610" i="1" s="1"/>
  <c r="N611" i="1"/>
  <c r="Q611" i="1" s="1"/>
  <c r="N612" i="1"/>
  <c r="Q612" i="1" s="1"/>
  <c r="N613" i="1"/>
  <c r="Q613" i="1" s="1"/>
  <c r="N614" i="1"/>
  <c r="N615" i="1"/>
  <c r="Q615" i="1" s="1"/>
  <c r="N2" i="1"/>
  <c r="Q2" i="1" s="1"/>
  <c r="N22" i="3" l="1"/>
  <c r="O465" i="1"/>
  <c r="P465" i="1" s="1"/>
  <c r="O451" i="1"/>
  <c r="P451" i="1" s="1"/>
  <c r="O554" i="1"/>
  <c r="P554" i="1" s="1"/>
  <c r="O433" i="1"/>
  <c r="P433" i="1" s="1"/>
  <c r="O187" i="1"/>
  <c r="P187" i="1" s="1"/>
  <c r="O594" i="1"/>
  <c r="P594" i="1" s="1"/>
  <c r="O543" i="1"/>
  <c r="P543" i="1" s="1"/>
  <c r="O410" i="1"/>
  <c r="P410" i="1" s="1"/>
  <c r="O155" i="1"/>
  <c r="P155" i="1" s="1"/>
  <c r="O529" i="1"/>
  <c r="P529" i="1" s="1"/>
  <c r="O379" i="1"/>
  <c r="P379" i="1" s="1"/>
  <c r="O123" i="1"/>
  <c r="P123" i="1" s="1"/>
  <c r="O515" i="1"/>
  <c r="P515" i="1" s="1"/>
  <c r="O347" i="1"/>
  <c r="P347" i="1" s="1"/>
  <c r="O91" i="1"/>
  <c r="P91" i="1" s="1"/>
  <c r="O490" i="1"/>
  <c r="P490" i="1" s="1"/>
  <c r="O315" i="1"/>
  <c r="P315" i="1" s="1"/>
  <c r="O50" i="1"/>
  <c r="P50" i="1" s="1"/>
  <c r="O612" i="1"/>
  <c r="P612" i="1" s="1"/>
  <c r="O479" i="1"/>
  <c r="P479" i="1" s="1"/>
  <c r="O283" i="1"/>
  <c r="P283" i="1" s="1"/>
  <c r="O9" i="1"/>
  <c r="P9" i="1" s="1"/>
  <c r="Q440" i="1"/>
  <c r="O440" i="1"/>
  <c r="P440" i="1" s="1"/>
  <c r="Q400" i="1"/>
  <c r="O400" i="1"/>
  <c r="P400" i="1" s="1"/>
  <c r="Q344" i="1"/>
  <c r="O344" i="1"/>
  <c r="P344" i="1" s="1"/>
  <c r="Q320" i="1"/>
  <c r="O320" i="1"/>
  <c r="P320" i="1" s="1"/>
  <c r="Q280" i="1"/>
  <c r="O280" i="1"/>
  <c r="P280" i="1" s="1"/>
  <c r="Q232" i="1"/>
  <c r="O232" i="1"/>
  <c r="P232" i="1" s="1"/>
  <c r="Q184" i="1"/>
  <c r="O184" i="1"/>
  <c r="P184" i="1" s="1"/>
  <c r="Q160" i="1"/>
  <c r="O160" i="1"/>
  <c r="P160" i="1" s="1"/>
  <c r="Q128" i="1"/>
  <c r="O128" i="1"/>
  <c r="P128" i="1" s="1"/>
  <c r="Q80" i="1"/>
  <c r="O80" i="1"/>
  <c r="P80" i="1" s="1"/>
  <c r="Q64" i="1"/>
  <c r="O64" i="1"/>
  <c r="P64" i="1" s="1"/>
  <c r="Q48" i="1"/>
  <c r="O48" i="1"/>
  <c r="P48" i="1" s="1"/>
  <c r="Q16" i="1"/>
  <c r="O16" i="1"/>
  <c r="P16" i="1" s="1"/>
  <c r="Q432" i="1"/>
  <c r="O432" i="1"/>
  <c r="P432" i="1" s="1"/>
  <c r="Q416" i="1"/>
  <c r="O416" i="1"/>
  <c r="P416" i="1" s="1"/>
  <c r="Q368" i="1"/>
  <c r="O368" i="1"/>
  <c r="P368" i="1" s="1"/>
  <c r="Q312" i="1"/>
  <c r="O312" i="1"/>
  <c r="P312" i="1" s="1"/>
  <c r="Q264" i="1"/>
  <c r="O264" i="1"/>
  <c r="P264" i="1" s="1"/>
  <c r="Q224" i="1"/>
  <c r="O224" i="1"/>
  <c r="P224" i="1" s="1"/>
  <c r="Q168" i="1"/>
  <c r="O168" i="1"/>
  <c r="P168" i="1" s="1"/>
  <c r="Q112" i="1"/>
  <c r="O112" i="1"/>
  <c r="P112" i="1" s="1"/>
  <c r="Q447" i="1"/>
  <c r="O447" i="1"/>
  <c r="P447" i="1" s="1"/>
  <c r="Q439" i="1"/>
  <c r="O439" i="1"/>
  <c r="P439" i="1" s="1"/>
  <c r="Q431" i="1"/>
  <c r="O431" i="1"/>
  <c r="P431" i="1" s="1"/>
  <c r="Q423" i="1"/>
  <c r="O423" i="1"/>
  <c r="P423" i="1" s="1"/>
  <c r="Q415" i="1"/>
  <c r="O415" i="1"/>
  <c r="P415" i="1" s="1"/>
  <c r="Q407" i="1"/>
  <c r="O407" i="1"/>
  <c r="P407" i="1" s="1"/>
  <c r="Q399" i="1"/>
  <c r="O399" i="1"/>
  <c r="P399" i="1" s="1"/>
  <c r="Q391" i="1"/>
  <c r="O391" i="1"/>
  <c r="P391" i="1" s="1"/>
  <c r="Q383" i="1"/>
  <c r="O383" i="1"/>
  <c r="P383" i="1" s="1"/>
  <c r="Q375" i="1"/>
  <c r="O375" i="1"/>
  <c r="P375" i="1" s="1"/>
  <c r="Q367" i="1"/>
  <c r="O367" i="1"/>
  <c r="P367" i="1" s="1"/>
  <c r="Q359" i="1"/>
  <c r="O359" i="1"/>
  <c r="P359" i="1" s="1"/>
  <c r="Q351" i="1"/>
  <c r="O351" i="1"/>
  <c r="P351" i="1" s="1"/>
  <c r="Q343" i="1"/>
  <c r="O343" i="1"/>
  <c r="P343" i="1" s="1"/>
  <c r="Q335" i="1"/>
  <c r="O335" i="1"/>
  <c r="P335" i="1" s="1"/>
  <c r="Q327" i="1"/>
  <c r="O327" i="1"/>
  <c r="P327" i="1" s="1"/>
  <c r="Q319" i="1"/>
  <c r="O319" i="1"/>
  <c r="P319" i="1" s="1"/>
  <c r="Q311" i="1"/>
  <c r="O311" i="1"/>
  <c r="P311" i="1" s="1"/>
  <c r="Q303" i="1"/>
  <c r="O303" i="1"/>
  <c r="P303" i="1" s="1"/>
  <c r="Q295" i="1"/>
  <c r="O295" i="1"/>
  <c r="P295" i="1" s="1"/>
  <c r="Q287" i="1"/>
  <c r="O287" i="1"/>
  <c r="P287" i="1" s="1"/>
  <c r="Q279" i="1"/>
  <c r="O279" i="1"/>
  <c r="P279" i="1" s="1"/>
  <c r="O271" i="1"/>
  <c r="P271" i="1" s="1"/>
  <c r="Q271" i="1"/>
  <c r="Q263" i="1"/>
  <c r="O263" i="1"/>
  <c r="P263" i="1" s="1"/>
  <c r="Q255" i="1"/>
  <c r="O255" i="1"/>
  <c r="P255" i="1" s="1"/>
  <c r="Q247" i="1"/>
  <c r="O247" i="1"/>
  <c r="P247" i="1" s="1"/>
  <c r="Q239" i="1"/>
  <c r="O239" i="1"/>
  <c r="P239" i="1" s="1"/>
  <c r="Q231" i="1"/>
  <c r="O231" i="1"/>
  <c r="P231" i="1" s="1"/>
  <c r="Q223" i="1"/>
  <c r="O223" i="1"/>
  <c r="P223" i="1" s="1"/>
  <c r="Q215" i="1"/>
  <c r="O215" i="1"/>
  <c r="P215" i="1" s="1"/>
  <c r="Q207" i="1"/>
  <c r="O207" i="1"/>
  <c r="P207" i="1" s="1"/>
  <c r="Q199" i="1"/>
  <c r="O199" i="1"/>
  <c r="P199" i="1" s="1"/>
  <c r="Q191" i="1"/>
  <c r="O191" i="1"/>
  <c r="P191" i="1" s="1"/>
  <c r="Q183" i="1"/>
  <c r="O183" i="1"/>
  <c r="P183" i="1" s="1"/>
  <c r="Q175" i="1"/>
  <c r="O175" i="1"/>
  <c r="P175" i="1" s="1"/>
  <c r="Q167" i="1"/>
  <c r="O167" i="1"/>
  <c r="P167" i="1" s="1"/>
  <c r="Q159" i="1"/>
  <c r="O159" i="1"/>
  <c r="P159" i="1" s="1"/>
  <c r="Q151" i="1"/>
  <c r="O151" i="1"/>
  <c r="P151" i="1" s="1"/>
  <c r="Q143" i="1"/>
  <c r="O143" i="1"/>
  <c r="P143" i="1" s="1"/>
  <c r="Q135" i="1"/>
  <c r="O135" i="1"/>
  <c r="P135" i="1" s="1"/>
  <c r="Q127" i="1"/>
  <c r="O127" i="1"/>
  <c r="P127" i="1" s="1"/>
  <c r="Q119" i="1"/>
  <c r="O119" i="1"/>
  <c r="P119" i="1" s="1"/>
  <c r="Q111" i="1"/>
  <c r="O111" i="1"/>
  <c r="P111" i="1" s="1"/>
  <c r="Q103" i="1"/>
  <c r="O103" i="1"/>
  <c r="P103" i="1" s="1"/>
  <c r="Q95" i="1"/>
  <c r="O95" i="1"/>
  <c r="P95" i="1" s="1"/>
  <c r="Q87" i="1"/>
  <c r="O87" i="1"/>
  <c r="P87" i="1" s="1"/>
  <c r="Q79" i="1"/>
  <c r="O79" i="1"/>
  <c r="P79" i="1" s="1"/>
  <c r="Q71" i="1"/>
  <c r="O71" i="1"/>
  <c r="P71" i="1" s="1"/>
  <c r="O63" i="1"/>
  <c r="P63" i="1" s="1"/>
  <c r="Q63" i="1"/>
  <c r="Q55" i="1"/>
  <c r="O55" i="1"/>
  <c r="P55" i="1" s="1"/>
  <c r="Q47" i="1"/>
  <c r="O47" i="1"/>
  <c r="P47" i="1" s="1"/>
  <c r="Q39" i="1"/>
  <c r="O39" i="1"/>
  <c r="P39" i="1" s="1"/>
  <c r="Q31" i="1"/>
  <c r="O31" i="1"/>
  <c r="P31" i="1" s="1"/>
  <c r="Q23" i="1"/>
  <c r="O23" i="1"/>
  <c r="P23" i="1" s="1"/>
  <c r="Q15" i="1"/>
  <c r="O15" i="1"/>
  <c r="P15" i="1" s="1"/>
  <c r="Q7" i="1"/>
  <c r="O7" i="1"/>
  <c r="P7" i="1" s="1"/>
  <c r="O611" i="1"/>
  <c r="P611" i="1" s="1"/>
  <c r="O602" i="1"/>
  <c r="P602" i="1" s="1"/>
  <c r="O593" i="1"/>
  <c r="P593" i="1" s="1"/>
  <c r="O584" i="1"/>
  <c r="P584" i="1" s="1"/>
  <c r="O575" i="1"/>
  <c r="P575" i="1" s="1"/>
  <c r="O563" i="1"/>
  <c r="P563" i="1" s="1"/>
  <c r="O553" i="1"/>
  <c r="P553" i="1" s="1"/>
  <c r="O539" i="1"/>
  <c r="P539" i="1" s="1"/>
  <c r="O528" i="1"/>
  <c r="P528" i="1" s="1"/>
  <c r="O514" i="1"/>
  <c r="P514" i="1" s="1"/>
  <c r="O503" i="1"/>
  <c r="P503" i="1" s="1"/>
  <c r="O489" i="1"/>
  <c r="P489" i="1" s="1"/>
  <c r="O475" i="1"/>
  <c r="P475" i="1" s="1"/>
  <c r="O464" i="1"/>
  <c r="P464" i="1" s="1"/>
  <c r="O450" i="1"/>
  <c r="P450" i="1" s="1"/>
  <c r="O427" i="1"/>
  <c r="P427" i="1" s="1"/>
  <c r="O409" i="1"/>
  <c r="P409" i="1" s="1"/>
  <c r="O378" i="1"/>
  <c r="P378" i="1" s="1"/>
  <c r="O346" i="1"/>
  <c r="P346" i="1" s="1"/>
  <c r="O314" i="1"/>
  <c r="P314" i="1" s="1"/>
  <c r="O282" i="1"/>
  <c r="P282" i="1" s="1"/>
  <c r="O250" i="1"/>
  <c r="P250" i="1" s="1"/>
  <c r="O218" i="1"/>
  <c r="P218" i="1" s="1"/>
  <c r="O186" i="1"/>
  <c r="P186" i="1" s="1"/>
  <c r="O154" i="1"/>
  <c r="P154" i="1" s="1"/>
  <c r="O122" i="1"/>
  <c r="P122" i="1" s="1"/>
  <c r="O90" i="1"/>
  <c r="P90" i="1" s="1"/>
  <c r="O49" i="1"/>
  <c r="P49" i="1" s="1"/>
  <c r="Q424" i="1"/>
  <c r="O424" i="1"/>
  <c r="P424" i="1" s="1"/>
  <c r="Q384" i="1"/>
  <c r="O384" i="1"/>
  <c r="P384" i="1" s="1"/>
  <c r="Q336" i="1"/>
  <c r="O336" i="1"/>
  <c r="P336" i="1" s="1"/>
  <c r="Q296" i="1"/>
  <c r="O296" i="1"/>
  <c r="P296" i="1" s="1"/>
  <c r="Q272" i="1"/>
  <c r="O272" i="1"/>
  <c r="P272" i="1" s="1"/>
  <c r="Q240" i="1"/>
  <c r="O240" i="1"/>
  <c r="P240" i="1" s="1"/>
  <c r="Q208" i="1"/>
  <c r="O208" i="1"/>
  <c r="P208" i="1" s="1"/>
  <c r="Q176" i="1"/>
  <c r="O176" i="1"/>
  <c r="P176" i="1" s="1"/>
  <c r="Q136" i="1"/>
  <c r="O136" i="1"/>
  <c r="P136" i="1" s="1"/>
  <c r="Q88" i="1"/>
  <c r="O88" i="1"/>
  <c r="P88" i="1" s="1"/>
  <c r="O576" i="1"/>
  <c r="P576" i="1" s="1"/>
  <c r="Q614" i="1"/>
  <c r="O614" i="1"/>
  <c r="P614" i="1" s="1"/>
  <c r="Q606" i="1"/>
  <c r="O606" i="1"/>
  <c r="P606" i="1" s="1"/>
  <c r="Q598" i="1"/>
  <c r="O598" i="1"/>
  <c r="P598" i="1" s="1"/>
  <c r="Q590" i="1"/>
  <c r="O590" i="1"/>
  <c r="P590" i="1" s="1"/>
  <c r="Q582" i="1"/>
  <c r="O582" i="1"/>
  <c r="P582" i="1" s="1"/>
  <c r="Q574" i="1"/>
  <c r="O574" i="1"/>
  <c r="P574" i="1" s="1"/>
  <c r="Q566" i="1"/>
  <c r="O566" i="1"/>
  <c r="P566" i="1" s="1"/>
  <c r="Q558" i="1"/>
  <c r="O558" i="1"/>
  <c r="P558" i="1" s="1"/>
  <c r="Q550" i="1"/>
  <c r="O550" i="1"/>
  <c r="P550" i="1" s="1"/>
  <c r="Q542" i="1"/>
  <c r="O542" i="1"/>
  <c r="P542" i="1" s="1"/>
  <c r="Q534" i="1"/>
  <c r="O534" i="1"/>
  <c r="P534" i="1" s="1"/>
  <c r="Q526" i="1"/>
  <c r="O526" i="1"/>
  <c r="P526" i="1" s="1"/>
  <c r="Q518" i="1"/>
  <c r="O518" i="1"/>
  <c r="P518" i="1" s="1"/>
  <c r="Q510" i="1"/>
  <c r="O510" i="1"/>
  <c r="P510" i="1" s="1"/>
  <c r="Q502" i="1"/>
  <c r="O502" i="1"/>
  <c r="P502" i="1" s="1"/>
  <c r="Q494" i="1"/>
  <c r="O494" i="1"/>
  <c r="P494" i="1" s="1"/>
  <c r="Q486" i="1"/>
  <c r="O486" i="1"/>
  <c r="P486" i="1" s="1"/>
  <c r="Q478" i="1"/>
  <c r="O478" i="1"/>
  <c r="P478" i="1" s="1"/>
  <c r="Q470" i="1"/>
  <c r="O470" i="1"/>
  <c r="P470" i="1" s="1"/>
  <c r="Q462" i="1"/>
  <c r="O462" i="1"/>
  <c r="P462" i="1" s="1"/>
  <c r="Q454" i="1"/>
  <c r="O454" i="1"/>
  <c r="P454" i="1" s="1"/>
  <c r="Q446" i="1"/>
  <c r="O446" i="1"/>
  <c r="P446" i="1" s="1"/>
  <c r="Q438" i="1"/>
  <c r="O438" i="1"/>
  <c r="P438" i="1" s="1"/>
  <c r="Q430" i="1"/>
  <c r="O430" i="1"/>
  <c r="P430" i="1" s="1"/>
  <c r="Q422" i="1"/>
  <c r="O422" i="1"/>
  <c r="P422" i="1" s="1"/>
  <c r="Q414" i="1"/>
  <c r="O414" i="1"/>
  <c r="P414" i="1" s="1"/>
  <c r="Q406" i="1"/>
  <c r="O406" i="1"/>
  <c r="P406" i="1" s="1"/>
  <c r="Q398" i="1"/>
  <c r="O398" i="1"/>
  <c r="P398" i="1" s="1"/>
  <c r="Q390" i="1"/>
  <c r="O390" i="1"/>
  <c r="P390" i="1" s="1"/>
  <c r="Q382" i="1"/>
  <c r="O382" i="1"/>
  <c r="P382" i="1" s="1"/>
  <c r="Q374" i="1"/>
  <c r="O374" i="1"/>
  <c r="P374" i="1" s="1"/>
  <c r="Q366" i="1"/>
  <c r="O366" i="1"/>
  <c r="P366" i="1" s="1"/>
  <c r="Q358" i="1"/>
  <c r="O358" i="1"/>
  <c r="P358" i="1" s="1"/>
  <c r="Q350" i="1"/>
  <c r="O350" i="1"/>
  <c r="P350" i="1" s="1"/>
  <c r="Q342" i="1"/>
  <c r="O342" i="1"/>
  <c r="P342" i="1" s="1"/>
  <c r="Q334" i="1"/>
  <c r="O334" i="1"/>
  <c r="P334" i="1" s="1"/>
  <c r="Q326" i="1"/>
  <c r="O326" i="1"/>
  <c r="P326" i="1" s="1"/>
  <c r="Q318" i="1"/>
  <c r="O318" i="1"/>
  <c r="P318" i="1" s="1"/>
  <c r="Q310" i="1"/>
  <c r="O310" i="1"/>
  <c r="P310" i="1" s="1"/>
  <c r="Q302" i="1"/>
  <c r="O302" i="1"/>
  <c r="P302" i="1" s="1"/>
  <c r="Q294" i="1"/>
  <c r="O294" i="1"/>
  <c r="P294" i="1" s="1"/>
  <c r="Q286" i="1"/>
  <c r="O286" i="1"/>
  <c r="P286" i="1" s="1"/>
  <c r="Q278" i="1"/>
  <c r="O278" i="1"/>
  <c r="P278" i="1" s="1"/>
  <c r="Q270" i="1"/>
  <c r="O270" i="1"/>
  <c r="P270" i="1" s="1"/>
  <c r="Q262" i="1"/>
  <c r="O262" i="1"/>
  <c r="P262" i="1" s="1"/>
  <c r="Q254" i="1"/>
  <c r="O254" i="1"/>
  <c r="P254" i="1" s="1"/>
  <c r="Q246" i="1"/>
  <c r="O246" i="1"/>
  <c r="P246" i="1" s="1"/>
  <c r="Q238" i="1"/>
  <c r="O238" i="1"/>
  <c r="P238" i="1" s="1"/>
  <c r="Q230" i="1"/>
  <c r="O230" i="1"/>
  <c r="P230" i="1" s="1"/>
  <c r="Q222" i="1"/>
  <c r="O222" i="1"/>
  <c r="P222" i="1" s="1"/>
  <c r="Q214" i="1"/>
  <c r="O214" i="1"/>
  <c r="P214" i="1" s="1"/>
  <c r="Q206" i="1"/>
  <c r="O206" i="1"/>
  <c r="P206" i="1" s="1"/>
  <c r="Q198" i="1"/>
  <c r="O198" i="1"/>
  <c r="P198" i="1" s="1"/>
  <c r="Q190" i="1"/>
  <c r="O190" i="1"/>
  <c r="P190" i="1" s="1"/>
  <c r="Q182" i="1"/>
  <c r="O182" i="1"/>
  <c r="P182" i="1" s="1"/>
  <c r="Q174" i="1"/>
  <c r="O174" i="1"/>
  <c r="P174" i="1" s="1"/>
  <c r="Q166" i="1"/>
  <c r="O166" i="1"/>
  <c r="P166" i="1" s="1"/>
  <c r="Q158" i="1"/>
  <c r="O158" i="1"/>
  <c r="P158" i="1" s="1"/>
  <c r="Q150" i="1"/>
  <c r="O150" i="1"/>
  <c r="P150" i="1" s="1"/>
  <c r="Q142" i="1"/>
  <c r="O142" i="1"/>
  <c r="P142" i="1" s="1"/>
  <c r="Q134" i="1"/>
  <c r="O134" i="1"/>
  <c r="P134" i="1" s="1"/>
  <c r="Q126" i="1"/>
  <c r="O126" i="1"/>
  <c r="P126" i="1" s="1"/>
  <c r="Q118" i="1"/>
  <c r="O118" i="1"/>
  <c r="P118" i="1" s="1"/>
  <c r="Q110" i="1"/>
  <c r="O110" i="1"/>
  <c r="P110" i="1" s="1"/>
  <c r="Q102" i="1"/>
  <c r="O102" i="1"/>
  <c r="P102" i="1" s="1"/>
  <c r="Q94" i="1"/>
  <c r="O94" i="1"/>
  <c r="P94" i="1" s="1"/>
  <c r="Q86" i="1"/>
  <c r="O86" i="1"/>
  <c r="P86" i="1" s="1"/>
  <c r="Q78" i="1"/>
  <c r="O78" i="1"/>
  <c r="P78" i="1" s="1"/>
  <c r="Q70" i="1"/>
  <c r="O70" i="1"/>
  <c r="P70" i="1" s="1"/>
  <c r="Q62" i="1"/>
  <c r="O62" i="1"/>
  <c r="P62" i="1" s="1"/>
  <c r="Q54" i="1"/>
  <c r="O54" i="1"/>
  <c r="P54" i="1" s="1"/>
  <c r="Q46" i="1"/>
  <c r="O46" i="1"/>
  <c r="P46" i="1" s="1"/>
  <c r="Q38" i="1"/>
  <c r="O38" i="1"/>
  <c r="P38" i="1" s="1"/>
  <c r="Q30" i="1"/>
  <c r="O30" i="1"/>
  <c r="P30" i="1" s="1"/>
  <c r="Q22" i="1"/>
  <c r="O22" i="1"/>
  <c r="P22" i="1" s="1"/>
  <c r="Q14" i="1"/>
  <c r="O14" i="1"/>
  <c r="P14" i="1" s="1"/>
  <c r="Q6" i="1"/>
  <c r="O6" i="1"/>
  <c r="P6" i="1" s="1"/>
  <c r="O610" i="1"/>
  <c r="P610" i="1" s="1"/>
  <c r="O601" i="1"/>
  <c r="P601" i="1" s="1"/>
  <c r="O592" i="1"/>
  <c r="P592" i="1" s="1"/>
  <c r="O583" i="1"/>
  <c r="P583" i="1" s="1"/>
  <c r="O573" i="1"/>
  <c r="P573" i="1" s="1"/>
  <c r="O562" i="1"/>
  <c r="P562" i="1" s="1"/>
  <c r="O552" i="1"/>
  <c r="P552" i="1" s="1"/>
  <c r="O538" i="1"/>
  <c r="P538" i="1" s="1"/>
  <c r="O527" i="1"/>
  <c r="P527" i="1" s="1"/>
  <c r="O513" i="1"/>
  <c r="P513" i="1" s="1"/>
  <c r="O499" i="1"/>
  <c r="P499" i="1" s="1"/>
  <c r="O488" i="1"/>
  <c r="P488" i="1" s="1"/>
  <c r="O474" i="1"/>
  <c r="P474" i="1" s="1"/>
  <c r="O463" i="1"/>
  <c r="P463" i="1" s="1"/>
  <c r="O449" i="1"/>
  <c r="P449" i="1" s="1"/>
  <c r="O426" i="1"/>
  <c r="P426" i="1" s="1"/>
  <c r="O403" i="1"/>
  <c r="P403" i="1" s="1"/>
  <c r="O371" i="1"/>
  <c r="P371" i="1" s="1"/>
  <c r="O339" i="1"/>
  <c r="P339" i="1" s="1"/>
  <c r="O307" i="1"/>
  <c r="P307" i="1" s="1"/>
  <c r="O275" i="1"/>
  <c r="P275" i="1" s="1"/>
  <c r="O243" i="1"/>
  <c r="P243" i="1" s="1"/>
  <c r="O211" i="1"/>
  <c r="P211" i="1" s="1"/>
  <c r="O179" i="1"/>
  <c r="P179" i="1" s="1"/>
  <c r="O147" i="1"/>
  <c r="P147" i="1" s="1"/>
  <c r="O115" i="1"/>
  <c r="P115" i="1" s="1"/>
  <c r="O83" i="1"/>
  <c r="P83" i="1" s="1"/>
  <c r="O36" i="1"/>
  <c r="P36" i="1" s="1"/>
  <c r="Q448" i="1"/>
  <c r="O448" i="1"/>
  <c r="P448" i="1" s="1"/>
  <c r="Q392" i="1"/>
  <c r="O392" i="1"/>
  <c r="P392" i="1" s="1"/>
  <c r="Q352" i="1"/>
  <c r="O352" i="1"/>
  <c r="P352" i="1" s="1"/>
  <c r="Q304" i="1"/>
  <c r="O304" i="1"/>
  <c r="P304" i="1" s="1"/>
  <c r="Q248" i="1"/>
  <c r="O248" i="1"/>
  <c r="P248" i="1" s="1"/>
  <c r="Q200" i="1"/>
  <c r="O200" i="1"/>
  <c r="P200" i="1" s="1"/>
  <c r="Q152" i="1"/>
  <c r="O152" i="1"/>
  <c r="P152" i="1" s="1"/>
  <c r="Q104" i="1"/>
  <c r="O104" i="1"/>
  <c r="P104" i="1" s="1"/>
  <c r="Q40" i="1"/>
  <c r="O40" i="1"/>
  <c r="P40" i="1" s="1"/>
  <c r="Q549" i="1"/>
  <c r="O549" i="1"/>
  <c r="P549" i="1" s="1"/>
  <c r="Q541" i="1"/>
  <c r="O541" i="1"/>
  <c r="P541" i="1" s="1"/>
  <c r="Q533" i="1"/>
  <c r="O533" i="1"/>
  <c r="P533" i="1" s="1"/>
  <c r="Q525" i="1"/>
  <c r="O525" i="1"/>
  <c r="P525" i="1" s="1"/>
  <c r="Q517" i="1"/>
  <c r="O517" i="1"/>
  <c r="P517" i="1" s="1"/>
  <c r="Q509" i="1"/>
  <c r="O509" i="1"/>
  <c r="P509" i="1" s="1"/>
  <c r="Q501" i="1"/>
  <c r="O501" i="1"/>
  <c r="P501" i="1" s="1"/>
  <c r="Q493" i="1"/>
  <c r="O493" i="1"/>
  <c r="P493" i="1" s="1"/>
  <c r="Q485" i="1"/>
  <c r="O485" i="1"/>
  <c r="P485" i="1" s="1"/>
  <c r="Q477" i="1"/>
  <c r="O477" i="1"/>
  <c r="P477" i="1" s="1"/>
  <c r="Q469" i="1"/>
  <c r="O469" i="1"/>
  <c r="P469" i="1" s="1"/>
  <c r="Q461" i="1"/>
  <c r="O461" i="1"/>
  <c r="P461" i="1" s="1"/>
  <c r="Q453" i="1"/>
  <c r="O453" i="1"/>
  <c r="P453" i="1" s="1"/>
  <c r="Q445" i="1"/>
  <c r="O445" i="1"/>
  <c r="P445" i="1" s="1"/>
  <c r="Q437" i="1"/>
  <c r="O437" i="1"/>
  <c r="P437" i="1" s="1"/>
  <c r="Q429" i="1"/>
  <c r="O429" i="1"/>
  <c r="P429" i="1" s="1"/>
  <c r="Q421" i="1"/>
  <c r="O421" i="1"/>
  <c r="P421" i="1" s="1"/>
  <c r="Q413" i="1"/>
  <c r="O413" i="1"/>
  <c r="P413" i="1" s="1"/>
  <c r="Q405" i="1"/>
  <c r="O405" i="1"/>
  <c r="P405" i="1" s="1"/>
  <c r="Q397" i="1"/>
  <c r="O397" i="1"/>
  <c r="P397" i="1" s="1"/>
  <c r="Q389" i="1"/>
  <c r="O389" i="1"/>
  <c r="P389" i="1" s="1"/>
  <c r="Q381" i="1"/>
  <c r="O381" i="1"/>
  <c r="P381" i="1" s="1"/>
  <c r="Q373" i="1"/>
  <c r="O373" i="1"/>
  <c r="P373" i="1" s="1"/>
  <c r="Q365" i="1"/>
  <c r="O365" i="1"/>
  <c r="P365" i="1" s="1"/>
  <c r="Q357" i="1"/>
  <c r="O357" i="1"/>
  <c r="P357" i="1" s="1"/>
  <c r="Q349" i="1"/>
  <c r="O349" i="1"/>
  <c r="P349" i="1" s="1"/>
  <c r="Q341" i="1"/>
  <c r="O341" i="1"/>
  <c r="P341" i="1" s="1"/>
  <c r="Q333" i="1"/>
  <c r="O333" i="1"/>
  <c r="P333" i="1" s="1"/>
  <c r="Q325" i="1"/>
  <c r="O325" i="1"/>
  <c r="P325" i="1" s="1"/>
  <c r="Q317" i="1"/>
  <c r="O317" i="1"/>
  <c r="P317" i="1" s="1"/>
  <c r="Q309" i="1"/>
  <c r="O309" i="1"/>
  <c r="P309" i="1" s="1"/>
  <c r="Q301" i="1"/>
  <c r="O301" i="1"/>
  <c r="P301" i="1" s="1"/>
  <c r="Q293" i="1"/>
  <c r="O293" i="1"/>
  <c r="P293" i="1" s="1"/>
  <c r="Q285" i="1"/>
  <c r="O285" i="1"/>
  <c r="P285" i="1" s="1"/>
  <c r="Q277" i="1"/>
  <c r="O277" i="1"/>
  <c r="P277" i="1" s="1"/>
  <c r="Q269" i="1"/>
  <c r="O269" i="1"/>
  <c r="P269" i="1" s="1"/>
  <c r="Q261" i="1"/>
  <c r="O261" i="1"/>
  <c r="P261" i="1" s="1"/>
  <c r="Q253" i="1"/>
  <c r="O253" i="1"/>
  <c r="P253" i="1" s="1"/>
  <c r="Q245" i="1"/>
  <c r="O245" i="1"/>
  <c r="P245" i="1" s="1"/>
  <c r="Q237" i="1"/>
  <c r="O237" i="1"/>
  <c r="P237" i="1" s="1"/>
  <c r="Q229" i="1"/>
  <c r="O229" i="1"/>
  <c r="P229" i="1" s="1"/>
  <c r="Q221" i="1"/>
  <c r="O221" i="1"/>
  <c r="P221" i="1" s="1"/>
  <c r="Q213" i="1"/>
  <c r="O213" i="1"/>
  <c r="P213" i="1" s="1"/>
  <c r="Q205" i="1"/>
  <c r="O205" i="1"/>
  <c r="P205" i="1" s="1"/>
  <c r="Q197" i="1"/>
  <c r="O197" i="1"/>
  <c r="P197" i="1" s="1"/>
  <c r="Q189" i="1"/>
  <c r="O189" i="1"/>
  <c r="P189" i="1" s="1"/>
  <c r="Q181" i="1"/>
  <c r="O181" i="1"/>
  <c r="P181" i="1" s="1"/>
  <c r="Q173" i="1"/>
  <c r="O173" i="1"/>
  <c r="P173" i="1" s="1"/>
  <c r="Q165" i="1"/>
  <c r="O165" i="1"/>
  <c r="P165" i="1" s="1"/>
  <c r="Q157" i="1"/>
  <c r="O157" i="1"/>
  <c r="P157" i="1" s="1"/>
  <c r="Q149" i="1"/>
  <c r="O149" i="1"/>
  <c r="P149" i="1" s="1"/>
  <c r="Q141" i="1"/>
  <c r="O141" i="1"/>
  <c r="P141" i="1" s="1"/>
  <c r="Q133" i="1"/>
  <c r="O133" i="1"/>
  <c r="P133" i="1" s="1"/>
  <c r="Q125" i="1"/>
  <c r="O125" i="1"/>
  <c r="P125" i="1" s="1"/>
  <c r="Q117" i="1"/>
  <c r="O117" i="1"/>
  <c r="P117" i="1" s="1"/>
  <c r="Q109" i="1"/>
  <c r="O109" i="1"/>
  <c r="P109" i="1" s="1"/>
  <c r="Q101" i="1"/>
  <c r="O101" i="1"/>
  <c r="P101" i="1" s="1"/>
  <c r="Q93" i="1"/>
  <c r="O93" i="1"/>
  <c r="P93" i="1" s="1"/>
  <c r="Q85" i="1"/>
  <c r="O85" i="1"/>
  <c r="P85" i="1" s="1"/>
  <c r="Q77" i="1"/>
  <c r="O77" i="1"/>
  <c r="P77" i="1" s="1"/>
  <c r="Q69" i="1"/>
  <c r="O69" i="1"/>
  <c r="P69" i="1" s="1"/>
  <c r="Q53" i="1"/>
  <c r="O53" i="1"/>
  <c r="P53" i="1" s="1"/>
  <c r="Q45" i="1"/>
  <c r="O45" i="1"/>
  <c r="P45" i="1" s="1"/>
  <c r="Q37" i="1"/>
  <c r="O37" i="1"/>
  <c r="P37" i="1" s="1"/>
  <c r="Q29" i="1"/>
  <c r="O29" i="1"/>
  <c r="P29" i="1" s="1"/>
  <c r="Q13" i="1"/>
  <c r="O13" i="1"/>
  <c r="P13" i="1" s="1"/>
  <c r="O609" i="1"/>
  <c r="P609" i="1" s="1"/>
  <c r="O600" i="1"/>
  <c r="P600" i="1" s="1"/>
  <c r="O591" i="1"/>
  <c r="P591" i="1" s="1"/>
  <c r="O581" i="1"/>
  <c r="P581" i="1" s="1"/>
  <c r="O571" i="1"/>
  <c r="P571" i="1" s="1"/>
  <c r="O561" i="1"/>
  <c r="P561" i="1" s="1"/>
  <c r="O551" i="1"/>
  <c r="P551" i="1" s="1"/>
  <c r="O537" i="1"/>
  <c r="P537" i="1" s="1"/>
  <c r="O523" i="1"/>
  <c r="P523" i="1" s="1"/>
  <c r="O512" i="1"/>
  <c r="P512" i="1" s="1"/>
  <c r="O498" i="1"/>
  <c r="P498" i="1" s="1"/>
  <c r="O487" i="1"/>
  <c r="P487" i="1" s="1"/>
  <c r="O473" i="1"/>
  <c r="P473" i="1" s="1"/>
  <c r="O459" i="1"/>
  <c r="P459" i="1" s="1"/>
  <c r="O443" i="1"/>
  <c r="P443" i="1" s="1"/>
  <c r="O425" i="1"/>
  <c r="P425" i="1" s="1"/>
  <c r="O402" i="1"/>
  <c r="P402" i="1" s="1"/>
  <c r="O370" i="1"/>
  <c r="P370" i="1" s="1"/>
  <c r="O338" i="1"/>
  <c r="P338" i="1" s="1"/>
  <c r="O306" i="1"/>
  <c r="P306" i="1" s="1"/>
  <c r="O274" i="1"/>
  <c r="P274" i="1" s="1"/>
  <c r="O242" i="1"/>
  <c r="P242" i="1" s="1"/>
  <c r="O210" i="1"/>
  <c r="P210" i="1" s="1"/>
  <c r="O178" i="1"/>
  <c r="P178" i="1" s="1"/>
  <c r="O146" i="1"/>
  <c r="P146" i="1" s="1"/>
  <c r="O114" i="1"/>
  <c r="P114" i="1" s="1"/>
  <c r="O82" i="1"/>
  <c r="P82" i="1" s="1"/>
  <c r="O35" i="1"/>
  <c r="P35" i="1" s="1"/>
  <c r="Q360" i="1"/>
  <c r="O360" i="1"/>
  <c r="P360" i="1" s="1"/>
  <c r="Q328" i="1"/>
  <c r="O328" i="1"/>
  <c r="P328" i="1" s="1"/>
  <c r="Q288" i="1"/>
  <c r="O288" i="1"/>
  <c r="P288" i="1" s="1"/>
  <c r="Q256" i="1"/>
  <c r="O256" i="1"/>
  <c r="P256" i="1" s="1"/>
  <c r="Q216" i="1"/>
  <c r="O216" i="1"/>
  <c r="P216" i="1" s="1"/>
  <c r="Q192" i="1"/>
  <c r="O192" i="1"/>
  <c r="P192" i="1" s="1"/>
  <c r="Q144" i="1"/>
  <c r="O144" i="1"/>
  <c r="P144" i="1" s="1"/>
  <c r="Q120" i="1"/>
  <c r="O120" i="1"/>
  <c r="P120" i="1" s="1"/>
  <c r="Q96" i="1"/>
  <c r="O96" i="1"/>
  <c r="P96" i="1" s="1"/>
  <c r="Q72" i="1"/>
  <c r="O72" i="1"/>
  <c r="P72" i="1" s="1"/>
  <c r="Q56" i="1"/>
  <c r="O56" i="1"/>
  <c r="P56" i="1" s="1"/>
  <c r="Q32" i="1"/>
  <c r="O32" i="1"/>
  <c r="P32" i="1" s="1"/>
  <c r="Q24" i="1"/>
  <c r="O24" i="1"/>
  <c r="P24" i="1" s="1"/>
  <c r="Q8" i="1"/>
  <c r="O8" i="1"/>
  <c r="P8" i="1" s="1"/>
  <c r="O603" i="1"/>
  <c r="P603" i="1" s="1"/>
  <c r="O585" i="1"/>
  <c r="P585" i="1" s="1"/>
  <c r="O504" i="1"/>
  <c r="P504" i="1" s="1"/>
  <c r="Q572" i="1"/>
  <c r="O572" i="1"/>
  <c r="P572" i="1" s="1"/>
  <c r="Q564" i="1"/>
  <c r="O564" i="1"/>
  <c r="P564" i="1" s="1"/>
  <c r="Q556" i="1"/>
  <c r="O556" i="1"/>
  <c r="P556" i="1" s="1"/>
  <c r="Q548" i="1"/>
  <c r="O548" i="1"/>
  <c r="P548" i="1" s="1"/>
  <c r="Q540" i="1"/>
  <c r="O540" i="1"/>
  <c r="P540" i="1" s="1"/>
  <c r="Q532" i="1"/>
  <c r="O532" i="1"/>
  <c r="P532" i="1" s="1"/>
  <c r="Q524" i="1"/>
  <c r="O524" i="1"/>
  <c r="P524" i="1" s="1"/>
  <c r="Q516" i="1"/>
  <c r="O516" i="1"/>
  <c r="P516" i="1" s="1"/>
  <c r="Q508" i="1"/>
  <c r="O508" i="1"/>
  <c r="P508" i="1" s="1"/>
  <c r="Q500" i="1"/>
  <c r="O500" i="1"/>
  <c r="P500" i="1" s="1"/>
  <c r="Q492" i="1"/>
  <c r="O492" i="1"/>
  <c r="P492" i="1" s="1"/>
  <c r="Q484" i="1"/>
  <c r="O484" i="1"/>
  <c r="P484" i="1" s="1"/>
  <c r="Q476" i="1"/>
  <c r="O476" i="1"/>
  <c r="P476" i="1" s="1"/>
  <c r="Q468" i="1"/>
  <c r="O468" i="1"/>
  <c r="P468" i="1" s="1"/>
  <c r="Q460" i="1"/>
  <c r="O460" i="1"/>
  <c r="P460" i="1" s="1"/>
  <c r="Q452" i="1"/>
  <c r="O452" i="1"/>
  <c r="P452" i="1" s="1"/>
  <c r="Q444" i="1"/>
  <c r="O444" i="1"/>
  <c r="P444" i="1" s="1"/>
  <c r="Q436" i="1"/>
  <c r="O436" i="1"/>
  <c r="P436" i="1" s="1"/>
  <c r="Q428" i="1"/>
  <c r="O428" i="1"/>
  <c r="P428" i="1" s="1"/>
  <c r="Q420" i="1"/>
  <c r="O420" i="1"/>
  <c r="P420" i="1" s="1"/>
  <c r="Q412" i="1"/>
  <c r="O412" i="1"/>
  <c r="P412" i="1" s="1"/>
  <c r="Q404" i="1"/>
  <c r="O404" i="1"/>
  <c r="P404" i="1" s="1"/>
  <c r="Q396" i="1"/>
  <c r="O396" i="1"/>
  <c r="P396" i="1" s="1"/>
  <c r="Q388" i="1"/>
  <c r="O388" i="1"/>
  <c r="P388" i="1" s="1"/>
  <c r="Q380" i="1"/>
  <c r="O380" i="1"/>
  <c r="P380" i="1" s="1"/>
  <c r="Q372" i="1"/>
  <c r="O372" i="1"/>
  <c r="P372" i="1" s="1"/>
  <c r="Q364" i="1"/>
  <c r="O364" i="1"/>
  <c r="P364" i="1" s="1"/>
  <c r="Q356" i="1"/>
  <c r="O356" i="1"/>
  <c r="P356" i="1" s="1"/>
  <c r="Q348" i="1"/>
  <c r="O348" i="1"/>
  <c r="P348" i="1" s="1"/>
  <c r="Q340" i="1"/>
  <c r="O340" i="1"/>
  <c r="P340" i="1" s="1"/>
  <c r="Q332" i="1"/>
  <c r="O332" i="1"/>
  <c r="P332" i="1" s="1"/>
  <c r="Q324" i="1"/>
  <c r="O324" i="1"/>
  <c r="P324" i="1" s="1"/>
  <c r="Q316" i="1"/>
  <c r="O316" i="1"/>
  <c r="P316" i="1" s="1"/>
  <c r="Q308" i="1"/>
  <c r="O308" i="1"/>
  <c r="P308" i="1" s="1"/>
  <c r="Q300" i="1"/>
  <c r="O300" i="1"/>
  <c r="P300" i="1" s="1"/>
  <c r="Q292" i="1"/>
  <c r="O292" i="1"/>
  <c r="P292" i="1" s="1"/>
  <c r="Q284" i="1"/>
  <c r="O284" i="1"/>
  <c r="P284" i="1" s="1"/>
  <c r="Q276" i="1"/>
  <c r="O276" i="1"/>
  <c r="P276" i="1" s="1"/>
  <c r="Q268" i="1"/>
  <c r="O268" i="1"/>
  <c r="P268" i="1" s="1"/>
  <c r="Q260" i="1"/>
  <c r="O260" i="1"/>
  <c r="P260" i="1" s="1"/>
  <c r="Q252" i="1"/>
  <c r="O252" i="1"/>
  <c r="P252" i="1" s="1"/>
  <c r="Q244" i="1"/>
  <c r="O244" i="1"/>
  <c r="P244" i="1" s="1"/>
  <c r="Q236" i="1"/>
  <c r="O236" i="1"/>
  <c r="P236" i="1" s="1"/>
  <c r="Q228" i="1"/>
  <c r="O228" i="1"/>
  <c r="P228" i="1" s="1"/>
  <c r="Q220" i="1"/>
  <c r="O220" i="1"/>
  <c r="P220" i="1" s="1"/>
  <c r="Q212" i="1"/>
  <c r="O212" i="1"/>
  <c r="P212" i="1" s="1"/>
  <c r="Q204" i="1"/>
  <c r="O204" i="1"/>
  <c r="P204" i="1" s="1"/>
  <c r="Q196" i="1"/>
  <c r="O196" i="1"/>
  <c r="P196" i="1" s="1"/>
  <c r="Q188" i="1"/>
  <c r="O188" i="1"/>
  <c r="P188" i="1" s="1"/>
  <c r="Q180" i="1"/>
  <c r="O180" i="1"/>
  <c r="P180" i="1" s="1"/>
  <c r="Q172" i="1"/>
  <c r="O172" i="1"/>
  <c r="P172" i="1" s="1"/>
  <c r="Q164" i="1"/>
  <c r="O164" i="1"/>
  <c r="P164" i="1" s="1"/>
  <c r="Q156" i="1"/>
  <c r="O156" i="1"/>
  <c r="P156" i="1" s="1"/>
  <c r="Q148" i="1"/>
  <c r="O148" i="1"/>
  <c r="P148" i="1" s="1"/>
  <c r="Q140" i="1"/>
  <c r="O140" i="1"/>
  <c r="P140" i="1" s="1"/>
  <c r="Q132" i="1"/>
  <c r="O132" i="1"/>
  <c r="P132" i="1" s="1"/>
  <c r="Q124" i="1"/>
  <c r="O124" i="1"/>
  <c r="P124" i="1" s="1"/>
  <c r="Q116" i="1"/>
  <c r="O116" i="1"/>
  <c r="P116" i="1" s="1"/>
  <c r="Q108" i="1"/>
  <c r="O108" i="1"/>
  <c r="P108" i="1" s="1"/>
  <c r="Q100" i="1"/>
  <c r="O100" i="1"/>
  <c r="P100" i="1" s="1"/>
  <c r="Q92" i="1"/>
  <c r="O92" i="1"/>
  <c r="P92" i="1" s="1"/>
  <c r="Q84" i="1"/>
  <c r="O84" i="1"/>
  <c r="P84" i="1" s="1"/>
  <c r="Q76" i="1"/>
  <c r="O76" i="1"/>
  <c r="P76" i="1" s="1"/>
  <c r="Q68" i="1"/>
  <c r="O68" i="1"/>
  <c r="P68" i="1" s="1"/>
  <c r="Q52" i="1"/>
  <c r="O52" i="1"/>
  <c r="P52" i="1" s="1"/>
  <c r="Q44" i="1"/>
  <c r="O44" i="1"/>
  <c r="P44" i="1" s="1"/>
  <c r="Q28" i="1"/>
  <c r="O28" i="1"/>
  <c r="P28" i="1" s="1"/>
  <c r="Q20" i="1"/>
  <c r="O20" i="1"/>
  <c r="P20" i="1" s="1"/>
  <c r="Q12" i="1"/>
  <c r="O12" i="1"/>
  <c r="P12" i="1" s="1"/>
  <c r="Q4" i="1"/>
  <c r="O4" i="1"/>
  <c r="P4" i="1" s="1"/>
  <c r="O608" i="1"/>
  <c r="P608" i="1" s="1"/>
  <c r="O599" i="1"/>
  <c r="P599" i="1" s="1"/>
  <c r="O589" i="1"/>
  <c r="P589" i="1" s="1"/>
  <c r="O580" i="1"/>
  <c r="P580" i="1" s="1"/>
  <c r="O570" i="1"/>
  <c r="P570" i="1" s="1"/>
  <c r="O560" i="1"/>
  <c r="P560" i="1" s="1"/>
  <c r="O547" i="1"/>
  <c r="P547" i="1" s="1"/>
  <c r="O536" i="1"/>
  <c r="P536" i="1" s="1"/>
  <c r="O522" i="1"/>
  <c r="P522" i="1" s="1"/>
  <c r="O511" i="1"/>
  <c r="P511" i="1" s="1"/>
  <c r="O497" i="1"/>
  <c r="P497" i="1" s="1"/>
  <c r="O483" i="1"/>
  <c r="P483" i="1" s="1"/>
  <c r="O472" i="1"/>
  <c r="P472" i="1" s="1"/>
  <c r="O458" i="1"/>
  <c r="P458" i="1" s="1"/>
  <c r="O442" i="1"/>
  <c r="P442" i="1" s="1"/>
  <c r="O419" i="1"/>
  <c r="P419" i="1" s="1"/>
  <c r="O395" i="1"/>
  <c r="P395" i="1" s="1"/>
  <c r="O363" i="1"/>
  <c r="P363" i="1" s="1"/>
  <c r="O331" i="1"/>
  <c r="P331" i="1" s="1"/>
  <c r="O299" i="1"/>
  <c r="P299" i="1" s="1"/>
  <c r="O267" i="1"/>
  <c r="P267" i="1" s="1"/>
  <c r="O235" i="1"/>
  <c r="P235" i="1" s="1"/>
  <c r="O203" i="1"/>
  <c r="P203" i="1" s="1"/>
  <c r="O171" i="1"/>
  <c r="P171" i="1" s="1"/>
  <c r="O139" i="1"/>
  <c r="P139" i="1" s="1"/>
  <c r="O107" i="1"/>
  <c r="P107" i="1" s="1"/>
  <c r="O74" i="1"/>
  <c r="P74" i="1" s="1"/>
  <c r="O25" i="1"/>
  <c r="P25" i="1" s="1"/>
  <c r="O2" i="1"/>
  <c r="P2" i="1" s="1"/>
  <c r="Q376" i="1"/>
  <c r="O376" i="1"/>
  <c r="P376" i="1" s="1"/>
  <c r="Q75" i="1"/>
  <c r="O75" i="1"/>
  <c r="P75" i="1" s="1"/>
  <c r="Q67" i="1"/>
  <c r="O67" i="1"/>
  <c r="P67" i="1" s="1"/>
  <c r="Q59" i="1"/>
  <c r="O59" i="1"/>
  <c r="P59" i="1" s="1"/>
  <c r="Q51" i="1"/>
  <c r="O51" i="1"/>
  <c r="P51" i="1" s="1"/>
  <c r="Q43" i="1"/>
  <c r="O43" i="1"/>
  <c r="P43" i="1" s="1"/>
  <c r="Q27" i="1"/>
  <c r="O27" i="1"/>
  <c r="P27" i="1" s="1"/>
  <c r="Q19" i="1"/>
  <c r="O19" i="1"/>
  <c r="P19" i="1" s="1"/>
  <c r="Q11" i="1"/>
  <c r="O11" i="1"/>
  <c r="P11" i="1" s="1"/>
  <c r="Q3" i="1"/>
  <c r="O3" i="1"/>
  <c r="P3" i="1" s="1"/>
  <c r="O607" i="1"/>
  <c r="P607" i="1" s="1"/>
  <c r="O597" i="1"/>
  <c r="P597" i="1" s="1"/>
  <c r="O588" i="1"/>
  <c r="P588" i="1" s="1"/>
  <c r="O579" i="1"/>
  <c r="P579" i="1" s="1"/>
  <c r="O569" i="1"/>
  <c r="P569" i="1" s="1"/>
  <c r="O559" i="1"/>
  <c r="P559" i="1" s="1"/>
  <c r="O546" i="1"/>
  <c r="P546" i="1" s="1"/>
  <c r="O535" i="1"/>
  <c r="P535" i="1" s="1"/>
  <c r="O521" i="1"/>
  <c r="P521" i="1" s="1"/>
  <c r="O507" i="1"/>
  <c r="P507" i="1" s="1"/>
  <c r="O496" i="1"/>
  <c r="P496" i="1" s="1"/>
  <c r="O482" i="1"/>
  <c r="P482" i="1" s="1"/>
  <c r="O471" i="1"/>
  <c r="P471" i="1" s="1"/>
  <c r="O457" i="1"/>
  <c r="P457" i="1" s="1"/>
  <c r="O441" i="1"/>
  <c r="P441" i="1" s="1"/>
  <c r="O418" i="1"/>
  <c r="P418" i="1" s="1"/>
  <c r="O394" i="1"/>
  <c r="P394" i="1" s="1"/>
  <c r="O362" i="1"/>
  <c r="P362" i="1" s="1"/>
  <c r="O330" i="1"/>
  <c r="P330" i="1" s="1"/>
  <c r="O298" i="1"/>
  <c r="P298" i="1" s="1"/>
  <c r="O266" i="1"/>
  <c r="P266" i="1" s="1"/>
  <c r="O234" i="1"/>
  <c r="P234" i="1" s="1"/>
  <c r="O202" i="1"/>
  <c r="P202" i="1" s="1"/>
  <c r="O170" i="1"/>
  <c r="P170" i="1" s="1"/>
  <c r="O138" i="1"/>
  <c r="P138" i="1" s="1"/>
  <c r="O106" i="1"/>
  <c r="P106" i="1" s="1"/>
  <c r="O73" i="1"/>
  <c r="P73" i="1" s="1"/>
  <c r="O21" i="1"/>
  <c r="P21" i="1" s="1"/>
  <c r="Q66" i="1"/>
  <c r="O66" i="1"/>
  <c r="P66" i="1" s="1"/>
  <c r="Q58" i="1"/>
  <c r="O58" i="1"/>
  <c r="P58" i="1" s="1"/>
  <c r="Q42" i="1"/>
  <c r="O42" i="1"/>
  <c r="P42" i="1" s="1"/>
  <c r="Q34" i="1"/>
  <c r="O34" i="1"/>
  <c r="P34" i="1" s="1"/>
  <c r="Q26" i="1"/>
  <c r="O26" i="1"/>
  <c r="P26" i="1" s="1"/>
  <c r="Q18" i="1"/>
  <c r="O18" i="1"/>
  <c r="P18" i="1" s="1"/>
  <c r="Q10" i="1"/>
  <c r="O10" i="1"/>
  <c r="P10" i="1" s="1"/>
  <c r="O615" i="1"/>
  <c r="P615" i="1" s="1"/>
  <c r="O605" i="1"/>
  <c r="P605" i="1" s="1"/>
  <c r="O596" i="1"/>
  <c r="P596" i="1" s="1"/>
  <c r="O587" i="1"/>
  <c r="P587" i="1" s="1"/>
  <c r="O578" i="1"/>
  <c r="P578" i="1" s="1"/>
  <c r="O568" i="1"/>
  <c r="P568" i="1" s="1"/>
  <c r="O557" i="1"/>
  <c r="P557" i="1" s="1"/>
  <c r="O545" i="1"/>
  <c r="P545" i="1" s="1"/>
  <c r="O531" i="1"/>
  <c r="P531" i="1" s="1"/>
  <c r="O520" i="1"/>
  <c r="P520" i="1" s="1"/>
  <c r="O506" i="1"/>
  <c r="P506" i="1" s="1"/>
  <c r="O495" i="1"/>
  <c r="P495" i="1" s="1"/>
  <c r="O481" i="1"/>
  <c r="P481" i="1" s="1"/>
  <c r="O467" i="1"/>
  <c r="P467" i="1" s="1"/>
  <c r="O456" i="1"/>
  <c r="P456" i="1" s="1"/>
  <c r="O435" i="1"/>
  <c r="P435" i="1" s="1"/>
  <c r="O417" i="1"/>
  <c r="P417" i="1" s="1"/>
  <c r="O387" i="1"/>
  <c r="P387" i="1" s="1"/>
  <c r="O355" i="1"/>
  <c r="P355" i="1" s="1"/>
  <c r="O323" i="1"/>
  <c r="P323" i="1" s="1"/>
  <c r="O291" i="1"/>
  <c r="P291" i="1" s="1"/>
  <c r="O259" i="1"/>
  <c r="P259" i="1" s="1"/>
  <c r="O227" i="1"/>
  <c r="P227" i="1" s="1"/>
  <c r="O195" i="1"/>
  <c r="P195" i="1" s="1"/>
  <c r="O163" i="1"/>
  <c r="P163" i="1" s="1"/>
  <c r="O131" i="1"/>
  <c r="P131" i="1" s="1"/>
  <c r="O99" i="1"/>
  <c r="P99" i="1" s="1"/>
  <c r="O61" i="1"/>
  <c r="P61" i="1" s="1"/>
  <c r="Q408" i="1"/>
  <c r="Q401" i="1"/>
  <c r="O401" i="1"/>
  <c r="P401" i="1" s="1"/>
  <c r="Q393" i="1"/>
  <c r="O393" i="1"/>
  <c r="P393" i="1" s="1"/>
  <c r="Q385" i="1"/>
  <c r="O385" i="1"/>
  <c r="P385" i="1" s="1"/>
  <c r="Q377" i="1"/>
  <c r="O377" i="1"/>
  <c r="P377" i="1" s="1"/>
  <c r="Q369" i="1"/>
  <c r="O369" i="1"/>
  <c r="P369" i="1" s="1"/>
  <c r="Q361" i="1"/>
  <c r="O361" i="1"/>
  <c r="P361" i="1" s="1"/>
  <c r="Q353" i="1"/>
  <c r="O353" i="1"/>
  <c r="P353" i="1" s="1"/>
  <c r="Q345" i="1"/>
  <c r="O345" i="1"/>
  <c r="P345" i="1" s="1"/>
  <c r="Q337" i="1"/>
  <c r="O337" i="1"/>
  <c r="P337" i="1" s="1"/>
  <c r="Q329" i="1"/>
  <c r="O329" i="1"/>
  <c r="P329" i="1" s="1"/>
  <c r="Q321" i="1"/>
  <c r="O321" i="1"/>
  <c r="P321" i="1" s="1"/>
  <c r="Q313" i="1"/>
  <c r="O313" i="1"/>
  <c r="P313" i="1" s="1"/>
  <c r="Q305" i="1"/>
  <c r="O305" i="1"/>
  <c r="P305" i="1" s="1"/>
  <c r="Q297" i="1"/>
  <c r="O297" i="1"/>
  <c r="P297" i="1" s="1"/>
  <c r="Q289" i="1"/>
  <c r="O289" i="1"/>
  <c r="P289" i="1" s="1"/>
  <c r="Q281" i="1"/>
  <c r="O281" i="1"/>
  <c r="P281" i="1" s="1"/>
  <c r="Q273" i="1"/>
  <c r="O273" i="1"/>
  <c r="P273" i="1" s="1"/>
  <c r="Q265" i="1"/>
  <c r="O265" i="1"/>
  <c r="P265" i="1" s="1"/>
  <c r="Q257" i="1"/>
  <c r="O257" i="1"/>
  <c r="P257" i="1" s="1"/>
  <c r="Q249" i="1"/>
  <c r="O249" i="1"/>
  <c r="P249" i="1" s="1"/>
  <c r="Q241" i="1"/>
  <c r="O241" i="1"/>
  <c r="P241" i="1" s="1"/>
  <c r="Q233" i="1"/>
  <c r="O233" i="1"/>
  <c r="P233" i="1" s="1"/>
  <c r="Q225" i="1"/>
  <c r="O225" i="1"/>
  <c r="P225" i="1" s="1"/>
  <c r="Q217" i="1"/>
  <c r="O217" i="1"/>
  <c r="P217" i="1" s="1"/>
  <c r="Q209" i="1"/>
  <c r="O209" i="1"/>
  <c r="P209" i="1" s="1"/>
  <c r="Q201" i="1"/>
  <c r="O201" i="1"/>
  <c r="P201" i="1" s="1"/>
  <c r="Q193" i="1"/>
  <c r="O193" i="1"/>
  <c r="P193" i="1" s="1"/>
  <c r="Q185" i="1"/>
  <c r="O185" i="1"/>
  <c r="P185" i="1" s="1"/>
  <c r="Q177" i="1"/>
  <c r="O177" i="1"/>
  <c r="P177" i="1" s="1"/>
  <c r="Q169" i="1"/>
  <c r="O169" i="1"/>
  <c r="P169" i="1" s="1"/>
  <c r="Q161" i="1"/>
  <c r="O161" i="1"/>
  <c r="P161" i="1" s="1"/>
  <c r="Q153" i="1"/>
  <c r="O153" i="1"/>
  <c r="P153" i="1" s="1"/>
  <c r="Q145" i="1"/>
  <c r="O145" i="1"/>
  <c r="P145" i="1" s="1"/>
  <c r="Q137" i="1"/>
  <c r="O137" i="1"/>
  <c r="P137" i="1" s="1"/>
  <c r="Q129" i="1"/>
  <c r="O129" i="1"/>
  <c r="P129" i="1" s="1"/>
  <c r="Q121" i="1"/>
  <c r="O121" i="1"/>
  <c r="P121" i="1" s="1"/>
  <c r="Q113" i="1"/>
  <c r="O113" i="1"/>
  <c r="P113" i="1" s="1"/>
  <c r="Q105" i="1"/>
  <c r="O105" i="1"/>
  <c r="P105" i="1" s="1"/>
  <c r="Q97" i="1"/>
  <c r="O97" i="1"/>
  <c r="P97" i="1" s="1"/>
  <c r="Q89" i="1"/>
  <c r="O89" i="1"/>
  <c r="P89" i="1" s="1"/>
  <c r="Q81" i="1"/>
  <c r="O81" i="1"/>
  <c r="P81" i="1" s="1"/>
  <c r="Q65" i="1"/>
  <c r="O65" i="1"/>
  <c r="P65" i="1" s="1"/>
  <c r="Q57" i="1"/>
  <c r="O57" i="1"/>
  <c r="P57" i="1" s="1"/>
  <c r="Q41" i="1"/>
  <c r="O41" i="1"/>
  <c r="P41" i="1" s="1"/>
  <c r="Q33" i="1"/>
  <c r="O33" i="1"/>
  <c r="P33" i="1" s="1"/>
  <c r="Q17" i="1"/>
  <c r="O17" i="1"/>
  <c r="P17" i="1" s="1"/>
  <c r="O613" i="1"/>
  <c r="P613" i="1" s="1"/>
  <c r="O604" i="1"/>
  <c r="P604" i="1" s="1"/>
  <c r="O595" i="1"/>
  <c r="P595" i="1" s="1"/>
  <c r="O586" i="1"/>
  <c r="P586" i="1" s="1"/>
  <c r="O577" i="1"/>
  <c r="P577" i="1" s="1"/>
  <c r="O567" i="1"/>
  <c r="P567" i="1" s="1"/>
  <c r="O555" i="1"/>
  <c r="P555" i="1" s="1"/>
  <c r="O544" i="1"/>
  <c r="P544" i="1" s="1"/>
  <c r="O530" i="1"/>
  <c r="P530" i="1" s="1"/>
  <c r="O519" i="1"/>
  <c r="P519" i="1" s="1"/>
  <c r="O505" i="1"/>
  <c r="P505" i="1" s="1"/>
  <c r="O491" i="1"/>
  <c r="P491" i="1" s="1"/>
  <c r="O480" i="1"/>
  <c r="P480" i="1" s="1"/>
  <c r="O466" i="1"/>
  <c r="P466" i="1" s="1"/>
  <c r="O455" i="1"/>
  <c r="P455" i="1" s="1"/>
  <c r="O434" i="1"/>
  <c r="P434" i="1" s="1"/>
  <c r="O411" i="1"/>
  <c r="P411" i="1" s="1"/>
  <c r="O386" i="1"/>
  <c r="P386" i="1" s="1"/>
  <c r="O354" i="1"/>
  <c r="P354" i="1" s="1"/>
  <c r="O322" i="1"/>
  <c r="P322" i="1" s="1"/>
  <c r="O290" i="1"/>
  <c r="P290" i="1" s="1"/>
  <c r="O258" i="1"/>
  <c r="P258" i="1" s="1"/>
  <c r="O226" i="1"/>
  <c r="P226" i="1" s="1"/>
  <c r="O194" i="1"/>
  <c r="P194" i="1" s="1"/>
  <c r="O162" i="1"/>
  <c r="P162" i="1" s="1"/>
  <c r="O130" i="1"/>
  <c r="P130" i="1" s="1"/>
  <c r="O98" i="1"/>
  <c r="P98" i="1" s="1"/>
  <c r="O60" i="1"/>
  <c r="P60" i="1" s="1"/>
  <c r="O5" i="1"/>
  <c r="P5"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7402CB-18DD-46C3-B44E-A013E1160AB0}" keepAlive="1" name="Query - Clean_Data" description="Connection to the 'Clean_Data' query in the workbook." type="5" refreshedVersion="8" background="1" saveData="1">
    <dbPr connection="Provider=Microsoft.Mashup.OleDb.1;Data Source=$Workbook$;Location=Clean_Data;Extended Properties=&quot;&quot;" command="SELECT * FROM [Clean_Data]"/>
  </connection>
</connections>
</file>

<file path=xl/sharedStrings.xml><?xml version="1.0" encoding="utf-8"?>
<sst xmlns="http://schemas.openxmlformats.org/spreadsheetml/2006/main" count="14407" uniqueCount="799">
  <si>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</si>
  <si>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</si>
  <si>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</si>
  <si>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</si>
  <si>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</si>
  <si>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</si>
  <si>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</si>
  <si>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</si>
  <si>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</si>
  <si>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</si>
  <si>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</si>
  <si>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</si>
  <si>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</si>
  <si>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</si>
  <si>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</si>
  <si>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</si>
  <si>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</si>
  <si>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</si>
  <si>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</si>
  <si>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</si>
  <si>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</si>
  <si>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</si>
  <si>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</si>
  <si>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</si>
  <si>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</si>
  <si>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</si>
  <si>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</si>
  <si>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</si>
  <si>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</si>
  <si>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</si>
  <si>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</si>
  <si>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</si>
  <si>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</si>
  <si>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</si>
  <si>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</si>
  <si>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</si>
  <si>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</si>
  <si>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</si>
  <si>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</si>
  <si>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</si>
  <si>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</si>
  <si>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</si>
  <si>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</si>
  <si>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</si>
  <si>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</si>
  <si>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</si>
  <si>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</si>
  <si>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</si>
  <si>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</si>
  <si>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</si>
  <si>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</si>
  <si>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</si>
  <si>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</si>
  <si>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</si>
  <si>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</si>
  <si>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</si>
  <si>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</si>
  <si>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</si>
  <si>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</si>
  <si>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</si>
  <si>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</si>
  <si>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</si>
  <si>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</si>
  <si>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</si>
  <si>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</si>
  <si>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</si>
  <si>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</si>
  <si>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</si>
  <si>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</si>
  <si>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</si>
  <si>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</si>
  <si>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</si>
  <si>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</si>
  <si>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</si>
  <si>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</si>
  <si>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</si>
  <si>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</si>
  <si>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</si>
  <si>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</si>
  <si>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</si>
  <si>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</si>
  <si>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</si>
  <si>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</si>
  <si>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</si>
  <si>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</si>
  <si>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</si>
  <si>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</si>
  <si>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</si>
  <si>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</si>
  <si>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</si>
  <si>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</si>
  <si>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</si>
  <si>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</si>
  <si>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</si>
  <si>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</si>
  <si>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</si>
  <si>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</si>
  <si>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</si>
  <si>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</si>
  <si>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</si>
  <si>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</si>
  <si>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</si>
  <si>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</si>
  <si>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</si>
  <si>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</si>
  <si>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</si>
  <si>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</si>
  <si>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</si>
  <si>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</si>
  <si>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</si>
  <si>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</si>
  <si>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</si>
  <si>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</si>
  <si>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</si>
  <si>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</si>
  <si>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</si>
  <si>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</si>
  <si>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</si>
  <si>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</si>
  <si>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</si>
  <si>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</si>
  <si>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</si>
  <si>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</si>
  <si>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</si>
  <si>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</si>
  <si>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</si>
  <si>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</si>
  <si>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</si>
  <si>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</si>
  <si>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</si>
  <si>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</si>
  <si>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</si>
  <si>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</si>
  <si>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</si>
  <si>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</si>
  <si>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</si>
  <si>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</si>
  <si>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</si>
  <si>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</si>
  <si>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</si>
  <si>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</si>
  <si>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</si>
  <si>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</si>
  <si>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</si>
  <si>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</si>
  <si>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</si>
  <si>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</si>
  <si>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</si>
  <si>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</si>
  <si>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</si>
  <si>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</si>
  <si>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</si>
  <si>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</si>
  <si>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</si>
  <si>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</si>
  <si>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</si>
  <si>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</si>
  <si>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</si>
  <si>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</si>
  <si>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</si>
  <si>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</si>
  <si>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</si>
  <si>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</si>
  <si>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</si>
  <si>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</si>
  <si>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</si>
  <si>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</si>
  <si>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</si>
  <si>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</si>
  <si>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</si>
  <si>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</si>
  <si>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</si>
  <si>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</si>
  <si>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</si>
  <si>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</si>
  <si>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</si>
  <si>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</si>
  <si>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</si>
  <si>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</si>
  <si>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</si>
  <si>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</si>
  <si>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</si>
  <si>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</si>
  <si>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</si>
  <si>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</si>
  <si>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</si>
  <si>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</si>
  <si>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</si>
  <si>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</si>
  <si>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</si>
  <si>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</si>
  <si>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</si>
  <si>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</si>
  <si>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</si>
  <si>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</si>
  <si>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</si>
  <si>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</si>
  <si>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</si>
  <si>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</si>
  <si>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</si>
  <si>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</si>
  <si>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</si>
  <si>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</si>
  <si>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</si>
  <si>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</si>
  <si>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</si>
  <si>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</si>
  <si>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</si>
  <si>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</si>
  <si>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</si>
  <si>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</si>
  <si>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</si>
  <si>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</si>
  <si>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</si>
  <si>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</si>
  <si>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</si>
  <si>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</si>
  <si>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</si>
  <si>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</si>
  <si>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</si>
  <si>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</si>
  <si>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</si>
  <si>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</si>
  <si>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</si>
  <si>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</si>
  <si>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</si>
  <si>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</si>
  <si>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</si>
  <si>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</si>
  <si>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</si>
  <si>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</si>
  <si>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</si>
  <si>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</si>
  <si>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</si>
  <si>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</si>
  <si>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</si>
  <si>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</si>
  <si>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</si>
  <si>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</si>
  <si>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</si>
  <si>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</si>
  <si>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</si>
  <si>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</si>
  <si>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</si>
  <si>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</si>
  <si>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</si>
  <si>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</si>
  <si>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</si>
  <si>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</si>
  <si>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</si>
  <si>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</si>
  <si>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</si>
  <si>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</si>
  <si>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</si>
  <si>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</si>
  <si>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</si>
  <si>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</si>
  <si>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</si>
  <si>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</si>
  <si>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</si>
  <si>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</si>
  <si>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</si>
  <si>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</si>
  <si>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</si>
  <si>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</si>
  <si>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</si>
  <si>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</si>
  <si>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</si>
  <si>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</si>
  <si>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</si>
  <si>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</si>
  <si>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</si>
  <si>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</si>
  <si>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</si>
  <si>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</si>
  <si>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</si>
  <si>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</si>
  <si>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</si>
  <si>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</si>
  <si>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</si>
  <si>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</si>
  <si>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</si>
  <si>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</si>
  <si>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</si>
  <si>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</si>
  <si>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</si>
  <si>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</si>
  <si>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</si>
  <si>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</si>
  <si>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</si>
  <si>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</si>
  <si>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</si>
  <si>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</si>
  <si>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</si>
  <si>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</si>
  <si>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</si>
  <si>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</si>
  <si>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</si>
  <si>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</si>
  <si>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</si>
  <si>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</si>
  <si>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</si>
  <si>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</si>
  <si>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</si>
  <si>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</si>
  <si>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</si>
  <si>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</si>
  <si>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</si>
  <si>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</si>
  <si>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</si>
  <si>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</si>
  <si>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</si>
  <si>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</si>
  <si>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</si>
  <si>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</si>
  <si>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</si>
  <si>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</si>
  <si>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</si>
  <si>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</si>
  <si>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</si>
  <si>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</si>
  <si>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</si>
  <si>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</si>
  <si>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</si>
  <si>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</si>
  <si>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</si>
  <si>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</si>
  <si>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</si>
  <si>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</si>
  <si>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</si>
  <si>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</si>
  <si>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</si>
  <si>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</si>
  <si>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</si>
  <si>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</si>
  <si>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</si>
  <si>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</si>
  <si>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</si>
  <si>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</si>
  <si>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</si>
  <si>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</si>
  <si>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</si>
  <si>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</si>
  <si>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</si>
  <si>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</si>
  <si>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</si>
  <si>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</si>
  <si>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</si>
  <si>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</si>
  <si>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</si>
  <si>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</si>
  <si>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</si>
  <si>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</si>
  <si>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</si>
  <si>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</si>
  <si>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</si>
  <si>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</si>
  <si>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</si>
  <si>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</si>
  <si>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</si>
  <si>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</si>
  <si>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</si>
  <si>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</si>
  <si>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</si>
  <si>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</si>
  <si>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</si>
  <si>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</si>
  <si>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</si>
  <si>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</si>
  <si>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</si>
  <si>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</si>
  <si>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</si>
  <si>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</si>
  <si>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</si>
  <si>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</si>
  <si>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</si>
  <si>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</si>
  <si>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</si>
  <si>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</si>
  <si>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</si>
  <si>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</si>
  <si>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</si>
  <si>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</si>
  <si>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</si>
  <si>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</si>
  <si>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</si>
  <si>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</si>
  <si>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</si>
  <si>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</si>
  <si>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</si>
  <si>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</si>
  <si>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</si>
  <si>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</si>
  <si>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</si>
  <si>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</si>
  <si>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</si>
  <si>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</si>
  <si>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</si>
  <si>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</si>
  <si>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</si>
  <si>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</si>
  <si>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</si>
  <si>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</si>
  <si>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</si>
  <si>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</si>
  <si>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</si>
  <si>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</si>
  <si>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</si>
  <si>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</si>
  <si>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</si>
  <si>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</si>
  <si>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</si>
  <si>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</si>
  <si>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</si>
  <si>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</si>
  <si>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</si>
  <si>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</si>
  <si>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</si>
  <si>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</si>
  <si>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</si>
  <si>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</si>
  <si>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</si>
  <si>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</si>
  <si>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</si>
  <si>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</si>
  <si>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</si>
  <si>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</si>
  <si>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</si>
  <si>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</si>
  <si>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</si>
  <si>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</si>
  <si>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</si>
  <si>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</si>
  <si>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</si>
  <si>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</si>
  <si>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</si>
  <si>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</si>
  <si>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</si>
  <si>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</si>
  <si>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</si>
  <si>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</si>
  <si>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</si>
  <si>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</si>
  <si>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</si>
  <si>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</si>
  <si>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</si>
  <si>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</si>
  <si>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</si>
  <si>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</si>
  <si>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</si>
  <si>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</si>
  <si>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</si>
  <si>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</si>
  <si>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</si>
  <si>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</si>
  <si>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</si>
  <si>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</si>
  <si>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</si>
  <si>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</si>
  <si>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</si>
  <si>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</si>
  <si>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</si>
  <si>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</si>
  <si>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</si>
  <si>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</si>
  <si>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</si>
  <si>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</si>
  <si>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</si>
  <si>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</si>
  <si>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</si>
  <si>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</si>
  <si>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</si>
  <si>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</si>
  <si>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</si>
  <si>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</si>
  <si>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</si>
  <si>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</si>
  <si>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</si>
  <si>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</si>
  <si>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</si>
  <si>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</si>
  <si>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</si>
  <si>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</si>
  <si>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</si>
  <si>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</si>
  <si>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</si>
  <si>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</si>
  <si>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</si>
  <si>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</si>
  <si>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</si>
  <si>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</si>
  <si>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</si>
  <si>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</si>
  <si>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</si>
  <si>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</si>
  <si>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</si>
  <si>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</si>
  <si>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</si>
  <si>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</si>
  <si>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</si>
  <si>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</si>
  <si>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</si>
  <si>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</si>
  <si>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</si>
  <si>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</si>
  <si>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</si>
  <si>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</si>
  <si>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</si>
  <si>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</si>
  <si>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</si>
  <si>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</si>
  <si>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</si>
  <si>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</si>
  <si>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</si>
  <si>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</si>
  <si>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</si>
  <si>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</si>
  <si>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</si>
  <si>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</si>
  <si>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</si>
  <si>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</si>
  <si>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</si>
  <si>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</si>
  <si>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</si>
  <si>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</si>
  <si>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</si>
  <si>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</si>
  <si>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</si>
  <si>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</si>
  <si>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</si>
  <si>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</si>
  <si>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</si>
  <si>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</si>
  <si>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</si>
  <si>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</si>
  <si>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</si>
  <si>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</si>
  <si>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</si>
  <si>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</si>
  <si>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</si>
  <si>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</si>
  <si>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</si>
  <si>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</si>
  <si>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</si>
  <si>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</si>
  <si>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</si>
  <si>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</si>
  <si>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</si>
  <si>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</si>
  <si>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</si>
  <si>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</si>
  <si>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</si>
  <si>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</si>
  <si>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</si>
  <si>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</si>
  <si>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</si>
  <si>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</si>
  <si>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</si>
  <si>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</si>
  <si>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</si>
  <si>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</si>
  <si>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</si>
  <si>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</si>
  <si>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</si>
  <si>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</si>
  <si>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</si>
  <si>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</si>
  <si>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</si>
  <si>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</si>
  <si>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</si>
  <si>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</si>
  <si>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</si>
  <si>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</si>
  <si>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</si>
  <si>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</si>
  <si>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</si>
  <si>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</si>
  <si>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</si>
  <si>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</si>
  <si>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</si>
  <si>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</si>
  <si>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</si>
  <si>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</si>
  <si>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</si>
  <si>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</si>
  <si>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</si>
  <si>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</si>
  <si>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</si>
  <si>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</si>
  <si>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</si>
  <si>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</si>
  <si>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</si>
  <si>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</si>
  <si>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</si>
  <si>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</si>
  <si>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</si>
  <si>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</si>
  <si>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</si>
  <si>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</si>
  <si>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</si>
  <si>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</si>
  <si>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</si>
  <si>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</si>
  <si>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</si>
  <si>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</si>
  <si>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</si>
  <si>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</si>
  <si>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</si>
  <si>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</si>
  <si>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</si>
  <si>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</si>
  <si>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</si>
  <si>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</si>
  <si>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</si>
  <si>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</si>
  <si>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</si>
  <si>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</si>
  <si>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</si>
  <si>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</si>
  <si>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</si>
  <si>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</si>
  <si>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</si>
  <si>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</si>
  <si>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</si>
  <si>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</si>
  <si>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</si>
  <si>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</si>
  <si>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</si>
  <si>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</si>
  <si>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</si>
  <si>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</si>
  <si>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</si>
  <si>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</si>
  <si>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</si>
  <si>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</si>
  <si>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</si>
  <si>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</si>
  <si>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</si>
  <si>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</si>
  <si>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Income_Category</t>
  </si>
  <si>
    <t>Risk_Score</t>
  </si>
  <si>
    <t>Loan_Size_Category</t>
  </si>
  <si>
    <t>Column14</t>
  </si>
  <si>
    <t>Medium Income</t>
  </si>
  <si>
    <t>Low Income</t>
  </si>
  <si>
    <t>High Income</t>
  </si>
  <si>
    <t>Unknown</t>
  </si>
  <si>
    <t>Row Labels</t>
  </si>
  <si>
    <t>Grand Total</t>
  </si>
  <si>
    <t>Column Labels</t>
  </si>
  <si>
    <t>Count of Loan_ID</t>
  </si>
  <si>
    <t>Loan Approval Rates by Demographics</t>
  </si>
  <si>
    <t>Average of LoanAmount</t>
  </si>
  <si>
    <t>Total Average of LoanAmount</t>
  </si>
  <si>
    <t>Credit History Impact</t>
  </si>
  <si>
    <t>Count of Loan_Status</t>
  </si>
  <si>
    <t>Total Count of Loan_Status</t>
  </si>
  <si>
    <t>Total Count of Loan_ID</t>
  </si>
  <si>
    <t>Risk_Category</t>
  </si>
  <si>
    <t>Total Average of Total_income</t>
  </si>
  <si>
    <t>Average of Total_income</t>
  </si>
  <si>
    <t>High Risk</t>
  </si>
  <si>
    <t>Low Risk</t>
  </si>
  <si>
    <t>Medium Risk</t>
  </si>
  <si>
    <t>Risk Category Analysis</t>
  </si>
  <si>
    <t>Income Analysis</t>
  </si>
  <si>
    <t>Loan_Decision_Helper Column4</t>
  </si>
  <si>
    <t>Risk_Category_VLOOKUP</t>
  </si>
  <si>
    <t>Risk_Level_Lookup</t>
  </si>
  <si>
    <t>Monthly_Payment_Estimate</t>
  </si>
  <si>
    <t>Score_Range</t>
  </si>
  <si>
    <t>Min_Score</t>
  </si>
  <si>
    <t>Max_Score</t>
  </si>
  <si>
    <t>Risk_Level</t>
  </si>
  <si>
    <t>0-25</t>
  </si>
  <si>
    <t>26-50</t>
  </si>
  <si>
    <t>51-75</t>
  </si>
  <si>
    <t>76-100</t>
  </si>
  <si>
    <t>Very High Risk</t>
  </si>
  <si>
    <t>Applicant Income:</t>
  </si>
  <si>
    <t>Credit History (0/1):</t>
  </si>
  <si>
    <t>Education:</t>
  </si>
  <si>
    <t>Property Area:</t>
  </si>
  <si>
    <t>Requested Loan Amount:</t>
  </si>
  <si>
    <t>=== RESULTS ===</t>
  </si>
  <si>
    <t>Risk Score:</t>
  </si>
  <si>
    <t>Risk Level:</t>
  </si>
  <si>
    <t>Decision:</t>
  </si>
  <si>
    <t>Monthly Payment:</t>
  </si>
  <si>
    <t xml:space="preserve"> LOAN ELIGIBILITY CALCULATOR </t>
  </si>
  <si>
    <t>Total Applications</t>
  </si>
  <si>
    <t>Approved Loans</t>
  </si>
  <si>
    <t>Rejection Rate</t>
  </si>
  <si>
    <t>Average Loan Amount</t>
  </si>
  <si>
    <t>High Risk Applications</t>
  </si>
  <si>
    <t>Average Income</t>
  </si>
  <si>
    <t>LOAN RISK ANALYSIS DASHBOARD</t>
  </si>
  <si>
    <t>LOAN RISK ANALYSIS - EXECUTIVE SUMMARY REPORT</t>
  </si>
  <si>
    <r>
      <t>Dataset:</t>
    </r>
    <r>
      <rPr>
        <sz val="11"/>
        <color theme="1"/>
        <rFont val="Aptos Narrow"/>
        <family val="2"/>
        <scheme val="minor"/>
      </rPr>
      <t xml:space="preserve"> Loan Prediction Dataset (614 Applications)</t>
    </r>
  </si>
  <si>
    <t>EXECUTIVE SUMMARY</t>
  </si>
  <si>
    <t>This analysis examines loan approval patterns and risk factors using a comprehensive dataset of 614 loan applications. The study reveals significant insights into approval rates, risk distribution, and key demographic factors influencing lending decisions.</t>
  </si>
  <si>
    <t>KEY FINDINGS</t>
  </si>
  <si>
    <t>Overall Portfolio Performance:</t>
  </si>
  <si>
    <t>Total Applications Analyzed: 614</t>
  </si>
  <si>
    <t>Approved Loans: 422 (68.7%)</t>
  </si>
  <si>
    <t>Rejected Applications: 192 (31.3%)</t>
  </si>
  <si>
    <t>Average Loan Amount: $146,410</t>
  </si>
  <si>
    <t>Critical Success Factors:</t>
  </si>
  <si>
    <t>1. Credit history is the strongest predictor of approval</t>
  </si>
  <si>
    <t>2. Income level significantly impacts approval rates</t>
  </si>
  <si>
    <t>3. Educational background influences risk assessment</t>
  </si>
  <si>
    <t>4. Geographic location affects loan amounts and approval patterns</t>
  </si>
  <si>
    <t>DETAILED ANALYSIS</t>
  </si>
  <si>
    <t>1. APPROVAL RATE ANALYSIS</t>
  </si>
  <si>
    <t>By Income Category:</t>
  </si>
  <si>
    <r>
      <t>High Income:</t>
    </r>
    <r>
      <rPr>
        <sz val="11"/>
        <color theme="1"/>
        <rFont val="Aptos Narrow"/>
        <family val="2"/>
        <scheme val="minor"/>
      </rPr>
      <t xml:space="preserve"> 90+ applications, ~75% approval rate</t>
    </r>
  </si>
  <si>
    <r>
      <t>Medium Income:</t>
    </r>
    <r>
      <rPr>
        <sz val="11"/>
        <color theme="1"/>
        <rFont val="Aptos Narrow"/>
        <family val="2"/>
        <scheme val="minor"/>
      </rPr>
      <t xml:space="preserve"> 300+ applications, ~70% approval rate</t>
    </r>
  </si>
  <si>
    <r>
      <t>Low Income:</t>
    </r>
    <r>
      <rPr>
        <sz val="11"/>
        <color theme="1"/>
        <rFont val="Aptos Narrow"/>
        <family val="2"/>
        <scheme val="minor"/>
      </rPr>
      <t xml:space="preserve"> 47 applications, ~57% approval rate</t>
    </r>
  </si>
  <si>
    <r>
      <t>Key Insight:</t>
    </r>
    <r>
      <rPr>
        <sz val="11"/>
        <color theme="1"/>
        <rFont val="Aptos Narrow"/>
        <family val="2"/>
        <scheme val="minor"/>
      </rPr>
      <t xml:space="preserve"> Higher income directly correlates with approval probability, suggesting income verification is critical in lending decisions.</t>
    </r>
  </si>
  <si>
    <t>2. DEMOGRAPHIC PATTERNS</t>
  </si>
  <si>
    <t>Gender Distribution:</t>
  </si>
  <si>
    <r>
      <t>Male:</t>
    </r>
    <r>
      <rPr>
        <sz val="11"/>
        <color theme="1"/>
        <rFont val="Aptos Narrow"/>
        <family val="2"/>
        <scheme val="minor"/>
      </rPr>
      <t xml:space="preserve"> 489 applications (79.6%)</t>
    </r>
  </si>
  <si>
    <r>
      <t>Female:</t>
    </r>
    <r>
      <rPr>
        <sz val="11"/>
        <color theme="1"/>
        <rFont val="Aptos Narrow"/>
        <family val="2"/>
        <scheme val="minor"/>
      </rPr>
      <t xml:space="preserve"> 112 applications (18.2%)</t>
    </r>
  </si>
  <si>
    <r>
      <t>Unknown:</t>
    </r>
    <r>
      <rPr>
        <sz val="11"/>
        <color theme="1"/>
        <rFont val="Aptos Narrow"/>
        <family val="2"/>
        <scheme val="minor"/>
      </rPr>
      <t xml:space="preserve"> 13 applications (2.2%)</t>
    </r>
  </si>
  <si>
    <t>Education Impact:</t>
  </si>
  <si>
    <t>Graduate applicants show higher approval rates</t>
  </si>
  <si>
    <t>Education level appears linked to income and creditworthiness</t>
  </si>
  <si>
    <t>3. RISK ASSESSMENT</t>
  </si>
  <si>
    <t>Risk Distribution:</t>
  </si>
  <si>
    <r>
      <t>High Risk:</t>
    </r>
    <r>
      <rPr>
        <sz val="11"/>
        <color theme="1"/>
        <rFont val="Aptos Narrow"/>
        <family val="2"/>
        <scheme val="minor"/>
      </rPr>
      <t xml:space="preserve"> 174 applications (28.3%)</t>
    </r>
  </si>
  <si>
    <r>
      <t>Medium Risk:</t>
    </r>
    <r>
      <rPr>
        <sz val="11"/>
        <color theme="1"/>
        <rFont val="Aptos Narrow"/>
        <family val="2"/>
        <scheme val="minor"/>
      </rPr>
      <t xml:space="preserve"> 333 applications (54.2%)</t>
    </r>
  </si>
  <si>
    <r>
      <t>Low Risk:</t>
    </r>
    <r>
      <rPr>
        <sz val="11"/>
        <color theme="1"/>
        <rFont val="Aptos Narrow"/>
        <family val="2"/>
        <scheme val="minor"/>
      </rPr>
      <t xml:space="preserve"> 107 applications (17.4%)</t>
    </r>
  </si>
  <si>
    <t>Geographic Analysis:</t>
  </si>
  <si>
    <r>
      <t>Urban:</t>
    </r>
    <r>
      <rPr>
        <sz val="11"/>
        <color theme="1"/>
        <rFont val="Aptos Narrow"/>
        <family val="2"/>
        <scheme val="minor"/>
      </rPr>
      <t xml:space="preserve"> Highest average loan amounts ($142,000+)</t>
    </r>
  </si>
  <si>
    <r>
      <t>Semi-urban:</t>
    </r>
    <r>
      <rPr>
        <sz val="11"/>
        <color theme="1"/>
        <rFont val="Aptos Narrow"/>
        <family val="2"/>
        <scheme val="minor"/>
      </rPr>
      <t xml:space="preserve"> Moderate loan amounts ($145,000+)</t>
    </r>
  </si>
  <si>
    <r>
      <t>Rural:</t>
    </r>
    <r>
      <rPr>
        <sz val="11"/>
        <color theme="1"/>
        <rFont val="Aptos Narrow"/>
        <family val="2"/>
        <scheme val="minor"/>
      </rPr>
      <t xml:space="preserve"> Lower but consistent loan amounts ($152,000+)</t>
    </r>
  </si>
  <si>
    <t>4. FINANCIAL PERFORMANCE</t>
  </si>
  <si>
    <t>Loan Amount Patterns:</t>
  </si>
  <si>
    <t>Average approved loan: $146,410</t>
  </si>
  <si>
    <t>Range varies significantly by location and income</t>
  </si>
  <si>
    <t>Higher amounts in urban areas reflect property values</t>
  </si>
  <si>
    <t>BUSINESS RECOMMENDATIONS</t>
  </si>
  <si>
    <t>IMMEDIATE ACTIONS</t>
  </si>
  <si>
    <t>1. Strengthen Income Verification Process</t>
  </si>
  <si>
    <t>Implement more robust income documentation</t>
  </si>
  <si>
    <t>Consider debt-to-income ratio requirements</t>
  </si>
  <si>
    <t>Enhance employment verification procedures</t>
  </si>
  <si>
    <t>2. Refine Risk Scoring Model</t>
  </si>
  <si>
    <t>Weight credit history more heavily (strongest predictor)</t>
  </si>
  <si>
    <t>Include property location in risk calculations</t>
  </si>
  <si>
    <t>Consider education as secondary risk factor</t>
  </si>
  <si>
    <t>3. Optimize Approval Processes</t>
  </si>
  <si>
    <t>Streamline approvals for low-risk, high-income applicants</t>
  </si>
  <si>
    <t>Implement tiered review process based on risk scores</t>
  </si>
  <si>
    <t>Create fast-track process for graduate, employed applicants</t>
  </si>
  <si>
    <t>STRATEGIC INITIATIVES</t>
  </si>
  <si>
    <t>1. Market Expansion Opportunities</t>
  </si>
  <si>
    <t>Target educated professionals in urban areas</t>
  </si>
  <si>
    <t>Develop products for emerging semi-urban markets</t>
  </si>
  <si>
    <t>Consider specialized rural lending programs</t>
  </si>
  <si>
    <t>2. Risk Management Improvements</t>
  </si>
  <si>
    <t>Implement dynamic pricing based on risk scores</t>
  </si>
  <si>
    <t>Develop early warning systems for high-risk approvals</t>
  </si>
  <si>
    <t>Create portfolio monitoring dashboards</t>
  </si>
  <si>
    <t>3. Data-Driven Decision Making</t>
  </si>
  <si>
    <t>Establish regular portfolio performance reviews</t>
  </si>
  <si>
    <t>Implement A/B testing for approval criteria</t>
  </si>
  <si>
    <t>Develop predictive models for default probability</t>
  </si>
  <si>
    <t>TECHNICAL METHODOLOGY</t>
  </si>
  <si>
    <t>Data Processing:</t>
  </si>
  <si>
    <t>Cleaned missing values using business logic</t>
  </si>
  <si>
    <t>Standardized categorical variables</t>
  </si>
  <si>
    <t>Created calculated risk scores and income categories</t>
  </si>
  <si>
    <t>Analysis Tools:</t>
  </si>
  <si>
    <t>Excel PivotTables for demographic analysis</t>
  </si>
  <si>
    <t>VLOOKUP functions for risk categorization</t>
  </si>
  <si>
    <t>Conditional formatting for performance indicators</t>
  </si>
  <si>
    <t>Interactive dashboard with filtering capabilities</t>
  </si>
  <si>
    <t>Quality Assurance:</t>
  </si>
  <si>
    <t>Validated data integrity across all columns</t>
  </si>
  <si>
    <t>Cross-referenced calculations with source data</t>
  </si>
  <si>
    <t>Tested interactive elements for accuracy</t>
  </si>
  <si>
    <t>CONCLUSION</t>
  </si>
  <si>
    <t>The loan portfolio demonstrates healthy approval rates with clear patterns based on creditworthiness and demographics. The 68.7% approval rate indicates balanced risk management, while the concentration in medium-risk applications suggests opportunities for both growth and risk reduction.</t>
  </si>
  <si>
    <t>Key Success Metrics:</t>
  </si>
  <si>
    <t>Maintain current approval rate while reducing risk</t>
  </si>
  <si>
    <t>Increase high-income applicant conversion</t>
  </si>
  <si>
    <t>Optimize loan amounts based on market conditions</t>
  </si>
  <si>
    <t>Next Steps:</t>
  </si>
  <si>
    <t>1. Implement enhanced risk scoring methodology</t>
  </si>
  <si>
    <t>2. Develop automated decision tools</t>
  </si>
  <si>
    <t>3. Create real-time portfolio monitoring system</t>
  </si>
  <si>
    <t>APPENDIX</t>
  </si>
  <si>
    <r>
      <t>Data Sources:</t>
    </r>
    <r>
      <rPr>
        <sz val="11"/>
        <color theme="1"/>
        <rFont val="Aptos Narrow"/>
        <family val="2"/>
        <scheme val="minor"/>
      </rPr>
      <t xml:space="preserve"> Kaggle Loan Prediction Dataset</t>
    </r>
  </si>
  <si>
    <r>
      <t>Tools Used:</t>
    </r>
    <r>
      <rPr>
        <sz val="11"/>
        <color theme="1"/>
        <rFont val="Aptos Narrow"/>
        <family val="2"/>
        <scheme val="minor"/>
      </rPr>
      <t xml:space="preserve"> Microsoft Excel (PivotTables, VLOOKUP, Charts, Dashboard)</t>
    </r>
  </si>
  <si>
    <r>
      <t>Quality Metrics:</t>
    </r>
    <r>
      <rPr>
        <sz val="11"/>
        <color theme="1"/>
        <rFont val="Aptos Narrow"/>
        <family val="2"/>
        <scheme val="minor"/>
      </rPr>
      <t xml:space="preserve"> 100% data coverage, 0% missing values post-cleaning</t>
    </r>
  </si>
  <si>
    <t>Analyst:Richard Djangmah</t>
  </si>
  <si>
    <r>
      <t>Date:</t>
    </r>
    <r>
      <rPr>
        <sz val="11"/>
        <color theme="1"/>
        <rFont val="Aptos Narrow"/>
        <family val="2"/>
        <scheme val="minor"/>
      </rPr>
      <t xml:space="preserve"> August,2025</t>
    </r>
  </si>
  <si>
    <r>
      <t>Analysis Period:</t>
    </r>
    <r>
      <rPr>
        <sz val="11"/>
        <color theme="1"/>
        <rFont val="Aptos Narrow"/>
        <family val="2"/>
        <scheme val="minor"/>
      </rPr>
      <t xml:space="preserve"> August,2025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</si>
</sst>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quot;$&quot;#,##0.00"/>
  </numFmts>
  <fonts count="26"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0"/>
      <color rgb="FF383A42"/>
      <name val="Aptos Narrow"/>
      <family val="2"/>
      <scheme val="minor"/>
    </font>
    <font>
      <b/>
      <sz val="16"/>
      <color theme="1"/>
      <name val="Aptos Narrow"/>
      <family val="2"/>
      <scheme val="minor"/>
    </font>
    <font>
      <b/>
      <sz val="12"/>
      <color theme="1"/>
      <name val="Aptos Narrow"/>
      <family val="2"/>
      <scheme val="minor"/>
    </font>
    <font>
      <b/>
      <sz val="14"/>
      <color theme="1"/>
      <name val="Aptos Narrow"/>
      <family val="2"/>
      <scheme val="minor"/>
    </font>
    <font>
      <b/>
      <sz val="24"/>
      <color theme="1"/>
      <name val="Aptos Narrow"/>
      <family val="2"/>
      <scheme val="minor"/>
    </font>
    <font>
      <b/>
      <sz val="18"/>
      <color theme="1"/>
      <name val="Aptos Narrow"/>
      <family val="2"/>
      <scheme val="minor"/>
    </font>
    <font>
      <b/>
      <sz val="13.5"/>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0" borderId="0" xfId="0" applyNumberFormat="1" applyFont="1" applyAlignment="1">
      <alignment horizontal="left" vertical="center" indent="1" readingOrder="1"/>
    </xf>
    <xf numFmtId="0" fontId="0" fillId="0" borderId="12" xfId="0" applyBorder="1"/>
    <xf numFmtId="0" fontId="16" fillId="0" borderId="13" xfId="0" applyFont="1" applyBorder="1"/>
    <xf numFmtId="0" fontId="0" fillId="0" borderId="14" xfId="0" applyBorder="1"/>
    <xf numFmtId="0" fontId="0" fillId="0" borderId="13" xfId="0" applyBorder="1"/>
    <xf numFmtId="0" fontId="0" fillId="0" borderId="15" xfId="0" applyBorder="1"/>
    <xf numFmtId="0" fontId="0" fillId="0" borderId="16" xfId="0" applyBorder="1"/>
    <xf numFmtId="0" fontId="0" fillId="0" borderId="18" xfId="0" applyBorder="1"/>
    <xf numFmtId="0" fontId="16" fillId="0" borderId="19" xfId="0" applyFont="1" applyBorder="1"/>
    <xf numFmtId="0" fontId="0" fillId="0" borderId="20" xfId="0" applyBorder="1"/>
    <xf numFmtId="0" fontId="0" fillId="0" borderId="19" xfId="0" applyBorder="1"/>
    <xf numFmtId="170" fontId="0" fillId="0" borderId="20" xfId="0" applyNumberFormat="1" applyBorder="1"/>
    <xf numFmtId="0" fontId="0" fillId="0" borderId="21" xfId="0" applyBorder="1"/>
    <xf numFmtId="0" fontId="0" fillId="0" borderId="22" xfId="0" applyBorder="1"/>
    <xf numFmtId="0" fontId="16" fillId="0" borderId="17" xfId="0" applyFont="1" applyBorder="1" applyAlignment="1">
      <alignment horizontal="center"/>
    </xf>
    <xf numFmtId="0" fontId="0" fillId="0" borderId="23" xfId="0" applyBorder="1"/>
    <xf numFmtId="2" fontId="0" fillId="0" borderId="13" xfId="0" applyNumberFormat="1" applyBorder="1"/>
    <xf numFmtId="0" fontId="0" fillId="0" borderId="0" xfId="0" applyBorder="1"/>
    <xf numFmtId="10" fontId="0" fillId="0" borderId="0" xfId="0" applyNumberFormat="1" applyBorder="1"/>
    <xf numFmtId="170" fontId="0" fillId="0" borderId="0" xfId="0" applyNumberFormat="1" applyBorder="1"/>
    <xf numFmtId="2" fontId="0" fillId="0" borderId="0" xfId="0" applyNumberFormat="1" applyBorder="1"/>
    <xf numFmtId="0" fontId="0" fillId="0" borderId="0" xfId="0" applyNumberFormat="1" applyBorder="1"/>
    <xf numFmtId="0" fontId="0" fillId="0" borderId="24" xfId="0" applyBorder="1"/>
    <xf numFmtId="0" fontId="20" fillId="0" borderId="23" xfId="0" applyFont="1" applyBorder="1"/>
    <xf numFmtId="0" fontId="21" fillId="0" borderId="11" xfId="0" applyFont="1" applyBorder="1"/>
    <xf numFmtId="0" fontId="21" fillId="0" borderId="23" xfId="0" applyFont="1" applyBorder="1"/>
    <xf numFmtId="0" fontId="0" fillId="0" borderId="14" xfId="0" applyNumberFormat="1" applyBorder="1"/>
    <xf numFmtId="0" fontId="0" fillId="0" borderId="24" xfId="0" applyNumberFormat="1" applyBorder="1"/>
    <xf numFmtId="0" fontId="0" fillId="0" borderId="16" xfId="0" applyNumberFormat="1" applyBorder="1"/>
    <xf numFmtId="0" fontId="0" fillId="0" borderId="11" xfId="0" applyNumberFormat="1" applyBorder="1"/>
    <xf numFmtId="0" fontId="0" fillId="0" borderId="23" xfId="0" applyNumberFormat="1" applyBorder="1"/>
    <xf numFmtId="0" fontId="0" fillId="0" borderId="12" xfId="0" applyNumberFormat="1" applyBorder="1"/>
    <xf numFmtId="0" fontId="0" fillId="0" borderId="13" xfId="0" applyNumberFormat="1" applyBorder="1"/>
    <xf numFmtId="0" fontId="0" fillId="0" borderId="15" xfId="0" applyNumberFormat="1" applyBorder="1"/>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10" xfId="0" applyBorder="1" applyAlignment="1">
      <alignment horizontal="left"/>
    </xf>
    <xf numFmtId="0" fontId="22" fillId="0" borderId="10" xfId="0" pivotButton="1" applyFont="1" applyBorder="1"/>
    <xf numFmtId="0" fontId="22" fillId="0" borderId="25" xfId="0" applyFont="1" applyBorder="1"/>
    <xf numFmtId="0" fontId="22" fillId="0" borderId="26" xfId="0" applyFont="1" applyBorder="1"/>
    <xf numFmtId="0" fontId="22" fillId="0" borderId="10" xfId="0" applyFont="1" applyBorder="1"/>
    <xf numFmtId="0" fontId="0" fillId="0" borderId="27" xfId="0" applyNumberFormat="1" applyBorder="1"/>
    <xf numFmtId="0" fontId="0" fillId="0" borderId="28" xfId="0" applyNumberFormat="1" applyBorder="1"/>
    <xf numFmtId="0" fontId="0" fillId="0" borderId="29" xfId="0" applyNumberFormat="1" applyBorder="1"/>
    <xf numFmtId="0" fontId="25" fillId="0" borderId="13" xfId="0" applyFont="1" applyBorder="1" applyAlignment="1">
      <alignment vertical="center"/>
    </xf>
    <xf numFmtId="0" fontId="0" fillId="0" borderId="13" xfId="0" applyBorder="1" applyAlignment="1">
      <alignment horizontal="left" vertical="center" indent="1"/>
    </xf>
    <xf numFmtId="0" fontId="24" fillId="0" borderId="13" xfId="0" applyFont="1" applyBorder="1" applyAlignment="1">
      <alignment vertical="center"/>
    </xf>
    <xf numFmtId="0" fontId="16" fillId="0" borderId="13" xfId="0" applyFont="1" applyBorder="1" applyAlignment="1">
      <alignment horizontal="left" vertical="center" indent="1"/>
    </xf>
    <xf numFmtId="0" fontId="0" fillId="0" borderId="13" xfId="0" applyBorder="1" applyAlignment="1">
      <alignment horizontal="left" vertical="center" indent="2"/>
    </xf>
    <xf numFmtId="0" fontId="16" fillId="0" borderId="15" xfId="0" applyFont="1" applyBorder="1"/>
    <xf numFmtId="0" fontId="23" fillId="0" borderId="11" xfId="0" applyFont="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b/>
      </font>
    </dxf>
    <dxf>
      <font>
        <b/>
      </font>
    </dxf>
    <dxf>
      <font>
        <b/>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[Loan_Risk_Analysis_Portfolio.xlsx]Dashboard !PivotTable9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Loan Approval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'!$B$5:$B$6</c:f>
              <c:strCache>
                <c:ptCount val="1"/>
                <c:pt idx="0">
                  <c:v>N</c:v>
                </c:pt>
              </c:strCache>
            </c:strRef>
          </c:tx>
          <c:spPr>
            <a:solidFill>
              <a:srgbClr val="FF0000"/>
            </a:solidFill>
            <a:ln>
              <a:noFill/>
            </a:ln>
            <a:effectLst/>
          </c:spPr>
          <c:invertIfNegative val="0"/>
          <c:cat>
            <c:strRef>
              <c:f>'Dashboard '!$A$7:$A$10</c:f>
              <c:strCache>
                <c:ptCount val="3"/>
                <c:pt idx="0">
                  <c:v>Female</c:v>
                </c:pt>
                <c:pt idx="1">
                  <c:v>Male</c:v>
                </c:pt>
                <c:pt idx="2">
                  <c:v>Unknown</c:v>
                </c:pt>
              </c:strCache>
            </c:strRef>
          </c:cat>
          <c:val>
            <c:numRef>
              <c:f>'Dashboard '!$B$7:$B$10</c:f>
              <c:numCache>
                <c:formatCode>General</c:formatCode>
                <c:ptCount val="3"/>
                <c:pt idx="0">
                  <c:v>37</c:v>
                </c:pt>
                <c:pt idx="1">
                  <c:v>150</c:v>
                </c:pt>
                <c:pt idx="2">
                  <c:v>5</c:v>
                </c:pt>
              </c:numCache>
            </c:numRef>
          </c:val>
          <c:extLst>
            <c:ext xmlns:c16="http://schemas.microsoft.com/office/drawing/2014/chart" uri="{C3380CC4-5D6E-409C-BE32-E72D297353CC}">
              <c16:uniqueId val="{00000000-AA0B-4F01-8A83-A06889B9A5EA}"/>
            </c:ext>
          </c:extLst>
        </c:ser>
        <c:ser>
          <c:idx val="1"/>
          <c:order val="1"/>
          <c:tx>
            <c:strRef>
              <c:f>'Dashboard '!$C$5:$C$6</c:f>
              <c:strCache>
                <c:ptCount val="1"/>
                <c:pt idx="0">
                  <c:v>Y</c:v>
                </c:pt>
              </c:strCache>
            </c:strRef>
          </c:tx>
          <c:spPr>
            <a:solidFill>
              <a:schemeClr val="accent6"/>
            </a:solidFill>
            <a:ln>
              <a:noFill/>
            </a:ln>
            <a:effectLst/>
          </c:spPr>
          <c:invertIfNegative val="0"/>
          <c:cat>
            <c:strRef>
              <c:f>'Dashboard '!$A$7:$A$10</c:f>
              <c:strCache>
                <c:ptCount val="3"/>
                <c:pt idx="0">
                  <c:v>Female</c:v>
                </c:pt>
                <c:pt idx="1">
                  <c:v>Male</c:v>
                </c:pt>
                <c:pt idx="2">
                  <c:v>Unknown</c:v>
                </c:pt>
              </c:strCache>
            </c:strRef>
          </c:cat>
          <c:val>
            <c:numRef>
              <c:f>'Dashboard '!$C$7:$C$10</c:f>
              <c:numCache>
                <c:formatCode>General</c:formatCode>
                <c:ptCount val="3"/>
                <c:pt idx="0">
                  <c:v>75</c:v>
                </c:pt>
                <c:pt idx="1">
                  <c:v>339</c:v>
                </c:pt>
                <c:pt idx="2">
                  <c:v>8</c:v>
                </c:pt>
              </c:numCache>
            </c:numRef>
          </c:val>
          <c:extLst>
            <c:ext xmlns:c16="http://schemas.microsoft.com/office/drawing/2014/chart" uri="{C3380CC4-5D6E-409C-BE32-E72D297353CC}">
              <c16:uniqueId val="{00000002-AA0B-4F01-8A83-A06889B9A5EA}"/>
            </c:ext>
          </c:extLst>
        </c:ser>
        <c:dLbls>
          <c:showLegendKey val="0"/>
          <c:showVal val="0"/>
          <c:showCatName val="0"/>
          <c:showSerName val="0"/>
          <c:showPercent val="0"/>
          <c:showBubbleSize val="0"/>
        </c:dLbls>
        <c:gapWidth val="219"/>
        <c:axId val="1662125792"/>
        <c:axId val="1662120992"/>
      </c:barChart>
      <c:catAx>
        <c:axId val="16621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20992"/>
        <c:crosses val="autoZero"/>
        <c:auto val="1"/>
        <c:lblAlgn val="ctr"/>
        <c:lblOffset val="100"/>
        <c:noMultiLvlLbl val="0"/>
      </c:catAx>
      <c:valAx>
        <c:axId val="166212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[Loan_Risk_Analysis_Portfolio.xlsx]Dashboard !PivotTable10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Approval Rates by Income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'!$I$5:$I$6</c:f>
              <c:strCache>
                <c:ptCount val="1"/>
                <c:pt idx="0">
                  <c:v>N</c:v>
                </c:pt>
              </c:strCache>
            </c:strRef>
          </c:tx>
          <c:spPr>
            <a:solidFill>
              <a:srgbClr val="FF0000"/>
            </a:solidFill>
            <a:ln>
              <a:noFill/>
            </a:ln>
            <a:effectLst/>
          </c:spPr>
          <c:invertIfNegative val="0"/>
          <c:cat>
            <c:strRef>
              <c:f>'Dashboard '!$H$7:$H$10</c:f>
              <c:strCache>
                <c:ptCount val="3"/>
                <c:pt idx="0">
                  <c:v>High Income</c:v>
                </c:pt>
                <c:pt idx="1">
                  <c:v>Low Income</c:v>
                </c:pt>
                <c:pt idx="2">
                  <c:v>Medium Income</c:v>
                </c:pt>
              </c:strCache>
            </c:strRef>
          </c:cat>
          <c:val>
            <c:numRef>
              <c:f>'Dashboard '!$I$7:$I$10</c:f>
              <c:numCache>
                <c:formatCode>General</c:formatCode>
                <c:ptCount val="3"/>
                <c:pt idx="0">
                  <c:v>42</c:v>
                </c:pt>
                <c:pt idx="1">
                  <c:v>20</c:v>
                </c:pt>
                <c:pt idx="2">
                  <c:v>130</c:v>
                </c:pt>
              </c:numCache>
            </c:numRef>
          </c:val>
          <c:extLst>
            <c:ext xmlns:c16="http://schemas.microsoft.com/office/drawing/2014/chart" uri="{C3380CC4-5D6E-409C-BE32-E72D297353CC}">
              <c16:uniqueId val="{00000000-472F-4281-B8F1-11ED9A90AB81}"/>
            </c:ext>
          </c:extLst>
        </c:ser>
        <c:ser>
          <c:idx val="1"/>
          <c:order val="1"/>
          <c:tx>
            <c:strRef>
              <c:f>'Dashboard '!$J$5:$J$6</c:f>
              <c:strCache>
                <c:ptCount val="1"/>
                <c:pt idx="0">
                  <c:v>Y</c:v>
                </c:pt>
              </c:strCache>
            </c:strRef>
          </c:tx>
          <c:spPr>
            <a:solidFill>
              <a:schemeClr val="accent6"/>
            </a:solidFill>
            <a:ln>
              <a:noFill/>
            </a:ln>
            <a:effectLst/>
          </c:spPr>
          <c:invertIfNegative val="0"/>
          <c:cat>
            <c:strRef>
              <c:f>'Dashboard '!$H$7:$H$10</c:f>
              <c:strCache>
                <c:ptCount val="3"/>
                <c:pt idx="0">
                  <c:v>High Income</c:v>
                </c:pt>
                <c:pt idx="1">
                  <c:v>Low Income</c:v>
                </c:pt>
                <c:pt idx="2">
                  <c:v>Medium Income</c:v>
                </c:pt>
              </c:strCache>
            </c:strRef>
          </c:cat>
          <c:val>
            <c:numRef>
              <c:f>'Dashboard '!$J$7:$J$10</c:f>
              <c:numCache>
                <c:formatCode>General</c:formatCode>
                <c:ptCount val="3"/>
                <c:pt idx="0">
                  <c:v>90</c:v>
                </c:pt>
                <c:pt idx="1">
                  <c:v>27</c:v>
                </c:pt>
                <c:pt idx="2">
                  <c:v>305</c:v>
                </c:pt>
              </c:numCache>
            </c:numRef>
          </c:val>
          <c:extLst>
            <c:ext xmlns:c16="http://schemas.microsoft.com/office/drawing/2014/chart" uri="{C3380CC4-5D6E-409C-BE32-E72D297353CC}">
              <c16:uniqueId val="{00000001-472F-4281-B8F1-11ED9A90AB81}"/>
            </c:ext>
          </c:extLst>
        </c:ser>
        <c:dLbls>
          <c:showLegendKey val="0"/>
          <c:showVal val="0"/>
          <c:showCatName val="0"/>
          <c:showSerName val="0"/>
          <c:showPercent val="0"/>
          <c:showBubbleSize val="0"/>
        </c:dLbls>
        <c:gapWidth val="219"/>
        <c:axId val="284408063"/>
        <c:axId val="1732053407"/>
      </c:barChart>
      <c:catAx>
        <c:axId val="28440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53407"/>
        <c:crosses val="autoZero"/>
        <c:auto val="1"/>
        <c:lblAlgn val="ctr"/>
        <c:lblOffset val="100"/>
        <c:noMultiLvlLbl val="0"/>
      </c:catAx>
      <c:valAx>
        <c:axId val="173205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0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[Loan_Risk_Analysis_Portfolio.xlsx]Dashboard !PivotTable11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Risk Distribution of Applications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 '!$B$23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'Dashboard '!$A$24:$A$27</c:f>
              <c:strCache>
                <c:ptCount val="3"/>
                <c:pt idx="0">
                  <c:v>High Risk</c:v>
                </c:pt>
                <c:pt idx="1">
                  <c:v>Low Risk</c:v>
                </c:pt>
                <c:pt idx="2">
                  <c:v>Medium Risk</c:v>
                </c:pt>
              </c:strCache>
            </c:strRef>
          </c:cat>
          <c:val>
            <c:numRef>
              <c:f>'Dashboard '!$B$24:$B$27</c:f>
              <c:numCache>
                <c:formatCode>General</c:formatCode>
                <c:ptCount val="3"/>
                <c:pt idx="0">
                  <c:v>174</c:v>
                </c:pt>
                <c:pt idx="1">
                  <c:v>107</c:v>
                </c:pt>
                <c:pt idx="2">
                  <c:v>333</c:v>
                </c:pt>
              </c:numCache>
            </c:numRef>
          </c:val>
          <c:extLst>
            <c:ext xmlns:c16="http://schemas.microsoft.com/office/drawing/2014/chart" uri="{C3380CC4-5D6E-409C-BE32-E72D297353CC}">
              <c16:uniqueId val="{00000003-32B4-410F-96AC-84B7978650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[Loan_Risk_Analysis_Portfolio.xlsx]Dashboard !PivotTable12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Loan Amount by Property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'!$I$23:$I$24</c:f>
              <c:strCache>
                <c:ptCount val="1"/>
                <c:pt idx="0">
                  <c:v>N</c:v>
                </c:pt>
              </c:strCache>
            </c:strRef>
          </c:tx>
          <c:spPr>
            <a:solidFill>
              <a:srgbClr val="FF0000"/>
            </a:solidFill>
            <a:ln>
              <a:noFill/>
            </a:ln>
            <a:effectLst/>
          </c:spPr>
          <c:invertIfNegative val="0"/>
          <c:cat>
            <c:strRef>
              <c:f>'Dashboard '!$H$25:$H$28</c:f>
              <c:strCache>
                <c:ptCount val="3"/>
                <c:pt idx="0">
                  <c:v>Rural</c:v>
                </c:pt>
                <c:pt idx="1">
                  <c:v>Semiurban</c:v>
                </c:pt>
                <c:pt idx="2">
                  <c:v>Urban</c:v>
                </c:pt>
              </c:strCache>
            </c:strRef>
          </c:cat>
          <c:val>
            <c:numRef>
              <c:f>'Dashboard '!$I$25:$I$28</c:f>
              <c:numCache>
                <c:formatCode>General</c:formatCode>
                <c:ptCount val="3"/>
                <c:pt idx="0">
                  <c:v>158.18840579710144</c:v>
                </c:pt>
                <c:pt idx="1">
                  <c:v>154.40740740740742</c:v>
                </c:pt>
                <c:pt idx="2">
                  <c:v>140.92753623188406</c:v>
                </c:pt>
              </c:numCache>
            </c:numRef>
          </c:val>
          <c:extLst>
            <c:ext xmlns:c16="http://schemas.microsoft.com/office/drawing/2014/chart" uri="{C3380CC4-5D6E-409C-BE32-E72D297353CC}">
              <c16:uniqueId val="{00000000-5468-4F48-B9C1-9B16AF0F0086}"/>
            </c:ext>
          </c:extLst>
        </c:ser>
        <c:ser>
          <c:idx val="1"/>
          <c:order val="1"/>
          <c:tx>
            <c:strRef>
              <c:f>'Dashboard '!$J$23:$J$24</c:f>
              <c:strCache>
                <c:ptCount val="1"/>
                <c:pt idx="0">
                  <c:v>Y</c:v>
                </c:pt>
              </c:strCache>
            </c:strRef>
          </c:tx>
          <c:spPr>
            <a:solidFill>
              <a:schemeClr val="accent6"/>
            </a:solidFill>
            <a:ln>
              <a:noFill/>
            </a:ln>
            <a:effectLst/>
          </c:spPr>
          <c:invertIfNegative val="0"/>
          <c:cat>
            <c:strRef>
              <c:f>'Dashboard '!$H$25:$H$28</c:f>
              <c:strCache>
                <c:ptCount val="3"/>
                <c:pt idx="0">
                  <c:v>Rural</c:v>
                </c:pt>
                <c:pt idx="1">
                  <c:v>Semiurban</c:v>
                </c:pt>
                <c:pt idx="2">
                  <c:v>Urban</c:v>
                </c:pt>
              </c:strCache>
            </c:strRef>
          </c:cat>
          <c:val>
            <c:numRef>
              <c:f>'Dashboard '!$J$25:$J$28</c:f>
              <c:numCache>
                <c:formatCode>General</c:formatCode>
                <c:ptCount val="3"/>
                <c:pt idx="0">
                  <c:v>148.19999999999999</c:v>
                </c:pt>
                <c:pt idx="1">
                  <c:v>142.83240223463687</c:v>
                </c:pt>
                <c:pt idx="2">
                  <c:v>143.17293233082708</c:v>
                </c:pt>
              </c:numCache>
            </c:numRef>
          </c:val>
          <c:extLst>
            <c:ext xmlns:c16="http://schemas.microsoft.com/office/drawing/2014/chart" uri="{C3380CC4-5D6E-409C-BE32-E72D297353CC}">
              <c16:uniqueId val="{00000002-5468-4F48-B9C1-9B16AF0F0086}"/>
            </c:ext>
          </c:extLst>
        </c:ser>
        <c:dLbls>
          <c:showLegendKey val="0"/>
          <c:showVal val="0"/>
          <c:showCatName val="0"/>
          <c:showSerName val="0"/>
          <c:showPercent val="0"/>
          <c:showBubbleSize val="0"/>
        </c:dLbls>
        <c:gapWidth val="219"/>
        <c:axId val="449748159"/>
        <c:axId val="449750079"/>
      </c:barChart>
      <c:catAx>
        <c:axId val="44974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50079"/>
        <c:crosses val="autoZero"/>
        <c:auto val="1"/>
        <c:lblAlgn val="ctr"/>
        <c:lblOffset val="100"/>
        <c:noMultiLvlLbl val="0"/>
      </c:catAx>
      <c:valAx>
        <c:axId val="44975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48159"/>
        <c:crosses val="autoZero"/>
        <c:crossBetween val="between"/>
      </c:valAx>
      <c:spPr>
        <a:noFill/>
        <a:ln>
          <a:noFill/>
        </a:ln>
        <a:effectLst/>
      </c:spPr>
    </c:plotArea>
    <c:legend>
      <c:legendPos val="r"/>
      <c:layout>
        <c:manualLayout>
          <c:xMode val="edge"/>
          <c:yMode val="edge"/>
          <c:x val="0.81346309813463091"/>
          <c:y val="0.38824110527850686"/>
          <c:w val="0.18106995884773663"/>
          <c:h val="0.18513951295396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36513</xdr:rowOff>
    </xdr:from>
    <xdr:to>
      <xdr:col>4</xdr:col>
      <xdr:colOff>47625</xdr:colOff>
      <xdr:row>20</xdr:row>
      <xdr:rowOff>122238</xdr:rowOff>
    </xdr:to>
    <xdr:graphicFrame macro="">
      <xdr:nvGraphicFramePr>
        <xdr:cNvPr id="3" name="Chart 2">
          <a:extLst>
            <a:ext uri="{FF2B5EF4-FFF2-40B4-BE49-F238E27FC236}">
              <a16:creationId xmlns:a16="http://schemas.microsoft.com/office/drawing/2014/main" id="{F2087A3F-3894-7745-02BF-C79E56672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95250</xdr:colOff>
      <xdr:row>0</xdr:row>
      <xdr:rowOff>123825</xdr:rowOff>
    </xdr:from>
    <xdr:to>
      <xdr:col>18</xdr:col>
      <xdr:colOff>390525</xdr:colOff>
      <xdr:row>14</xdr:row>
      <xdr:rowOff>85725</xdr:rowOff>
    </xdr:to>
    <xdr:graphicFrame macro="">
      <xdr:nvGraphicFramePr>
        <xdr:cNvPr id="4" name="Chart 3">
          <a:extLst>
            <a:ext uri="{FF2B5EF4-FFF2-40B4-BE49-F238E27FC236}">
              <a16:creationId xmlns:a16="http://schemas.microsoft.com/office/drawing/2014/main" id="{9A975766-5EF0-994A-31DF-CF557A6B2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27</xdr:row>
      <xdr:rowOff>65723</xdr:rowOff>
    </xdr:from>
    <xdr:to>
      <xdr:col>4</xdr:col>
      <xdr:colOff>130969</xdr:colOff>
      <xdr:row>39</xdr:row>
      <xdr:rowOff>34290</xdr:rowOff>
    </xdr:to>
    <xdr:graphicFrame macro="">
      <xdr:nvGraphicFramePr>
        <xdr:cNvPr id="5" name="Chart 4">
          <a:extLst>
            <a:ext uri="{FF2B5EF4-FFF2-40B4-BE49-F238E27FC236}">
              <a16:creationId xmlns:a16="http://schemas.microsoft.com/office/drawing/2014/main" id="{7782134A-4A60-E662-17AE-F94DC458B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93345</xdr:colOff>
      <xdr:row>15</xdr:row>
      <xdr:rowOff>153761</xdr:rowOff>
    </xdr:from>
    <xdr:to>
      <xdr:col>18</xdr:col>
      <xdr:colOff>390525</xdr:colOff>
      <xdr:row>33</xdr:row>
      <xdr:rowOff>82324</xdr:rowOff>
    </xdr:to>
    <xdr:graphicFrame macro="">
      <xdr:nvGraphicFramePr>
        <xdr:cNvPr id="6" name="Chart 5">
          <a:extLst>
            <a:ext uri="{FF2B5EF4-FFF2-40B4-BE49-F238E27FC236}">
              <a16:creationId xmlns:a16="http://schemas.microsoft.com/office/drawing/2014/main" id="{934B56A8-9047-00C2-EF6F-49986105E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592455</xdr:colOff>
      <xdr:row>14</xdr:row>
      <xdr:rowOff>112396</xdr:rowOff>
    </xdr:from>
    <xdr:to>
      <xdr:col>21</xdr:col>
      <xdr:colOff>563880</xdr:colOff>
      <xdr:row>23</xdr:row>
      <xdr:rowOff>87086</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EF5A881D-486A-AC14-4DF0-BE1AFF07EB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328833" y="2850834"/>
              <a:ext cx="1830705" cy="1655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567690</xdr:colOff>
      <xdr:row>8</xdr:row>
      <xdr:rowOff>97156</xdr:rowOff>
    </xdr:from>
    <xdr:to>
      <xdr:col>21</xdr:col>
      <xdr:colOff>539115</xdr:colOff>
      <xdr:row>14</xdr:row>
      <xdr:rowOff>63955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1908D7D-C0B8-981B-4353-6B0BFC1B16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307878" y="1736409"/>
              <a:ext cx="1830705" cy="1062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552450</xdr:colOff>
      <xdr:row>0</xdr:row>
      <xdr:rowOff>110491</xdr:rowOff>
    </xdr:from>
    <xdr:to>
      <xdr:col>21</xdr:col>
      <xdr:colOff>523875</xdr:colOff>
      <xdr:row>7</xdr:row>
      <xdr:rowOff>54429</xdr:rowOff>
    </xdr:to>
    <mc:AlternateContent xmlns:mc="http://schemas.openxmlformats.org/markup-compatibility/2006">
      <mc:Choice xmlns:a14="http://schemas.microsoft.com/office/drawing/2010/main" Requires="a14">
        <xdr:graphicFrame macro="">
          <xdr:nvGraphicFramePr>
            <xdr:cNvPr id="9" name="Property_Area">
              <a:extLst>
                <a:ext uri="{FF2B5EF4-FFF2-40B4-BE49-F238E27FC236}">
                  <a16:creationId xmlns:a16="http://schemas.microsoft.com/office/drawing/2014/main" id="{F2F73147-718D-8911-8D90-253761E78FE3}"/>
                </a:ext>
              </a:extLst>
            </xdr:cNvPr>
            <xdr:cNvGraphicFramePr/>
          </xdr:nvGraphicFramePr>
          <xdr:xfrm>
            <a:off x="0" y="0"/>
            <a:ext cx="0" cy="0"/>
          </xdr:xfrm>
          <a:graphic>
            <a:graphicData uri="http://schemas.microsoft.com/office/drawing/2010/slicer">
              <sle:slicer xmlns:sle="http://schemas.microsoft.com/office/drawing/2010/slicer" name="Property_Area"/>
            </a:graphicData>
          </a:graphic>
        </xdr:graphicFrame>
      </mc:Choice>
      <mc:Fallback>
        <xdr:sp macro="" textlink="">
          <xdr:nvSpPr>
            <xdr:cNvPr id="0" name=""/>
            <xdr:cNvSpPr>
              <a:spLocks noTextEdit="1"/>
            </xdr:cNvSpPr>
          </xdr:nvSpPr>
          <xdr:spPr>
            <a:xfrm>
              <a:off x="17288828" y="110491"/>
              <a:ext cx="1830705" cy="1412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an rich" refreshedDate="45880.792497916664" createdVersion="8" refreshedVersion="8" minRefreshableVersion="3" recordCount="614" xr:uid="{234186C9-796C-4B16-ADE8-5C27C100C2F8}">
  <cacheSource type="worksheet">
    <worksheetSource name="Clean_Data"/>
  </cacheSource>
  <cacheFields count="18">
    <cacheField name="Loan_ID" numFmtId="0">
      <sharedItems count="614">
        <s v="LP001002"/>
        <s v="LP001003"/>
        <s v="LP001005"/>
        <s v="LP001006"/>
        <s v="LP001008"/>
        <s v="LP001011"/>
        <s v="LP001013"/>
        <s v="LP001014"/>
        <s v="LP001018"/>
        <s v="LP001020"/>
        <s v="LP001024"/>
        <s v="LP001027"/>
        <s v="LP001028"/>
        <s v="LP001029"/>
        <s v="LP001030"/>
        <s v="LP001032"/>
        <s v="LP001034"/>
        <s v="LP001036"/>
        <s v="LP001038"/>
        <s v="LP001041"/>
        <s v="LP001043"/>
        <s v="LP001046"/>
        <s v="LP001047"/>
        <s v="LP001050"/>
        <s v="LP001052"/>
        <s v="LP001066"/>
        <s v="LP001068"/>
        <s v="LP001073"/>
        <s v="LP001086"/>
        <s v="LP001087"/>
        <s v="LP001091"/>
        <s v="LP001095"/>
        <s v="LP001097"/>
        <s v="LP001098"/>
        <s v="LP001100"/>
        <s v="LP001106"/>
        <s v="LP001109"/>
        <s v="LP001112"/>
        <s v="LP001114"/>
        <s v="LP001116"/>
        <s v="LP001119"/>
        <s v="LP001120"/>
        <s v="LP001123"/>
        <s v="LP001131"/>
        <s v="LP001136"/>
        <s v="LP001137"/>
        <s v="LP001138"/>
        <s v="LP001144"/>
        <s v="LP001146"/>
        <s v="LP001151"/>
        <s v="LP001155"/>
        <s v="LP001157"/>
        <s v="LP001164"/>
        <s v="LP001179"/>
        <s v="LP001186"/>
        <s v="LP001194"/>
        <s v="LP001195"/>
        <s v="LP001197"/>
        <s v="LP001198"/>
        <s v="LP001199"/>
        <s v="LP001205"/>
        <s v="LP001206"/>
        <s v="LP001207"/>
        <s v="LP001213"/>
        <s v="LP001222"/>
        <s v="LP001225"/>
        <s v="LP001228"/>
        <s v="LP001233"/>
        <s v="LP001238"/>
        <s v="LP001241"/>
        <s v="LP001243"/>
        <s v="LP001245"/>
        <s v="LP001248"/>
        <s v="LP001250"/>
        <s v="LP001253"/>
        <s v="LP001255"/>
        <s v="LP001256"/>
        <s v="LP001259"/>
        <s v="LP001263"/>
        <s v="LP001264"/>
        <s v="LP001265"/>
        <s v="LP001266"/>
        <s v="LP001267"/>
        <s v="LP001273"/>
        <s v="LP001275"/>
        <s v="LP001279"/>
        <s v="LP001280"/>
        <s v="LP001282"/>
        <s v="LP001289"/>
        <s v="LP001310"/>
        <s v="LP001316"/>
        <s v="LP001318"/>
        <s v="LP001319"/>
        <s v="LP001322"/>
        <s v="LP001325"/>
        <s v="LP001326"/>
        <s v="LP001327"/>
        <s v="LP001333"/>
        <s v="LP001334"/>
        <s v="LP001343"/>
        <s v="LP001345"/>
        <s v="LP001349"/>
        <s v="LP001350"/>
        <s v="LP001356"/>
        <s v="LP001357"/>
        <s v="LP001367"/>
        <s v="LP001369"/>
        <s v="LP001370"/>
        <s v="LP001379"/>
        <s v="LP001384"/>
        <s v="LP001385"/>
        <s v="LP001387"/>
        <s v="LP001391"/>
        <s v="LP001392"/>
        <s v="LP001398"/>
        <s v="LP001401"/>
        <s v="LP001404"/>
        <s v="LP001405"/>
        <s v="LP001421"/>
        <s v="LP001422"/>
        <s v="LP001426"/>
        <s v="LP001430"/>
        <s v="LP001431"/>
        <s v="LP001432"/>
        <s v="LP001439"/>
        <s v="LP001443"/>
        <s v="LP001448"/>
        <s v="LP001449"/>
        <s v="LP001451"/>
        <s v="LP001465"/>
        <s v="LP001469"/>
        <s v="LP001473"/>
        <s v="LP001478"/>
        <s v="LP001482"/>
        <s v="LP001487"/>
        <s v="LP001488"/>
        <s v="LP001489"/>
        <s v="LP001491"/>
        <s v="LP001492"/>
        <s v="LP001493"/>
        <s v="LP001497"/>
        <s v="LP001498"/>
        <s v="LP001504"/>
        <s v="LP001507"/>
        <s v="LP001508"/>
        <s v="LP001514"/>
        <s v="LP001516"/>
        <s v="LP001518"/>
        <s v="LP001519"/>
        <s v="LP001520"/>
        <s v="LP001528"/>
        <s v="LP001529"/>
        <s v="LP001531"/>
        <s v="LP001532"/>
        <s v="LP001535"/>
        <s v="LP001536"/>
        <s v="LP001541"/>
        <s v="LP001543"/>
        <s v="LP001546"/>
        <s v="LP001552"/>
        <s v="LP001560"/>
        <s v="LP001562"/>
        <s v="LP001565"/>
        <s v="LP001570"/>
        <s v="LP001572"/>
        <s v="LP001574"/>
        <s v="LP001577"/>
        <s v="LP001578"/>
        <s v="LP001579"/>
        <s v="LP001580"/>
        <s v="LP001581"/>
        <s v="LP001585"/>
        <s v="LP001586"/>
        <s v="LP001594"/>
        <s v="LP001603"/>
        <s v="LP001606"/>
        <s v="LP001608"/>
        <s v="LP001610"/>
        <s v="LP001616"/>
        <s v="LP001630"/>
        <s v="LP001633"/>
        <s v="LP001634"/>
        <s v="LP001636"/>
        <s v="LP001637"/>
        <s v="LP001639"/>
        <s v="LP001640"/>
        <s v="LP001641"/>
        <s v="LP001643"/>
        <s v="LP001644"/>
        <s v="LP001647"/>
        <s v="LP001653"/>
        <s v="LP001656"/>
        <s v="LP001657"/>
        <s v="LP001658"/>
        <s v="LP001664"/>
        <s v="LP001665"/>
        <s v="LP001666"/>
        <s v="LP001669"/>
        <s v="LP001671"/>
        <s v="LP001673"/>
        <s v="LP001674"/>
        <s v="LP001677"/>
        <s v="LP001682"/>
        <s v="LP001688"/>
        <s v="LP001691"/>
        <s v="LP001692"/>
        <s v="LP001693"/>
        <s v="LP001698"/>
        <s v="LP001699"/>
        <s v="LP001702"/>
        <s v="LP001708"/>
        <s v="LP001711"/>
        <s v="LP001713"/>
        <s v="LP001715"/>
        <s v="LP001716"/>
        <s v="LP001720"/>
        <s v="LP001722"/>
        <s v="LP001726"/>
        <s v="LP001732"/>
        <s v="LP001734"/>
        <s v="LP001736"/>
        <s v="LP001743"/>
        <s v="LP001744"/>
        <s v="LP001749"/>
        <s v="LP001750"/>
        <s v="LP001751"/>
        <s v="LP001754"/>
        <s v="LP001758"/>
        <s v="LP001760"/>
        <s v="LP001761"/>
        <s v="LP001765"/>
        <s v="LP001768"/>
        <s v="LP001770"/>
        <s v="LP001776"/>
        <s v="LP001778"/>
        <s v="LP001784"/>
        <s v="LP001786"/>
        <s v="LP001788"/>
        <s v="LP001790"/>
        <s v="LP001792"/>
        <s v="LP001798"/>
        <s v="LP001800"/>
        <s v="LP001806"/>
        <s v="LP001807"/>
        <s v="LP001811"/>
        <s v="LP001813"/>
        <s v="LP001814"/>
        <s v="LP001819"/>
        <s v="LP001824"/>
        <s v="LP001825"/>
        <s v="LP001835"/>
        <s v="LP001836"/>
        <s v="LP001841"/>
        <s v="LP001843"/>
        <s v="LP001844"/>
        <s v="LP001846"/>
        <s v="LP001849"/>
        <s v="LP001854"/>
        <s v="LP001859"/>
        <s v="LP001864"/>
        <s v="LP001865"/>
        <s v="LP001868"/>
        <s v="LP001870"/>
        <s v="LP001871"/>
        <s v="LP001872"/>
        <s v="LP001875"/>
        <s v="LP001877"/>
        <s v="LP001882"/>
        <s v="LP001883"/>
        <s v="LP001884"/>
        <s v="LP001888"/>
        <s v="LP001891"/>
        <s v="LP001892"/>
        <s v="LP001894"/>
        <s v="LP001896"/>
        <s v="LP001900"/>
        <s v="LP001903"/>
        <s v="LP001904"/>
        <s v="LP001907"/>
        <s v="LP001908"/>
        <s v="LP001910"/>
        <s v="LP001914"/>
        <s v="LP001915"/>
        <s v="LP001917"/>
        <s v="LP001922"/>
        <s v="LP001924"/>
        <s v="LP001925"/>
        <s v="LP001926"/>
        <s v="LP001931"/>
        <s v="LP001935"/>
        <s v="LP001936"/>
        <s v="LP001938"/>
        <s v="LP001940"/>
        <s v="LP001945"/>
        <s v="LP001947"/>
        <s v="LP001949"/>
        <s v="LP001953"/>
        <s v="LP001954"/>
        <s v="LP001955"/>
        <s v="LP001963"/>
        <s v="LP001964"/>
        <s v="LP001972"/>
        <s v="LP001974"/>
        <s v="LP001977"/>
        <s v="LP001978"/>
        <s v="LP001990"/>
        <s v="LP001993"/>
        <s v="LP001994"/>
        <s v="LP001996"/>
        <s v="LP001998"/>
        <s v="LP002002"/>
        <s v="LP002004"/>
        <s v="LP002006"/>
        <s v="LP002008"/>
        <s v="LP002024"/>
        <s v="LP002031"/>
        <s v="LP002035"/>
        <s v="LP002036"/>
        <s v="LP002043"/>
        <s v="LP002050"/>
        <s v="LP002051"/>
        <s v="LP002053"/>
        <s v="LP002054"/>
        <s v="LP002055"/>
        <s v="LP002065"/>
        <s v="LP002067"/>
        <s v="LP002068"/>
        <s v="LP002082"/>
        <s v="LP002086"/>
        <s v="LP002087"/>
        <s v="LP002097"/>
        <s v="LP002098"/>
        <s v="LP002100"/>
        <s v="LP002101"/>
        <s v="LP002103"/>
        <s v="LP002106"/>
        <s v="LP002110"/>
        <s v="LP002112"/>
        <s v="LP002113"/>
        <s v="LP002114"/>
        <s v="LP002115"/>
        <s v="LP002116"/>
        <s v="LP002119"/>
        <s v="LP002126"/>
        <s v="LP002128"/>
        <s v="LP002129"/>
        <s v="LP002130"/>
        <s v="LP002131"/>
        <s v="LP002137"/>
        <s v="LP002138"/>
        <s v="LP002139"/>
        <s v="LP002140"/>
        <s v="LP002141"/>
        <s v="LP002142"/>
        <s v="LP002143"/>
        <s v="LP002144"/>
        <s v="LP002149"/>
        <s v="LP002151"/>
        <s v="LP002158"/>
        <s v="LP002160"/>
        <s v="LP002161"/>
        <s v="LP002170"/>
        <s v="LP002175"/>
        <s v="LP002178"/>
        <s v="LP002180"/>
        <s v="LP002181"/>
        <s v="LP002187"/>
        <s v="LP002188"/>
        <s v="LP002190"/>
        <s v="LP002191"/>
        <s v="LP002194"/>
        <s v="LP002197"/>
        <s v="LP002201"/>
        <s v="LP002205"/>
        <s v="LP002209"/>
        <s v="LP002211"/>
        <s v="LP002219"/>
        <s v="LP002223"/>
        <s v="LP002224"/>
        <s v="LP002225"/>
        <s v="LP002226"/>
        <s v="LP002229"/>
        <s v="LP002231"/>
        <s v="LP002234"/>
        <s v="LP002236"/>
        <s v="LP002237"/>
        <s v="LP002239"/>
        <s v="LP002243"/>
        <s v="LP002244"/>
        <s v="LP002250"/>
        <s v="LP002255"/>
        <s v="LP002262"/>
        <s v="LP002263"/>
        <s v="LP002265"/>
        <s v="LP002266"/>
        <s v="LP002272"/>
        <s v="LP002277"/>
        <s v="LP002281"/>
        <s v="LP002284"/>
        <s v="LP002287"/>
        <s v="LP002288"/>
        <s v="LP002296"/>
        <s v="LP002297"/>
        <s v="LP002300"/>
        <s v="LP002301"/>
        <s v="LP002305"/>
        <s v="LP002308"/>
        <s v="LP002314"/>
        <s v="LP002315"/>
        <s v="LP002317"/>
        <s v="LP002318"/>
        <s v="LP002319"/>
        <s v="LP002328"/>
        <s v="LP002332"/>
        <s v="LP002335"/>
        <s v="LP002337"/>
        <s v="LP002341"/>
        <s v="LP002342"/>
        <s v="LP002345"/>
        <s v="LP002347"/>
        <s v="LP002348"/>
        <s v="LP002357"/>
        <s v="LP002361"/>
        <s v="LP002362"/>
        <s v="LP002364"/>
        <s v="LP002366"/>
        <s v="LP002367"/>
        <s v="LP002368"/>
        <s v="LP002369"/>
        <s v="LP002370"/>
        <s v="LP002377"/>
        <s v="LP002379"/>
        <s v="LP002386"/>
        <s v="LP002387"/>
        <s v="LP002390"/>
        <s v="LP002393"/>
        <s v="LP002398"/>
        <s v="LP002401"/>
        <s v="LP002403"/>
        <s v="LP002407"/>
        <s v="LP002408"/>
        <s v="LP002409"/>
        <s v="LP002418"/>
        <s v="LP002422"/>
        <s v="LP002424"/>
        <s v="LP002429"/>
        <s v="LP002434"/>
        <s v="LP002435"/>
        <s v="LP002443"/>
        <s v="LP002444"/>
        <s v="LP002446"/>
        <s v="LP002447"/>
        <s v="LP002448"/>
        <s v="LP002449"/>
        <s v="LP002453"/>
        <s v="LP002455"/>
        <s v="LP002459"/>
        <s v="LP002467"/>
        <s v="LP002472"/>
        <s v="LP002473"/>
        <s v="LP002478"/>
        <s v="LP002484"/>
        <s v="LP002487"/>
        <s v="LP002489"/>
        <s v="LP002493"/>
        <s v="LP002494"/>
        <s v="LP002500"/>
        <s v="LP002501"/>
        <s v="LP002502"/>
        <s v="LP002505"/>
        <s v="LP002515"/>
        <s v="LP002517"/>
        <s v="LP002519"/>
        <s v="LP002522"/>
        <s v="LP002524"/>
        <s v="LP002527"/>
        <s v="LP002529"/>
        <s v="LP002530"/>
        <s v="LP002531"/>
        <s v="LP002533"/>
        <s v="LP002534"/>
        <s v="LP002536"/>
        <s v="LP002537"/>
        <s v="LP002541"/>
        <s v="LP002543"/>
        <s v="LP002544"/>
        <s v="LP002545"/>
        <s v="LP002547"/>
        <s v="LP002555"/>
        <s v="LP002556"/>
        <s v="LP002560"/>
        <s v="LP002562"/>
        <s v="LP002571"/>
        <s v="LP002582"/>
        <s v="LP002585"/>
        <s v="LP002586"/>
        <s v="LP002587"/>
        <s v="LP002588"/>
        <s v="LP002600"/>
        <s v="LP002602"/>
        <s v="LP002603"/>
        <s v="LP002606"/>
        <s v="LP002615"/>
        <s v="LP002618"/>
        <s v="LP002619"/>
        <s v="LP002622"/>
        <s v="LP002624"/>
        <s v="LP002625"/>
        <s v="LP002626"/>
        <s v="LP002634"/>
        <s v="LP002637"/>
        <s v="LP002640"/>
        <s v="LP002643"/>
        <s v="LP002648"/>
        <s v="LP002652"/>
        <s v="LP002659"/>
        <s v="LP002670"/>
        <s v="LP002682"/>
        <s v="LP002683"/>
        <s v="LP002684"/>
        <s v="LP002689"/>
        <s v="LP002690"/>
        <s v="LP002692"/>
        <s v="LP002693"/>
        <s v="LP002697"/>
        <s v="LP002699"/>
        <s v="LP002705"/>
        <s v="LP002706"/>
        <s v="LP002714"/>
        <s v="LP002716"/>
        <s v="LP002717"/>
        <s v="LP002720"/>
        <s v="LP002723"/>
        <s v="LP002729"/>
        <s v="LP002731"/>
        <s v="LP002732"/>
        <s v="LP002734"/>
        <s v="LP002738"/>
        <s v="LP002739"/>
        <s v="LP002740"/>
        <s v="LP002741"/>
        <s v="LP002743"/>
        <s v="LP002753"/>
        <s v="LP002755"/>
        <s v="LP002757"/>
        <s v="LP002767"/>
        <s v="LP002768"/>
        <s v="LP002772"/>
        <s v="LP002776"/>
        <s v="LP002777"/>
        <s v="LP002778"/>
        <s v="LP002784"/>
        <s v="LP002785"/>
        <s v="LP002788"/>
        <s v="LP002789"/>
        <s v="LP002792"/>
        <s v="LP002794"/>
        <s v="LP002795"/>
        <s v="LP002798"/>
        <s v="LP002804"/>
        <s v="LP002807"/>
        <s v="LP002813"/>
        <s v="LP002820"/>
        <s v="LP002821"/>
        <s v="LP002832"/>
        <s v="LP002833"/>
        <s v="LP002836"/>
        <s v="LP002837"/>
        <s v="LP002840"/>
        <s v="LP002841"/>
        <s v="LP002842"/>
        <s v="LP002847"/>
        <s v="LP002855"/>
        <s v="LP002862"/>
        <s v="LP002863"/>
        <s v="LP002868"/>
        <s v="LP002872"/>
        <s v="LP002874"/>
        <s v="LP002877"/>
        <s v="LP002888"/>
        <s v="LP002892"/>
        <s v="LP002893"/>
        <s v="LP002894"/>
        <s v="LP002898"/>
        <s v="LP002911"/>
        <s v="LP002912"/>
        <s v="LP002916"/>
        <s v="LP002917"/>
        <s v="LP002925"/>
        <s v="LP002926"/>
        <s v="LP002928"/>
        <s v="LP002931"/>
        <s v="LP002933"/>
        <s v="LP002936"/>
        <s v="LP002938"/>
        <s v="LP002940"/>
        <s v="LP002941"/>
        <s v="LP002943"/>
        <s v="LP002945"/>
        <s v="LP002948"/>
        <s v="LP002949"/>
        <s v="LP002950"/>
        <s v="LP002953"/>
        <s v="LP002958"/>
        <s v="LP002959"/>
        <s v="LP002960"/>
        <s v="LP002961"/>
        <s v="LP002964"/>
        <s v="LP002974"/>
        <s v="LP002978"/>
        <s v="LP002979"/>
        <s v="LP002983"/>
        <s v="LP002984"/>
        <s v="LP002990"/>
      </sharedItems>
    </cacheField>
    <cacheField name="Gender" numFmtId="0">
      <sharedItems count="3">
        <s v="Male"/>
        <s v="Female"/>
        <s v="Unknown"/>
      </sharedItems>
    </cacheField>
    <cacheField name="Married" numFmtId="0">
      <sharedItems/>
    </cacheField>
    <cacheField name="Dependents" numFmtId="0">
      <sharedItems containsSemiMixedTypes="0" containsString="0" containsNumber="1" containsInteger="1" minValue="0" maxValue="3"/>
    </cacheField>
    <cacheField name="Education" numFmtId="0">
      <sharedItems count="2">
        <s v="Graduate"/>
        <s v="Not Graduate"/>
      </sharedItems>
    </cacheField>
    <cacheField name="Self_Employed" numFmtId="0">
      <sharedItems/>
    </cacheField>
    <cacheField name="ApplicantIncome" numFmtId="0">
      <sharedItems containsSemiMixedTypes="0" containsString="0" containsNumber="1" containsInteger="1" minValue="150" maxValue="81000"/>
    </cacheField>
    <cacheField name="CoapplicantIncome" numFmtId="0">
      <sharedItems containsSemiMixedTypes="0" containsString="0" containsNumber="1" containsInteger="1" minValue="0" maxValue="41667"/>
    </cacheField>
    <cacheField name="LoanAmount" numFmtId="0">
      <sharedItems containsSemiMixedTypes="0" containsString="0" containsNumber="1" containsInteger="1" minValue="9" maxValue="700"/>
    </cacheField>
    <cacheField name="Loan_Amount_Term" numFmtId="0">
      <sharedItems containsSemiMixedTypes="0" containsString="0" containsNumber="1" containsInteger="1" minValue="12" maxValue="480"/>
    </cacheField>
    <cacheField name="Credit_History" numFmtId="0">
      <sharedItems containsSemiMixedTypes="0" containsString="0" containsNumber="1" containsInteger="1" minValue="0" maxValue="1" count="2">
        <n v="1"/>
        <n v="0"/>
      </sharedItems>
    </cacheField>
    <cacheField name="Property_Area" numFmtId="0">
      <sharedItems count="3">
        <s v="Urban"/>
        <s v="Rural"/>
        <s v="Semiurban"/>
      </sharedItems>
    </cacheField>
    <cacheField name="Loan_Status" numFmtId="0">
      <sharedItems count="2">
        <s v="Y"/>
        <s v="N"/>
      </sharedItems>
    </cacheField>
    <cacheField name="Total_income" numFmtId="0">
      <sharedItems containsSemiMixedTypes="0" containsString="0" containsNumber="1" containsInteger="1" minValue="1442" maxValue="81000"/>
    </cacheField>
    <cacheField name="Income_Category" numFmtId="0">
      <sharedItems count="3">
        <s v="Medium Income"/>
        <s v="Low Income"/>
        <s v="High Income"/>
      </sharedItems>
    </cacheField>
    <cacheField name="Risk_Score" numFmtId="0">
      <sharedItems containsSemiMixedTypes="0" containsString="0" containsNumber="1" containsInteger="1" minValue="5" maxValue="50"/>
    </cacheField>
    <cacheField name="Loan_Size_Category" numFmtId="0">
      <sharedItems/>
    </cacheField>
    <cacheField name="Risk_Category" numFmtId="0">
      <sharedItems count="3">
        <s v="Medium Risk"/>
        <s v="High Risk"/>
        <s v="Low Risk"/>
      </sharedItems>
    </cacheField>
  </cacheFields>
  <extLst>
    <ext xmlns:x14="http://schemas.microsoft.com/office/spreadsheetml/2009/9/main" uri="{725AE2AE-9491-48be-B2B4-4EB974FC3084}">
      <x14:pivotCacheDefinition pivotCacheId="2077493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x v="0"/>
    <x v="0"/>
    <s v="No"/>
    <n v="0"/>
    <x v="0"/>
    <s v="No"/>
    <n v="5849"/>
    <n v="0"/>
    <n v="146"/>
    <n v="360"/>
    <x v="0"/>
    <x v="0"/>
    <x v="0"/>
    <n v="5849"/>
    <x v="0"/>
    <n v="40"/>
    <s v="Medium Income"/>
    <x v="0"/>
  </r>
  <r>
    <x v="1"/>
    <x v="0"/>
    <s v="Yes"/>
    <n v="1"/>
    <x v="0"/>
    <s v="No"/>
    <n v="4583"/>
    <n v="1508"/>
    <n v="128"/>
    <n v="360"/>
    <x v="0"/>
    <x v="1"/>
    <x v="1"/>
    <n v="6091"/>
    <x v="0"/>
    <n v="35"/>
    <s v="Medium Income"/>
    <x v="0"/>
  </r>
  <r>
    <x v="2"/>
    <x v="0"/>
    <s v="Yes"/>
    <n v="0"/>
    <x v="0"/>
    <s v="Yes"/>
    <n v="3000"/>
    <n v="0"/>
    <n v="66"/>
    <n v="360"/>
    <x v="0"/>
    <x v="0"/>
    <x v="0"/>
    <n v="3000"/>
    <x v="1"/>
    <n v="30"/>
    <s v="Low Income"/>
    <x v="1"/>
  </r>
  <r>
    <x v="3"/>
    <x v="0"/>
    <s v="Yes"/>
    <n v="0"/>
    <x v="1"/>
    <s v="No"/>
    <n v="2583"/>
    <n v="2358"/>
    <n v="120"/>
    <n v="360"/>
    <x v="0"/>
    <x v="0"/>
    <x v="0"/>
    <n v="4941"/>
    <x v="0"/>
    <n v="20"/>
    <s v="Medium Income"/>
    <x v="0"/>
  </r>
  <r>
    <x v="4"/>
    <x v="0"/>
    <s v="No"/>
    <n v="0"/>
    <x v="0"/>
    <s v="No"/>
    <n v="6000"/>
    <n v="0"/>
    <n v="141"/>
    <n v="360"/>
    <x v="0"/>
    <x v="0"/>
    <x v="0"/>
    <n v="6000"/>
    <x v="0"/>
    <n v="40"/>
    <s v="Medium Income"/>
    <x v="0"/>
  </r>
  <r>
    <x v="5"/>
    <x v="0"/>
    <s v="Yes"/>
    <n v="2"/>
    <x v="0"/>
    <s v="Yes"/>
    <n v="5417"/>
    <n v="4196"/>
    <n v="267"/>
    <n v="360"/>
    <x v="0"/>
    <x v="0"/>
    <x v="0"/>
    <n v="9613"/>
    <x v="2"/>
    <n v="50"/>
    <s v="High Income"/>
    <x v="2"/>
  </r>
  <r>
    <x v="6"/>
    <x v="0"/>
    <s v="Yes"/>
    <n v="0"/>
    <x v="1"/>
    <s v="No"/>
    <n v="2333"/>
    <n v="1516"/>
    <n v="95"/>
    <n v="360"/>
    <x v="0"/>
    <x v="0"/>
    <x v="0"/>
    <n v="3849"/>
    <x v="0"/>
    <n v="20"/>
    <s v="Medium Income"/>
    <x v="0"/>
  </r>
  <r>
    <x v="7"/>
    <x v="0"/>
    <s v="Yes"/>
    <n v="3"/>
    <x v="0"/>
    <s v="No"/>
    <n v="3036"/>
    <n v="2504"/>
    <n v="158"/>
    <n v="360"/>
    <x v="1"/>
    <x v="2"/>
    <x v="1"/>
    <n v="5540"/>
    <x v="0"/>
    <n v="35"/>
    <s v="Medium Income"/>
    <x v="1"/>
  </r>
  <r>
    <x v="8"/>
    <x v="0"/>
    <s v="Yes"/>
    <n v="2"/>
    <x v="0"/>
    <s v="No"/>
    <n v="4006"/>
    <n v="1526"/>
    <n v="168"/>
    <n v="360"/>
    <x v="0"/>
    <x v="0"/>
    <x v="0"/>
    <n v="5532"/>
    <x v="0"/>
    <n v="40"/>
    <s v="Medium Income"/>
    <x v="0"/>
  </r>
  <r>
    <x v="9"/>
    <x v="0"/>
    <s v="Yes"/>
    <n v="1"/>
    <x v="0"/>
    <s v="No"/>
    <n v="12841"/>
    <n v="10968"/>
    <n v="349"/>
    <n v="360"/>
    <x v="0"/>
    <x v="2"/>
    <x v="1"/>
    <n v="23809"/>
    <x v="2"/>
    <n v="45"/>
    <s v="High Income"/>
    <x v="2"/>
  </r>
  <r>
    <x v="10"/>
    <x v="0"/>
    <s v="Yes"/>
    <n v="2"/>
    <x v="0"/>
    <s v="No"/>
    <n v="3200"/>
    <n v="700"/>
    <n v="70"/>
    <n v="360"/>
    <x v="0"/>
    <x v="0"/>
    <x v="0"/>
    <n v="3900"/>
    <x v="0"/>
    <n v="40"/>
    <s v="Medium Income"/>
    <x v="0"/>
  </r>
  <r>
    <x v="11"/>
    <x v="0"/>
    <s v="Yes"/>
    <n v="2"/>
    <x v="0"/>
    <s v="No"/>
    <n v="2500"/>
    <n v="1840"/>
    <n v="109"/>
    <n v="360"/>
    <x v="0"/>
    <x v="0"/>
    <x v="0"/>
    <n v="4340"/>
    <x v="0"/>
    <n v="40"/>
    <s v="Medium Income"/>
    <x v="0"/>
  </r>
  <r>
    <x v="12"/>
    <x v="0"/>
    <s v="Yes"/>
    <n v="2"/>
    <x v="0"/>
    <s v="No"/>
    <n v="3073"/>
    <n v="8106"/>
    <n v="200"/>
    <n v="360"/>
    <x v="0"/>
    <x v="0"/>
    <x v="0"/>
    <n v="11179"/>
    <x v="2"/>
    <n v="50"/>
    <s v="High Income"/>
    <x v="2"/>
  </r>
  <r>
    <x v="13"/>
    <x v="0"/>
    <s v="No"/>
    <n v="0"/>
    <x v="0"/>
    <s v="No"/>
    <n v="1853"/>
    <n v="2840"/>
    <n v="114"/>
    <n v="360"/>
    <x v="0"/>
    <x v="1"/>
    <x v="1"/>
    <n v="4693"/>
    <x v="0"/>
    <n v="35"/>
    <s v="Medium Income"/>
    <x v="0"/>
  </r>
  <r>
    <x v="14"/>
    <x v="0"/>
    <s v="Yes"/>
    <n v="2"/>
    <x v="0"/>
    <s v="No"/>
    <n v="1299"/>
    <n v="1086"/>
    <n v="17"/>
    <n v="120"/>
    <x v="0"/>
    <x v="0"/>
    <x v="0"/>
    <n v="2385"/>
    <x v="1"/>
    <n v="30"/>
    <s v="Low Income"/>
    <x v="1"/>
  </r>
  <r>
    <x v="15"/>
    <x v="0"/>
    <s v="No"/>
    <n v="0"/>
    <x v="0"/>
    <s v="No"/>
    <n v="4950"/>
    <n v="0"/>
    <n v="125"/>
    <n v="360"/>
    <x v="0"/>
    <x v="0"/>
    <x v="0"/>
    <n v="4950"/>
    <x v="0"/>
    <n v="40"/>
    <s v="Medium Income"/>
    <x v="0"/>
  </r>
  <r>
    <x v="16"/>
    <x v="0"/>
    <s v="No"/>
    <n v="1"/>
    <x v="1"/>
    <s v="No"/>
    <n v="3596"/>
    <n v="0"/>
    <n v="100"/>
    <n v="240"/>
    <x v="1"/>
    <x v="0"/>
    <x v="0"/>
    <n v="3596"/>
    <x v="0"/>
    <n v="20"/>
    <s v="Medium Income"/>
    <x v="1"/>
  </r>
  <r>
    <x v="17"/>
    <x v="1"/>
    <s v="No"/>
    <n v="0"/>
    <x v="0"/>
    <s v="No"/>
    <n v="3510"/>
    <n v="0"/>
    <n v="76"/>
    <n v="360"/>
    <x v="1"/>
    <x v="0"/>
    <x v="1"/>
    <n v="3510"/>
    <x v="0"/>
    <n v="40"/>
    <s v="Medium Income"/>
    <x v="1"/>
  </r>
  <r>
    <x v="18"/>
    <x v="0"/>
    <s v="Yes"/>
    <n v="0"/>
    <x v="1"/>
    <s v="No"/>
    <n v="4887"/>
    <n v="0"/>
    <n v="133"/>
    <n v="360"/>
    <x v="0"/>
    <x v="1"/>
    <x v="1"/>
    <n v="4887"/>
    <x v="0"/>
    <n v="15"/>
    <s v="Medium Income"/>
    <x v="0"/>
  </r>
  <r>
    <x v="19"/>
    <x v="0"/>
    <s v="Yes"/>
    <n v="0"/>
    <x v="0"/>
    <s v="No"/>
    <n v="2600"/>
    <n v="3500"/>
    <n v="115"/>
    <n v="360"/>
    <x v="0"/>
    <x v="0"/>
    <x v="0"/>
    <n v="6100"/>
    <x v="0"/>
    <n v="40"/>
    <s v="Medium Income"/>
    <x v="0"/>
  </r>
  <r>
    <x v="20"/>
    <x v="0"/>
    <s v="Yes"/>
    <n v="0"/>
    <x v="1"/>
    <s v="No"/>
    <n v="7660"/>
    <n v="0"/>
    <n v="104"/>
    <n v="360"/>
    <x v="1"/>
    <x v="0"/>
    <x v="1"/>
    <n v="7660"/>
    <x v="0"/>
    <n v="20"/>
    <s v="Medium Income"/>
    <x v="1"/>
  </r>
  <r>
    <x v="21"/>
    <x v="0"/>
    <s v="Yes"/>
    <n v="1"/>
    <x v="0"/>
    <s v="No"/>
    <n v="5955"/>
    <n v="5625"/>
    <n v="315"/>
    <n v="360"/>
    <x v="0"/>
    <x v="0"/>
    <x v="0"/>
    <n v="11580"/>
    <x v="2"/>
    <n v="50"/>
    <s v="High Income"/>
    <x v="2"/>
  </r>
  <r>
    <x v="22"/>
    <x v="0"/>
    <s v="Yes"/>
    <n v="0"/>
    <x v="1"/>
    <s v="No"/>
    <n v="2600"/>
    <n v="1911"/>
    <n v="116"/>
    <n v="360"/>
    <x v="1"/>
    <x v="2"/>
    <x v="1"/>
    <n v="4511"/>
    <x v="0"/>
    <n v="15"/>
    <s v="Medium Income"/>
    <x v="1"/>
  </r>
  <r>
    <x v="23"/>
    <x v="2"/>
    <s v="Yes"/>
    <n v="2"/>
    <x v="1"/>
    <s v="No"/>
    <n v="3365"/>
    <n v="1917"/>
    <n v="112"/>
    <n v="360"/>
    <x v="1"/>
    <x v="1"/>
    <x v="1"/>
    <n v="5282"/>
    <x v="0"/>
    <n v="15"/>
    <s v="Medium Income"/>
    <x v="1"/>
  </r>
  <r>
    <x v="24"/>
    <x v="0"/>
    <s v="Yes"/>
    <n v="1"/>
    <x v="0"/>
    <s v="No"/>
    <n v="3717"/>
    <n v="2925"/>
    <n v="151"/>
    <n v="360"/>
    <x v="1"/>
    <x v="2"/>
    <x v="1"/>
    <n v="6642"/>
    <x v="0"/>
    <n v="35"/>
    <s v="Medium Income"/>
    <x v="1"/>
  </r>
  <r>
    <x v="25"/>
    <x v="0"/>
    <s v="Yes"/>
    <n v="0"/>
    <x v="0"/>
    <s v="Yes"/>
    <n v="9560"/>
    <n v="0"/>
    <n v="191"/>
    <n v="360"/>
    <x v="0"/>
    <x v="2"/>
    <x v="0"/>
    <n v="9560"/>
    <x v="2"/>
    <n v="45"/>
    <s v="High Income"/>
    <x v="2"/>
  </r>
  <r>
    <x v="26"/>
    <x v="0"/>
    <s v="Yes"/>
    <n v="0"/>
    <x v="0"/>
    <s v="No"/>
    <n v="2799"/>
    <n v="2253"/>
    <n v="122"/>
    <n v="360"/>
    <x v="0"/>
    <x v="2"/>
    <x v="0"/>
    <n v="5052"/>
    <x v="0"/>
    <n v="35"/>
    <s v="Medium Income"/>
    <x v="0"/>
  </r>
  <r>
    <x v="27"/>
    <x v="0"/>
    <s v="Yes"/>
    <n v="2"/>
    <x v="1"/>
    <s v="No"/>
    <n v="4226"/>
    <n v="1040"/>
    <n v="110"/>
    <n v="360"/>
    <x v="0"/>
    <x v="0"/>
    <x v="0"/>
    <n v="5266"/>
    <x v="0"/>
    <n v="20"/>
    <s v="Medium Income"/>
    <x v="0"/>
  </r>
  <r>
    <x v="28"/>
    <x v="0"/>
    <s v="No"/>
    <n v="0"/>
    <x v="1"/>
    <s v="No"/>
    <n v="1442"/>
    <n v="0"/>
    <n v="35"/>
    <n v="360"/>
    <x v="0"/>
    <x v="0"/>
    <x v="1"/>
    <n v="1442"/>
    <x v="1"/>
    <n v="10"/>
    <s v="Low Income"/>
    <x v="1"/>
  </r>
  <r>
    <x v="29"/>
    <x v="1"/>
    <s v="No"/>
    <n v="2"/>
    <x v="0"/>
    <s v="No"/>
    <n v="3750"/>
    <n v="2083"/>
    <n v="120"/>
    <n v="360"/>
    <x v="0"/>
    <x v="2"/>
    <x v="0"/>
    <n v="5833"/>
    <x v="0"/>
    <n v="35"/>
    <s v="Medium Income"/>
    <x v="0"/>
  </r>
  <r>
    <x v="30"/>
    <x v="0"/>
    <s v="Yes"/>
    <n v="1"/>
    <x v="0"/>
    <s v="No"/>
    <n v="4166"/>
    <n v="3369"/>
    <n v="201"/>
    <n v="360"/>
    <x v="1"/>
    <x v="0"/>
    <x v="1"/>
    <n v="7535"/>
    <x v="0"/>
    <n v="40"/>
    <s v="Medium Income"/>
    <x v="1"/>
  </r>
  <r>
    <x v="31"/>
    <x v="0"/>
    <s v="No"/>
    <n v="0"/>
    <x v="0"/>
    <s v="No"/>
    <n v="3167"/>
    <n v="0"/>
    <n v="74"/>
    <n v="360"/>
    <x v="0"/>
    <x v="0"/>
    <x v="1"/>
    <n v="3167"/>
    <x v="0"/>
    <n v="40"/>
    <s v="Medium Income"/>
    <x v="0"/>
  </r>
  <r>
    <x v="32"/>
    <x v="0"/>
    <s v="No"/>
    <n v="1"/>
    <x v="0"/>
    <s v="Yes"/>
    <n v="4692"/>
    <n v="0"/>
    <n v="106"/>
    <n v="360"/>
    <x v="0"/>
    <x v="1"/>
    <x v="1"/>
    <n v="4692"/>
    <x v="0"/>
    <n v="35"/>
    <s v="Medium Income"/>
    <x v="0"/>
  </r>
  <r>
    <x v="33"/>
    <x v="0"/>
    <s v="Yes"/>
    <n v="0"/>
    <x v="0"/>
    <s v="No"/>
    <n v="3500"/>
    <n v="1667"/>
    <n v="114"/>
    <n v="360"/>
    <x v="0"/>
    <x v="2"/>
    <x v="0"/>
    <n v="5167"/>
    <x v="0"/>
    <n v="35"/>
    <s v="Medium Income"/>
    <x v="0"/>
  </r>
  <r>
    <x v="34"/>
    <x v="0"/>
    <s v="No"/>
    <n v="3"/>
    <x v="0"/>
    <s v="No"/>
    <n v="12500"/>
    <n v="3000"/>
    <n v="320"/>
    <n v="360"/>
    <x v="0"/>
    <x v="1"/>
    <x v="1"/>
    <n v="15500"/>
    <x v="2"/>
    <n v="45"/>
    <s v="High Income"/>
    <x v="2"/>
  </r>
  <r>
    <x v="35"/>
    <x v="0"/>
    <s v="Yes"/>
    <n v="0"/>
    <x v="0"/>
    <s v="No"/>
    <n v="2275"/>
    <n v="2067"/>
    <n v="146"/>
    <n v="360"/>
    <x v="0"/>
    <x v="0"/>
    <x v="0"/>
    <n v="4342"/>
    <x v="0"/>
    <n v="40"/>
    <s v="Medium Income"/>
    <x v="0"/>
  </r>
  <r>
    <x v="36"/>
    <x v="0"/>
    <s v="Yes"/>
    <n v="0"/>
    <x v="0"/>
    <s v="No"/>
    <n v="1828"/>
    <n v="1330"/>
    <n v="100"/>
    <n v="360"/>
    <x v="1"/>
    <x v="0"/>
    <x v="1"/>
    <n v="3158"/>
    <x v="0"/>
    <n v="40"/>
    <s v="Medium Income"/>
    <x v="1"/>
  </r>
  <r>
    <x v="37"/>
    <x v="1"/>
    <s v="Yes"/>
    <n v="0"/>
    <x v="0"/>
    <s v="No"/>
    <n v="3667"/>
    <n v="1459"/>
    <n v="144"/>
    <n v="360"/>
    <x v="0"/>
    <x v="2"/>
    <x v="0"/>
    <n v="5126"/>
    <x v="0"/>
    <n v="35"/>
    <s v="Medium Income"/>
    <x v="0"/>
  </r>
  <r>
    <x v="38"/>
    <x v="0"/>
    <s v="No"/>
    <n v="0"/>
    <x v="0"/>
    <s v="No"/>
    <n v="4166"/>
    <n v="7210"/>
    <n v="184"/>
    <n v="360"/>
    <x v="0"/>
    <x v="0"/>
    <x v="0"/>
    <n v="11376"/>
    <x v="2"/>
    <n v="50"/>
    <s v="High Income"/>
    <x v="2"/>
  </r>
  <r>
    <x v="39"/>
    <x v="0"/>
    <s v="No"/>
    <n v="0"/>
    <x v="1"/>
    <s v="No"/>
    <n v="3748"/>
    <n v="1668"/>
    <n v="110"/>
    <n v="360"/>
    <x v="0"/>
    <x v="2"/>
    <x v="0"/>
    <n v="5416"/>
    <x v="0"/>
    <n v="15"/>
    <s v="Medium Income"/>
    <x v="0"/>
  </r>
  <r>
    <x v="40"/>
    <x v="0"/>
    <s v="No"/>
    <n v="0"/>
    <x v="0"/>
    <s v="No"/>
    <n v="3600"/>
    <n v="0"/>
    <n v="80"/>
    <n v="360"/>
    <x v="0"/>
    <x v="0"/>
    <x v="1"/>
    <n v="3600"/>
    <x v="0"/>
    <n v="40"/>
    <s v="Medium Income"/>
    <x v="0"/>
  </r>
  <r>
    <x v="41"/>
    <x v="0"/>
    <s v="No"/>
    <n v="0"/>
    <x v="0"/>
    <s v="No"/>
    <n v="1800"/>
    <n v="1213"/>
    <n v="47"/>
    <n v="360"/>
    <x v="0"/>
    <x v="0"/>
    <x v="0"/>
    <n v="3013"/>
    <x v="0"/>
    <n v="40"/>
    <s v="Medium Income"/>
    <x v="0"/>
  </r>
  <r>
    <x v="42"/>
    <x v="0"/>
    <s v="Yes"/>
    <n v="0"/>
    <x v="0"/>
    <s v="No"/>
    <n v="2400"/>
    <n v="0"/>
    <n v="75"/>
    <n v="360"/>
    <x v="1"/>
    <x v="0"/>
    <x v="0"/>
    <n v="2400"/>
    <x v="1"/>
    <n v="30"/>
    <s v="Low Income"/>
    <x v="1"/>
  </r>
  <r>
    <x v="43"/>
    <x v="0"/>
    <s v="Yes"/>
    <n v="0"/>
    <x v="0"/>
    <s v="No"/>
    <n v="3941"/>
    <n v="2336"/>
    <n v="134"/>
    <n v="360"/>
    <x v="0"/>
    <x v="2"/>
    <x v="0"/>
    <n v="6277"/>
    <x v="0"/>
    <n v="35"/>
    <s v="Medium Income"/>
    <x v="0"/>
  </r>
  <r>
    <x v="44"/>
    <x v="0"/>
    <s v="Yes"/>
    <n v="0"/>
    <x v="1"/>
    <s v="Yes"/>
    <n v="4695"/>
    <n v="0"/>
    <n v="96"/>
    <n v="360"/>
    <x v="0"/>
    <x v="0"/>
    <x v="0"/>
    <n v="4695"/>
    <x v="0"/>
    <n v="20"/>
    <s v="Medium Income"/>
    <x v="0"/>
  </r>
  <r>
    <x v="45"/>
    <x v="1"/>
    <s v="No"/>
    <n v="0"/>
    <x v="0"/>
    <s v="No"/>
    <n v="3410"/>
    <n v="0"/>
    <n v="88"/>
    <n v="360"/>
    <x v="0"/>
    <x v="0"/>
    <x v="0"/>
    <n v="3410"/>
    <x v="0"/>
    <n v="40"/>
    <s v="Medium Income"/>
    <x v="0"/>
  </r>
  <r>
    <x v="46"/>
    <x v="0"/>
    <s v="Yes"/>
    <n v="1"/>
    <x v="0"/>
    <s v="No"/>
    <n v="5649"/>
    <n v="0"/>
    <n v="44"/>
    <n v="360"/>
    <x v="0"/>
    <x v="0"/>
    <x v="0"/>
    <n v="5649"/>
    <x v="0"/>
    <n v="40"/>
    <s v="Medium Income"/>
    <x v="0"/>
  </r>
  <r>
    <x v="47"/>
    <x v="0"/>
    <s v="Yes"/>
    <n v="0"/>
    <x v="0"/>
    <s v="No"/>
    <n v="5821"/>
    <n v="0"/>
    <n v="144"/>
    <n v="360"/>
    <x v="0"/>
    <x v="0"/>
    <x v="0"/>
    <n v="5821"/>
    <x v="0"/>
    <n v="40"/>
    <s v="Medium Income"/>
    <x v="0"/>
  </r>
  <r>
    <x v="48"/>
    <x v="1"/>
    <s v="Yes"/>
    <n v="0"/>
    <x v="0"/>
    <s v="No"/>
    <n v="2645"/>
    <n v="3440"/>
    <n v="120"/>
    <n v="360"/>
    <x v="1"/>
    <x v="0"/>
    <x v="1"/>
    <n v="6085"/>
    <x v="0"/>
    <n v="40"/>
    <s v="Medium Income"/>
    <x v="1"/>
  </r>
  <r>
    <x v="49"/>
    <x v="1"/>
    <s v="No"/>
    <n v="0"/>
    <x v="0"/>
    <s v="No"/>
    <n v="4000"/>
    <n v="2275"/>
    <n v="144"/>
    <n v="360"/>
    <x v="0"/>
    <x v="2"/>
    <x v="0"/>
    <n v="6275"/>
    <x v="0"/>
    <n v="35"/>
    <s v="Medium Income"/>
    <x v="0"/>
  </r>
  <r>
    <x v="50"/>
    <x v="1"/>
    <s v="Yes"/>
    <n v="0"/>
    <x v="1"/>
    <s v="No"/>
    <n v="1928"/>
    <n v="1644"/>
    <n v="100"/>
    <n v="360"/>
    <x v="0"/>
    <x v="2"/>
    <x v="0"/>
    <n v="3572"/>
    <x v="0"/>
    <n v="15"/>
    <s v="Medium Income"/>
    <x v="0"/>
  </r>
  <r>
    <x v="51"/>
    <x v="1"/>
    <s v="No"/>
    <n v="0"/>
    <x v="0"/>
    <s v="No"/>
    <n v="3086"/>
    <n v="0"/>
    <n v="120"/>
    <n v="360"/>
    <x v="0"/>
    <x v="2"/>
    <x v="0"/>
    <n v="3086"/>
    <x v="0"/>
    <n v="35"/>
    <s v="Medium Income"/>
    <x v="0"/>
  </r>
  <r>
    <x v="52"/>
    <x v="1"/>
    <s v="No"/>
    <n v="0"/>
    <x v="0"/>
    <s v="No"/>
    <n v="4230"/>
    <n v="0"/>
    <n v="112"/>
    <n v="360"/>
    <x v="0"/>
    <x v="2"/>
    <x v="1"/>
    <n v="4230"/>
    <x v="0"/>
    <n v="35"/>
    <s v="Medium Income"/>
    <x v="0"/>
  </r>
  <r>
    <x v="53"/>
    <x v="0"/>
    <s v="Yes"/>
    <n v="2"/>
    <x v="0"/>
    <s v="No"/>
    <n v="4616"/>
    <n v="0"/>
    <n v="134"/>
    <n v="360"/>
    <x v="0"/>
    <x v="0"/>
    <x v="1"/>
    <n v="4616"/>
    <x v="0"/>
    <n v="40"/>
    <s v="Medium Income"/>
    <x v="0"/>
  </r>
  <r>
    <x v="54"/>
    <x v="1"/>
    <s v="Yes"/>
    <n v="1"/>
    <x v="0"/>
    <s v="Yes"/>
    <n v="11500"/>
    <n v="0"/>
    <n v="286"/>
    <n v="360"/>
    <x v="1"/>
    <x v="0"/>
    <x v="1"/>
    <n v="11500"/>
    <x v="2"/>
    <n v="50"/>
    <s v="High Income"/>
    <x v="1"/>
  </r>
  <r>
    <x v="55"/>
    <x v="0"/>
    <s v="Yes"/>
    <n v="2"/>
    <x v="0"/>
    <s v="No"/>
    <n v="2708"/>
    <n v="1167"/>
    <n v="97"/>
    <n v="360"/>
    <x v="0"/>
    <x v="2"/>
    <x v="0"/>
    <n v="3875"/>
    <x v="0"/>
    <n v="35"/>
    <s v="Medium Income"/>
    <x v="0"/>
  </r>
  <r>
    <x v="56"/>
    <x v="0"/>
    <s v="Yes"/>
    <n v="0"/>
    <x v="0"/>
    <s v="No"/>
    <n v="2132"/>
    <n v="1591"/>
    <n v="96"/>
    <n v="360"/>
    <x v="0"/>
    <x v="2"/>
    <x v="0"/>
    <n v="3723"/>
    <x v="0"/>
    <n v="35"/>
    <s v="Medium Income"/>
    <x v="0"/>
  </r>
  <r>
    <x v="57"/>
    <x v="0"/>
    <s v="Yes"/>
    <n v="0"/>
    <x v="0"/>
    <s v="No"/>
    <n v="3366"/>
    <n v="2200"/>
    <n v="135"/>
    <n v="360"/>
    <x v="0"/>
    <x v="1"/>
    <x v="1"/>
    <n v="5566"/>
    <x v="0"/>
    <n v="35"/>
    <s v="Medium Income"/>
    <x v="0"/>
  </r>
  <r>
    <x v="58"/>
    <x v="0"/>
    <s v="Yes"/>
    <n v="1"/>
    <x v="0"/>
    <s v="No"/>
    <n v="8080"/>
    <n v="2250"/>
    <n v="180"/>
    <n v="360"/>
    <x v="0"/>
    <x v="0"/>
    <x v="0"/>
    <n v="10330"/>
    <x v="2"/>
    <n v="50"/>
    <s v="High Income"/>
    <x v="2"/>
  </r>
  <r>
    <x v="59"/>
    <x v="0"/>
    <s v="Yes"/>
    <n v="2"/>
    <x v="1"/>
    <s v="No"/>
    <n v="3357"/>
    <n v="2859"/>
    <n v="144"/>
    <n v="360"/>
    <x v="0"/>
    <x v="0"/>
    <x v="0"/>
    <n v="6216"/>
    <x v="0"/>
    <n v="20"/>
    <s v="Medium Income"/>
    <x v="0"/>
  </r>
  <r>
    <x v="60"/>
    <x v="0"/>
    <s v="Yes"/>
    <n v="0"/>
    <x v="0"/>
    <s v="No"/>
    <n v="2500"/>
    <n v="3796"/>
    <n v="120"/>
    <n v="360"/>
    <x v="0"/>
    <x v="0"/>
    <x v="0"/>
    <n v="6296"/>
    <x v="0"/>
    <n v="40"/>
    <s v="Medium Income"/>
    <x v="0"/>
  </r>
  <r>
    <x v="61"/>
    <x v="0"/>
    <s v="Yes"/>
    <n v="3"/>
    <x v="0"/>
    <s v="No"/>
    <n v="3029"/>
    <n v="0"/>
    <n v="99"/>
    <n v="360"/>
    <x v="0"/>
    <x v="0"/>
    <x v="0"/>
    <n v="3029"/>
    <x v="0"/>
    <n v="40"/>
    <s v="Medium Income"/>
    <x v="0"/>
  </r>
  <r>
    <x v="62"/>
    <x v="0"/>
    <s v="Yes"/>
    <n v="0"/>
    <x v="1"/>
    <s v="Yes"/>
    <n v="2609"/>
    <n v="3449"/>
    <n v="165"/>
    <n v="180"/>
    <x v="1"/>
    <x v="1"/>
    <x v="1"/>
    <n v="6058"/>
    <x v="0"/>
    <n v="15"/>
    <s v="Medium Income"/>
    <x v="1"/>
  </r>
  <r>
    <x v="63"/>
    <x v="0"/>
    <s v="Yes"/>
    <n v="1"/>
    <x v="0"/>
    <s v="No"/>
    <n v="4945"/>
    <n v="0"/>
    <n v="146"/>
    <n v="360"/>
    <x v="1"/>
    <x v="1"/>
    <x v="1"/>
    <n v="4945"/>
    <x v="0"/>
    <n v="35"/>
    <s v="Medium Income"/>
    <x v="1"/>
  </r>
  <r>
    <x v="64"/>
    <x v="1"/>
    <s v="No"/>
    <n v="0"/>
    <x v="0"/>
    <s v="No"/>
    <n v="4166"/>
    <n v="0"/>
    <n v="116"/>
    <n v="360"/>
    <x v="1"/>
    <x v="2"/>
    <x v="1"/>
    <n v="4166"/>
    <x v="0"/>
    <n v="35"/>
    <s v="Medium Income"/>
    <x v="1"/>
  </r>
  <r>
    <x v="65"/>
    <x v="0"/>
    <s v="Yes"/>
    <n v="0"/>
    <x v="0"/>
    <s v="No"/>
    <n v="5726"/>
    <n v="4595"/>
    <n v="258"/>
    <n v="360"/>
    <x v="0"/>
    <x v="2"/>
    <x v="1"/>
    <n v="10321"/>
    <x v="2"/>
    <n v="45"/>
    <s v="High Income"/>
    <x v="2"/>
  </r>
  <r>
    <x v="66"/>
    <x v="0"/>
    <s v="No"/>
    <n v="0"/>
    <x v="1"/>
    <s v="No"/>
    <n v="3200"/>
    <n v="2254"/>
    <n v="126"/>
    <n v="180"/>
    <x v="1"/>
    <x v="0"/>
    <x v="1"/>
    <n v="5454"/>
    <x v="0"/>
    <n v="20"/>
    <s v="Medium Income"/>
    <x v="1"/>
  </r>
  <r>
    <x v="67"/>
    <x v="0"/>
    <s v="Yes"/>
    <n v="1"/>
    <x v="0"/>
    <s v="No"/>
    <n v="10750"/>
    <n v="0"/>
    <n v="312"/>
    <n v="360"/>
    <x v="0"/>
    <x v="0"/>
    <x v="0"/>
    <n v="10750"/>
    <x v="2"/>
    <n v="50"/>
    <s v="High Income"/>
    <x v="2"/>
  </r>
  <r>
    <x v="68"/>
    <x v="0"/>
    <s v="Yes"/>
    <n v="3"/>
    <x v="1"/>
    <s v="Yes"/>
    <n v="7100"/>
    <n v="0"/>
    <n v="125"/>
    <n v="60"/>
    <x v="0"/>
    <x v="0"/>
    <x v="0"/>
    <n v="7100"/>
    <x v="0"/>
    <n v="20"/>
    <s v="Medium Income"/>
    <x v="0"/>
  </r>
  <r>
    <x v="69"/>
    <x v="1"/>
    <s v="No"/>
    <n v="0"/>
    <x v="0"/>
    <s v="No"/>
    <n v="4300"/>
    <n v="0"/>
    <n v="136"/>
    <n v="360"/>
    <x v="1"/>
    <x v="2"/>
    <x v="1"/>
    <n v="4300"/>
    <x v="0"/>
    <n v="35"/>
    <s v="Medium Income"/>
    <x v="1"/>
  </r>
  <r>
    <x v="70"/>
    <x v="0"/>
    <s v="Yes"/>
    <n v="0"/>
    <x v="0"/>
    <s v="No"/>
    <n v="3208"/>
    <n v="3066"/>
    <n v="172"/>
    <n v="360"/>
    <x v="0"/>
    <x v="0"/>
    <x v="0"/>
    <n v="6274"/>
    <x v="0"/>
    <n v="40"/>
    <s v="Medium Income"/>
    <x v="0"/>
  </r>
  <r>
    <x v="71"/>
    <x v="0"/>
    <s v="Yes"/>
    <n v="2"/>
    <x v="1"/>
    <s v="Yes"/>
    <n v="1875"/>
    <n v="1875"/>
    <n v="97"/>
    <n v="360"/>
    <x v="0"/>
    <x v="2"/>
    <x v="0"/>
    <n v="3750"/>
    <x v="0"/>
    <n v="15"/>
    <s v="Medium Income"/>
    <x v="0"/>
  </r>
  <r>
    <x v="72"/>
    <x v="0"/>
    <s v="No"/>
    <n v="0"/>
    <x v="0"/>
    <s v="No"/>
    <n v="3500"/>
    <n v="0"/>
    <n v="81"/>
    <n v="300"/>
    <x v="0"/>
    <x v="2"/>
    <x v="0"/>
    <n v="3500"/>
    <x v="0"/>
    <n v="35"/>
    <s v="Medium Income"/>
    <x v="0"/>
  </r>
  <r>
    <x v="73"/>
    <x v="0"/>
    <s v="Yes"/>
    <n v="3"/>
    <x v="1"/>
    <s v="No"/>
    <n v="4755"/>
    <n v="0"/>
    <n v="95"/>
    <n v="360"/>
    <x v="1"/>
    <x v="2"/>
    <x v="1"/>
    <n v="4755"/>
    <x v="0"/>
    <n v="15"/>
    <s v="Medium Income"/>
    <x v="1"/>
  </r>
  <r>
    <x v="74"/>
    <x v="0"/>
    <s v="Yes"/>
    <n v="3"/>
    <x v="0"/>
    <s v="Yes"/>
    <n v="5266"/>
    <n v="1774"/>
    <n v="187"/>
    <n v="360"/>
    <x v="0"/>
    <x v="2"/>
    <x v="0"/>
    <n v="7040"/>
    <x v="0"/>
    <n v="35"/>
    <s v="Medium Income"/>
    <x v="0"/>
  </r>
  <r>
    <x v="75"/>
    <x v="0"/>
    <s v="No"/>
    <n v="0"/>
    <x v="0"/>
    <s v="No"/>
    <n v="3750"/>
    <n v="0"/>
    <n v="113"/>
    <n v="480"/>
    <x v="0"/>
    <x v="0"/>
    <x v="1"/>
    <n v="3750"/>
    <x v="0"/>
    <n v="40"/>
    <s v="Medium Income"/>
    <x v="0"/>
  </r>
  <r>
    <x v="76"/>
    <x v="0"/>
    <s v="No"/>
    <n v="0"/>
    <x v="0"/>
    <s v="No"/>
    <n v="3750"/>
    <n v="4750"/>
    <n v="176"/>
    <n v="360"/>
    <x v="0"/>
    <x v="0"/>
    <x v="1"/>
    <n v="8500"/>
    <x v="2"/>
    <n v="50"/>
    <s v="High Income"/>
    <x v="2"/>
  </r>
  <r>
    <x v="77"/>
    <x v="0"/>
    <s v="Yes"/>
    <n v="1"/>
    <x v="0"/>
    <s v="Yes"/>
    <n v="1000"/>
    <n v="3022"/>
    <n v="110"/>
    <n v="360"/>
    <x v="0"/>
    <x v="0"/>
    <x v="1"/>
    <n v="4022"/>
    <x v="0"/>
    <n v="40"/>
    <s v="Medium Income"/>
    <x v="0"/>
  </r>
  <r>
    <x v="78"/>
    <x v="0"/>
    <s v="Yes"/>
    <n v="3"/>
    <x v="0"/>
    <s v="No"/>
    <n v="3167"/>
    <n v="4000"/>
    <n v="180"/>
    <n v="300"/>
    <x v="1"/>
    <x v="2"/>
    <x v="1"/>
    <n v="7167"/>
    <x v="0"/>
    <n v="35"/>
    <s v="Medium Income"/>
    <x v="1"/>
  </r>
  <r>
    <x v="79"/>
    <x v="0"/>
    <s v="Yes"/>
    <n v="3"/>
    <x v="1"/>
    <s v="Yes"/>
    <n v="3333"/>
    <n v="2166"/>
    <n v="130"/>
    <n v="360"/>
    <x v="1"/>
    <x v="2"/>
    <x v="0"/>
    <n v="5499"/>
    <x v="0"/>
    <n v="15"/>
    <s v="Medium Income"/>
    <x v="1"/>
  </r>
  <r>
    <x v="80"/>
    <x v="1"/>
    <s v="No"/>
    <n v="0"/>
    <x v="0"/>
    <s v="No"/>
    <n v="3846"/>
    <n v="0"/>
    <n v="111"/>
    <n v="360"/>
    <x v="0"/>
    <x v="2"/>
    <x v="0"/>
    <n v="3846"/>
    <x v="0"/>
    <n v="35"/>
    <s v="Medium Income"/>
    <x v="0"/>
  </r>
  <r>
    <x v="81"/>
    <x v="0"/>
    <s v="Yes"/>
    <n v="1"/>
    <x v="0"/>
    <s v="Yes"/>
    <n v="2395"/>
    <n v="0"/>
    <n v="146"/>
    <n v="360"/>
    <x v="0"/>
    <x v="2"/>
    <x v="0"/>
    <n v="2395"/>
    <x v="1"/>
    <n v="25"/>
    <s v="Low Income"/>
    <x v="1"/>
  </r>
  <r>
    <x v="82"/>
    <x v="1"/>
    <s v="Yes"/>
    <n v="2"/>
    <x v="0"/>
    <s v="No"/>
    <n v="1378"/>
    <n v="1881"/>
    <n v="167"/>
    <n v="360"/>
    <x v="0"/>
    <x v="0"/>
    <x v="1"/>
    <n v="3259"/>
    <x v="0"/>
    <n v="40"/>
    <s v="Medium Income"/>
    <x v="0"/>
  </r>
  <r>
    <x v="83"/>
    <x v="0"/>
    <s v="Yes"/>
    <n v="0"/>
    <x v="0"/>
    <s v="No"/>
    <n v="6000"/>
    <n v="2250"/>
    <n v="265"/>
    <n v="360"/>
    <x v="1"/>
    <x v="2"/>
    <x v="1"/>
    <n v="8250"/>
    <x v="2"/>
    <n v="45"/>
    <s v="High Income"/>
    <x v="1"/>
  </r>
  <r>
    <x v="84"/>
    <x v="0"/>
    <s v="Yes"/>
    <n v="1"/>
    <x v="0"/>
    <s v="No"/>
    <n v="3988"/>
    <n v="0"/>
    <n v="50"/>
    <n v="240"/>
    <x v="0"/>
    <x v="0"/>
    <x v="0"/>
    <n v="3988"/>
    <x v="0"/>
    <n v="40"/>
    <s v="Medium Income"/>
    <x v="0"/>
  </r>
  <r>
    <x v="85"/>
    <x v="0"/>
    <s v="No"/>
    <n v="0"/>
    <x v="0"/>
    <s v="No"/>
    <n v="2366"/>
    <n v="2531"/>
    <n v="136"/>
    <n v="360"/>
    <x v="0"/>
    <x v="2"/>
    <x v="0"/>
    <n v="4897"/>
    <x v="0"/>
    <n v="35"/>
    <s v="Medium Income"/>
    <x v="0"/>
  </r>
  <r>
    <x v="86"/>
    <x v="0"/>
    <s v="Yes"/>
    <n v="2"/>
    <x v="1"/>
    <s v="No"/>
    <n v="3333"/>
    <n v="2000"/>
    <n v="99"/>
    <n v="360"/>
    <x v="1"/>
    <x v="2"/>
    <x v="0"/>
    <n v="5333"/>
    <x v="0"/>
    <n v="15"/>
    <s v="Medium Income"/>
    <x v="1"/>
  </r>
  <r>
    <x v="87"/>
    <x v="0"/>
    <s v="Yes"/>
    <n v="0"/>
    <x v="0"/>
    <s v="No"/>
    <n v="2500"/>
    <n v="2118"/>
    <n v="104"/>
    <n v="360"/>
    <x v="0"/>
    <x v="2"/>
    <x v="0"/>
    <n v="4618"/>
    <x v="0"/>
    <n v="35"/>
    <s v="Medium Income"/>
    <x v="0"/>
  </r>
  <r>
    <x v="88"/>
    <x v="0"/>
    <s v="No"/>
    <n v="0"/>
    <x v="0"/>
    <s v="No"/>
    <n v="8566"/>
    <n v="0"/>
    <n v="210"/>
    <n v="360"/>
    <x v="0"/>
    <x v="0"/>
    <x v="0"/>
    <n v="8566"/>
    <x v="2"/>
    <n v="50"/>
    <s v="High Income"/>
    <x v="2"/>
  </r>
  <r>
    <x v="89"/>
    <x v="0"/>
    <s v="Yes"/>
    <n v="0"/>
    <x v="0"/>
    <s v="No"/>
    <n v="5695"/>
    <n v="4167"/>
    <n v="175"/>
    <n v="360"/>
    <x v="0"/>
    <x v="2"/>
    <x v="0"/>
    <n v="9862"/>
    <x v="2"/>
    <n v="45"/>
    <s v="High Income"/>
    <x v="2"/>
  </r>
  <r>
    <x v="90"/>
    <x v="0"/>
    <s v="Yes"/>
    <n v="0"/>
    <x v="0"/>
    <s v="No"/>
    <n v="2958"/>
    <n v="2900"/>
    <n v="131"/>
    <n v="360"/>
    <x v="0"/>
    <x v="2"/>
    <x v="0"/>
    <n v="5858"/>
    <x v="0"/>
    <n v="35"/>
    <s v="Medium Income"/>
    <x v="0"/>
  </r>
  <r>
    <x v="91"/>
    <x v="0"/>
    <s v="Yes"/>
    <n v="2"/>
    <x v="0"/>
    <s v="No"/>
    <n v="6250"/>
    <n v="5654"/>
    <n v="188"/>
    <n v="180"/>
    <x v="0"/>
    <x v="2"/>
    <x v="0"/>
    <n v="11904"/>
    <x v="2"/>
    <n v="45"/>
    <s v="High Income"/>
    <x v="2"/>
  </r>
  <r>
    <x v="92"/>
    <x v="0"/>
    <s v="Yes"/>
    <n v="2"/>
    <x v="1"/>
    <s v="No"/>
    <n v="3273"/>
    <n v="1820"/>
    <n v="81"/>
    <n v="360"/>
    <x v="0"/>
    <x v="0"/>
    <x v="0"/>
    <n v="5093"/>
    <x v="0"/>
    <n v="20"/>
    <s v="Medium Income"/>
    <x v="0"/>
  </r>
  <r>
    <x v="93"/>
    <x v="0"/>
    <s v="No"/>
    <n v="0"/>
    <x v="0"/>
    <s v="No"/>
    <n v="4133"/>
    <n v="0"/>
    <n v="122"/>
    <n v="360"/>
    <x v="0"/>
    <x v="2"/>
    <x v="0"/>
    <n v="4133"/>
    <x v="0"/>
    <n v="35"/>
    <s v="Medium Income"/>
    <x v="0"/>
  </r>
  <r>
    <x v="94"/>
    <x v="0"/>
    <s v="No"/>
    <n v="0"/>
    <x v="1"/>
    <s v="No"/>
    <n v="3620"/>
    <n v="0"/>
    <n v="25"/>
    <n v="120"/>
    <x v="0"/>
    <x v="2"/>
    <x v="0"/>
    <n v="3620"/>
    <x v="0"/>
    <n v="15"/>
    <s v="Medium Income"/>
    <x v="0"/>
  </r>
  <r>
    <x v="95"/>
    <x v="0"/>
    <s v="No"/>
    <n v="0"/>
    <x v="0"/>
    <s v="No"/>
    <n v="6782"/>
    <n v="0"/>
    <n v="146"/>
    <n v="360"/>
    <x v="1"/>
    <x v="0"/>
    <x v="1"/>
    <n v="6782"/>
    <x v="0"/>
    <n v="40"/>
    <s v="Medium Income"/>
    <x v="1"/>
  </r>
  <r>
    <x v="96"/>
    <x v="1"/>
    <s v="Yes"/>
    <n v="0"/>
    <x v="0"/>
    <s v="No"/>
    <n v="2484"/>
    <n v="2302"/>
    <n v="137"/>
    <n v="360"/>
    <x v="0"/>
    <x v="2"/>
    <x v="0"/>
    <n v="4786"/>
    <x v="0"/>
    <n v="35"/>
    <s v="Medium Income"/>
    <x v="0"/>
  </r>
  <r>
    <x v="97"/>
    <x v="0"/>
    <s v="Yes"/>
    <n v="0"/>
    <x v="0"/>
    <s v="No"/>
    <n v="1977"/>
    <n v="997"/>
    <n v="50"/>
    <n v="360"/>
    <x v="0"/>
    <x v="2"/>
    <x v="0"/>
    <n v="2974"/>
    <x v="1"/>
    <n v="25"/>
    <s v="Low Income"/>
    <x v="1"/>
  </r>
  <r>
    <x v="98"/>
    <x v="0"/>
    <s v="Yes"/>
    <n v="0"/>
    <x v="1"/>
    <s v="No"/>
    <n v="4188"/>
    <n v="0"/>
    <n v="115"/>
    <n v="180"/>
    <x v="0"/>
    <x v="2"/>
    <x v="0"/>
    <n v="4188"/>
    <x v="0"/>
    <n v="15"/>
    <s v="Medium Income"/>
    <x v="0"/>
  </r>
  <r>
    <x v="99"/>
    <x v="0"/>
    <s v="Yes"/>
    <n v="0"/>
    <x v="0"/>
    <s v="No"/>
    <n v="1759"/>
    <n v="3541"/>
    <n v="131"/>
    <n v="360"/>
    <x v="0"/>
    <x v="2"/>
    <x v="0"/>
    <n v="5300"/>
    <x v="0"/>
    <n v="35"/>
    <s v="Medium Income"/>
    <x v="0"/>
  </r>
  <r>
    <x v="100"/>
    <x v="0"/>
    <s v="Yes"/>
    <n v="2"/>
    <x v="1"/>
    <s v="No"/>
    <n v="4288"/>
    <n v="3263"/>
    <n v="133"/>
    <n v="180"/>
    <x v="0"/>
    <x v="0"/>
    <x v="0"/>
    <n v="7551"/>
    <x v="0"/>
    <n v="20"/>
    <s v="Medium Income"/>
    <x v="0"/>
  </r>
  <r>
    <x v="101"/>
    <x v="0"/>
    <s v="No"/>
    <n v="0"/>
    <x v="0"/>
    <s v="No"/>
    <n v="4843"/>
    <n v="3806"/>
    <n v="151"/>
    <n v="360"/>
    <x v="0"/>
    <x v="2"/>
    <x v="0"/>
    <n v="8649"/>
    <x v="2"/>
    <n v="45"/>
    <s v="High Income"/>
    <x v="2"/>
  </r>
  <r>
    <x v="102"/>
    <x v="0"/>
    <s v="Yes"/>
    <n v="0"/>
    <x v="0"/>
    <s v="No"/>
    <n v="13650"/>
    <n v="0"/>
    <n v="146"/>
    <n v="360"/>
    <x v="0"/>
    <x v="0"/>
    <x v="0"/>
    <n v="13650"/>
    <x v="2"/>
    <n v="50"/>
    <s v="High Income"/>
    <x v="2"/>
  </r>
  <r>
    <x v="103"/>
    <x v="0"/>
    <s v="Yes"/>
    <n v="0"/>
    <x v="0"/>
    <s v="No"/>
    <n v="4652"/>
    <n v="3583"/>
    <n v="146"/>
    <n v="360"/>
    <x v="0"/>
    <x v="2"/>
    <x v="0"/>
    <n v="8235"/>
    <x v="2"/>
    <n v="45"/>
    <s v="High Income"/>
    <x v="2"/>
  </r>
  <r>
    <x v="104"/>
    <x v="0"/>
    <s v="Yes"/>
    <n v="0"/>
    <x v="0"/>
    <s v="No"/>
    <n v="3816"/>
    <n v="754"/>
    <n v="160"/>
    <n v="360"/>
    <x v="0"/>
    <x v="0"/>
    <x v="0"/>
    <n v="4570"/>
    <x v="0"/>
    <n v="40"/>
    <s v="Medium Income"/>
    <x v="0"/>
  </r>
  <r>
    <x v="105"/>
    <x v="0"/>
    <s v="Yes"/>
    <n v="1"/>
    <x v="0"/>
    <s v="No"/>
    <n v="3052"/>
    <n v="1030"/>
    <n v="100"/>
    <n v="360"/>
    <x v="0"/>
    <x v="0"/>
    <x v="0"/>
    <n v="4082"/>
    <x v="0"/>
    <n v="40"/>
    <s v="Medium Income"/>
    <x v="0"/>
  </r>
  <r>
    <x v="106"/>
    <x v="0"/>
    <s v="Yes"/>
    <n v="2"/>
    <x v="0"/>
    <s v="No"/>
    <n v="11417"/>
    <n v="1126"/>
    <n v="225"/>
    <n v="360"/>
    <x v="0"/>
    <x v="0"/>
    <x v="0"/>
    <n v="12543"/>
    <x v="2"/>
    <n v="50"/>
    <s v="High Income"/>
    <x v="2"/>
  </r>
  <r>
    <x v="107"/>
    <x v="0"/>
    <s v="No"/>
    <n v="0"/>
    <x v="1"/>
    <s v="No"/>
    <n v="7333"/>
    <n v="0"/>
    <n v="120"/>
    <n v="360"/>
    <x v="0"/>
    <x v="1"/>
    <x v="1"/>
    <n v="7333"/>
    <x v="0"/>
    <n v="15"/>
    <s v="Medium Income"/>
    <x v="0"/>
  </r>
  <r>
    <x v="108"/>
    <x v="0"/>
    <s v="Yes"/>
    <n v="2"/>
    <x v="0"/>
    <s v="No"/>
    <n v="3800"/>
    <n v="3600"/>
    <n v="216"/>
    <n v="360"/>
    <x v="1"/>
    <x v="0"/>
    <x v="1"/>
    <n v="7400"/>
    <x v="0"/>
    <n v="40"/>
    <s v="Medium Income"/>
    <x v="1"/>
  </r>
  <r>
    <x v="109"/>
    <x v="0"/>
    <s v="Yes"/>
    <n v="3"/>
    <x v="1"/>
    <s v="No"/>
    <n v="2071"/>
    <n v="754"/>
    <n v="94"/>
    <n v="480"/>
    <x v="0"/>
    <x v="2"/>
    <x v="0"/>
    <n v="2825"/>
    <x v="1"/>
    <n v="5"/>
    <s v="Low Income"/>
    <x v="1"/>
  </r>
  <r>
    <x v="110"/>
    <x v="0"/>
    <s v="No"/>
    <n v="0"/>
    <x v="0"/>
    <s v="No"/>
    <n v="5316"/>
    <n v="0"/>
    <n v="136"/>
    <n v="360"/>
    <x v="0"/>
    <x v="0"/>
    <x v="0"/>
    <n v="5316"/>
    <x v="0"/>
    <n v="40"/>
    <s v="Medium Income"/>
    <x v="0"/>
  </r>
  <r>
    <x v="111"/>
    <x v="1"/>
    <s v="Yes"/>
    <n v="0"/>
    <x v="0"/>
    <s v="No"/>
    <n v="2929"/>
    <n v="2333"/>
    <n v="139"/>
    <n v="360"/>
    <x v="0"/>
    <x v="2"/>
    <x v="0"/>
    <n v="5262"/>
    <x v="0"/>
    <n v="35"/>
    <s v="Medium Income"/>
    <x v="0"/>
  </r>
  <r>
    <x v="112"/>
    <x v="0"/>
    <s v="Yes"/>
    <n v="0"/>
    <x v="1"/>
    <s v="No"/>
    <n v="3572"/>
    <n v="4114"/>
    <n v="152"/>
    <n v="360"/>
    <x v="1"/>
    <x v="1"/>
    <x v="1"/>
    <n v="7686"/>
    <x v="0"/>
    <n v="15"/>
    <s v="Medium Income"/>
    <x v="1"/>
  </r>
  <r>
    <x v="113"/>
    <x v="1"/>
    <s v="No"/>
    <n v="1"/>
    <x v="0"/>
    <s v="Yes"/>
    <n v="7451"/>
    <n v="0"/>
    <n v="146"/>
    <n v="360"/>
    <x v="0"/>
    <x v="2"/>
    <x v="0"/>
    <n v="7451"/>
    <x v="0"/>
    <n v="35"/>
    <s v="Medium Income"/>
    <x v="0"/>
  </r>
  <r>
    <x v="114"/>
    <x v="0"/>
    <s v="No"/>
    <n v="0"/>
    <x v="0"/>
    <s v="No"/>
    <n v="5050"/>
    <n v="0"/>
    <n v="118"/>
    <n v="360"/>
    <x v="0"/>
    <x v="2"/>
    <x v="0"/>
    <n v="5050"/>
    <x v="0"/>
    <n v="35"/>
    <s v="Medium Income"/>
    <x v="0"/>
  </r>
  <r>
    <x v="115"/>
    <x v="0"/>
    <s v="Yes"/>
    <n v="1"/>
    <x v="0"/>
    <s v="No"/>
    <n v="14583"/>
    <n v="0"/>
    <n v="185"/>
    <n v="180"/>
    <x v="0"/>
    <x v="1"/>
    <x v="0"/>
    <n v="14583"/>
    <x v="2"/>
    <n v="45"/>
    <s v="High Income"/>
    <x v="2"/>
  </r>
  <r>
    <x v="116"/>
    <x v="1"/>
    <s v="Yes"/>
    <n v="0"/>
    <x v="0"/>
    <s v="No"/>
    <n v="3167"/>
    <n v="2283"/>
    <n v="154"/>
    <n v="360"/>
    <x v="0"/>
    <x v="2"/>
    <x v="0"/>
    <n v="5450"/>
    <x v="0"/>
    <n v="35"/>
    <s v="Medium Income"/>
    <x v="0"/>
  </r>
  <r>
    <x v="117"/>
    <x v="0"/>
    <s v="Yes"/>
    <n v="1"/>
    <x v="0"/>
    <s v="No"/>
    <n v="2214"/>
    <n v="1398"/>
    <n v="85"/>
    <n v="360"/>
    <x v="1"/>
    <x v="0"/>
    <x v="0"/>
    <n v="3612"/>
    <x v="0"/>
    <n v="40"/>
    <s v="Medium Income"/>
    <x v="1"/>
  </r>
  <r>
    <x v="118"/>
    <x v="0"/>
    <s v="Yes"/>
    <n v="0"/>
    <x v="0"/>
    <s v="No"/>
    <n v="5568"/>
    <n v="2142"/>
    <n v="175"/>
    <n v="360"/>
    <x v="0"/>
    <x v="1"/>
    <x v="1"/>
    <n v="7710"/>
    <x v="0"/>
    <n v="35"/>
    <s v="Medium Income"/>
    <x v="0"/>
  </r>
  <r>
    <x v="119"/>
    <x v="1"/>
    <s v="No"/>
    <n v="0"/>
    <x v="0"/>
    <s v="No"/>
    <n v="10408"/>
    <n v="0"/>
    <n v="259"/>
    <n v="360"/>
    <x v="0"/>
    <x v="0"/>
    <x v="0"/>
    <n v="10408"/>
    <x v="2"/>
    <n v="50"/>
    <s v="High Income"/>
    <x v="2"/>
  </r>
  <r>
    <x v="120"/>
    <x v="0"/>
    <s v="Yes"/>
    <n v="0"/>
    <x v="0"/>
    <s v="No"/>
    <n v="5667"/>
    <n v="2667"/>
    <n v="180"/>
    <n v="360"/>
    <x v="0"/>
    <x v="1"/>
    <x v="0"/>
    <n v="8334"/>
    <x v="2"/>
    <n v="45"/>
    <s v="High Income"/>
    <x v="2"/>
  </r>
  <r>
    <x v="121"/>
    <x v="1"/>
    <s v="No"/>
    <n v="0"/>
    <x v="0"/>
    <s v="No"/>
    <n v="4166"/>
    <n v="0"/>
    <n v="44"/>
    <n v="360"/>
    <x v="0"/>
    <x v="2"/>
    <x v="0"/>
    <n v="4166"/>
    <x v="0"/>
    <n v="35"/>
    <s v="Medium Income"/>
    <x v="0"/>
  </r>
  <r>
    <x v="122"/>
    <x v="1"/>
    <s v="No"/>
    <n v="0"/>
    <x v="0"/>
    <s v="No"/>
    <n v="2137"/>
    <n v="8980"/>
    <n v="137"/>
    <n v="360"/>
    <x v="1"/>
    <x v="2"/>
    <x v="0"/>
    <n v="11117"/>
    <x v="2"/>
    <n v="45"/>
    <s v="High Income"/>
    <x v="1"/>
  </r>
  <r>
    <x v="123"/>
    <x v="0"/>
    <s v="Yes"/>
    <n v="2"/>
    <x v="0"/>
    <s v="No"/>
    <n v="2957"/>
    <n v="0"/>
    <n v="81"/>
    <n v="360"/>
    <x v="0"/>
    <x v="2"/>
    <x v="0"/>
    <n v="2957"/>
    <x v="1"/>
    <n v="25"/>
    <s v="Low Income"/>
    <x v="1"/>
  </r>
  <r>
    <x v="124"/>
    <x v="0"/>
    <s v="Yes"/>
    <n v="0"/>
    <x v="1"/>
    <s v="No"/>
    <n v="4300"/>
    <n v="2014"/>
    <n v="194"/>
    <n v="360"/>
    <x v="0"/>
    <x v="1"/>
    <x v="0"/>
    <n v="6314"/>
    <x v="0"/>
    <n v="15"/>
    <s v="Medium Income"/>
    <x v="0"/>
  </r>
  <r>
    <x v="125"/>
    <x v="1"/>
    <s v="No"/>
    <n v="0"/>
    <x v="0"/>
    <s v="No"/>
    <n v="3692"/>
    <n v="0"/>
    <n v="93"/>
    <n v="360"/>
    <x v="1"/>
    <x v="1"/>
    <x v="0"/>
    <n v="3692"/>
    <x v="0"/>
    <n v="35"/>
    <s v="Medium Income"/>
    <x v="1"/>
  </r>
  <r>
    <x v="126"/>
    <x v="2"/>
    <s v="Yes"/>
    <n v="3"/>
    <x v="0"/>
    <s v="No"/>
    <n v="23803"/>
    <n v="0"/>
    <n v="370"/>
    <n v="360"/>
    <x v="0"/>
    <x v="1"/>
    <x v="0"/>
    <n v="23803"/>
    <x v="2"/>
    <n v="45"/>
    <s v="High Income"/>
    <x v="2"/>
  </r>
  <r>
    <x v="127"/>
    <x v="0"/>
    <s v="No"/>
    <n v="0"/>
    <x v="0"/>
    <s v="No"/>
    <n v="3865"/>
    <n v="1640"/>
    <n v="146"/>
    <n v="360"/>
    <x v="0"/>
    <x v="1"/>
    <x v="0"/>
    <n v="5505"/>
    <x v="0"/>
    <n v="35"/>
    <s v="Medium Income"/>
    <x v="0"/>
  </r>
  <r>
    <x v="128"/>
    <x v="0"/>
    <s v="Yes"/>
    <n v="1"/>
    <x v="0"/>
    <s v="Yes"/>
    <n v="10513"/>
    <n v="3850"/>
    <n v="160"/>
    <n v="180"/>
    <x v="1"/>
    <x v="0"/>
    <x v="1"/>
    <n v="14363"/>
    <x v="2"/>
    <n v="50"/>
    <s v="High Income"/>
    <x v="1"/>
  </r>
  <r>
    <x v="129"/>
    <x v="0"/>
    <s v="Yes"/>
    <n v="0"/>
    <x v="0"/>
    <s v="No"/>
    <n v="6080"/>
    <n v="2569"/>
    <n v="182"/>
    <n v="360"/>
    <x v="1"/>
    <x v="1"/>
    <x v="1"/>
    <n v="8649"/>
    <x v="2"/>
    <n v="45"/>
    <s v="High Income"/>
    <x v="1"/>
  </r>
  <r>
    <x v="130"/>
    <x v="0"/>
    <s v="No"/>
    <n v="0"/>
    <x v="0"/>
    <s v="Yes"/>
    <n v="20166"/>
    <n v="0"/>
    <n v="650"/>
    <n v="480"/>
    <x v="1"/>
    <x v="0"/>
    <x v="0"/>
    <n v="20166"/>
    <x v="2"/>
    <n v="50"/>
    <s v="High Income"/>
    <x v="1"/>
  </r>
  <r>
    <x v="131"/>
    <x v="0"/>
    <s v="No"/>
    <n v="0"/>
    <x v="0"/>
    <s v="No"/>
    <n v="2014"/>
    <n v="1929"/>
    <n v="74"/>
    <n v="360"/>
    <x v="0"/>
    <x v="0"/>
    <x v="0"/>
    <n v="3943"/>
    <x v="0"/>
    <n v="40"/>
    <s v="Medium Income"/>
    <x v="0"/>
  </r>
  <r>
    <x v="132"/>
    <x v="0"/>
    <s v="No"/>
    <n v="0"/>
    <x v="0"/>
    <s v="No"/>
    <n v="2718"/>
    <n v="0"/>
    <n v="70"/>
    <n v="360"/>
    <x v="0"/>
    <x v="2"/>
    <x v="0"/>
    <n v="2718"/>
    <x v="1"/>
    <n v="25"/>
    <s v="Low Income"/>
    <x v="1"/>
  </r>
  <r>
    <x v="133"/>
    <x v="0"/>
    <s v="Yes"/>
    <n v="0"/>
    <x v="0"/>
    <s v="Yes"/>
    <n v="3459"/>
    <n v="0"/>
    <n v="25"/>
    <n v="120"/>
    <x v="0"/>
    <x v="2"/>
    <x v="0"/>
    <n v="3459"/>
    <x v="0"/>
    <n v="35"/>
    <s v="Medium Income"/>
    <x v="0"/>
  </r>
  <r>
    <x v="134"/>
    <x v="0"/>
    <s v="No"/>
    <n v="0"/>
    <x v="0"/>
    <s v="No"/>
    <n v="4895"/>
    <n v="0"/>
    <n v="102"/>
    <n v="360"/>
    <x v="0"/>
    <x v="2"/>
    <x v="0"/>
    <n v="4895"/>
    <x v="0"/>
    <n v="35"/>
    <s v="Medium Income"/>
    <x v="0"/>
  </r>
  <r>
    <x v="135"/>
    <x v="0"/>
    <s v="Yes"/>
    <n v="3"/>
    <x v="0"/>
    <s v="No"/>
    <n v="4000"/>
    <n v="7750"/>
    <n v="290"/>
    <n v="360"/>
    <x v="0"/>
    <x v="2"/>
    <x v="1"/>
    <n v="11750"/>
    <x v="2"/>
    <n v="45"/>
    <s v="High Income"/>
    <x v="2"/>
  </r>
  <r>
    <x v="136"/>
    <x v="1"/>
    <s v="Yes"/>
    <n v="0"/>
    <x v="0"/>
    <s v="No"/>
    <n v="4583"/>
    <n v="0"/>
    <n v="84"/>
    <n v="360"/>
    <x v="0"/>
    <x v="1"/>
    <x v="1"/>
    <n v="4583"/>
    <x v="0"/>
    <n v="35"/>
    <s v="Medium Income"/>
    <x v="0"/>
  </r>
  <r>
    <x v="137"/>
    <x v="0"/>
    <s v="Yes"/>
    <n v="2"/>
    <x v="0"/>
    <s v="Yes"/>
    <n v="3316"/>
    <n v="3500"/>
    <n v="88"/>
    <n v="360"/>
    <x v="0"/>
    <x v="0"/>
    <x v="0"/>
    <n v="6816"/>
    <x v="0"/>
    <n v="40"/>
    <s v="Medium Income"/>
    <x v="0"/>
  </r>
  <r>
    <x v="138"/>
    <x v="0"/>
    <s v="No"/>
    <n v="0"/>
    <x v="0"/>
    <s v="No"/>
    <n v="14999"/>
    <n v="0"/>
    <n v="242"/>
    <n v="360"/>
    <x v="1"/>
    <x v="2"/>
    <x v="1"/>
    <n v="14999"/>
    <x v="2"/>
    <n v="45"/>
    <s v="High Income"/>
    <x v="1"/>
  </r>
  <r>
    <x v="139"/>
    <x v="0"/>
    <s v="Yes"/>
    <n v="2"/>
    <x v="1"/>
    <s v="No"/>
    <n v="4200"/>
    <n v="1430"/>
    <n v="129"/>
    <n v="360"/>
    <x v="0"/>
    <x v="1"/>
    <x v="1"/>
    <n v="5630"/>
    <x v="0"/>
    <n v="15"/>
    <s v="Medium Income"/>
    <x v="0"/>
  </r>
  <r>
    <x v="140"/>
    <x v="0"/>
    <s v="Yes"/>
    <n v="2"/>
    <x v="0"/>
    <s v="No"/>
    <n v="5042"/>
    <n v="2083"/>
    <n v="185"/>
    <n v="360"/>
    <x v="0"/>
    <x v="1"/>
    <x v="1"/>
    <n v="7125"/>
    <x v="0"/>
    <n v="35"/>
    <s v="Medium Income"/>
    <x v="0"/>
  </r>
  <r>
    <x v="141"/>
    <x v="0"/>
    <s v="No"/>
    <n v="0"/>
    <x v="0"/>
    <s v="No"/>
    <n v="5417"/>
    <n v="0"/>
    <n v="168"/>
    <n v="360"/>
    <x v="0"/>
    <x v="0"/>
    <x v="0"/>
    <n v="5417"/>
    <x v="0"/>
    <n v="40"/>
    <s v="Medium Income"/>
    <x v="0"/>
  </r>
  <r>
    <x v="142"/>
    <x v="0"/>
    <s v="No"/>
    <n v="0"/>
    <x v="0"/>
    <s v="Yes"/>
    <n v="6950"/>
    <n v="0"/>
    <n v="175"/>
    <n v="180"/>
    <x v="0"/>
    <x v="2"/>
    <x v="0"/>
    <n v="6950"/>
    <x v="0"/>
    <n v="35"/>
    <s v="Medium Income"/>
    <x v="0"/>
  </r>
  <r>
    <x v="143"/>
    <x v="0"/>
    <s v="Yes"/>
    <n v="0"/>
    <x v="0"/>
    <s v="No"/>
    <n v="2698"/>
    <n v="2034"/>
    <n v="122"/>
    <n v="360"/>
    <x v="0"/>
    <x v="2"/>
    <x v="0"/>
    <n v="4732"/>
    <x v="0"/>
    <n v="35"/>
    <s v="Medium Income"/>
    <x v="0"/>
  </r>
  <r>
    <x v="144"/>
    <x v="0"/>
    <s v="Yes"/>
    <n v="2"/>
    <x v="0"/>
    <s v="No"/>
    <n v="11757"/>
    <n v="0"/>
    <n v="187"/>
    <n v="180"/>
    <x v="0"/>
    <x v="0"/>
    <x v="0"/>
    <n v="11757"/>
    <x v="2"/>
    <n v="50"/>
    <s v="High Income"/>
    <x v="2"/>
  </r>
  <r>
    <x v="145"/>
    <x v="1"/>
    <s v="Yes"/>
    <n v="0"/>
    <x v="0"/>
    <s v="No"/>
    <n v="2330"/>
    <n v="4486"/>
    <n v="100"/>
    <n v="360"/>
    <x v="0"/>
    <x v="2"/>
    <x v="0"/>
    <n v="6816"/>
    <x v="0"/>
    <n v="35"/>
    <s v="Medium Income"/>
    <x v="0"/>
  </r>
  <r>
    <x v="146"/>
    <x v="1"/>
    <s v="Yes"/>
    <n v="2"/>
    <x v="0"/>
    <s v="No"/>
    <n v="14866"/>
    <n v="0"/>
    <n v="70"/>
    <n v="360"/>
    <x v="0"/>
    <x v="0"/>
    <x v="0"/>
    <n v="14866"/>
    <x v="2"/>
    <n v="50"/>
    <s v="High Income"/>
    <x v="2"/>
  </r>
  <r>
    <x v="147"/>
    <x v="0"/>
    <s v="Yes"/>
    <n v="1"/>
    <x v="0"/>
    <s v="No"/>
    <n v="1538"/>
    <n v="1425"/>
    <n v="30"/>
    <n v="360"/>
    <x v="0"/>
    <x v="0"/>
    <x v="0"/>
    <n v="2963"/>
    <x v="1"/>
    <n v="30"/>
    <s v="Low Income"/>
    <x v="1"/>
  </r>
  <r>
    <x v="148"/>
    <x v="1"/>
    <s v="No"/>
    <n v="0"/>
    <x v="0"/>
    <s v="No"/>
    <n v="10000"/>
    <n v="1666"/>
    <n v="225"/>
    <n v="360"/>
    <x v="0"/>
    <x v="1"/>
    <x v="1"/>
    <n v="11666"/>
    <x v="2"/>
    <n v="45"/>
    <s v="High Income"/>
    <x v="2"/>
  </r>
  <r>
    <x v="149"/>
    <x v="0"/>
    <s v="Yes"/>
    <n v="0"/>
    <x v="0"/>
    <s v="No"/>
    <n v="4860"/>
    <n v="830"/>
    <n v="125"/>
    <n v="360"/>
    <x v="0"/>
    <x v="2"/>
    <x v="0"/>
    <n v="5690"/>
    <x v="0"/>
    <n v="35"/>
    <s v="Medium Income"/>
    <x v="0"/>
  </r>
  <r>
    <x v="150"/>
    <x v="0"/>
    <s v="No"/>
    <n v="0"/>
    <x v="0"/>
    <s v="No"/>
    <n v="6277"/>
    <n v="0"/>
    <n v="118"/>
    <n v="360"/>
    <x v="1"/>
    <x v="1"/>
    <x v="1"/>
    <n v="6277"/>
    <x v="0"/>
    <n v="35"/>
    <s v="Medium Income"/>
    <x v="1"/>
  </r>
  <r>
    <x v="151"/>
    <x v="0"/>
    <s v="Yes"/>
    <n v="0"/>
    <x v="0"/>
    <s v="Yes"/>
    <n v="2577"/>
    <n v="3750"/>
    <n v="152"/>
    <n v="360"/>
    <x v="0"/>
    <x v="1"/>
    <x v="0"/>
    <n v="6327"/>
    <x v="0"/>
    <n v="35"/>
    <s v="Medium Income"/>
    <x v="0"/>
  </r>
  <r>
    <x v="152"/>
    <x v="0"/>
    <s v="No"/>
    <n v="0"/>
    <x v="0"/>
    <s v="No"/>
    <n v="9166"/>
    <n v="0"/>
    <n v="244"/>
    <n v="360"/>
    <x v="0"/>
    <x v="0"/>
    <x v="1"/>
    <n v="9166"/>
    <x v="2"/>
    <n v="50"/>
    <s v="High Income"/>
    <x v="2"/>
  </r>
  <r>
    <x v="153"/>
    <x v="0"/>
    <s v="Yes"/>
    <n v="2"/>
    <x v="1"/>
    <s v="No"/>
    <n v="2281"/>
    <n v="0"/>
    <n v="113"/>
    <n v="360"/>
    <x v="0"/>
    <x v="1"/>
    <x v="1"/>
    <n v="2281"/>
    <x v="1"/>
    <n v="5"/>
    <s v="Low Income"/>
    <x v="1"/>
  </r>
  <r>
    <x v="154"/>
    <x v="0"/>
    <s v="No"/>
    <n v="0"/>
    <x v="0"/>
    <s v="No"/>
    <n v="3254"/>
    <n v="0"/>
    <n v="50"/>
    <n v="360"/>
    <x v="0"/>
    <x v="0"/>
    <x v="0"/>
    <n v="3254"/>
    <x v="0"/>
    <n v="40"/>
    <s v="Medium Income"/>
    <x v="0"/>
  </r>
  <r>
    <x v="155"/>
    <x v="0"/>
    <s v="Yes"/>
    <n v="3"/>
    <x v="0"/>
    <s v="No"/>
    <n v="39999"/>
    <n v="0"/>
    <n v="600"/>
    <n v="180"/>
    <x v="1"/>
    <x v="2"/>
    <x v="0"/>
    <n v="39999"/>
    <x v="2"/>
    <n v="45"/>
    <s v="High Income"/>
    <x v="1"/>
  </r>
  <r>
    <x v="156"/>
    <x v="0"/>
    <s v="Yes"/>
    <n v="1"/>
    <x v="0"/>
    <s v="No"/>
    <n v="6000"/>
    <n v="0"/>
    <n v="160"/>
    <n v="360"/>
    <x v="1"/>
    <x v="1"/>
    <x v="0"/>
    <n v="6000"/>
    <x v="0"/>
    <n v="35"/>
    <s v="Medium Income"/>
    <x v="1"/>
  </r>
  <r>
    <x v="157"/>
    <x v="0"/>
    <s v="Yes"/>
    <n v="1"/>
    <x v="0"/>
    <s v="No"/>
    <n v="9538"/>
    <n v="0"/>
    <n v="187"/>
    <n v="360"/>
    <x v="0"/>
    <x v="0"/>
    <x v="0"/>
    <n v="9538"/>
    <x v="2"/>
    <n v="50"/>
    <s v="High Income"/>
    <x v="2"/>
  </r>
  <r>
    <x v="158"/>
    <x v="0"/>
    <s v="No"/>
    <n v="0"/>
    <x v="0"/>
    <s v="No"/>
    <n v="2980"/>
    <n v="2083"/>
    <n v="120"/>
    <n v="360"/>
    <x v="0"/>
    <x v="1"/>
    <x v="0"/>
    <n v="5063"/>
    <x v="0"/>
    <n v="35"/>
    <s v="Medium Income"/>
    <x v="0"/>
  </r>
  <r>
    <x v="159"/>
    <x v="0"/>
    <s v="Yes"/>
    <n v="0"/>
    <x v="0"/>
    <s v="No"/>
    <n v="4583"/>
    <n v="5625"/>
    <n v="255"/>
    <n v="360"/>
    <x v="0"/>
    <x v="2"/>
    <x v="0"/>
    <n v="10208"/>
    <x v="2"/>
    <n v="45"/>
    <s v="High Income"/>
    <x v="2"/>
  </r>
  <r>
    <x v="160"/>
    <x v="0"/>
    <s v="Yes"/>
    <n v="0"/>
    <x v="1"/>
    <s v="No"/>
    <n v="1863"/>
    <n v="1041"/>
    <n v="98"/>
    <n v="360"/>
    <x v="0"/>
    <x v="2"/>
    <x v="0"/>
    <n v="2904"/>
    <x v="1"/>
    <n v="5"/>
    <s v="Low Income"/>
    <x v="1"/>
  </r>
  <r>
    <x v="161"/>
    <x v="0"/>
    <s v="Yes"/>
    <n v="0"/>
    <x v="0"/>
    <s v="No"/>
    <n v="7933"/>
    <n v="0"/>
    <n v="275"/>
    <n v="360"/>
    <x v="0"/>
    <x v="0"/>
    <x v="1"/>
    <n v="7933"/>
    <x v="0"/>
    <n v="40"/>
    <s v="Medium Income"/>
    <x v="0"/>
  </r>
  <r>
    <x v="162"/>
    <x v="0"/>
    <s v="Yes"/>
    <n v="1"/>
    <x v="0"/>
    <s v="No"/>
    <n v="3089"/>
    <n v="1280"/>
    <n v="121"/>
    <n v="360"/>
    <x v="1"/>
    <x v="2"/>
    <x v="1"/>
    <n v="4369"/>
    <x v="0"/>
    <n v="35"/>
    <s v="Medium Income"/>
    <x v="1"/>
  </r>
  <r>
    <x v="163"/>
    <x v="0"/>
    <s v="Yes"/>
    <n v="2"/>
    <x v="0"/>
    <s v="No"/>
    <n v="4167"/>
    <n v="1447"/>
    <n v="158"/>
    <n v="360"/>
    <x v="0"/>
    <x v="1"/>
    <x v="0"/>
    <n v="5614"/>
    <x v="0"/>
    <n v="35"/>
    <s v="Medium Income"/>
    <x v="0"/>
  </r>
  <r>
    <x v="164"/>
    <x v="0"/>
    <s v="Yes"/>
    <n v="0"/>
    <x v="0"/>
    <s v="No"/>
    <n v="9323"/>
    <n v="0"/>
    <n v="75"/>
    <n v="180"/>
    <x v="0"/>
    <x v="0"/>
    <x v="0"/>
    <n v="9323"/>
    <x v="2"/>
    <n v="50"/>
    <s v="High Income"/>
    <x v="2"/>
  </r>
  <r>
    <x v="165"/>
    <x v="0"/>
    <s v="Yes"/>
    <n v="0"/>
    <x v="0"/>
    <s v="No"/>
    <n v="3707"/>
    <n v="3166"/>
    <n v="182"/>
    <n v="360"/>
    <x v="0"/>
    <x v="1"/>
    <x v="0"/>
    <n v="6873"/>
    <x v="0"/>
    <n v="35"/>
    <s v="Medium Income"/>
    <x v="0"/>
  </r>
  <r>
    <x v="166"/>
    <x v="1"/>
    <s v="Yes"/>
    <n v="0"/>
    <x v="0"/>
    <s v="No"/>
    <n v="4583"/>
    <n v="0"/>
    <n v="112"/>
    <n v="360"/>
    <x v="0"/>
    <x v="1"/>
    <x v="1"/>
    <n v="4583"/>
    <x v="0"/>
    <n v="35"/>
    <s v="Medium Income"/>
    <x v="0"/>
  </r>
  <r>
    <x v="167"/>
    <x v="0"/>
    <s v="Yes"/>
    <n v="0"/>
    <x v="0"/>
    <s v="No"/>
    <n v="2439"/>
    <n v="3333"/>
    <n v="129"/>
    <n v="360"/>
    <x v="0"/>
    <x v="1"/>
    <x v="0"/>
    <n v="5772"/>
    <x v="0"/>
    <n v="35"/>
    <s v="Medium Income"/>
    <x v="0"/>
  </r>
  <r>
    <x v="168"/>
    <x v="0"/>
    <s v="No"/>
    <n v="0"/>
    <x v="0"/>
    <s v="No"/>
    <n v="2237"/>
    <n v="0"/>
    <n v="63"/>
    <n v="480"/>
    <x v="1"/>
    <x v="2"/>
    <x v="1"/>
    <n v="2237"/>
    <x v="1"/>
    <n v="25"/>
    <s v="Low Income"/>
    <x v="1"/>
  </r>
  <r>
    <x v="169"/>
    <x v="0"/>
    <s v="Yes"/>
    <n v="2"/>
    <x v="0"/>
    <s v="No"/>
    <n v="8000"/>
    <n v="0"/>
    <n v="200"/>
    <n v="360"/>
    <x v="0"/>
    <x v="2"/>
    <x v="0"/>
    <n v="8000"/>
    <x v="0"/>
    <n v="35"/>
    <s v="Medium Income"/>
    <x v="0"/>
  </r>
  <r>
    <x v="170"/>
    <x v="0"/>
    <s v="Yes"/>
    <n v="0"/>
    <x v="1"/>
    <s v="No"/>
    <n v="1820"/>
    <n v="1769"/>
    <n v="95"/>
    <n v="360"/>
    <x v="0"/>
    <x v="1"/>
    <x v="0"/>
    <n v="3589"/>
    <x v="0"/>
    <n v="15"/>
    <s v="Medium Income"/>
    <x v="0"/>
  </r>
  <r>
    <x v="171"/>
    <x v="2"/>
    <s v="Yes"/>
    <n v="3"/>
    <x v="0"/>
    <s v="No"/>
    <n v="51763"/>
    <n v="0"/>
    <n v="700"/>
    <n v="300"/>
    <x v="0"/>
    <x v="0"/>
    <x v="0"/>
    <n v="51763"/>
    <x v="2"/>
    <n v="50"/>
    <s v="High Income"/>
    <x v="2"/>
  </r>
  <r>
    <x v="172"/>
    <x v="0"/>
    <s v="Yes"/>
    <n v="3"/>
    <x v="1"/>
    <s v="No"/>
    <n v="3522"/>
    <n v="0"/>
    <n v="81"/>
    <n v="180"/>
    <x v="0"/>
    <x v="1"/>
    <x v="1"/>
    <n v="3522"/>
    <x v="0"/>
    <n v="15"/>
    <s v="Medium Income"/>
    <x v="0"/>
  </r>
  <r>
    <x v="173"/>
    <x v="0"/>
    <s v="Yes"/>
    <n v="0"/>
    <x v="0"/>
    <s v="No"/>
    <n v="5708"/>
    <n v="5625"/>
    <n v="187"/>
    <n v="360"/>
    <x v="0"/>
    <x v="2"/>
    <x v="0"/>
    <n v="11333"/>
    <x v="2"/>
    <n v="45"/>
    <s v="High Income"/>
    <x v="2"/>
  </r>
  <r>
    <x v="174"/>
    <x v="0"/>
    <s v="Yes"/>
    <n v="0"/>
    <x v="1"/>
    <s v="Yes"/>
    <n v="4344"/>
    <n v="736"/>
    <n v="87"/>
    <n v="360"/>
    <x v="0"/>
    <x v="2"/>
    <x v="1"/>
    <n v="5080"/>
    <x v="0"/>
    <n v="15"/>
    <s v="Medium Income"/>
    <x v="0"/>
  </r>
  <r>
    <x v="175"/>
    <x v="0"/>
    <s v="Yes"/>
    <n v="0"/>
    <x v="0"/>
    <s v="No"/>
    <n v="3497"/>
    <n v="1964"/>
    <n v="116"/>
    <n v="360"/>
    <x v="0"/>
    <x v="1"/>
    <x v="0"/>
    <n v="5461"/>
    <x v="0"/>
    <n v="35"/>
    <s v="Medium Income"/>
    <x v="0"/>
  </r>
  <r>
    <x v="176"/>
    <x v="0"/>
    <s v="Yes"/>
    <n v="2"/>
    <x v="0"/>
    <s v="No"/>
    <n v="2045"/>
    <n v="1619"/>
    <n v="101"/>
    <n v="360"/>
    <x v="0"/>
    <x v="1"/>
    <x v="0"/>
    <n v="3664"/>
    <x v="0"/>
    <n v="35"/>
    <s v="Medium Income"/>
    <x v="0"/>
  </r>
  <r>
    <x v="177"/>
    <x v="0"/>
    <s v="Yes"/>
    <n v="3"/>
    <x v="0"/>
    <s v="No"/>
    <n v="5516"/>
    <n v="11300"/>
    <n v="495"/>
    <n v="360"/>
    <x v="1"/>
    <x v="2"/>
    <x v="1"/>
    <n v="16816"/>
    <x v="2"/>
    <n v="45"/>
    <s v="High Income"/>
    <x v="1"/>
  </r>
  <r>
    <x v="178"/>
    <x v="0"/>
    <s v="Yes"/>
    <n v="1"/>
    <x v="0"/>
    <s v="No"/>
    <n v="3750"/>
    <n v="0"/>
    <n v="116"/>
    <n v="360"/>
    <x v="0"/>
    <x v="2"/>
    <x v="0"/>
    <n v="3750"/>
    <x v="0"/>
    <n v="35"/>
    <s v="Medium Income"/>
    <x v="0"/>
  </r>
  <r>
    <x v="179"/>
    <x v="0"/>
    <s v="No"/>
    <n v="0"/>
    <x v="1"/>
    <s v="No"/>
    <n v="2333"/>
    <n v="1451"/>
    <n v="102"/>
    <n v="480"/>
    <x v="1"/>
    <x v="0"/>
    <x v="1"/>
    <n v="3784"/>
    <x v="0"/>
    <n v="20"/>
    <s v="Medium Income"/>
    <x v="1"/>
  </r>
  <r>
    <x v="180"/>
    <x v="0"/>
    <s v="Yes"/>
    <n v="1"/>
    <x v="0"/>
    <s v="No"/>
    <n v="6400"/>
    <n v="7250"/>
    <n v="180"/>
    <n v="360"/>
    <x v="1"/>
    <x v="0"/>
    <x v="1"/>
    <n v="13650"/>
    <x v="2"/>
    <n v="50"/>
    <s v="High Income"/>
    <x v="1"/>
  </r>
  <r>
    <x v="181"/>
    <x v="0"/>
    <s v="No"/>
    <n v="0"/>
    <x v="0"/>
    <s v="No"/>
    <n v="1916"/>
    <n v="5063"/>
    <n v="67"/>
    <n v="360"/>
    <x v="1"/>
    <x v="1"/>
    <x v="1"/>
    <n v="6979"/>
    <x v="0"/>
    <n v="35"/>
    <s v="Medium Income"/>
    <x v="1"/>
  </r>
  <r>
    <x v="182"/>
    <x v="0"/>
    <s v="Yes"/>
    <n v="0"/>
    <x v="0"/>
    <s v="No"/>
    <n v="4600"/>
    <n v="0"/>
    <n v="73"/>
    <n v="180"/>
    <x v="0"/>
    <x v="2"/>
    <x v="0"/>
    <n v="4600"/>
    <x v="0"/>
    <n v="35"/>
    <s v="Medium Income"/>
    <x v="0"/>
  </r>
  <r>
    <x v="183"/>
    <x v="0"/>
    <s v="Yes"/>
    <n v="1"/>
    <x v="0"/>
    <s v="No"/>
    <n v="33846"/>
    <n v="0"/>
    <n v="260"/>
    <n v="360"/>
    <x v="0"/>
    <x v="2"/>
    <x v="1"/>
    <n v="33846"/>
    <x v="2"/>
    <n v="45"/>
    <s v="High Income"/>
    <x v="2"/>
  </r>
  <r>
    <x v="184"/>
    <x v="1"/>
    <s v="Yes"/>
    <n v="0"/>
    <x v="0"/>
    <s v="No"/>
    <n v="3625"/>
    <n v="0"/>
    <n v="108"/>
    <n v="360"/>
    <x v="0"/>
    <x v="2"/>
    <x v="0"/>
    <n v="3625"/>
    <x v="0"/>
    <n v="35"/>
    <s v="Medium Income"/>
    <x v="0"/>
  </r>
  <r>
    <x v="185"/>
    <x v="0"/>
    <s v="Yes"/>
    <n v="0"/>
    <x v="0"/>
    <s v="Yes"/>
    <n v="39147"/>
    <n v="4750"/>
    <n v="120"/>
    <n v="360"/>
    <x v="0"/>
    <x v="2"/>
    <x v="0"/>
    <n v="43897"/>
    <x v="2"/>
    <n v="45"/>
    <s v="High Income"/>
    <x v="2"/>
  </r>
  <r>
    <x v="186"/>
    <x v="0"/>
    <s v="Yes"/>
    <n v="1"/>
    <x v="0"/>
    <s v="Yes"/>
    <n v="2178"/>
    <n v="0"/>
    <n v="66"/>
    <n v="300"/>
    <x v="1"/>
    <x v="1"/>
    <x v="1"/>
    <n v="2178"/>
    <x v="1"/>
    <n v="25"/>
    <s v="Low Income"/>
    <x v="1"/>
  </r>
  <r>
    <x v="187"/>
    <x v="0"/>
    <s v="Yes"/>
    <n v="0"/>
    <x v="0"/>
    <s v="No"/>
    <n v="2383"/>
    <n v="2138"/>
    <n v="58"/>
    <n v="360"/>
    <x v="1"/>
    <x v="1"/>
    <x v="0"/>
    <n v="4521"/>
    <x v="0"/>
    <n v="35"/>
    <s v="Medium Income"/>
    <x v="1"/>
  </r>
  <r>
    <x v="188"/>
    <x v="2"/>
    <s v="Yes"/>
    <n v="0"/>
    <x v="0"/>
    <s v="Yes"/>
    <n v="674"/>
    <n v="5296"/>
    <n v="168"/>
    <n v="360"/>
    <x v="0"/>
    <x v="1"/>
    <x v="0"/>
    <n v="5970"/>
    <x v="0"/>
    <n v="35"/>
    <s v="Medium Income"/>
    <x v="0"/>
  </r>
  <r>
    <x v="189"/>
    <x v="0"/>
    <s v="Yes"/>
    <n v="0"/>
    <x v="0"/>
    <s v="No"/>
    <n v="9328"/>
    <n v="0"/>
    <n v="188"/>
    <n v="180"/>
    <x v="0"/>
    <x v="1"/>
    <x v="0"/>
    <n v="9328"/>
    <x v="2"/>
    <n v="45"/>
    <s v="High Income"/>
    <x v="2"/>
  </r>
  <r>
    <x v="190"/>
    <x v="0"/>
    <s v="No"/>
    <n v="0"/>
    <x v="1"/>
    <s v="No"/>
    <n v="4885"/>
    <n v="0"/>
    <n v="48"/>
    <n v="360"/>
    <x v="0"/>
    <x v="1"/>
    <x v="0"/>
    <n v="4885"/>
    <x v="0"/>
    <n v="15"/>
    <s v="Medium Income"/>
    <x v="0"/>
  </r>
  <r>
    <x v="191"/>
    <x v="0"/>
    <s v="No"/>
    <n v="0"/>
    <x v="0"/>
    <s v="No"/>
    <n v="12000"/>
    <n v="0"/>
    <n v="164"/>
    <n v="360"/>
    <x v="0"/>
    <x v="2"/>
    <x v="1"/>
    <n v="12000"/>
    <x v="2"/>
    <n v="45"/>
    <s v="High Income"/>
    <x v="2"/>
  </r>
  <r>
    <x v="192"/>
    <x v="0"/>
    <s v="Yes"/>
    <n v="0"/>
    <x v="1"/>
    <s v="No"/>
    <n v="6033"/>
    <n v="0"/>
    <n v="160"/>
    <n v="360"/>
    <x v="0"/>
    <x v="0"/>
    <x v="1"/>
    <n v="6033"/>
    <x v="0"/>
    <n v="20"/>
    <s v="Medium Income"/>
    <x v="0"/>
  </r>
  <r>
    <x v="193"/>
    <x v="0"/>
    <s v="No"/>
    <n v="0"/>
    <x v="0"/>
    <s v="No"/>
    <n v="3858"/>
    <n v="0"/>
    <n v="76"/>
    <n v="360"/>
    <x v="0"/>
    <x v="2"/>
    <x v="0"/>
    <n v="3858"/>
    <x v="0"/>
    <n v="35"/>
    <s v="Medium Income"/>
    <x v="0"/>
  </r>
  <r>
    <x v="194"/>
    <x v="0"/>
    <s v="No"/>
    <n v="0"/>
    <x v="0"/>
    <s v="No"/>
    <n v="4191"/>
    <n v="0"/>
    <n v="120"/>
    <n v="360"/>
    <x v="0"/>
    <x v="1"/>
    <x v="0"/>
    <n v="4191"/>
    <x v="0"/>
    <n v="35"/>
    <s v="Medium Income"/>
    <x v="0"/>
  </r>
  <r>
    <x v="195"/>
    <x v="0"/>
    <s v="Yes"/>
    <n v="1"/>
    <x v="0"/>
    <s v="No"/>
    <n v="3125"/>
    <n v="2583"/>
    <n v="170"/>
    <n v="360"/>
    <x v="0"/>
    <x v="2"/>
    <x v="1"/>
    <n v="5708"/>
    <x v="0"/>
    <n v="35"/>
    <s v="Medium Income"/>
    <x v="0"/>
  </r>
  <r>
    <x v="196"/>
    <x v="0"/>
    <s v="No"/>
    <n v="0"/>
    <x v="0"/>
    <s v="No"/>
    <n v="8333"/>
    <n v="3750"/>
    <n v="187"/>
    <n v="360"/>
    <x v="0"/>
    <x v="1"/>
    <x v="0"/>
    <n v="12083"/>
    <x v="2"/>
    <n v="45"/>
    <s v="High Income"/>
    <x v="2"/>
  </r>
  <r>
    <x v="197"/>
    <x v="1"/>
    <s v="No"/>
    <n v="0"/>
    <x v="1"/>
    <s v="No"/>
    <n v="1907"/>
    <n v="2365"/>
    <n v="120"/>
    <n v="360"/>
    <x v="0"/>
    <x v="0"/>
    <x v="0"/>
    <n v="4272"/>
    <x v="0"/>
    <n v="20"/>
    <s v="Medium Income"/>
    <x v="0"/>
  </r>
  <r>
    <x v="198"/>
    <x v="1"/>
    <s v="Yes"/>
    <n v="0"/>
    <x v="0"/>
    <s v="No"/>
    <n v="3416"/>
    <n v="2816"/>
    <n v="113"/>
    <n v="360"/>
    <x v="1"/>
    <x v="2"/>
    <x v="0"/>
    <n v="6232"/>
    <x v="0"/>
    <n v="35"/>
    <s v="Medium Income"/>
    <x v="1"/>
  </r>
  <r>
    <x v="199"/>
    <x v="0"/>
    <s v="No"/>
    <n v="0"/>
    <x v="0"/>
    <s v="Yes"/>
    <n v="11000"/>
    <n v="0"/>
    <n v="83"/>
    <n v="360"/>
    <x v="0"/>
    <x v="0"/>
    <x v="1"/>
    <n v="11000"/>
    <x v="2"/>
    <n v="50"/>
    <s v="High Income"/>
    <x v="2"/>
  </r>
  <r>
    <x v="200"/>
    <x v="0"/>
    <s v="Yes"/>
    <n v="1"/>
    <x v="1"/>
    <s v="No"/>
    <n v="2600"/>
    <n v="2500"/>
    <n v="90"/>
    <n v="360"/>
    <x v="0"/>
    <x v="2"/>
    <x v="0"/>
    <n v="5100"/>
    <x v="0"/>
    <n v="15"/>
    <s v="Medium Income"/>
    <x v="0"/>
  </r>
  <r>
    <x v="201"/>
    <x v="0"/>
    <s v="No"/>
    <n v="2"/>
    <x v="0"/>
    <s v="No"/>
    <n v="4923"/>
    <n v="0"/>
    <n v="166"/>
    <n v="360"/>
    <x v="1"/>
    <x v="2"/>
    <x v="0"/>
    <n v="4923"/>
    <x v="0"/>
    <n v="35"/>
    <s v="Medium Income"/>
    <x v="1"/>
  </r>
  <r>
    <x v="202"/>
    <x v="0"/>
    <s v="Yes"/>
    <n v="3"/>
    <x v="1"/>
    <s v="No"/>
    <n v="3992"/>
    <n v="0"/>
    <n v="146"/>
    <n v="180"/>
    <x v="0"/>
    <x v="0"/>
    <x v="1"/>
    <n v="3992"/>
    <x v="0"/>
    <n v="20"/>
    <s v="Medium Income"/>
    <x v="0"/>
  </r>
  <r>
    <x v="203"/>
    <x v="0"/>
    <s v="Yes"/>
    <n v="1"/>
    <x v="1"/>
    <s v="No"/>
    <n v="3500"/>
    <n v="1083"/>
    <n v="135"/>
    <n v="360"/>
    <x v="0"/>
    <x v="0"/>
    <x v="0"/>
    <n v="4583"/>
    <x v="0"/>
    <n v="20"/>
    <s v="Medium Income"/>
    <x v="0"/>
  </r>
  <r>
    <x v="204"/>
    <x v="0"/>
    <s v="Yes"/>
    <n v="2"/>
    <x v="1"/>
    <s v="No"/>
    <n v="3917"/>
    <n v="0"/>
    <n v="124"/>
    <n v="360"/>
    <x v="0"/>
    <x v="2"/>
    <x v="0"/>
    <n v="3917"/>
    <x v="0"/>
    <n v="15"/>
    <s v="Medium Income"/>
    <x v="0"/>
  </r>
  <r>
    <x v="205"/>
    <x v="1"/>
    <s v="No"/>
    <n v="0"/>
    <x v="1"/>
    <s v="No"/>
    <n v="4408"/>
    <n v="0"/>
    <n v="120"/>
    <n v="360"/>
    <x v="0"/>
    <x v="2"/>
    <x v="0"/>
    <n v="4408"/>
    <x v="0"/>
    <n v="15"/>
    <s v="Medium Income"/>
    <x v="0"/>
  </r>
  <r>
    <x v="206"/>
    <x v="1"/>
    <s v="No"/>
    <n v="0"/>
    <x v="0"/>
    <s v="No"/>
    <n v="3244"/>
    <n v="0"/>
    <n v="80"/>
    <n v="360"/>
    <x v="0"/>
    <x v="0"/>
    <x v="0"/>
    <n v="3244"/>
    <x v="0"/>
    <n v="40"/>
    <s v="Medium Income"/>
    <x v="0"/>
  </r>
  <r>
    <x v="207"/>
    <x v="0"/>
    <s v="No"/>
    <n v="0"/>
    <x v="1"/>
    <s v="No"/>
    <n v="3975"/>
    <n v="2531"/>
    <n v="55"/>
    <n v="360"/>
    <x v="0"/>
    <x v="1"/>
    <x v="0"/>
    <n v="6506"/>
    <x v="0"/>
    <n v="15"/>
    <s v="Medium Income"/>
    <x v="0"/>
  </r>
  <r>
    <x v="208"/>
    <x v="0"/>
    <s v="No"/>
    <n v="0"/>
    <x v="0"/>
    <s v="No"/>
    <n v="2479"/>
    <n v="0"/>
    <n v="59"/>
    <n v="360"/>
    <x v="0"/>
    <x v="0"/>
    <x v="0"/>
    <n v="2479"/>
    <x v="1"/>
    <n v="30"/>
    <s v="Low Income"/>
    <x v="1"/>
  </r>
  <r>
    <x v="209"/>
    <x v="0"/>
    <s v="No"/>
    <n v="0"/>
    <x v="0"/>
    <s v="No"/>
    <n v="3418"/>
    <n v="0"/>
    <n v="127"/>
    <n v="360"/>
    <x v="0"/>
    <x v="2"/>
    <x v="1"/>
    <n v="3418"/>
    <x v="0"/>
    <n v="35"/>
    <s v="Medium Income"/>
    <x v="0"/>
  </r>
  <r>
    <x v="210"/>
    <x v="1"/>
    <s v="No"/>
    <n v="0"/>
    <x v="0"/>
    <s v="No"/>
    <n v="10000"/>
    <n v="0"/>
    <n v="214"/>
    <n v="360"/>
    <x v="0"/>
    <x v="2"/>
    <x v="1"/>
    <n v="10000"/>
    <x v="2"/>
    <n v="45"/>
    <s v="High Income"/>
    <x v="2"/>
  </r>
  <r>
    <x v="211"/>
    <x v="0"/>
    <s v="Yes"/>
    <n v="3"/>
    <x v="0"/>
    <s v="No"/>
    <n v="3430"/>
    <n v="1250"/>
    <n v="128"/>
    <n v="360"/>
    <x v="1"/>
    <x v="2"/>
    <x v="1"/>
    <n v="4680"/>
    <x v="0"/>
    <n v="35"/>
    <s v="Medium Income"/>
    <x v="1"/>
  </r>
  <r>
    <x v="212"/>
    <x v="0"/>
    <s v="Yes"/>
    <n v="1"/>
    <x v="0"/>
    <s v="Yes"/>
    <n v="7787"/>
    <n v="0"/>
    <n v="240"/>
    <n v="360"/>
    <x v="0"/>
    <x v="0"/>
    <x v="0"/>
    <n v="7787"/>
    <x v="0"/>
    <n v="40"/>
    <s v="Medium Income"/>
    <x v="0"/>
  </r>
  <r>
    <x v="213"/>
    <x v="0"/>
    <s v="Yes"/>
    <n v="3"/>
    <x v="1"/>
    <s v="Yes"/>
    <n v="5703"/>
    <n v="0"/>
    <n v="130"/>
    <n v="360"/>
    <x v="0"/>
    <x v="1"/>
    <x v="0"/>
    <n v="5703"/>
    <x v="0"/>
    <n v="15"/>
    <s v="Medium Income"/>
    <x v="0"/>
  </r>
  <r>
    <x v="214"/>
    <x v="0"/>
    <s v="Yes"/>
    <n v="0"/>
    <x v="0"/>
    <s v="No"/>
    <n v="3173"/>
    <n v="3021"/>
    <n v="137"/>
    <n v="360"/>
    <x v="0"/>
    <x v="0"/>
    <x v="0"/>
    <n v="6194"/>
    <x v="0"/>
    <n v="40"/>
    <s v="Medium Income"/>
    <x v="0"/>
  </r>
  <r>
    <x v="215"/>
    <x v="0"/>
    <s v="Yes"/>
    <n v="3"/>
    <x v="1"/>
    <s v="No"/>
    <n v="3850"/>
    <n v="983"/>
    <n v="100"/>
    <n v="360"/>
    <x v="0"/>
    <x v="2"/>
    <x v="0"/>
    <n v="4833"/>
    <x v="0"/>
    <n v="15"/>
    <s v="Medium Income"/>
    <x v="0"/>
  </r>
  <r>
    <x v="216"/>
    <x v="0"/>
    <s v="Yes"/>
    <n v="0"/>
    <x v="0"/>
    <s v="No"/>
    <n v="150"/>
    <n v="1800"/>
    <n v="135"/>
    <n v="360"/>
    <x v="0"/>
    <x v="1"/>
    <x v="1"/>
    <n v="1950"/>
    <x v="1"/>
    <n v="25"/>
    <s v="Low Income"/>
    <x v="1"/>
  </r>
  <r>
    <x v="217"/>
    <x v="0"/>
    <s v="Yes"/>
    <n v="0"/>
    <x v="0"/>
    <s v="No"/>
    <n v="3727"/>
    <n v="1775"/>
    <n v="131"/>
    <n v="360"/>
    <x v="0"/>
    <x v="2"/>
    <x v="0"/>
    <n v="5502"/>
    <x v="0"/>
    <n v="35"/>
    <s v="Medium Income"/>
    <x v="0"/>
  </r>
  <r>
    <x v="218"/>
    <x v="0"/>
    <s v="Yes"/>
    <n v="2"/>
    <x v="0"/>
    <s v="No"/>
    <n v="5000"/>
    <n v="0"/>
    <n v="72"/>
    <n v="360"/>
    <x v="1"/>
    <x v="2"/>
    <x v="1"/>
    <n v="5000"/>
    <x v="0"/>
    <n v="35"/>
    <s v="Medium Income"/>
    <x v="1"/>
  </r>
  <r>
    <x v="219"/>
    <x v="1"/>
    <s v="Yes"/>
    <n v="2"/>
    <x v="0"/>
    <s v="No"/>
    <n v="4283"/>
    <n v="2383"/>
    <n v="127"/>
    <n v="360"/>
    <x v="1"/>
    <x v="2"/>
    <x v="0"/>
    <n v="6666"/>
    <x v="0"/>
    <n v="35"/>
    <s v="Medium Income"/>
    <x v="1"/>
  </r>
  <r>
    <x v="220"/>
    <x v="0"/>
    <s v="Yes"/>
    <n v="0"/>
    <x v="0"/>
    <s v="No"/>
    <n v="2221"/>
    <n v="0"/>
    <n v="60"/>
    <n v="360"/>
    <x v="1"/>
    <x v="0"/>
    <x v="1"/>
    <n v="2221"/>
    <x v="1"/>
    <n v="30"/>
    <s v="Low Income"/>
    <x v="1"/>
  </r>
  <r>
    <x v="221"/>
    <x v="0"/>
    <s v="Yes"/>
    <n v="2"/>
    <x v="0"/>
    <s v="No"/>
    <n v="4009"/>
    <n v="1717"/>
    <n v="116"/>
    <n v="360"/>
    <x v="0"/>
    <x v="2"/>
    <x v="0"/>
    <n v="5726"/>
    <x v="0"/>
    <n v="35"/>
    <s v="Medium Income"/>
    <x v="0"/>
  </r>
  <r>
    <x v="222"/>
    <x v="0"/>
    <s v="No"/>
    <n v="0"/>
    <x v="0"/>
    <s v="No"/>
    <n v="2971"/>
    <n v="2791"/>
    <n v="144"/>
    <n v="360"/>
    <x v="0"/>
    <x v="2"/>
    <x v="0"/>
    <n v="5762"/>
    <x v="0"/>
    <n v="35"/>
    <s v="Medium Income"/>
    <x v="0"/>
  </r>
  <r>
    <x v="223"/>
    <x v="0"/>
    <s v="Yes"/>
    <n v="0"/>
    <x v="0"/>
    <s v="No"/>
    <n v="7578"/>
    <n v="1010"/>
    <n v="175"/>
    <n v="360"/>
    <x v="0"/>
    <x v="2"/>
    <x v="0"/>
    <n v="8588"/>
    <x v="2"/>
    <n v="45"/>
    <s v="High Income"/>
    <x v="2"/>
  </r>
  <r>
    <x v="224"/>
    <x v="0"/>
    <s v="Yes"/>
    <n v="0"/>
    <x v="0"/>
    <s v="No"/>
    <n v="6250"/>
    <n v="0"/>
    <n v="128"/>
    <n v="360"/>
    <x v="0"/>
    <x v="2"/>
    <x v="0"/>
    <n v="6250"/>
    <x v="0"/>
    <n v="35"/>
    <s v="Medium Income"/>
    <x v="0"/>
  </r>
  <r>
    <x v="225"/>
    <x v="0"/>
    <s v="Yes"/>
    <n v="0"/>
    <x v="0"/>
    <s v="No"/>
    <n v="3250"/>
    <n v="0"/>
    <n v="170"/>
    <n v="360"/>
    <x v="0"/>
    <x v="1"/>
    <x v="1"/>
    <n v="3250"/>
    <x v="0"/>
    <n v="35"/>
    <s v="Medium Income"/>
    <x v="0"/>
  </r>
  <r>
    <x v="226"/>
    <x v="0"/>
    <s v="Yes"/>
    <n v="0"/>
    <x v="1"/>
    <s v="Yes"/>
    <n v="4735"/>
    <n v="0"/>
    <n v="138"/>
    <n v="360"/>
    <x v="0"/>
    <x v="0"/>
    <x v="1"/>
    <n v="4735"/>
    <x v="0"/>
    <n v="20"/>
    <s v="Medium Income"/>
    <x v="0"/>
  </r>
  <r>
    <x v="227"/>
    <x v="0"/>
    <s v="Yes"/>
    <n v="2"/>
    <x v="0"/>
    <s v="No"/>
    <n v="6250"/>
    <n v="1695"/>
    <n v="210"/>
    <n v="360"/>
    <x v="0"/>
    <x v="2"/>
    <x v="0"/>
    <n v="7945"/>
    <x v="0"/>
    <n v="35"/>
    <s v="Medium Income"/>
    <x v="0"/>
  </r>
  <r>
    <x v="228"/>
    <x v="0"/>
    <s v="Yes"/>
    <n v="0"/>
    <x v="0"/>
    <s v="No"/>
    <n v="4758"/>
    <n v="0"/>
    <n v="158"/>
    <n v="480"/>
    <x v="0"/>
    <x v="2"/>
    <x v="0"/>
    <n v="4758"/>
    <x v="0"/>
    <n v="35"/>
    <s v="Medium Income"/>
    <x v="0"/>
  </r>
  <r>
    <x v="229"/>
    <x v="0"/>
    <s v="No"/>
    <n v="0"/>
    <x v="0"/>
    <s v="Yes"/>
    <n v="6400"/>
    <n v="0"/>
    <n v="200"/>
    <n v="360"/>
    <x v="0"/>
    <x v="1"/>
    <x v="0"/>
    <n v="6400"/>
    <x v="0"/>
    <n v="35"/>
    <s v="Medium Income"/>
    <x v="0"/>
  </r>
  <r>
    <x v="230"/>
    <x v="0"/>
    <s v="Yes"/>
    <n v="1"/>
    <x v="0"/>
    <s v="No"/>
    <n v="2491"/>
    <n v="2054"/>
    <n v="104"/>
    <n v="360"/>
    <x v="0"/>
    <x v="2"/>
    <x v="0"/>
    <n v="4545"/>
    <x v="0"/>
    <n v="35"/>
    <s v="Medium Income"/>
    <x v="0"/>
  </r>
  <r>
    <x v="231"/>
    <x v="0"/>
    <s v="Yes"/>
    <n v="0"/>
    <x v="0"/>
    <s v="No"/>
    <n v="3716"/>
    <n v="0"/>
    <n v="42"/>
    <n v="180"/>
    <x v="0"/>
    <x v="1"/>
    <x v="0"/>
    <n v="3716"/>
    <x v="0"/>
    <n v="35"/>
    <s v="Medium Income"/>
    <x v="0"/>
  </r>
  <r>
    <x v="232"/>
    <x v="0"/>
    <s v="No"/>
    <n v="0"/>
    <x v="1"/>
    <s v="No"/>
    <n v="3189"/>
    <n v="2598"/>
    <n v="120"/>
    <n v="360"/>
    <x v="0"/>
    <x v="1"/>
    <x v="0"/>
    <n v="5787"/>
    <x v="0"/>
    <n v="15"/>
    <s v="Medium Income"/>
    <x v="0"/>
  </r>
  <r>
    <x v="233"/>
    <x v="1"/>
    <s v="No"/>
    <n v="0"/>
    <x v="0"/>
    <s v="No"/>
    <n v="8333"/>
    <n v="0"/>
    <n v="280"/>
    <n v="360"/>
    <x v="0"/>
    <x v="2"/>
    <x v="0"/>
    <n v="8333"/>
    <x v="2"/>
    <n v="45"/>
    <s v="High Income"/>
    <x v="2"/>
  </r>
  <r>
    <x v="234"/>
    <x v="0"/>
    <s v="Yes"/>
    <n v="1"/>
    <x v="0"/>
    <s v="No"/>
    <n v="3155"/>
    <n v="1779"/>
    <n v="140"/>
    <n v="360"/>
    <x v="0"/>
    <x v="2"/>
    <x v="0"/>
    <n v="4934"/>
    <x v="0"/>
    <n v="35"/>
    <s v="Medium Income"/>
    <x v="0"/>
  </r>
  <r>
    <x v="235"/>
    <x v="0"/>
    <s v="Yes"/>
    <n v="1"/>
    <x v="0"/>
    <s v="No"/>
    <n v="5500"/>
    <n v="1260"/>
    <n v="170"/>
    <n v="360"/>
    <x v="0"/>
    <x v="1"/>
    <x v="0"/>
    <n v="6760"/>
    <x v="0"/>
    <n v="35"/>
    <s v="Medium Income"/>
    <x v="0"/>
  </r>
  <r>
    <x v="236"/>
    <x v="0"/>
    <s v="Yes"/>
    <n v="0"/>
    <x v="0"/>
    <s v="No"/>
    <n v="5746"/>
    <n v="0"/>
    <n v="255"/>
    <n v="360"/>
    <x v="1"/>
    <x v="0"/>
    <x v="1"/>
    <n v="5746"/>
    <x v="0"/>
    <n v="40"/>
    <s v="Medium Income"/>
    <x v="1"/>
  </r>
  <r>
    <x v="237"/>
    <x v="1"/>
    <s v="No"/>
    <n v="0"/>
    <x v="0"/>
    <s v="Yes"/>
    <n v="3463"/>
    <n v="0"/>
    <n v="122"/>
    <n v="360"/>
    <x v="1"/>
    <x v="0"/>
    <x v="0"/>
    <n v="3463"/>
    <x v="0"/>
    <n v="40"/>
    <s v="Medium Income"/>
    <x v="1"/>
  </r>
  <r>
    <x v="238"/>
    <x v="1"/>
    <s v="No"/>
    <n v="1"/>
    <x v="0"/>
    <s v="No"/>
    <n v="3812"/>
    <n v="0"/>
    <n v="112"/>
    <n v="360"/>
    <x v="0"/>
    <x v="1"/>
    <x v="0"/>
    <n v="3812"/>
    <x v="0"/>
    <n v="35"/>
    <s v="Medium Income"/>
    <x v="0"/>
  </r>
  <r>
    <x v="239"/>
    <x v="0"/>
    <s v="Yes"/>
    <n v="1"/>
    <x v="0"/>
    <s v="No"/>
    <n v="3315"/>
    <n v="0"/>
    <n v="96"/>
    <n v="360"/>
    <x v="0"/>
    <x v="2"/>
    <x v="0"/>
    <n v="3315"/>
    <x v="0"/>
    <n v="35"/>
    <s v="Medium Income"/>
    <x v="0"/>
  </r>
  <r>
    <x v="240"/>
    <x v="0"/>
    <s v="Yes"/>
    <n v="2"/>
    <x v="0"/>
    <s v="No"/>
    <n v="5819"/>
    <n v="5000"/>
    <n v="120"/>
    <n v="360"/>
    <x v="0"/>
    <x v="1"/>
    <x v="0"/>
    <n v="10819"/>
    <x v="2"/>
    <n v="45"/>
    <s v="High Income"/>
    <x v="2"/>
  </r>
  <r>
    <x v="241"/>
    <x v="0"/>
    <s v="Yes"/>
    <n v="1"/>
    <x v="1"/>
    <s v="No"/>
    <n v="2510"/>
    <n v="1983"/>
    <n v="140"/>
    <n v="180"/>
    <x v="0"/>
    <x v="0"/>
    <x v="1"/>
    <n v="4493"/>
    <x v="0"/>
    <n v="20"/>
    <s v="Medium Income"/>
    <x v="0"/>
  </r>
  <r>
    <x v="242"/>
    <x v="0"/>
    <s v="No"/>
    <n v="0"/>
    <x v="0"/>
    <s v="No"/>
    <n v="2965"/>
    <n v="5701"/>
    <n v="155"/>
    <n v="60"/>
    <x v="0"/>
    <x v="0"/>
    <x v="0"/>
    <n v="8666"/>
    <x v="2"/>
    <n v="50"/>
    <s v="High Income"/>
    <x v="2"/>
  </r>
  <r>
    <x v="243"/>
    <x v="0"/>
    <s v="Yes"/>
    <n v="2"/>
    <x v="0"/>
    <s v="Yes"/>
    <n v="6250"/>
    <n v="1300"/>
    <n v="108"/>
    <n v="360"/>
    <x v="0"/>
    <x v="1"/>
    <x v="0"/>
    <n v="7550"/>
    <x v="0"/>
    <n v="35"/>
    <s v="Medium Income"/>
    <x v="0"/>
  </r>
  <r>
    <x v="244"/>
    <x v="0"/>
    <s v="Yes"/>
    <n v="0"/>
    <x v="1"/>
    <s v="No"/>
    <n v="3406"/>
    <n v="4417"/>
    <n v="123"/>
    <n v="360"/>
    <x v="0"/>
    <x v="2"/>
    <x v="0"/>
    <n v="7823"/>
    <x v="0"/>
    <n v="15"/>
    <s v="Medium Income"/>
    <x v="0"/>
  </r>
  <r>
    <x v="245"/>
    <x v="0"/>
    <s v="No"/>
    <n v="0"/>
    <x v="0"/>
    <s v="Yes"/>
    <n v="6050"/>
    <n v="4333"/>
    <n v="120"/>
    <n v="180"/>
    <x v="0"/>
    <x v="0"/>
    <x v="1"/>
    <n v="10383"/>
    <x v="2"/>
    <n v="50"/>
    <s v="High Income"/>
    <x v="2"/>
  </r>
  <r>
    <x v="246"/>
    <x v="0"/>
    <s v="Yes"/>
    <n v="2"/>
    <x v="0"/>
    <s v="No"/>
    <n v="9703"/>
    <n v="0"/>
    <n v="112"/>
    <n v="360"/>
    <x v="0"/>
    <x v="0"/>
    <x v="0"/>
    <n v="9703"/>
    <x v="2"/>
    <n v="50"/>
    <s v="High Income"/>
    <x v="2"/>
  </r>
  <r>
    <x v="247"/>
    <x v="0"/>
    <s v="Yes"/>
    <n v="1"/>
    <x v="1"/>
    <s v="No"/>
    <n v="6608"/>
    <n v="0"/>
    <n v="137"/>
    <n v="180"/>
    <x v="0"/>
    <x v="0"/>
    <x v="0"/>
    <n v="6608"/>
    <x v="0"/>
    <n v="20"/>
    <s v="Medium Income"/>
    <x v="0"/>
  </r>
  <r>
    <x v="248"/>
    <x v="0"/>
    <s v="Yes"/>
    <n v="1"/>
    <x v="0"/>
    <s v="No"/>
    <n v="2882"/>
    <n v="1843"/>
    <n v="123"/>
    <n v="480"/>
    <x v="0"/>
    <x v="2"/>
    <x v="0"/>
    <n v="4725"/>
    <x v="0"/>
    <n v="35"/>
    <s v="Medium Income"/>
    <x v="0"/>
  </r>
  <r>
    <x v="249"/>
    <x v="0"/>
    <s v="Yes"/>
    <n v="0"/>
    <x v="0"/>
    <s v="No"/>
    <n v="1809"/>
    <n v="1868"/>
    <n v="90"/>
    <n v="360"/>
    <x v="0"/>
    <x v="0"/>
    <x v="0"/>
    <n v="3677"/>
    <x v="0"/>
    <n v="40"/>
    <s v="Medium Income"/>
    <x v="0"/>
  </r>
  <r>
    <x v="250"/>
    <x v="0"/>
    <s v="Yes"/>
    <n v="0"/>
    <x v="1"/>
    <s v="No"/>
    <n v="1668"/>
    <n v="3890"/>
    <n v="201"/>
    <n v="360"/>
    <x v="1"/>
    <x v="2"/>
    <x v="1"/>
    <n v="5558"/>
    <x v="0"/>
    <n v="15"/>
    <s v="Medium Income"/>
    <x v="1"/>
  </r>
  <r>
    <x v="251"/>
    <x v="1"/>
    <s v="No"/>
    <n v="2"/>
    <x v="0"/>
    <s v="No"/>
    <n v="3427"/>
    <n v="0"/>
    <n v="138"/>
    <n v="360"/>
    <x v="0"/>
    <x v="0"/>
    <x v="1"/>
    <n v="3427"/>
    <x v="0"/>
    <n v="40"/>
    <s v="Medium Income"/>
    <x v="0"/>
  </r>
  <r>
    <x v="252"/>
    <x v="0"/>
    <s v="No"/>
    <n v="0"/>
    <x v="1"/>
    <s v="Yes"/>
    <n v="2583"/>
    <n v="2167"/>
    <n v="104"/>
    <n v="360"/>
    <x v="0"/>
    <x v="1"/>
    <x v="0"/>
    <n v="4750"/>
    <x v="0"/>
    <n v="15"/>
    <s v="Medium Income"/>
    <x v="0"/>
  </r>
  <r>
    <x v="253"/>
    <x v="0"/>
    <s v="Yes"/>
    <n v="1"/>
    <x v="1"/>
    <s v="No"/>
    <n v="2661"/>
    <n v="7101"/>
    <n v="279"/>
    <n v="180"/>
    <x v="0"/>
    <x v="2"/>
    <x v="0"/>
    <n v="9762"/>
    <x v="2"/>
    <n v="25"/>
    <s v="High Income"/>
    <x v="2"/>
  </r>
  <r>
    <x v="254"/>
    <x v="0"/>
    <s v="No"/>
    <n v="0"/>
    <x v="0"/>
    <s v="Yes"/>
    <n v="16250"/>
    <n v="0"/>
    <n v="192"/>
    <n v="360"/>
    <x v="1"/>
    <x v="0"/>
    <x v="1"/>
    <n v="16250"/>
    <x v="2"/>
    <n v="50"/>
    <s v="High Income"/>
    <x v="1"/>
  </r>
  <r>
    <x v="255"/>
    <x v="1"/>
    <s v="No"/>
    <n v="3"/>
    <x v="0"/>
    <s v="No"/>
    <n v="3083"/>
    <n v="0"/>
    <n v="255"/>
    <n v="360"/>
    <x v="0"/>
    <x v="1"/>
    <x v="0"/>
    <n v="3083"/>
    <x v="0"/>
    <n v="35"/>
    <s v="Medium Income"/>
    <x v="0"/>
  </r>
  <r>
    <x v="256"/>
    <x v="0"/>
    <s v="No"/>
    <n v="0"/>
    <x v="1"/>
    <s v="No"/>
    <n v="6045"/>
    <n v="0"/>
    <n v="115"/>
    <n v="360"/>
    <x v="1"/>
    <x v="1"/>
    <x v="1"/>
    <n v="6045"/>
    <x v="0"/>
    <n v="15"/>
    <s v="Medium Income"/>
    <x v="1"/>
  </r>
  <r>
    <x v="257"/>
    <x v="0"/>
    <s v="Yes"/>
    <n v="3"/>
    <x v="0"/>
    <s v="No"/>
    <n v="5250"/>
    <n v="0"/>
    <n v="94"/>
    <n v="360"/>
    <x v="0"/>
    <x v="0"/>
    <x v="1"/>
    <n v="5250"/>
    <x v="0"/>
    <n v="40"/>
    <s v="Medium Income"/>
    <x v="0"/>
  </r>
  <r>
    <x v="258"/>
    <x v="0"/>
    <s v="Yes"/>
    <n v="0"/>
    <x v="0"/>
    <s v="No"/>
    <n v="14683"/>
    <n v="2100"/>
    <n v="304"/>
    <n v="360"/>
    <x v="0"/>
    <x v="1"/>
    <x v="1"/>
    <n v="16783"/>
    <x v="2"/>
    <n v="45"/>
    <s v="High Income"/>
    <x v="2"/>
  </r>
  <r>
    <x v="259"/>
    <x v="0"/>
    <s v="Yes"/>
    <n v="3"/>
    <x v="1"/>
    <s v="No"/>
    <n v="4931"/>
    <n v="0"/>
    <n v="128"/>
    <n v="360"/>
    <x v="1"/>
    <x v="2"/>
    <x v="1"/>
    <n v="4931"/>
    <x v="0"/>
    <n v="15"/>
    <s v="Medium Income"/>
    <x v="1"/>
  </r>
  <r>
    <x v="260"/>
    <x v="0"/>
    <s v="Yes"/>
    <n v="1"/>
    <x v="0"/>
    <s v="No"/>
    <n v="6083"/>
    <n v="4250"/>
    <n v="330"/>
    <n v="360"/>
    <x v="1"/>
    <x v="0"/>
    <x v="0"/>
    <n v="10333"/>
    <x v="2"/>
    <n v="50"/>
    <s v="High Income"/>
    <x v="1"/>
  </r>
  <r>
    <x v="261"/>
    <x v="0"/>
    <s v="No"/>
    <n v="0"/>
    <x v="0"/>
    <s v="No"/>
    <n v="2060"/>
    <n v="2209"/>
    <n v="134"/>
    <n v="360"/>
    <x v="0"/>
    <x v="2"/>
    <x v="0"/>
    <n v="4269"/>
    <x v="0"/>
    <n v="35"/>
    <s v="Medium Income"/>
    <x v="0"/>
  </r>
  <r>
    <x v="262"/>
    <x v="1"/>
    <s v="No"/>
    <n v="1"/>
    <x v="0"/>
    <s v="No"/>
    <n v="3481"/>
    <n v="0"/>
    <n v="155"/>
    <n v="36"/>
    <x v="0"/>
    <x v="2"/>
    <x v="1"/>
    <n v="3481"/>
    <x v="0"/>
    <n v="35"/>
    <s v="Medium Income"/>
    <x v="0"/>
  </r>
  <r>
    <x v="263"/>
    <x v="1"/>
    <s v="No"/>
    <n v="0"/>
    <x v="0"/>
    <s v="No"/>
    <n v="7200"/>
    <n v="0"/>
    <n v="120"/>
    <n v="360"/>
    <x v="0"/>
    <x v="1"/>
    <x v="0"/>
    <n v="7200"/>
    <x v="0"/>
    <n v="35"/>
    <s v="Medium Income"/>
    <x v="0"/>
  </r>
  <r>
    <x v="264"/>
    <x v="0"/>
    <s v="No"/>
    <n v="0"/>
    <x v="0"/>
    <s v="Yes"/>
    <n v="5166"/>
    <n v="0"/>
    <n v="128"/>
    <n v="360"/>
    <x v="0"/>
    <x v="2"/>
    <x v="0"/>
    <n v="5166"/>
    <x v="0"/>
    <n v="35"/>
    <s v="Medium Income"/>
    <x v="0"/>
  </r>
  <r>
    <x v="265"/>
    <x v="0"/>
    <s v="No"/>
    <n v="0"/>
    <x v="0"/>
    <s v="No"/>
    <n v="4095"/>
    <n v="3447"/>
    <n v="151"/>
    <n v="360"/>
    <x v="0"/>
    <x v="1"/>
    <x v="0"/>
    <n v="7542"/>
    <x v="0"/>
    <n v="35"/>
    <s v="Medium Income"/>
    <x v="0"/>
  </r>
  <r>
    <x v="266"/>
    <x v="0"/>
    <s v="Yes"/>
    <n v="2"/>
    <x v="0"/>
    <s v="No"/>
    <n v="4708"/>
    <n v="1387"/>
    <n v="150"/>
    <n v="360"/>
    <x v="0"/>
    <x v="2"/>
    <x v="0"/>
    <n v="6095"/>
    <x v="0"/>
    <n v="35"/>
    <s v="Medium Income"/>
    <x v="0"/>
  </r>
  <r>
    <x v="267"/>
    <x v="0"/>
    <s v="Yes"/>
    <n v="3"/>
    <x v="0"/>
    <s v="No"/>
    <n v="4333"/>
    <n v="1811"/>
    <n v="160"/>
    <n v="360"/>
    <x v="1"/>
    <x v="0"/>
    <x v="0"/>
    <n v="6144"/>
    <x v="0"/>
    <n v="40"/>
    <s v="Medium Income"/>
    <x v="1"/>
  </r>
  <r>
    <x v="268"/>
    <x v="1"/>
    <s v="No"/>
    <n v="0"/>
    <x v="0"/>
    <s v="No"/>
    <n v="3418"/>
    <n v="0"/>
    <n v="135"/>
    <n v="360"/>
    <x v="0"/>
    <x v="1"/>
    <x v="1"/>
    <n v="3418"/>
    <x v="0"/>
    <n v="35"/>
    <s v="Medium Income"/>
    <x v="0"/>
  </r>
  <r>
    <x v="269"/>
    <x v="1"/>
    <s v="No"/>
    <n v="1"/>
    <x v="0"/>
    <s v="No"/>
    <n v="2876"/>
    <n v="1560"/>
    <n v="90"/>
    <n v="360"/>
    <x v="0"/>
    <x v="0"/>
    <x v="0"/>
    <n v="4436"/>
    <x v="0"/>
    <n v="40"/>
    <s v="Medium Income"/>
    <x v="0"/>
  </r>
  <r>
    <x v="270"/>
    <x v="1"/>
    <s v="No"/>
    <n v="0"/>
    <x v="0"/>
    <s v="No"/>
    <n v="3237"/>
    <n v="0"/>
    <n v="30"/>
    <n v="360"/>
    <x v="0"/>
    <x v="0"/>
    <x v="0"/>
    <n v="3237"/>
    <x v="0"/>
    <n v="40"/>
    <s v="Medium Income"/>
    <x v="0"/>
  </r>
  <r>
    <x v="271"/>
    <x v="0"/>
    <s v="Yes"/>
    <n v="0"/>
    <x v="0"/>
    <s v="No"/>
    <n v="11146"/>
    <n v="0"/>
    <n v="136"/>
    <n v="360"/>
    <x v="0"/>
    <x v="0"/>
    <x v="0"/>
    <n v="11146"/>
    <x v="2"/>
    <n v="50"/>
    <s v="High Income"/>
    <x v="2"/>
  </r>
  <r>
    <x v="272"/>
    <x v="0"/>
    <s v="No"/>
    <n v="0"/>
    <x v="0"/>
    <s v="No"/>
    <n v="2833"/>
    <n v="1857"/>
    <n v="126"/>
    <n v="360"/>
    <x v="0"/>
    <x v="1"/>
    <x v="0"/>
    <n v="4690"/>
    <x v="0"/>
    <n v="35"/>
    <s v="Medium Income"/>
    <x v="0"/>
  </r>
  <r>
    <x v="273"/>
    <x v="0"/>
    <s v="Yes"/>
    <n v="0"/>
    <x v="0"/>
    <s v="No"/>
    <n v="2620"/>
    <n v="2223"/>
    <n v="150"/>
    <n v="360"/>
    <x v="0"/>
    <x v="2"/>
    <x v="0"/>
    <n v="4843"/>
    <x v="0"/>
    <n v="35"/>
    <s v="Medium Income"/>
    <x v="0"/>
  </r>
  <r>
    <x v="274"/>
    <x v="0"/>
    <s v="Yes"/>
    <n v="2"/>
    <x v="0"/>
    <s v="No"/>
    <n v="3900"/>
    <n v="0"/>
    <n v="90"/>
    <n v="360"/>
    <x v="0"/>
    <x v="2"/>
    <x v="0"/>
    <n v="3900"/>
    <x v="0"/>
    <n v="35"/>
    <s v="Medium Income"/>
    <x v="0"/>
  </r>
  <r>
    <x v="275"/>
    <x v="0"/>
    <s v="Yes"/>
    <n v="1"/>
    <x v="0"/>
    <s v="No"/>
    <n v="2750"/>
    <n v="1842"/>
    <n v="115"/>
    <n v="360"/>
    <x v="0"/>
    <x v="2"/>
    <x v="0"/>
    <n v="4592"/>
    <x v="0"/>
    <n v="35"/>
    <s v="Medium Income"/>
    <x v="0"/>
  </r>
  <r>
    <x v="276"/>
    <x v="0"/>
    <s v="Yes"/>
    <n v="0"/>
    <x v="0"/>
    <s v="No"/>
    <n v="3993"/>
    <n v="3274"/>
    <n v="207"/>
    <n v="360"/>
    <x v="0"/>
    <x v="2"/>
    <x v="0"/>
    <n v="7267"/>
    <x v="0"/>
    <n v="35"/>
    <s v="Medium Income"/>
    <x v="0"/>
  </r>
  <r>
    <x v="277"/>
    <x v="0"/>
    <s v="Yes"/>
    <n v="0"/>
    <x v="0"/>
    <s v="No"/>
    <n v="3103"/>
    <n v="1300"/>
    <n v="80"/>
    <n v="360"/>
    <x v="0"/>
    <x v="0"/>
    <x v="0"/>
    <n v="4403"/>
    <x v="0"/>
    <n v="40"/>
    <s v="Medium Income"/>
    <x v="0"/>
  </r>
  <r>
    <x v="278"/>
    <x v="0"/>
    <s v="Yes"/>
    <n v="0"/>
    <x v="0"/>
    <s v="No"/>
    <n v="14583"/>
    <n v="0"/>
    <n v="436"/>
    <n v="360"/>
    <x v="0"/>
    <x v="2"/>
    <x v="0"/>
    <n v="14583"/>
    <x v="2"/>
    <n v="45"/>
    <s v="High Income"/>
    <x v="2"/>
  </r>
  <r>
    <x v="279"/>
    <x v="1"/>
    <s v="Yes"/>
    <n v="0"/>
    <x v="1"/>
    <s v="No"/>
    <n v="4100"/>
    <n v="0"/>
    <n v="124"/>
    <n v="360"/>
    <x v="1"/>
    <x v="1"/>
    <x v="0"/>
    <n v="4100"/>
    <x v="0"/>
    <n v="15"/>
    <s v="Medium Income"/>
    <x v="1"/>
  </r>
  <r>
    <x v="280"/>
    <x v="0"/>
    <s v="No"/>
    <n v="1"/>
    <x v="1"/>
    <s v="Yes"/>
    <n v="4053"/>
    <n v="2426"/>
    <n v="158"/>
    <n v="360"/>
    <x v="1"/>
    <x v="0"/>
    <x v="1"/>
    <n v="6479"/>
    <x v="0"/>
    <n v="20"/>
    <s v="Medium Income"/>
    <x v="1"/>
  </r>
  <r>
    <x v="281"/>
    <x v="0"/>
    <s v="Yes"/>
    <n v="0"/>
    <x v="0"/>
    <s v="No"/>
    <n v="3927"/>
    <n v="800"/>
    <n v="112"/>
    <n v="360"/>
    <x v="0"/>
    <x v="2"/>
    <x v="0"/>
    <n v="4727"/>
    <x v="0"/>
    <n v="35"/>
    <s v="Medium Income"/>
    <x v="0"/>
  </r>
  <r>
    <x v="282"/>
    <x v="0"/>
    <s v="Yes"/>
    <n v="2"/>
    <x v="0"/>
    <s v="No"/>
    <n v="2301"/>
    <n v="986"/>
    <n v="78"/>
    <n v="180"/>
    <x v="0"/>
    <x v="0"/>
    <x v="0"/>
    <n v="3287"/>
    <x v="0"/>
    <n v="40"/>
    <s v="Medium Income"/>
    <x v="0"/>
  </r>
  <r>
    <x v="283"/>
    <x v="1"/>
    <s v="No"/>
    <n v="0"/>
    <x v="0"/>
    <s v="No"/>
    <n v="1811"/>
    <n v="1666"/>
    <n v="54"/>
    <n v="360"/>
    <x v="0"/>
    <x v="0"/>
    <x v="0"/>
    <n v="3477"/>
    <x v="0"/>
    <n v="40"/>
    <s v="Medium Income"/>
    <x v="0"/>
  </r>
  <r>
    <x v="284"/>
    <x v="0"/>
    <s v="Yes"/>
    <n v="0"/>
    <x v="0"/>
    <s v="No"/>
    <n v="20667"/>
    <n v="0"/>
    <n v="146"/>
    <n v="360"/>
    <x v="0"/>
    <x v="1"/>
    <x v="1"/>
    <n v="20667"/>
    <x v="2"/>
    <n v="45"/>
    <s v="High Income"/>
    <x v="2"/>
  </r>
  <r>
    <x v="285"/>
    <x v="0"/>
    <s v="No"/>
    <n v="0"/>
    <x v="0"/>
    <s v="No"/>
    <n v="3158"/>
    <n v="3053"/>
    <n v="89"/>
    <n v="360"/>
    <x v="0"/>
    <x v="1"/>
    <x v="0"/>
    <n v="6211"/>
    <x v="0"/>
    <n v="35"/>
    <s v="Medium Income"/>
    <x v="0"/>
  </r>
  <r>
    <x v="286"/>
    <x v="1"/>
    <s v="No"/>
    <n v="0"/>
    <x v="0"/>
    <s v="Yes"/>
    <n v="2600"/>
    <n v="1717"/>
    <n v="99"/>
    <n v="300"/>
    <x v="0"/>
    <x v="2"/>
    <x v="1"/>
    <n v="4317"/>
    <x v="0"/>
    <n v="35"/>
    <s v="Medium Income"/>
    <x v="0"/>
  </r>
  <r>
    <x v="287"/>
    <x v="0"/>
    <s v="Yes"/>
    <n v="0"/>
    <x v="0"/>
    <s v="No"/>
    <n v="3704"/>
    <n v="2000"/>
    <n v="120"/>
    <n v="360"/>
    <x v="0"/>
    <x v="1"/>
    <x v="0"/>
    <n v="5704"/>
    <x v="0"/>
    <n v="35"/>
    <s v="Medium Income"/>
    <x v="0"/>
  </r>
  <r>
    <x v="288"/>
    <x v="1"/>
    <s v="No"/>
    <n v="0"/>
    <x v="0"/>
    <s v="No"/>
    <n v="4124"/>
    <n v="0"/>
    <n v="115"/>
    <n v="360"/>
    <x v="0"/>
    <x v="2"/>
    <x v="0"/>
    <n v="4124"/>
    <x v="0"/>
    <n v="35"/>
    <s v="Medium Income"/>
    <x v="0"/>
  </r>
  <r>
    <x v="289"/>
    <x v="0"/>
    <s v="No"/>
    <n v="0"/>
    <x v="0"/>
    <s v="No"/>
    <n v="9508"/>
    <n v="0"/>
    <n v="187"/>
    <n v="360"/>
    <x v="0"/>
    <x v="1"/>
    <x v="0"/>
    <n v="9508"/>
    <x v="2"/>
    <n v="45"/>
    <s v="High Income"/>
    <x v="2"/>
  </r>
  <r>
    <x v="290"/>
    <x v="0"/>
    <s v="Yes"/>
    <n v="0"/>
    <x v="0"/>
    <s v="No"/>
    <n v="3075"/>
    <n v="2416"/>
    <n v="139"/>
    <n v="360"/>
    <x v="0"/>
    <x v="1"/>
    <x v="0"/>
    <n v="5491"/>
    <x v="0"/>
    <n v="35"/>
    <s v="Medium Income"/>
    <x v="0"/>
  </r>
  <r>
    <x v="291"/>
    <x v="0"/>
    <s v="Yes"/>
    <n v="2"/>
    <x v="0"/>
    <s v="No"/>
    <n v="4400"/>
    <n v="0"/>
    <n v="127"/>
    <n v="360"/>
    <x v="1"/>
    <x v="2"/>
    <x v="1"/>
    <n v="4400"/>
    <x v="0"/>
    <n v="35"/>
    <s v="Medium Income"/>
    <x v="1"/>
  </r>
  <r>
    <x v="292"/>
    <x v="0"/>
    <s v="Yes"/>
    <n v="2"/>
    <x v="0"/>
    <s v="No"/>
    <n v="3153"/>
    <n v="1560"/>
    <n v="134"/>
    <n v="360"/>
    <x v="0"/>
    <x v="0"/>
    <x v="0"/>
    <n v="4713"/>
    <x v="0"/>
    <n v="40"/>
    <s v="Medium Income"/>
    <x v="0"/>
  </r>
  <r>
    <x v="293"/>
    <x v="1"/>
    <s v="No"/>
    <n v="0"/>
    <x v="0"/>
    <s v="No"/>
    <n v="5417"/>
    <n v="0"/>
    <n v="143"/>
    <n v="480"/>
    <x v="1"/>
    <x v="0"/>
    <x v="1"/>
    <n v="5417"/>
    <x v="0"/>
    <n v="40"/>
    <s v="Medium Income"/>
    <x v="1"/>
  </r>
  <r>
    <x v="294"/>
    <x v="0"/>
    <s v="Yes"/>
    <n v="0"/>
    <x v="0"/>
    <s v="No"/>
    <n v="2383"/>
    <n v="3334"/>
    <n v="172"/>
    <n v="360"/>
    <x v="0"/>
    <x v="2"/>
    <x v="0"/>
    <n v="5717"/>
    <x v="0"/>
    <n v="35"/>
    <s v="Medium Income"/>
    <x v="0"/>
  </r>
  <r>
    <x v="295"/>
    <x v="0"/>
    <s v="Yes"/>
    <n v="3"/>
    <x v="0"/>
    <s v="No"/>
    <n v="4416"/>
    <n v="1250"/>
    <n v="110"/>
    <n v="360"/>
    <x v="0"/>
    <x v="0"/>
    <x v="0"/>
    <n v="5666"/>
    <x v="0"/>
    <n v="40"/>
    <s v="Medium Income"/>
    <x v="0"/>
  </r>
  <r>
    <x v="296"/>
    <x v="0"/>
    <s v="Yes"/>
    <n v="1"/>
    <x v="0"/>
    <s v="No"/>
    <n v="6875"/>
    <n v="0"/>
    <n v="200"/>
    <n v="360"/>
    <x v="0"/>
    <x v="2"/>
    <x v="0"/>
    <n v="6875"/>
    <x v="0"/>
    <n v="35"/>
    <s v="Medium Income"/>
    <x v="0"/>
  </r>
  <r>
    <x v="297"/>
    <x v="1"/>
    <s v="Yes"/>
    <n v="1"/>
    <x v="0"/>
    <s v="No"/>
    <n v="4666"/>
    <n v="0"/>
    <n v="135"/>
    <n v="360"/>
    <x v="0"/>
    <x v="0"/>
    <x v="0"/>
    <n v="4666"/>
    <x v="0"/>
    <n v="40"/>
    <s v="Medium Income"/>
    <x v="0"/>
  </r>
  <r>
    <x v="298"/>
    <x v="1"/>
    <s v="No"/>
    <n v="0"/>
    <x v="0"/>
    <s v="No"/>
    <n v="5000"/>
    <n v="2541"/>
    <n v="151"/>
    <n v="480"/>
    <x v="0"/>
    <x v="1"/>
    <x v="1"/>
    <n v="7541"/>
    <x v="0"/>
    <n v="35"/>
    <s v="Medium Income"/>
    <x v="0"/>
  </r>
  <r>
    <x v="299"/>
    <x v="0"/>
    <s v="Yes"/>
    <n v="1"/>
    <x v="0"/>
    <s v="No"/>
    <n v="2014"/>
    <n v="2925"/>
    <n v="113"/>
    <n v="360"/>
    <x v="0"/>
    <x v="0"/>
    <x v="1"/>
    <n v="4939"/>
    <x v="0"/>
    <n v="40"/>
    <s v="Medium Income"/>
    <x v="0"/>
  </r>
  <r>
    <x v="300"/>
    <x v="0"/>
    <s v="Yes"/>
    <n v="0"/>
    <x v="1"/>
    <s v="No"/>
    <n v="1800"/>
    <n v="2934"/>
    <n v="93"/>
    <n v="360"/>
    <x v="1"/>
    <x v="0"/>
    <x v="1"/>
    <n v="4734"/>
    <x v="0"/>
    <n v="20"/>
    <s v="Medium Income"/>
    <x v="1"/>
  </r>
  <r>
    <x v="301"/>
    <x v="0"/>
    <s v="Yes"/>
    <n v="0"/>
    <x v="1"/>
    <s v="No"/>
    <n v="2875"/>
    <n v="1750"/>
    <n v="105"/>
    <n v="360"/>
    <x v="0"/>
    <x v="2"/>
    <x v="0"/>
    <n v="4625"/>
    <x v="0"/>
    <n v="15"/>
    <s v="Medium Income"/>
    <x v="0"/>
  </r>
  <r>
    <x v="302"/>
    <x v="1"/>
    <s v="No"/>
    <n v="0"/>
    <x v="0"/>
    <s v="No"/>
    <n v="5000"/>
    <n v="0"/>
    <n v="132"/>
    <n v="360"/>
    <x v="0"/>
    <x v="1"/>
    <x v="0"/>
    <n v="5000"/>
    <x v="0"/>
    <n v="35"/>
    <s v="Medium Income"/>
    <x v="0"/>
  </r>
  <r>
    <x v="303"/>
    <x v="0"/>
    <s v="Yes"/>
    <n v="1"/>
    <x v="0"/>
    <s v="No"/>
    <n v="1625"/>
    <n v="1803"/>
    <n v="96"/>
    <n v="360"/>
    <x v="0"/>
    <x v="0"/>
    <x v="0"/>
    <n v="3428"/>
    <x v="0"/>
    <n v="40"/>
    <s v="Medium Income"/>
    <x v="0"/>
  </r>
  <r>
    <x v="304"/>
    <x v="0"/>
    <s v="No"/>
    <n v="0"/>
    <x v="0"/>
    <s v="No"/>
    <n v="4000"/>
    <n v="2500"/>
    <n v="140"/>
    <n v="360"/>
    <x v="0"/>
    <x v="1"/>
    <x v="0"/>
    <n v="6500"/>
    <x v="0"/>
    <n v="35"/>
    <s v="Medium Income"/>
    <x v="0"/>
  </r>
  <r>
    <x v="305"/>
    <x v="0"/>
    <s v="No"/>
    <n v="0"/>
    <x v="1"/>
    <s v="No"/>
    <n v="2000"/>
    <n v="0"/>
    <n v="146"/>
    <n v="360"/>
    <x v="0"/>
    <x v="0"/>
    <x v="1"/>
    <n v="2000"/>
    <x v="1"/>
    <n v="10"/>
    <s v="Low Income"/>
    <x v="1"/>
  </r>
  <r>
    <x v="306"/>
    <x v="1"/>
    <s v="No"/>
    <n v="0"/>
    <x v="0"/>
    <s v="No"/>
    <n v="3762"/>
    <n v="1666"/>
    <n v="135"/>
    <n v="360"/>
    <x v="0"/>
    <x v="1"/>
    <x v="0"/>
    <n v="5428"/>
    <x v="0"/>
    <n v="35"/>
    <s v="Medium Income"/>
    <x v="0"/>
  </r>
  <r>
    <x v="307"/>
    <x v="1"/>
    <s v="No"/>
    <n v="0"/>
    <x v="0"/>
    <s v="No"/>
    <n v="2400"/>
    <n v="1863"/>
    <n v="104"/>
    <n v="360"/>
    <x v="1"/>
    <x v="0"/>
    <x v="1"/>
    <n v="4263"/>
    <x v="0"/>
    <n v="40"/>
    <s v="Medium Income"/>
    <x v="1"/>
  </r>
  <r>
    <x v="308"/>
    <x v="0"/>
    <s v="No"/>
    <n v="0"/>
    <x v="0"/>
    <s v="No"/>
    <n v="20233"/>
    <n v="0"/>
    <n v="480"/>
    <n v="360"/>
    <x v="0"/>
    <x v="1"/>
    <x v="1"/>
    <n v="20233"/>
    <x v="2"/>
    <n v="45"/>
    <s v="High Income"/>
    <x v="2"/>
  </r>
  <r>
    <x v="309"/>
    <x v="0"/>
    <s v="Yes"/>
    <n v="2"/>
    <x v="1"/>
    <s v="No"/>
    <n v="7667"/>
    <n v="0"/>
    <n v="185"/>
    <n v="360"/>
    <x v="1"/>
    <x v="1"/>
    <x v="0"/>
    <n v="7667"/>
    <x v="0"/>
    <n v="15"/>
    <s v="Medium Income"/>
    <x v="1"/>
  </r>
  <r>
    <x v="310"/>
    <x v="1"/>
    <s v="No"/>
    <n v="0"/>
    <x v="0"/>
    <s v="No"/>
    <n v="2917"/>
    <n v="0"/>
    <n v="84"/>
    <n v="360"/>
    <x v="0"/>
    <x v="2"/>
    <x v="0"/>
    <n v="2917"/>
    <x v="1"/>
    <n v="25"/>
    <s v="Low Income"/>
    <x v="1"/>
  </r>
  <r>
    <x v="311"/>
    <x v="0"/>
    <s v="No"/>
    <n v="0"/>
    <x v="1"/>
    <s v="No"/>
    <n v="2927"/>
    <n v="2405"/>
    <n v="111"/>
    <n v="360"/>
    <x v="0"/>
    <x v="2"/>
    <x v="0"/>
    <n v="5332"/>
    <x v="0"/>
    <n v="15"/>
    <s v="Medium Income"/>
    <x v="0"/>
  </r>
  <r>
    <x v="312"/>
    <x v="1"/>
    <s v="No"/>
    <n v="0"/>
    <x v="0"/>
    <s v="No"/>
    <n v="2507"/>
    <n v="0"/>
    <n v="56"/>
    <n v="360"/>
    <x v="0"/>
    <x v="1"/>
    <x v="0"/>
    <n v="2507"/>
    <x v="1"/>
    <n v="25"/>
    <s v="Low Income"/>
    <x v="1"/>
  </r>
  <r>
    <x v="313"/>
    <x v="0"/>
    <s v="Yes"/>
    <n v="2"/>
    <x v="0"/>
    <s v="Yes"/>
    <n v="5746"/>
    <n v="0"/>
    <n v="144"/>
    <n v="84"/>
    <x v="1"/>
    <x v="1"/>
    <x v="0"/>
    <n v="5746"/>
    <x v="0"/>
    <n v="35"/>
    <s v="Medium Income"/>
    <x v="1"/>
  </r>
  <r>
    <x v="314"/>
    <x v="2"/>
    <s v="Yes"/>
    <n v="0"/>
    <x v="0"/>
    <s v="No"/>
    <n v="2473"/>
    <n v="1843"/>
    <n v="159"/>
    <n v="360"/>
    <x v="0"/>
    <x v="1"/>
    <x v="1"/>
    <n v="4316"/>
    <x v="0"/>
    <n v="35"/>
    <s v="Medium Income"/>
    <x v="0"/>
  </r>
  <r>
    <x v="315"/>
    <x v="0"/>
    <s v="Yes"/>
    <n v="1"/>
    <x v="1"/>
    <s v="No"/>
    <n v="3399"/>
    <n v="1640"/>
    <n v="111"/>
    <n v="180"/>
    <x v="0"/>
    <x v="0"/>
    <x v="0"/>
    <n v="5039"/>
    <x v="0"/>
    <n v="20"/>
    <s v="Medium Income"/>
    <x v="0"/>
  </r>
  <r>
    <x v="316"/>
    <x v="0"/>
    <s v="Yes"/>
    <n v="2"/>
    <x v="0"/>
    <s v="No"/>
    <n v="3717"/>
    <n v="0"/>
    <n v="120"/>
    <n v="360"/>
    <x v="0"/>
    <x v="2"/>
    <x v="0"/>
    <n v="3717"/>
    <x v="0"/>
    <n v="35"/>
    <s v="Medium Income"/>
    <x v="0"/>
  </r>
  <r>
    <x v="317"/>
    <x v="0"/>
    <s v="Yes"/>
    <n v="0"/>
    <x v="0"/>
    <s v="No"/>
    <n v="2058"/>
    <n v="2134"/>
    <n v="88"/>
    <n v="360"/>
    <x v="1"/>
    <x v="0"/>
    <x v="0"/>
    <n v="4192"/>
    <x v="0"/>
    <n v="40"/>
    <s v="Medium Income"/>
    <x v="1"/>
  </r>
  <r>
    <x v="318"/>
    <x v="1"/>
    <s v="No"/>
    <n v="1"/>
    <x v="0"/>
    <s v="No"/>
    <n v="3541"/>
    <n v="0"/>
    <n v="112"/>
    <n v="360"/>
    <x v="1"/>
    <x v="2"/>
    <x v="0"/>
    <n v="3541"/>
    <x v="0"/>
    <n v="35"/>
    <s v="Medium Income"/>
    <x v="1"/>
  </r>
  <r>
    <x v="319"/>
    <x v="0"/>
    <s v="Yes"/>
    <n v="1"/>
    <x v="0"/>
    <s v="Yes"/>
    <n v="10000"/>
    <n v="0"/>
    <n v="155"/>
    <n v="360"/>
    <x v="0"/>
    <x v="1"/>
    <x v="1"/>
    <n v="10000"/>
    <x v="2"/>
    <n v="45"/>
    <s v="High Income"/>
    <x v="2"/>
  </r>
  <r>
    <x v="320"/>
    <x v="0"/>
    <s v="Yes"/>
    <n v="0"/>
    <x v="0"/>
    <s v="No"/>
    <n v="2400"/>
    <n v="2167"/>
    <n v="115"/>
    <n v="360"/>
    <x v="0"/>
    <x v="2"/>
    <x v="0"/>
    <n v="4567"/>
    <x v="0"/>
    <n v="35"/>
    <s v="Medium Income"/>
    <x v="0"/>
  </r>
  <r>
    <x v="321"/>
    <x v="0"/>
    <s v="Yes"/>
    <n v="3"/>
    <x v="0"/>
    <s v="No"/>
    <n v="4342"/>
    <n v="189"/>
    <n v="124"/>
    <n v="360"/>
    <x v="0"/>
    <x v="2"/>
    <x v="0"/>
    <n v="4531"/>
    <x v="0"/>
    <n v="35"/>
    <s v="Medium Income"/>
    <x v="0"/>
  </r>
  <r>
    <x v="322"/>
    <x v="0"/>
    <s v="Yes"/>
    <n v="2"/>
    <x v="1"/>
    <s v="No"/>
    <n v="3601"/>
    <n v="1590"/>
    <n v="146"/>
    <n v="360"/>
    <x v="0"/>
    <x v="1"/>
    <x v="0"/>
    <n v="5191"/>
    <x v="0"/>
    <n v="15"/>
    <s v="Medium Income"/>
    <x v="0"/>
  </r>
  <r>
    <x v="323"/>
    <x v="1"/>
    <s v="No"/>
    <n v="0"/>
    <x v="0"/>
    <s v="No"/>
    <n v="3166"/>
    <n v="2985"/>
    <n v="132"/>
    <n v="360"/>
    <x v="1"/>
    <x v="1"/>
    <x v="0"/>
    <n v="6151"/>
    <x v="0"/>
    <n v="35"/>
    <s v="Medium Income"/>
    <x v="1"/>
  </r>
  <r>
    <x v="324"/>
    <x v="0"/>
    <s v="Yes"/>
    <n v="3"/>
    <x v="0"/>
    <s v="No"/>
    <n v="15000"/>
    <n v="0"/>
    <n v="300"/>
    <n v="360"/>
    <x v="0"/>
    <x v="1"/>
    <x v="0"/>
    <n v="15000"/>
    <x v="2"/>
    <n v="45"/>
    <s v="High Income"/>
    <x v="2"/>
  </r>
  <r>
    <x v="325"/>
    <x v="0"/>
    <s v="Yes"/>
    <n v="1"/>
    <x v="0"/>
    <s v="Yes"/>
    <n v="8666"/>
    <n v="4983"/>
    <n v="376"/>
    <n v="360"/>
    <x v="1"/>
    <x v="1"/>
    <x v="1"/>
    <n v="13649"/>
    <x v="2"/>
    <n v="45"/>
    <s v="High Income"/>
    <x v="1"/>
  </r>
  <r>
    <x v="326"/>
    <x v="0"/>
    <s v="No"/>
    <n v="0"/>
    <x v="0"/>
    <s v="No"/>
    <n v="4917"/>
    <n v="0"/>
    <n v="130"/>
    <n v="360"/>
    <x v="1"/>
    <x v="1"/>
    <x v="0"/>
    <n v="4917"/>
    <x v="0"/>
    <n v="35"/>
    <s v="Medium Income"/>
    <x v="1"/>
  </r>
  <r>
    <x v="327"/>
    <x v="0"/>
    <s v="Yes"/>
    <n v="0"/>
    <x v="0"/>
    <s v="Yes"/>
    <n v="5818"/>
    <n v="2160"/>
    <n v="184"/>
    <n v="360"/>
    <x v="0"/>
    <x v="2"/>
    <x v="0"/>
    <n v="7978"/>
    <x v="0"/>
    <n v="35"/>
    <s v="Medium Income"/>
    <x v="0"/>
  </r>
  <r>
    <x v="328"/>
    <x v="1"/>
    <s v="Yes"/>
    <n v="0"/>
    <x v="0"/>
    <s v="No"/>
    <n v="4333"/>
    <n v="2451"/>
    <n v="110"/>
    <n v="360"/>
    <x v="0"/>
    <x v="0"/>
    <x v="1"/>
    <n v="6784"/>
    <x v="0"/>
    <n v="40"/>
    <s v="Medium Income"/>
    <x v="0"/>
  </r>
  <r>
    <x v="329"/>
    <x v="1"/>
    <s v="No"/>
    <n v="0"/>
    <x v="0"/>
    <s v="No"/>
    <n v="2500"/>
    <n v="0"/>
    <n v="67"/>
    <n v="360"/>
    <x v="0"/>
    <x v="0"/>
    <x v="0"/>
    <n v="2500"/>
    <x v="1"/>
    <n v="30"/>
    <s v="Low Income"/>
    <x v="1"/>
  </r>
  <r>
    <x v="330"/>
    <x v="0"/>
    <s v="No"/>
    <n v="1"/>
    <x v="0"/>
    <s v="No"/>
    <n v="4384"/>
    <n v="1793"/>
    <n v="117"/>
    <n v="360"/>
    <x v="0"/>
    <x v="0"/>
    <x v="0"/>
    <n v="6177"/>
    <x v="0"/>
    <n v="40"/>
    <s v="Medium Income"/>
    <x v="0"/>
  </r>
  <r>
    <x v="331"/>
    <x v="0"/>
    <s v="No"/>
    <n v="0"/>
    <x v="0"/>
    <s v="No"/>
    <n v="2935"/>
    <n v="0"/>
    <n v="98"/>
    <n v="360"/>
    <x v="0"/>
    <x v="2"/>
    <x v="0"/>
    <n v="2935"/>
    <x v="1"/>
    <n v="25"/>
    <s v="Low Income"/>
    <x v="1"/>
  </r>
  <r>
    <x v="332"/>
    <x v="0"/>
    <s v="No"/>
    <n v="0"/>
    <x v="0"/>
    <s v="No"/>
    <n v="2833"/>
    <n v="0"/>
    <n v="71"/>
    <n v="360"/>
    <x v="0"/>
    <x v="0"/>
    <x v="0"/>
    <n v="2833"/>
    <x v="1"/>
    <n v="30"/>
    <s v="Low Income"/>
    <x v="1"/>
  </r>
  <r>
    <x v="333"/>
    <x v="0"/>
    <s v="Yes"/>
    <n v="0"/>
    <x v="0"/>
    <s v="No"/>
    <n v="63337"/>
    <n v="0"/>
    <n v="490"/>
    <n v="180"/>
    <x v="0"/>
    <x v="0"/>
    <x v="0"/>
    <n v="63337"/>
    <x v="2"/>
    <n v="50"/>
    <s v="High Income"/>
    <x v="2"/>
  </r>
  <r>
    <x v="334"/>
    <x v="2"/>
    <s v="Yes"/>
    <n v="1"/>
    <x v="0"/>
    <s v="Yes"/>
    <n v="9833"/>
    <n v="1833"/>
    <n v="182"/>
    <n v="180"/>
    <x v="0"/>
    <x v="0"/>
    <x v="0"/>
    <n v="11666"/>
    <x v="2"/>
    <n v="50"/>
    <s v="High Income"/>
    <x v="2"/>
  </r>
  <r>
    <x v="335"/>
    <x v="0"/>
    <s v="Yes"/>
    <n v="0"/>
    <x v="0"/>
    <s v="Yes"/>
    <n v="5503"/>
    <n v="4490"/>
    <n v="70"/>
    <n v="360"/>
    <x v="0"/>
    <x v="2"/>
    <x v="0"/>
    <n v="9993"/>
    <x v="2"/>
    <n v="45"/>
    <s v="High Income"/>
    <x v="2"/>
  </r>
  <r>
    <x v="336"/>
    <x v="0"/>
    <s v="Yes"/>
    <n v="1"/>
    <x v="0"/>
    <s v="No"/>
    <n v="5250"/>
    <n v="688"/>
    <n v="160"/>
    <n v="360"/>
    <x v="0"/>
    <x v="1"/>
    <x v="0"/>
    <n v="5938"/>
    <x v="0"/>
    <n v="35"/>
    <s v="Medium Income"/>
    <x v="0"/>
  </r>
  <r>
    <x v="337"/>
    <x v="0"/>
    <s v="Yes"/>
    <n v="2"/>
    <x v="0"/>
    <s v="Yes"/>
    <n v="2500"/>
    <n v="4600"/>
    <n v="176"/>
    <n v="360"/>
    <x v="0"/>
    <x v="1"/>
    <x v="0"/>
    <n v="7100"/>
    <x v="0"/>
    <n v="35"/>
    <s v="Medium Income"/>
    <x v="0"/>
  </r>
  <r>
    <x v="338"/>
    <x v="1"/>
    <s v="No"/>
    <n v="3"/>
    <x v="1"/>
    <s v="No"/>
    <n v="1830"/>
    <n v="0"/>
    <n v="146"/>
    <n v="360"/>
    <x v="1"/>
    <x v="0"/>
    <x v="1"/>
    <n v="1830"/>
    <x v="1"/>
    <n v="10"/>
    <s v="Low Income"/>
    <x v="1"/>
  </r>
  <r>
    <x v="339"/>
    <x v="1"/>
    <s v="No"/>
    <n v="0"/>
    <x v="0"/>
    <s v="No"/>
    <n v="4160"/>
    <n v="0"/>
    <n v="71"/>
    <n v="360"/>
    <x v="0"/>
    <x v="2"/>
    <x v="0"/>
    <n v="4160"/>
    <x v="0"/>
    <n v="35"/>
    <s v="Medium Income"/>
    <x v="0"/>
  </r>
  <r>
    <x v="340"/>
    <x v="0"/>
    <s v="Yes"/>
    <n v="3"/>
    <x v="1"/>
    <s v="No"/>
    <n v="2647"/>
    <n v="1587"/>
    <n v="173"/>
    <n v="360"/>
    <x v="0"/>
    <x v="1"/>
    <x v="1"/>
    <n v="4234"/>
    <x v="0"/>
    <n v="15"/>
    <s v="Medium Income"/>
    <x v="0"/>
  </r>
  <r>
    <x v="341"/>
    <x v="1"/>
    <s v="No"/>
    <n v="0"/>
    <x v="0"/>
    <s v="No"/>
    <n v="2378"/>
    <n v="0"/>
    <n v="46"/>
    <n v="360"/>
    <x v="0"/>
    <x v="1"/>
    <x v="1"/>
    <n v="2378"/>
    <x v="1"/>
    <n v="25"/>
    <s v="Low Income"/>
    <x v="1"/>
  </r>
  <r>
    <x v="342"/>
    <x v="0"/>
    <s v="Yes"/>
    <n v="1"/>
    <x v="1"/>
    <s v="No"/>
    <n v="4554"/>
    <n v="1229"/>
    <n v="158"/>
    <n v="360"/>
    <x v="0"/>
    <x v="0"/>
    <x v="0"/>
    <n v="5783"/>
    <x v="0"/>
    <n v="20"/>
    <s v="Medium Income"/>
    <x v="0"/>
  </r>
  <r>
    <x v="343"/>
    <x v="0"/>
    <s v="Yes"/>
    <n v="3"/>
    <x v="1"/>
    <s v="No"/>
    <n v="3173"/>
    <n v="0"/>
    <n v="74"/>
    <n v="360"/>
    <x v="0"/>
    <x v="2"/>
    <x v="0"/>
    <n v="3173"/>
    <x v="0"/>
    <n v="15"/>
    <s v="Medium Income"/>
    <x v="0"/>
  </r>
  <r>
    <x v="344"/>
    <x v="0"/>
    <s v="Yes"/>
    <n v="2"/>
    <x v="0"/>
    <s v="No"/>
    <n v="2583"/>
    <n v="2330"/>
    <n v="125"/>
    <n v="360"/>
    <x v="0"/>
    <x v="1"/>
    <x v="0"/>
    <n v="4913"/>
    <x v="0"/>
    <n v="35"/>
    <s v="Medium Income"/>
    <x v="0"/>
  </r>
  <r>
    <x v="345"/>
    <x v="0"/>
    <s v="Yes"/>
    <n v="0"/>
    <x v="0"/>
    <s v="No"/>
    <n v="2499"/>
    <n v="2458"/>
    <n v="160"/>
    <n v="360"/>
    <x v="0"/>
    <x v="2"/>
    <x v="0"/>
    <n v="4957"/>
    <x v="0"/>
    <n v="35"/>
    <s v="Medium Income"/>
    <x v="0"/>
  </r>
  <r>
    <x v="346"/>
    <x v="0"/>
    <s v="Yes"/>
    <n v="0"/>
    <x v="1"/>
    <s v="No"/>
    <n v="3523"/>
    <n v="3230"/>
    <n v="152"/>
    <n v="360"/>
    <x v="1"/>
    <x v="1"/>
    <x v="1"/>
    <n v="6753"/>
    <x v="0"/>
    <n v="15"/>
    <s v="Medium Income"/>
    <x v="1"/>
  </r>
  <r>
    <x v="347"/>
    <x v="0"/>
    <s v="Yes"/>
    <n v="2"/>
    <x v="1"/>
    <s v="No"/>
    <n v="3083"/>
    <n v="2168"/>
    <n v="126"/>
    <n v="360"/>
    <x v="0"/>
    <x v="0"/>
    <x v="0"/>
    <n v="5251"/>
    <x v="0"/>
    <n v="20"/>
    <s v="Medium Income"/>
    <x v="0"/>
  </r>
  <r>
    <x v="348"/>
    <x v="0"/>
    <s v="Yes"/>
    <n v="0"/>
    <x v="0"/>
    <s v="No"/>
    <n v="6333"/>
    <n v="4583"/>
    <n v="259"/>
    <n v="360"/>
    <x v="1"/>
    <x v="2"/>
    <x v="0"/>
    <n v="10916"/>
    <x v="2"/>
    <n v="45"/>
    <s v="High Income"/>
    <x v="1"/>
  </r>
  <r>
    <x v="349"/>
    <x v="0"/>
    <s v="Yes"/>
    <n v="0"/>
    <x v="0"/>
    <s v="No"/>
    <n v="2625"/>
    <n v="6250"/>
    <n v="187"/>
    <n v="360"/>
    <x v="0"/>
    <x v="1"/>
    <x v="0"/>
    <n v="8875"/>
    <x v="2"/>
    <n v="45"/>
    <s v="High Income"/>
    <x v="2"/>
  </r>
  <r>
    <x v="350"/>
    <x v="0"/>
    <s v="Yes"/>
    <n v="0"/>
    <x v="0"/>
    <s v="No"/>
    <n v="9083"/>
    <n v="0"/>
    <n v="228"/>
    <n v="360"/>
    <x v="0"/>
    <x v="2"/>
    <x v="0"/>
    <n v="9083"/>
    <x v="2"/>
    <n v="45"/>
    <s v="High Income"/>
    <x v="2"/>
  </r>
  <r>
    <x v="351"/>
    <x v="0"/>
    <s v="No"/>
    <n v="0"/>
    <x v="0"/>
    <s v="No"/>
    <n v="8750"/>
    <n v="4167"/>
    <n v="308"/>
    <n v="360"/>
    <x v="0"/>
    <x v="1"/>
    <x v="1"/>
    <n v="12917"/>
    <x v="2"/>
    <n v="45"/>
    <s v="High Income"/>
    <x v="2"/>
  </r>
  <r>
    <x v="352"/>
    <x v="0"/>
    <s v="Yes"/>
    <n v="3"/>
    <x v="0"/>
    <s v="No"/>
    <n v="2666"/>
    <n v="2083"/>
    <n v="95"/>
    <n v="360"/>
    <x v="0"/>
    <x v="1"/>
    <x v="0"/>
    <n v="4749"/>
    <x v="0"/>
    <n v="35"/>
    <s v="Medium Income"/>
    <x v="0"/>
  </r>
  <r>
    <x v="353"/>
    <x v="1"/>
    <s v="Yes"/>
    <n v="0"/>
    <x v="0"/>
    <s v="Yes"/>
    <n v="5500"/>
    <n v="0"/>
    <n v="105"/>
    <n v="360"/>
    <x v="1"/>
    <x v="1"/>
    <x v="1"/>
    <n v="5500"/>
    <x v="0"/>
    <n v="35"/>
    <s v="Medium Income"/>
    <x v="1"/>
  </r>
  <r>
    <x v="354"/>
    <x v="1"/>
    <s v="Yes"/>
    <n v="0"/>
    <x v="0"/>
    <s v="No"/>
    <n v="2423"/>
    <n v="505"/>
    <n v="130"/>
    <n v="360"/>
    <x v="0"/>
    <x v="2"/>
    <x v="0"/>
    <n v="2928"/>
    <x v="1"/>
    <n v="25"/>
    <s v="Low Income"/>
    <x v="1"/>
  </r>
  <r>
    <x v="355"/>
    <x v="1"/>
    <s v="No"/>
    <n v="0"/>
    <x v="0"/>
    <s v="No"/>
    <n v="3813"/>
    <n v="0"/>
    <n v="116"/>
    <n v="180"/>
    <x v="0"/>
    <x v="0"/>
    <x v="0"/>
    <n v="3813"/>
    <x v="0"/>
    <n v="40"/>
    <s v="Medium Income"/>
    <x v="0"/>
  </r>
  <r>
    <x v="356"/>
    <x v="0"/>
    <s v="Yes"/>
    <n v="2"/>
    <x v="0"/>
    <s v="No"/>
    <n v="8333"/>
    <n v="3167"/>
    <n v="165"/>
    <n v="360"/>
    <x v="0"/>
    <x v="1"/>
    <x v="0"/>
    <n v="11500"/>
    <x v="2"/>
    <n v="45"/>
    <s v="High Income"/>
    <x v="2"/>
  </r>
  <r>
    <x v="357"/>
    <x v="0"/>
    <s v="Yes"/>
    <n v="1"/>
    <x v="0"/>
    <s v="No"/>
    <n v="3875"/>
    <n v="0"/>
    <n v="67"/>
    <n v="360"/>
    <x v="0"/>
    <x v="0"/>
    <x v="1"/>
    <n v="3875"/>
    <x v="0"/>
    <n v="40"/>
    <s v="Medium Income"/>
    <x v="0"/>
  </r>
  <r>
    <x v="358"/>
    <x v="0"/>
    <s v="Yes"/>
    <n v="0"/>
    <x v="1"/>
    <s v="No"/>
    <n v="3000"/>
    <n v="1666"/>
    <n v="100"/>
    <n v="480"/>
    <x v="1"/>
    <x v="0"/>
    <x v="1"/>
    <n v="4666"/>
    <x v="0"/>
    <n v="20"/>
    <s v="Medium Income"/>
    <x v="1"/>
  </r>
  <r>
    <x v="359"/>
    <x v="0"/>
    <s v="Yes"/>
    <n v="3"/>
    <x v="0"/>
    <s v="No"/>
    <n v="5167"/>
    <n v="3167"/>
    <n v="200"/>
    <n v="360"/>
    <x v="0"/>
    <x v="2"/>
    <x v="0"/>
    <n v="8334"/>
    <x v="2"/>
    <n v="45"/>
    <s v="High Income"/>
    <x v="2"/>
  </r>
  <r>
    <x v="360"/>
    <x v="1"/>
    <s v="No"/>
    <n v="1"/>
    <x v="0"/>
    <s v="No"/>
    <n v="4723"/>
    <n v="0"/>
    <n v="81"/>
    <n v="360"/>
    <x v="0"/>
    <x v="2"/>
    <x v="1"/>
    <n v="4723"/>
    <x v="0"/>
    <n v="35"/>
    <s v="Medium Income"/>
    <x v="0"/>
  </r>
  <r>
    <x v="361"/>
    <x v="0"/>
    <s v="Yes"/>
    <n v="2"/>
    <x v="0"/>
    <s v="No"/>
    <n v="5000"/>
    <n v="3667"/>
    <n v="236"/>
    <n v="360"/>
    <x v="0"/>
    <x v="2"/>
    <x v="0"/>
    <n v="8667"/>
    <x v="2"/>
    <n v="45"/>
    <s v="High Income"/>
    <x v="2"/>
  </r>
  <r>
    <x v="362"/>
    <x v="0"/>
    <s v="Yes"/>
    <n v="0"/>
    <x v="0"/>
    <s v="No"/>
    <n v="4750"/>
    <n v="2333"/>
    <n v="130"/>
    <n v="360"/>
    <x v="0"/>
    <x v="0"/>
    <x v="0"/>
    <n v="7083"/>
    <x v="0"/>
    <n v="40"/>
    <s v="Medium Income"/>
    <x v="0"/>
  </r>
  <r>
    <x v="363"/>
    <x v="0"/>
    <s v="Yes"/>
    <n v="0"/>
    <x v="0"/>
    <s v="No"/>
    <n v="3013"/>
    <n v="3033"/>
    <n v="95"/>
    <n v="300"/>
    <x v="1"/>
    <x v="0"/>
    <x v="0"/>
    <n v="6046"/>
    <x v="0"/>
    <n v="40"/>
    <s v="Medium Income"/>
    <x v="1"/>
  </r>
  <r>
    <x v="364"/>
    <x v="0"/>
    <s v="No"/>
    <n v="0"/>
    <x v="0"/>
    <s v="Yes"/>
    <n v="6822"/>
    <n v="0"/>
    <n v="141"/>
    <n v="360"/>
    <x v="0"/>
    <x v="1"/>
    <x v="0"/>
    <n v="6822"/>
    <x v="0"/>
    <n v="35"/>
    <s v="Medium Income"/>
    <x v="0"/>
  </r>
  <r>
    <x v="365"/>
    <x v="0"/>
    <s v="No"/>
    <n v="0"/>
    <x v="1"/>
    <s v="No"/>
    <n v="6216"/>
    <n v="0"/>
    <n v="133"/>
    <n v="360"/>
    <x v="0"/>
    <x v="1"/>
    <x v="1"/>
    <n v="6216"/>
    <x v="0"/>
    <n v="15"/>
    <s v="Medium Income"/>
    <x v="0"/>
  </r>
  <r>
    <x v="366"/>
    <x v="0"/>
    <s v="No"/>
    <n v="0"/>
    <x v="0"/>
    <s v="No"/>
    <n v="2500"/>
    <n v="0"/>
    <n v="96"/>
    <n v="480"/>
    <x v="0"/>
    <x v="2"/>
    <x v="1"/>
    <n v="2500"/>
    <x v="1"/>
    <n v="25"/>
    <s v="Low Income"/>
    <x v="1"/>
  </r>
  <r>
    <x v="367"/>
    <x v="0"/>
    <s v="No"/>
    <n v="0"/>
    <x v="0"/>
    <s v="No"/>
    <n v="5124"/>
    <n v="0"/>
    <n v="124"/>
    <n v="360"/>
    <x v="1"/>
    <x v="1"/>
    <x v="1"/>
    <n v="5124"/>
    <x v="0"/>
    <n v="35"/>
    <s v="Medium Income"/>
    <x v="1"/>
  </r>
  <r>
    <x v="368"/>
    <x v="0"/>
    <s v="Yes"/>
    <n v="1"/>
    <x v="0"/>
    <s v="No"/>
    <n v="6325"/>
    <n v="0"/>
    <n v="175"/>
    <n v="360"/>
    <x v="0"/>
    <x v="2"/>
    <x v="0"/>
    <n v="6325"/>
    <x v="0"/>
    <n v="35"/>
    <s v="Medium Income"/>
    <x v="0"/>
  </r>
  <r>
    <x v="369"/>
    <x v="0"/>
    <s v="Yes"/>
    <n v="0"/>
    <x v="0"/>
    <s v="No"/>
    <n v="19730"/>
    <n v="5266"/>
    <n v="570"/>
    <n v="360"/>
    <x v="0"/>
    <x v="1"/>
    <x v="1"/>
    <n v="24996"/>
    <x v="2"/>
    <n v="45"/>
    <s v="High Income"/>
    <x v="2"/>
  </r>
  <r>
    <x v="370"/>
    <x v="1"/>
    <s v="No"/>
    <n v="0"/>
    <x v="0"/>
    <s v="Yes"/>
    <n v="15759"/>
    <n v="0"/>
    <n v="55"/>
    <n v="360"/>
    <x v="0"/>
    <x v="2"/>
    <x v="0"/>
    <n v="15759"/>
    <x v="2"/>
    <n v="45"/>
    <s v="High Income"/>
    <x v="2"/>
  </r>
  <r>
    <x v="371"/>
    <x v="0"/>
    <s v="Yes"/>
    <n v="2"/>
    <x v="0"/>
    <s v="No"/>
    <n v="5185"/>
    <n v="0"/>
    <n v="155"/>
    <n v="360"/>
    <x v="0"/>
    <x v="2"/>
    <x v="0"/>
    <n v="5185"/>
    <x v="0"/>
    <n v="35"/>
    <s v="Medium Income"/>
    <x v="0"/>
  </r>
  <r>
    <x v="372"/>
    <x v="0"/>
    <s v="Yes"/>
    <n v="2"/>
    <x v="0"/>
    <s v="Yes"/>
    <n v="9323"/>
    <n v="7873"/>
    <n v="380"/>
    <n v="300"/>
    <x v="0"/>
    <x v="1"/>
    <x v="0"/>
    <n v="17196"/>
    <x v="2"/>
    <n v="45"/>
    <s v="High Income"/>
    <x v="2"/>
  </r>
  <r>
    <x v="373"/>
    <x v="0"/>
    <s v="No"/>
    <n v="1"/>
    <x v="0"/>
    <s v="No"/>
    <n v="3062"/>
    <n v="1987"/>
    <n v="111"/>
    <n v="180"/>
    <x v="1"/>
    <x v="0"/>
    <x v="1"/>
    <n v="5049"/>
    <x v="0"/>
    <n v="40"/>
    <s v="Medium Income"/>
    <x v="1"/>
  </r>
  <r>
    <x v="374"/>
    <x v="1"/>
    <s v="No"/>
    <n v="0"/>
    <x v="0"/>
    <s v="No"/>
    <n v="2764"/>
    <n v="1459"/>
    <n v="110"/>
    <n v="360"/>
    <x v="0"/>
    <x v="0"/>
    <x v="0"/>
    <n v="4223"/>
    <x v="0"/>
    <n v="40"/>
    <s v="Medium Income"/>
    <x v="0"/>
  </r>
  <r>
    <x v="375"/>
    <x v="0"/>
    <s v="Yes"/>
    <n v="0"/>
    <x v="0"/>
    <s v="No"/>
    <n v="4817"/>
    <n v="923"/>
    <n v="120"/>
    <n v="180"/>
    <x v="0"/>
    <x v="0"/>
    <x v="0"/>
    <n v="5740"/>
    <x v="0"/>
    <n v="40"/>
    <s v="Medium Income"/>
    <x v="0"/>
  </r>
  <r>
    <x v="376"/>
    <x v="0"/>
    <s v="Yes"/>
    <n v="3"/>
    <x v="0"/>
    <s v="No"/>
    <n v="8750"/>
    <n v="4996"/>
    <n v="130"/>
    <n v="360"/>
    <x v="0"/>
    <x v="1"/>
    <x v="0"/>
    <n v="13746"/>
    <x v="2"/>
    <n v="45"/>
    <s v="High Income"/>
    <x v="2"/>
  </r>
  <r>
    <x v="377"/>
    <x v="0"/>
    <s v="Yes"/>
    <n v="0"/>
    <x v="0"/>
    <s v="No"/>
    <n v="4310"/>
    <n v="0"/>
    <n v="130"/>
    <n v="360"/>
    <x v="1"/>
    <x v="2"/>
    <x v="0"/>
    <n v="4310"/>
    <x v="0"/>
    <n v="35"/>
    <s v="Medium Income"/>
    <x v="1"/>
  </r>
  <r>
    <x v="378"/>
    <x v="0"/>
    <s v="No"/>
    <n v="0"/>
    <x v="0"/>
    <s v="No"/>
    <n v="3069"/>
    <n v="0"/>
    <n v="71"/>
    <n v="480"/>
    <x v="0"/>
    <x v="0"/>
    <x v="1"/>
    <n v="3069"/>
    <x v="0"/>
    <n v="40"/>
    <s v="Medium Income"/>
    <x v="0"/>
  </r>
  <r>
    <x v="379"/>
    <x v="0"/>
    <s v="Yes"/>
    <n v="2"/>
    <x v="0"/>
    <s v="No"/>
    <n v="5391"/>
    <n v="0"/>
    <n v="130"/>
    <n v="360"/>
    <x v="0"/>
    <x v="0"/>
    <x v="0"/>
    <n v="5391"/>
    <x v="0"/>
    <n v="40"/>
    <s v="Medium Income"/>
    <x v="0"/>
  </r>
  <r>
    <x v="380"/>
    <x v="0"/>
    <s v="Yes"/>
    <n v="0"/>
    <x v="0"/>
    <s v="No"/>
    <n v="3333"/>
    <n v="2500"/>
    <n v="128"/>
    <n v="360"/>
    <x v="0"/>
    <x v="2"/>
    <x v="0"/>
    <n v="5833"/>
    <x v="0"/>
    <n v="35"/>
    <s v="Medium Income"/>
    <x v="0"/>
  </r>
  <r>
    <x v="381"/>
    <x v="0"/>
    <s v="No"/>
    <n v="0"/>
    <x v="0"/>
    <s v="No"/>
    <n v="5941"/>
    <n v="4232"/>
    <n v="296"/>
    <n v="360"/>
    <x v="0"/>
    <x v="2"/>
    <x v="0"/>
    <n v="10173"/>
    <x v="2"/>
    <n v="45"/>
    <s v="High Income"/>
    <x v="2"/>
  </r>
  <r>
    <x v="382"/>
    <x v="1"/>
    <s v="No"/>
    <n v="0"/>
    <x v="0"/>
    <s v="No"/>
    <n v="6000"/>
    <n v="0"/>
    <n v="156"/>
    <n v="360"/>
    <x v="0"/>
    <x v="0"/>
    <x v="0"/>
    <n v="6000"/>
    <x v="0"/>
    <n v="40"/>
    <s v="Medium Income"/>
    <x v="0"/>
  </r>
  <r>
    <x v="383"/>
    <x v="0"/>
    <s v="No"/>
    <n v="0"/>
    <x v="0"/>
    <s v="Yes"/>
    <n v="7167"/>
    <n v="0"/>
    <n v="128"/>
    <n v="360"/>
    <x v="0"/>
    <x v="0"/>
    <x v="0"/>
    <n v="7167"/>
    <x v="0"/>
    <n v="40"/>
    <s v="Medium Income"/>
    <x v="0"/>
  </r>
  <r>
    <x v="384"/>
    <x v="0"/>
    <s v="Yes"/>
    <n v="2"/>
    <x v="0"/>
    <s v="No"/>
    <n v="4566"/>
    <n v="0"/>
    <n v="100"/>
    <n v="360"/>
    <x v="0"/>
    <x v="0"/>
    <x v="1"/>
    <n v="4566"/>
    <x v="0"/>
    <n v="40"/>
    <s v="Medium Income"/>
    <x v="0"/>
  </r>
  <r>
    <x v="385"/>
    <x v="0"/>
    <s v="No"/>
    <n v="1"/>
    <x v="0"/>
    <s v="No"/>
    <n v="3667"/>
    <n v="0"/>
    <n v="113"/>
    <n v="180"/>
    <x v="0"/>
    <x v="0"/>
    <x v="0"/>
    <n v="3667"/>
    <x v="0"/>
    <n v="40"/>
    <s v="Medium Income"/>
    <x v="0"/>
  </r>
  <r>
    <x v="386"/>
    <x v="0"/>
    <s v="No"/>
    <n v="0"/>
    <x v="1"/>
    <s v="No"/>
    <n v="2346"/>
    <n v="1600"/>
    <n v="132"/>
    <n v="360"/>
    <x v="0"/>
    <x v="2"/>
    <x v="0"/>
    <n v="3946"/>
    <x v="0"/>
    <n v="15"/>
    <s v="Medium Income"/>
    <x v="0"/>
  </r>
  <r>
    <x v="387"/>
    <x v="0"/>
    <s v="Yes"/>
    <n v="0"/>
    <x v="1"/>
    <s v="No"/>
    <n v="3010"/>
    <n v="3136"/>
    <n v="146"/>
    <n v="360"/>
    <x v="1"/>
    <x v="0"/>
    <x v="1"/>
    <n v="6146"/>
    <x v="0"/>
    <n v="20"/>
    <s v="Medium Income"/>
    <x v="1"/>
  </r>
  <r>
    <x v="388"/>
    <x v="0"/>
    <s v="Yes"/>
    <n v="0"/>
    <x v="0"/>
    <s v="No"/>
    <n v="2333"/>
    <n v="2417"/>
    <n v="136"/>
    <n v="360"/>
    <x v="0"/>
    <x v="0"/>
    <x v="0"/>
    <n v="4750"/>
    <x v="0"/>
    <n v="40"/>
    <s v="Medium Income"/>
    <x v="0"/>
  </r>
  <r>
    <x v="389"/>
    <x v="0"/>
    <s v="Yes"/>
    <n v="0"/>
    <x v="0"/>
    <s v="No"/>
    <n v="5488"/>
    <n v="0"/>
    <n v="125"/>
    <n v="360"/>
    <x v="0"/>
    <x v="1"/>
    <x v="0"/>
    <n v="5488"/>
    <x v="0"/>
    <n v="35"/>
    <s v="Medium Income"/>
    <x v="0"/>
  </r>
  <r>
    <x v="390"/>
    <x v="0"/>
    <s v="No"/>
    <n v="3"/>
    <x v="0"/>
    <s v="No"/>
    <n v="9167"/>
    <n v="0"/>
    <n v="185"/>
    <n v="360"/>
    <x v="0"/>
    <x v="1"/>
    <x v="0"/>
    <n v="9167"/>
    <x v="2"/>
    <n v="45"/>
    <s v="High Income"/>
    <x v="2"/>
  </r>
  <r>
    <x v="391"/>
    <x v="0"/>
    <s v="Yes"/>
    <n v="3"/>
    <x v="0"/>
    <s v="No"/>
    <n v="9504"/>
    <n v="0"/>
    <n v="275"/>
    <n v="360"/>
    <x v="0"/>
    <x v="1"/>
    <x v="0"/>
    <n v="9504"/>
    <x v="2"/>
    <n v="45"/>
    <s v="High Income"/>
    <x v="2"/>
  </r>
  <r>
    <x v="392"/>
    <x v="0"/>
    <s v="Yes"/>
    <n v="0"/>
    <x v="0"/>
    <s v="No"/>
    <n v="2583"/>
    <n v="2115"/>
    <n v="120"/>
    <n v="360"/>
    <x v="1"/>
    <x v="0"/>
    <x v="0"/>
    <n v="4698"/>
    <x v="0"/>
    <n v="40"/>
    <s v="Medium Income"/>
    <x v="1"/>
  </r>
  <r>
    <x v="393"/>
    <x v="0"/>
    <s v="Yes"/>
    <n v="2"/>
    <x v="1"/>
    <s v="No"/>
    <n v="1993"/>
    <n v="1625"/>
    <n v="113"/>
    <n v="180"/>
    <x v="0"/>
    <x v="2"/>
    <x v="0"/>
    <n v="3618"/>
    <x v="0"/>
    <n v="15"/>
    <s v="Medium Income"/>
    <x v="0"/>
  </r>
  <r>
    <x v="394"/>
    <x v="0"/>
    <s v="Yes"/>
    <n v="2"/>
    <x v="0"/>
    <s v="No"/>
    <n v="3100"/>
    <n v="1400"/>
    <n v="113"/>
    <n v="360"/>
    <x v="0"/>
    <x v="0"/>
    <x v="0"/>
    <n v="4500"/>
    <x v="0"/>
    <n v="40"/>
    <s v="Medium Income"/>
    <x v="0"/>
  </r>
  <r>
    <x v="395"/>
    <x v="0"/>
    <s v="Yes"/>
    <n v="2"/>
    <x v="0"/>
    <s v="No"/>
    <n v="3276"/>
    <n v="484"/>
    <n v="135"/>
    <n v="360"/>
    <x v="1"/>
    <x v="2"/>
    <x v="0"/>
    <n v="3760"/>
    <x v="0"/>
    <n v="35"/>
    <s v="Medium Income"/>
    <x v="1"/>
  </r>
  <r>
    <x v="396"/>
    <x v="1"/>
    <s v="No"/>
    <n v="0"/>
    <x v="0"/>
    <s v="No"/>
    <n v="3180"/>
    <n v="0"/>
    <n v="71"/>
    <n v="360"/>
    <x v="1"/>
    <x v="0"/>
    <x v="1"/>
    <n v="3180"/>
    <x v="0"/>
    <n v="40"/>
    <s v="Medium Income"/>
    <x v="1"/>
  </r>
  <r>
    <x v="397"/>
    <x v="0"/>
    <s v="Yes"/>
    <n v="0"/>
    <x v="0"/>
    <s v="No"/>
    <n v="3033"/>
    <n v="1459"/>
    <n v="95"/>
    <n v="360"/>
    <x v="0"/>
    <x v="0"/>
    <x v="0"/>
    <n v="4492"/>
    <x v="0"/>
    <n v="40"/>
    <s v="Medium Income"/>
    <x v="0"/>
  </r>
  <r>
    <x v="398"/>
    <x v="0"/>
    <s v="No"/>
    <n v="0"/>
    <x v="1"/>
    <s v="No"/>
    <n v="3902"/>
    <n v="1666"/>
    <n v="109"/>
    <n v="360"/>
    <x v="0"/>
    <x v="1"/>
    <x v="0"/>
    <n v="5568"/>
    <x v="0"/>
    <n v="15"/>
    <s v="Medium Income"/>
    <x v="0"/>
  </r>
  <r>
    <x v="399"/>
    <x v="1"/>
    <s v="No"/>
    <n v="0"/>
    <x v="0"/>
    <s v="No"/>
    <n v="1500"/>
    <n v="1800"/>
    <n v="103"/>
    <n v="360"/>
    <x v="1"/>
    <x v="2"/>
    <x v="1"/>
    <n v="3300"/>
    <x v="0"/>
    <n v="35"/>
    <s v="Medium Income"/>
    <x v="1"/>
  </r>
  <r>
    <x v="400"/>
    <x v="0"/>
    <s v="Yes"/>
    <n v="2"/>
    <x v="1"/>
    <s v="No"/>
    <n v="2889"/>
    <n v="0"/>
    <n v="45"/>
    <n v="180"/>
    <x v="1"/>
    <x v="0"/>
    <x v="1"/>
    <n v="2889"/>
    <x v="1"/>
    <n v="10"/>
    <s v="Low Income"/>
    <x v="1"/>
  </r>
  <r>
    <x v="401"/>
    <x v="0"/>
    <s v="No"/>
    <n v="0"/>
    <x v="1"/>
    <s v="No"/>
    <n v="2755"/>
    <n v="0"/>
    <n v="65"/>
    <n v="300"/>
    <x v="0"/>
    <x v="1"/>
    <x v="1"/>
    <n v="2755"/>
    <x v="1"/>
    <n v="5"/>
    <s v="Low Income"/>
    <x v="1"/>
  </r>
  <r>
    <x v="402"/>
    <x v="0"/>
    <s v="No"/>
    <n v="0"/>
    <x v="0"/>
    <s v="No"/>
    <n v="2500"/>
    <n v="20000"/>
    <n v="103"/>
    <n v="360"/>
    <x v="0"/>
    <x v="2"/>
    <x v="0"/>
    <n v="22500"/>
    <x v="2"/>
    <n v="45"/>
    <s v="High Income"/>
    <x v="2"/>
  </r>
  <r>
    <x v="403"/>
    <x v="1"/>
    <s v="No"/>
    <n v="0"/>
    <x v="1"/>
    <s v="No"/>
    <n v="1963"/>
    <n v="0"/>
    <n v="53"/>
    <n v="360"/>
    <x v="0"/>
    <x v="2"/>
    <x v="0"/>
    <n v="1963"/>
    <x v="1"/>
    <n v="5"/>
    <s v="Low Income"/>
    <x v="1"/>
  </r>
  <r>
    <x v="404"/>
    <x v="1"/>
    <s v="No"/>
    <n v="0"/>
    <x v="0"/>
    <s v="Yes"/>
    <n v="7441"/>
    <n v="0"/>
    <n v="194"/>
    <n v="360"/>
    <x v="0"/>
    <x v="1"/>
    <x v="1"/>
    <n v="7441"/>
    <x v="0"/>
    <n v="35"/>
    <s v="Medium Income"/>
    <x v="0"/>
  </r>
  <r>
    <x v="405"/>
    <x v="1"/>
    <s v="No"/>
    <n v="0"/>
    <x v="0"/>
    <s v="No"/>
    <n v="4547"/>
    <n v="0"/>
    <n v="115"/>
    <n v="360"/>
    <x v="0"/>
    <x v="2"/>
    <x v="0"/>
    <n v="4547"/>
    <x v="0"/>
    <n v="35"/>
    <s v="Medium Income"/>
    <x v="0"/>
  </r>
  <r>
    <x v="406"/>
    <x v="0"/>
    <s v="Yes"/>
    <n v="0"/>
    <x v="1"/>
    <s v="No"/>
    <n v="2167"/>
    <n v="2400"/>
    <n v="115"/>
    <n v="360"/>
    <x v="0"/>
    <x v="0"/>
    <x v="0"/>
    <n v="4567"/>
    <x v="0"/>
    <n v="20"/>
    <s v="Medium Income"/>
    <x v="0"/>
  </r>
  <r>
    <x v="407"/>
    <x v="1"/>
    <s v="No"/>
    <n v="0"/>
    <x v="1"/>
    <s v="No"/>
    <n v="2213"/>
    <n v="0"/>
    <n v="66"/>
    <n v="360"/>
    <x v="0"/>
    <x v="1"/>
    <x v="0"/>
    <n v="2213"/>
    <x v="1"/>
    <n v="5"/>
    <s v="Low Income"/>
    <x v="1"/>
  </r>
  <r>
    <x v="408"/>
    <x v="0"/>
    <s v="Yes"/>
    <n v="1"/>
    <x v="0"/>
    <s v="No"/>
    <n v="8300"/>
    <n v="0"/>
    <n v="152"/>
    <n v="300"/>
    <x v="1"/>
    <x v="2"/>
    <x v="1"/>
    <n v="8300"/>
    <x v="2"/>
    <n v="45"/>
    <s v="High Income"/>
    <x v="1"/>
  </r>
  <r>
    <x v="409"/>
    <x v="0"/>
    <s v="Yes"/>
    <n v="3"/>
    <x v="0"/>
    <s v="No"/>
    <n v="81000"/>
    <n v="0"/>
    <n v="360"/>
    <n v="360"/>
    <x v="1"/>
    <x v="1"/>
    <x v="1"/>
    <n v="81000"/>
    <x v="2"/>
    <n v="45"/>
    <s v="High Income"/>
    <x v="1"/>
  </r>
  <r>
    <x v="410"/>
    <x v="1"/>
    <s v="No"/>
    <n v="1"/>
    <x v="1"/>
    <s v="Yes"/>
    <n v="3867"/>
    <n v="0"/>
    <n v="62"/>
    <n v="360"/>
    <x v="0"/>
    <x v="2"/>
    <x v="1"/>
    <n v="3867"/>
    <x v="0"/>
    <n v="15"/>
    <s v="Medium Income"/>
    <x v="0"/>
  </r>
  <r>
    <x v="411"/>
    <x v="0"/>
    <s v="Yes"/>
    <n v="0"/>
    <x v="0"/>
    <s v="No"/>
    <n v="6256"/>
    <n v="0"/>
    <n v="160"/>
    <n v="360"/>
    <x v="1"/>
    <x v="0"/>
    <x v="0"/>
    <n v="6256"/>
    <x v="0"/>
    <n v="40"/>
    <s v="Medium Income"/>
    <x v="1"/>
  </r>
  <r>
    <x v="412"/>
    <x v="0"/>
    <s v="Yes"/>
    <n v="0"/>
    <x v="1"/>
    <s v="No"/>
    <n v="6096"/>
    <n v="0"/>
    <n v="218"/>
    <n v="360"/>
    <x v="1"/>
    <x v="1"/>
    <x v="1"/>
    <n v="6096"/>
    <x v="0"/>
    <n v="15"/>
    <s v="Medium Income"/>
    <x v="1"/>
  </r>
  <r>
    <x v="413"/>
    <x v="0"/>
    <s v="Yes"/>
    <n v="0"/>
    <x v="1"/>
    <s v="No"/>
    <n v="2253"/>
    <n v="2033"/>
    <n v="110"/>
    <n v="360"/>
    <x v="0"/>
    <x v="1"/>
    <x v="0"/>
    <n v="4286"/>
    <x v="0"/>
    <n v="15"/>
    <s v="Medium Income"/>
    <x v="0"/>
  </r>
  <r>
    <x v="414"/>
    <x v="1"/>
    <s v="Yes"/>
    <n v="0"/>
    <x v="1"/>
    <s v="No"/>
    <n v="2149"/>
    <n v="3237"/>
    <n v="178"/>
    <n v="360"/>
    <x v="1"/>
    <x v="2"/>
    <x v="1"/>
    <n v="5386"/>
    <x v="0"/>
    <n v="15"/>
    <s v="Medium Income"/>
    <x v="1"/>
  </r>
  <r>
    <x v="415"/>
    <x v="1"/>
    <s v="No"/>
    <n v="0"/>
    <x v="0"/>
    <s v="No"/>
    <n v="2995"/>
    <n v="0"/>
    <n v="60"/>
    <n v="360"/>
    <x v="0"/>
    <x v="0"/>
    <x v="0"/>
    <n v="2995"/>
    <x v="1"/>
    <n v="30"/>
    <s v="Low Income"/>
    <x v="1"/>
  </r>
  <r>
    <x v="416"/>
    <x v="1"/>
    <s v="No"/>
    <n v="1"/>
    <x v="0"/>
    <s v="No"/>
    <n v="2600"/>
    <n v="0"/>
    <n v="160"/>
    <n v="360"/>
    <x v="0"/>
    <x v="0"/>
    <x v="1"/>
    <n v="2600"/>
    <x v="1"/>
    <n v="30"/>
    <s v="Low Income"/>
    <x v="1"/>
  </r>
  <r>
    <x v="417"/>
    <x v="0"/>
    <s v="Yes"/>
    <n v="2"/>
    <x v="0"/>
    <s v="Yes"/>
    <n v="1600"/>
    <n v="20000"/>
    <n v="239"/>
    <n v="360"/>
    <x v="0"/>
    <x v="0"/>
    <x v="1"/>
    <n v="21600"/>
    <x v="2"/>
    <n v="50"/>
    <s v="High Income"/>
    <x v="2"/>
  </r>
  <r>
    <x v="418"/>
    <x v="0"/>
    <s v="Yes"/>
    <n v="0"/>
    <x v="0"/>
    <s v="No"/>
    <n v="1025"/>
    <n v="2773"/>
    <n v="112"/>
    <n v="360"/>
    <x v="0"/>
    <x v="1"/>
    <x v="0"/>
    <n v="3798"/>
    <x v="0"/>
    <n v="35"/>
    <s v="Medium Income"/>
    <x v="0"/>
  </r>
  <r>
    <x v="419"/>
    <x v="0"/>
    <s v="Yes"/>
    <n v="0"/>
    <x v="0"/>
    <s v="No"/>
    <n v="3246"/>
    <n v="1417"/>
    <n v="138"/>
    <n v="360"/>
    <x v="0"/>
    <x v="2"/>
    <x v="0"/>
    <n v="4663"/>
    <x v="0"/>
    <n v="35"/>
    <s v="Medium Income"/>
    <x v="0"/>
  </r>
  <r>
    <x v="420"/>
    <x v="0"/>
    <s v="Yes"/>
    <n v="0"/>
    <x v="0"/>
    <s v="No"/>
    <n v="5829"/>
    <n v="0"/>
    <n v="138"/>
    <n v="360"/>
    <x v="0"/>
    <x v="1"/>
    <x v="0"/>
    <n v="5829"/>
    <x v="0"/>
    <n v="35"/>
    <s v="Medium Income"/>
    <x v="0"/>
  </r>
  <r>
    <x v="421"/>
    <x v="1"/>
    <s v="No"/>
    <n v="0"/>
    <x v="1"/>
    <s v="No"/>
    <n v="2720"/>
    <n v="0"/>
    <n v="80"/>
    <n v="360"/>
    <x v="1"/>
    <x v="0"/>
    <x v="1"/>
    <n v="2720"/>
    <x v="1"/>
    <n v="10"/>
    <s v="Low Income"/>
    <x v="1"/>
  </r>
  <r>
    <x v="422"/>
    <x v="0"/>
    <s v="Yes"/>
    <n v="0"/>
    <x v="0"/>
    <s v="No"/>
    <n v="1820"/>
    <n v="1719"/>
    <n v="100"/>
    <n v="360"/>
    <x v="0"/>
    <x v="0"/>
    <x v="0"/>
    <n v="3539"/>
    <x v="0"/>
    <n v="40"/>
    <s v="Medium Income"/>
    <x v="0"/>
  </r>
  <r>
    <x v="423"/>
    <x v="0"/>
    <s v="Yes"/>
    <n v="1"/>
    <x v="0"/>
    <s v="No"/>
    <n v="7250"/>
    <n v="1667"/>
    <n v="110"/>
    <n v="360"/>
    <x v="1"/>
    <x v="0"/>
    <x v="1"/>
    <n v="8917"/>
    <x v="2"/>
    <n v="50"/>
    <s v="High Income"/>
    <x v="1"/>
  </r>
  <r>
    <x v="424"/>
    <x v="0"/>
    <s v="Yes"/>
    <n v="0"/>
    <x v="0"/>
    <s v="No"/>
    <n v="14880"/>
    <n v="0"/>
    <n v="96"/>
    <n v="360"/>
    <x v="0"/>
    <x v="2"/>
    <x v="0"/>
    <n v="14880"/>
    <x v="2"/>
    <n v="45"/>
    <s v="High Income"/>
    <x v="2"/>
  </r>
  <r>
    <x v="425"/>
    <x v="0"/>
    <s v="Yes"/>
    <n v="0"/>
    <x v="0"/>
    <s v="No"/>
    <n v="2666"/>
    <n v="4300"/>
    <n v="121"/>
    <n v="360"/>
    <x v="0"/>
    <x v="1"/>
    <x v="0"/>
    <n v="6966"/>
    <x v="0"/>
    <n v="35"/>
    <s v="Medium Income"/>
    <x v="0"/>
  </r>
  <r>
    <x v="426"/>
    <x v="1"/>
    <s v="No"/>
    <n v="1"/>
    <x v="1"/>
    <s v="No"/>
    <n v="4606"/>
    <n v="0"/>
    <n v="81"/>
    <n v="360"/>
    <x v="0"/>
    <x v="1"/>
    <x v="1"/>
    <n v="4606"/>
    <x v="0"/>
    <n v="15"/>
    <s v="Medium Income"/>
    <x v="0"/>
  </r>
  <r>
    <x v="427"/>
    <x v="0"/>
    <s v="Yes"/>
    <n v="2"/>
    <x v="0"/>
    <s v="No"/>
    <n v="5935"/>
    <n v="0"/>
    <n v="133"/>
    <n v="360"/>
    <x v="0"/>
    <x v="2"/>
    <x v="0"/>
    <n v="5935"/>
    <x v="0"/>
    <n v="35"/>
    <s v="Medium Income"/>
    <x v="0"/>
  </r>
  <r>
    <x v="428"/>
    <x v="0"/>
    <s v="Yes"/>
    <n v="0"/>
    <x v="0"/>
    <s v="No"/>
    <n v="2920"/>
    <n v="16"/>
    <n v="87"/>
    <n v="360"/>
    <x v="0"/>
    <x v="1"/>
    <x v="0"/>
    <n v="2936"/>
    <x v="1"/>
    <n v="25"/>
    <s v="Low Income"/>
    <x v="1"/>
  </r>
  <r>
    <x v="429"/>
    <x v="0"/>
    <s v="No"/>
    <n v="0"/>
    <x v="1"/>
    <s v="No"/>
    <n v="2717"/>
    <n v="0"/>
    <n v="60"/>
    <n v="180"/>
    <x v="0"/>
    <x v="0"/>
    <x v="0"/>
    <n v="2717"/>
    <x v="1"/>
    <n v="10"/>
    <s v="Low Income"/>
    <x v="1"/>
  </r>
  <r>
    <x v="430"/>
    <x v="1"/>
    <s v="No"/>
    <n v="1"/>
    <x v="0"/>
    <s v="Yes"/>
    <n v="8624"/>
    <n v="0"/>
    <n v="150"/>
    <n v="360"/>
    <x v="0"/>
    <x v="2"/>
    <x v="0"/>
    <n v="8624"/>
    <x v="2"/>
    <n v="45"/>
    <s v="High Income"/>
    <x v="2"/>
  </r>
  <r>
    <x v="431"/>
    <x v="0"/>
    <s v="No"/>
    <n v="0"/>
    <x v="0"/>
    <s v="No"/>
    <n v="6500"/>
    <n v="0"/>
    <n v="105"/>
    <n v="360"/>
    <x v="1"/>
    <x v="1"/>
    <x v="1"/>
    <n v="6500"/>
    <x v="0"/>
    <n v="35"/>
    <s v="Medium Income"/>
    <x v="1"/>
  </r>
  <r>
    <x v="432"/>
    <x v="0"/>
    <s v="No"/>
    <n v="0"/>
    <x v="0"/>
    <s v="No"/>
    <n v="12876"/>
    <n v="0"/>
    <n v="405"/>
    <n v="360"/>
    <x v="0"/>
    <x v="2"/>
    <x v="0"/>
    <n v="12876"/>
    <x v="2"/>
    <n v="45"/>
    <s v="High Income"/>
    <x v="2"/>
  </r>
  <r>
    <x v="433"/>
    <x v="0"/>
    <s v="Yes"/>
    <n v="0"/>
    <x v="0"/>
    <s v="No"/>
    <n v="2425"/>
    <n v="2340"/>
    <n v="143"/>
    <n v="360"/>
    <x v="0"/>
    <x v="2"/>
    <x v="0"/>
    <n v="4765"/>
    <x v="0"/>
    <n v="35"/>
    <s v="Medium Income"/>
    <x v="0"/>
  </r>
  <r>
    <x v="434"/>
    <x v="0"/>
    <s v="No"/>
    <n v="0"/>
    <x v="0"/>
    <s v="No"/>
    <n v="3750"/>
    <n v="0"/>
    <n v="100"/>
    <n v="360"/>
    <x v="0"/>
    <x v="0"/>
    <x v="0"/>
    <n v="3750"/>
    <x v="0"/>
    <n v="40"/>
    <s v="Medium Income"/>
    <x v="0"/>
  </r>
  <r>
    <x v="435"/>
    <x v="1"/>
    <s v="Yes"/>
    <n v="0"/>
    <x v="0"/>
    <s v="No"/>
    <n v="10047"/>
    <n v="0"/>
    <n v="146"/>
    <n v="240"/>
    <x v="0"/>
    <x v="2"/>
    <x v="0"/>
    <n v="10047"/>
    <x v="2"/>
    <n v="45"/>
    <s v="High Income"/>
    <x v="2"/>
  </r>
  <r>
    <x v="436"/>
    <x v="0"/>
    <s v="No"/>
    <n v="0"/>
    <x v="0"/>
    <s v="No"/>
    <n v="1926"/>
    <n v="1851"/>
    <n v="50"/>
    <n v="360"/>
    <x v="0"/>
    <x v="2"/>
    <x v="0"/>
    <n v="3777"/>
    <x v="0"/>
    <n v="35"/>
    <s v="Medium Income"/>
    <x v="0"/>
  </r>
  <r>
    <x v="437"/>
    <x v="0"/>
    <s v="Yes"/>
    <n v="0"/>
    <x v="0"/>
    <s v="No"/>
    <n v="2213"/>
    <n v="1125"/>
    <n v="146"/>
    <n v="360"/>
    <x v="0"/>
    <x v="0"/>
    <x v="0"/>
    <n v="3338"/>
    <x v="0"/>
    <n v="40"/>
    <s v="Medium Income"/>
    <x v="0"/>
  </r>
  <r>
    <x v="438"/>
    <x v="0"/>
    <s v="No"/>
    <n v="0"/>
    <x v="0"/>
    <s v="Yes"/>
    <n v="10416"/>
    <n v="0"/>
    <n v="187"/>
    <n v="360"/>
    <x v="1"/>
    <x v="0"/>
    <x v="1"/>
    <n v="10416"/>
    <x v="2"/>
    <n v="50"/>
    <s v="High Income"/>
    <x v="1"/>
  </r>
  <r>
    <x v="439"/>
    <x v="1"/>
    <s v="Yes"/>
    <n v="0"/>
    <x v="1"/>
    <s v="Yes"/>
    <n v="7142"/>
    <n v="0"/>
    <n v="138"/>
    <n v="360"/>
    <x v="0"/>
    <x v="1"/>
    <x v="0"/>
    <n v="7142"/>
    <x v="0"/>
    <n v="15"/>
    <s v="Medium Income"/>
    <x v="0"/>
  </r>
  <r>
    <x v="440"/>
    <x v="0"/>
    <s v="No"/>
    <n v="0"/>
    <x v="0"/>
    <s v="No"/>
    <n v="3660"/>
    <n v="5064"/>
    <n v="187"/>
    <n v="360"/>
    <x v="0"/>
    <x v="2"/>
    <x v="0"/>
    <n v="8724"/>
    <x v="2"/>
    <n v="45"/>
    <s v="High Income"/>
    <x v="2"/>
  </r>
  <r>
    <x v="441"/>
    <x v="0"/>
    <s v="Yes"/>
    <n v="0"/>
    <x v="0"/>
    <s v="No"/>
    <n v="7901"/>
    <n v="1833"/>
    <n v="180"/>
    <n v="360"/>
    <x v="0"/>
    <x v="1"/>
    <x v="0"/>
    <n v="9734"/>
    <x v="2"/>
    <n v="45"/>
    <s v="High Income"/>
    <x v="2"/>
  </r>
  <r>
    <x v="442"/>
    <x v="0"/>
    <s v="No"/>
    <n v="3"/>
    <x v="1"/>
    <s v="No"/>
    <n v="4707"/>
    <n v="1993"/>
    <n v="148"/>
    <n v="360"/>
    <x v="0"/>
    <x v="2"/>
    <x v="0"/>
    <n v="6700"/>
    <x v="0"/>
    <n v="15"/>
    <s v="Medium Income"/>
    <x v="0"/>
  </r>
  <r>
    <x v="443"/>
    <x v="0"/>
    <s v="No"/>
    <n v="1"/>
    <x v="0"/>
    <s v="No"/>
    <n v="37719"/>
    <n v="0"/>
    <n v="152"/>
    <n v="360"/>
    <x v="0"/>
    <x v="2"/>
    <x v="0"/>
    <n v="37719"/>
    <x v="2"/>
    <n v="45"/>
    <s v="High Income"/>
    <x v="2"/>
  </r>
  <r>
    <x v="444"/>
    <x v="0"/>
    <s v="Yes"/>
    <n v="0"/>
    <x v="0"/>
    <s v="No"/>
    <n v="7333"/>
    <n v="8333"/>
    <n v="175"/>
    <n v="300"/>
    <x v="1"/>
    <x v="1"/>
    <x v="0"/>
    <n v="15666"/>
    <x v="2"/>
    <n v="45"/>
    <s v="High Income"/>
    <x v="1"/>
  </r>
  <r>
    <x v="445"/>
    <x v="0"/>
    <s v="Yes"/>
    <n v="1"/>
    <x v="0"/>
    <s v="Yes"/>
    <n v="3466"/>
    <n v="1210"/>
    <n v="130"/>
    <n v="360"/>
    <x v="0"/>
    <x v="1"/>
    <x v="0"/>
    <n v="4676"/>
    <x v="0"/>
    <n v="35"/>
    <s v="Medium Income"/>
    <x v="0"/>
  </r>
  <r>
    <x v="446"/>
    <x v="0"/>
    <s v="Yes"/>
    <n v="2"/>
    <x v="1"/>
    <s v="No"/>
    <n v="4652"/>
    <n v="0"/>
    <n v="110"/>
    <n v="360"/>
    <x v="0"/>
    <x v="1"/>
    <x v="0"/>
    <n v="4652"/>
    <x v="0"/>
    <n v="15"/>
    <s v="Medium Income"/>
    <x v="0"/>
  </r>
  <r>
    <x v="447"/>
    <x v="0"/>
    <s v="Yes"/>
    <n v="0"/>
    <x v="0"/>
    <s v="No"/>
    <n v="3539"/>
    <n v="1376"/>
    <n v="55"/>
    <n v="360"/>
    <x v="0"/>
    <x v="1"/>
    <x v="1"/>
    <n v="4915"/>
    <x v="0"/>
    <n v="35"/>
    <s v="Medium Income"/>
    <x v="0"/>
  </r>
  <r>
    <x v="448"/>
    <x v="0"/>
    <s v="Yes"/>
    <n v="2"/>
    <x v="0"/>
    <s v="No"/>
    <n v="3340"/>
    <n v="1710"/>
    <n v="150"/>
    <n v="360"/>
    <x v="1"/>
    <x v="1"/>
    <x v="1"/>
    <n v="5050"/>
    <x v="0"/>
    <n v="35"/>
    <s v="Medium Income"/>
    <x v="1"/>
  </r>
  <r>
    <x v="449"/>
    <x v="0"/>
    <s v="No"/>
    <n v="1"/>
    <x v="1"/>
    <s v="Yes"/>
    <n v="2769"/>
    <n v="1542"/>
    <n v="190"/>
    <n v="360"/>
    <x v="1"/>
    <x v="2"/>
    <x v="1"/>
    <n v="4311"/>
    <x v="0"/>
    <n v="15"/>
    <s v="Medium Income"/>
    <x v="1"/>
  </r>
  <r>
    <x v="450"/>
    <x v="0"/>
    <s v="Yes"/>
    <n v="2"/>
    <x v="1"/>
    <s v="No"/>
    <n v="2309"/>
    <n v="1255"/>
    <n v="125"/>
    <n v="360"/>
    <x v="1"/>
    <x v="1"/>
    <x v="1"/>
    <n v="3564"/>
    <x v="0"/>
    <n v="15"/>
    <s v="Medium Income"/>
    <x v="1"/>
  </r>
  <r>
    <x v="451"/>
    <x v="0"/>
    <s v="Yes"/>
    <n v="2"/>
    <x v="1"/>
    <s v="No"/>
    <n v="1958"/>
    <n v="1456"/>
    <n v="60"/>
    <n v="300"/>
    <x v="1"/>
    <x v="0"/>
    <x v="0"/>
    <n v="3414"/>
    <x v="0"/>
    <n v="20"/>
    <s v="Medium Income"/>
    <x v="1"/>
  </r>
  <r>
    <x v="452"/>
    <x v="0"/>
    <s v="Yes"/>
    <n v="0"/>
    <x v="0"/>
    <s v="No"/>
    <n v="3948"/>
    <n v="1733"/>
    <n v="149"/>
    <n v="360"/>
    <x v="1"/>
    <x v="1"/>
    <x v="1"/>
    <n v="5681"/>
    <x v="0"/>
    <n v="35"/>
    <s v="Medium Income"/>
    <x v="1"/>
  </r>
  <r>
    <x v="453"/>
    <x v="0"/>
    <s v="Yes"/>
    <n v="0"/>
    <x v="0"/>
    <s v="No"/>
    <n v="2483"/>
    <n v="2466"/>
    <n v="90"/>
    <n v="180"/>
    <x v="1"/>
    <x v="1"/>
    <x v="0"/>
    <n v="4949"/>
    <x v="0"/>
    <n v="35"/>
    <s v="Medium Income"/>
    <x v="1"/>
  </r>
  <r>
    <x v="454"/>
    <x v="0"/>
    <s v="No"/>
    <n v="0"/>
    <x v="0"/>
    <s v="Yes"/>
    <n v="7085"/>
    <n v="0"/>
    <n v="84"/>
    <n v="360"/>
    <x v="0"/>
    <x v="2"/>
    <x v="0"/>
    <n v="7085"/>
    <x v="0"/>
    <n v="35"/>
    <s v="Medium Income"/>
    <x v="0"/>
  </r>
  <r>
    <x v="455"/>
    <x v="0"/>
    <s v="Yes"/>
    <n v="2"/>
    <x v="0"/>
    <s v="No"/>
    <n v="3859"/>
    <n v="0"/>
    <n v="96"/>
    <n v="360"/>
    <x v="0"/>
    <x v="2"/>
    <x v="0"/>
    <n v="3859"/>
    <x v="0"/>
    <n v="35"/>
    <s v="Medium Income"/>
    <x v="0"/>
  </r>
  <r>
    <x v="456"/>
    <x v="0"/>
    <s v="Yes"/>
    <n v="0"/>
    <x v="0"/>
    <s v="No"/>
    <n v="4301"/>
    <n v="0"/>
    <n v="118"/>
    <n v="360"/>
    <x v="0"/>
    <x v="0"/>
    <x v="0"/>
    <n v="4301"/>
    <x v="0"/>
    <n v="40"/>
    <s v="Medium Income"/>
    <x v="0"/>
  </r>
  <r>
    <x v="457"/>
    <x v="0"/>
    <s v="Yes"/>
    <n v="0"/>
    <x v="0"/>
    <s v="No"/>
    <n v="3708"/>
    <n v="2569"/>
    <n v="173"/>
    <n v="360"/>
    <x v="0"/>
    <x v="0"/>
    <x v="1"/>
    <n v="6277"/>
    <x v="0"/>
    <n v="40"/>
    <s v="Medium Income"/>
    <x v="0"/>
  </r>
  <r>
    <x v="458"/>
    <x v="0"/>
    <s v="No"/>
    <n v="2"/>
    <x v="0"/>
    <s v="No"/>
    <n v="4354"/>
    <n v="0"/>
    <n v="136"/>
    <n v="360"/>
    <x v="0"/>
    <x v="1"/>
    <x v="0"/>
    <n v="4354"/>
    <x v="0"/>
    <n v="35"/>
    <s v="Medium Income"/>
    <x v="0"/>
  </r>
  <r>
    <x v="459"/>
    <x v="0"/>
    <s v="Yes"/>
    <n v="0"/>
    <x v="0"/>
    <s v="No"/>
    <n v="8334"/>
    <n v="0"/>
    <n v="160"/>
    <n v="360"/>
    <x v="0"/>
    <x v="2"/>
    <x v="1"/>
    <n v="8334"/>
    <x v="2"/>
    <n v="45"/>
    <s v="High Income"/>
    <x v="2"/>
  </r>
  <r>
    <x v="460"/>
    <x v="2"/>
    <s v="Yes"/>
    <n v="0"/>
    <x v="0"/>
    <s v="Yes"/>
    <n v="2083"/>
    <n v="4083"/>
    <n v="160"/>
    <n v="360"/>
    <x v="1"/>
    <x v="2"/>
    <x v="0"/>
    <n v="6166"/>
    <x v="0"/>
    <n v="35"/>
    <s v="Medium Income"/>
    <x v="1"/>
  </r>
  <r>
    <x v="461"/>
    <x v="0"/>
    <s v="Yes"/>
    <n v="3"/>
    <x v="0"/>
    <s v="No"/>
    <n v="7740"/>
    <n v="0"/>
    <n v="128"/>
    <n v="180"/>
    <x v="0"/>
    <x v="0"/>
    <x v="0"/>
    <n v="7740"/>
    <x v="0"/>
    <n v="40"/>
    <s v="Medium Income"/>
    <x v="0"/>
  </r>
  <r>
    <x v="462"/>
    <x v="0"/>
    <s v="Yes"/>
    <n v="0"/>
    <x v="0"/>
    <s v="No"/>
    <n v="3015"/>
    <n v="2188"/>
    <n v="153"/>
    <n v="360"/>
    <x v="0"/>
    <x v="1"/>
    <x v="0"/>
    <n v="5203"/>
    <x v="0"/>
    <n v="35"/>
    <s v="Medium Income"/>
    <x v="0"/>
  </r>
  <r>
    <x v="463"/>
    <x v="1"/>
    <s v="No"/>
    <n v="1"/>
    <x v="1"/>
    <s v="No"/>
    <n v="5191"/>
    <n v="0"/>
    <n v="132"/>
    <n v="360"/>
    <x v="0"/>
    <x v="2"/>
    <x v="0"/>
    <n v="5191"/>
    <x v="0"/>
    <n v="15"/>
    <s v="Medium Income"/>
    <x v="0"/>
  </r>
  <r>
    <x v="464"/>
    <x v="0"/>
    <s v="No"/>
    <n v="0"/>
    <x v="0"/>
    <s v="No"/>
    <n v="4166"/>
    <n v="0"/>
    <n v="98"/>
    <n v="360"/>
    <x v="1"/>
    <x v="2"/>
    <x v="1"/>
    <n v="4166"/>
    <x v="0"/>
    <n v="35"/>
    <s v="Medium Income"/>
    <x v="1"/>
  </r>
  <r>
    <x v="465"/>
    <x v="0"/>
    <s v="No"/>
    <n v="0"/>
    <x v="0"/>
    <s v="No"/>
    <n v="6000"/>
    <n v="0"/>
    <n v="140"/>
    <n v="360"/>
    <x v="0"/>
    <x v="1"/>
    <x v="0"/>
    <n v="6000"/>
    <x v="0"/>
    <n v="35"/>
    <s v="Medium Income"/>
    <x v="0"/>
  </r>
  <r>
    <x v="466"/>
    <x v="0"/>
    <s v="Yes"/>
    <n v="3"/>
    <x v="1"/>
    <s v="No"/>
    <n v="2947"/>
    <n v="1664"/>
    <n v="70"/>
    <n v="180"/>
    <x v="1"/>
    <x v="0"/>
    <x v="1"/>
    <n v="4611"/>
    <x v="0"/>
    <n v="20"/>
    <s v="Medium Income"/>
    <x v="1"/>
  </r>
  <r>
    <x v="467"/>
    <x v="2"/>
    <s v="Yes"/>
    <n v="0"/>
    <x v="0"/>
    <s v="No"/>
    <n v="16692"/>
    <n v="0"/>
    <n v="110"/>
    <n v="360"/>
    <x v="0"/>
    <x v="2"/>
    <x v="0"/>
    <n v="16692"/>
    <x v="2"/>
    <n v="45"/>
    <s v="High Income"/>
    <x v="2"/>
  </r>
  <r>
    <x v="468"/>
    <x v="1"/>
    <s v="Yes"/>
    <n v="2"/>
    <x v="1"/>
    <s v="No"/>
    <n v="210"/>
    <n v="2917"/>
    <n v="98"/>
    <n v="360"/>
    <x v="0"/>
    <x v="2"/>
    <x v="0"/>
    <n v="3127"/>
    <x v="0"/>
    <n v="15"/>
    <s v="Medium Income"/>
    <x v="0"/>
  </r>
  <r>
    <x v="469"/>
    <x v="0"/>
    <s v="Yes"/>
    <n v="0"/>
    <x v="0"/>
    <s v="No"/>
    <n v="4333"/>
    <n v="2451"/>
    <n v="110"/>
    <n v="360"/>
    <x v="0"/>
    <x v="0"/>
    <x v="1"/>
    <n v="6784"/>
    <x v="0"/>
    <n v="40"/>
    <s v="Medium Income"/>
    <x v="0"/>
  </r>
  <r>
    <x v="470"/>
    <x v="0"/>
    <s v="Yes"/>
    <n v="1"/>
    <x v="0"/>
    <s v="Yes"/>
    <n v="3450"/>
    <n v="2079"/>
    <n v="162"/>
    <n v="360"/>
    <x v="0"/>
    <x v="2"/>
    <x v="0"/>
    <n v="5529"/>
    <x v="0"/>
    <n v="35"/>
    <s v="Medium Income"/>
    <x v="0"/>
  </r>
  <r>
    <x v="471"/>
    <x v="0"/>
    <s v="Yes"/>
    <n v="1"/>
    <x v="1"/>
    <s v="No"/>
    <n v="2653"/>
    <n v="1500"/>
    <n v="113"/>
    <n v="180"/>
    <x v="1"/>
    <x v="1"/>
    <x v="1"/>
    <n v="4153"/>
    <x v="0"/>
    <n v="15"/>
    <s v="Medium Income"/>
    <x v="1"/>
  </r>
  <r>
    <x v="472"/>
    <x v="0"/>
    <s v="Yes"/>
    <n v="3"/>
    <x v="0"/>
    <s v="No"/>
    <n v="4691"/>
    <n v="0"/>
    <n v="100"/>
    <n v="360"/>
    <x v="0"/>
    <x v="2"/>
    <x v="0"/>
    <n v="4691"/>
    <x v="0"/>
    <n v="35"/>
    <s v="Medium Income"/>
    <x v="0"/>
  </r>
  <r>
    <x v="473"/>
    <x v="1"/>
    <s v="No"/>
    <n v="0"/>
    <x v="0"/>
    <s v="Yes"/>
    <n v="2500"/>
    <n v="0"/>
    <n v="93"/>
    <n v="360"/>
    <x v="1"/>
    <x v="0"/>
    <x v="0"/>
    <n v="2500"/>
    <x v="1"/>
    <n v="30"/>
    <s v="Low Income"/>
    <x v="1"/>
  </r>
  <r>
    <x v="474"/>
    <x v="0"/>
    <s v="No"/>
    <n v="2"/>
    <x v="0"/>
    <s v="No"/>
    <n v="5532"/>
    <n v="4648"/>
    <n v="162"/>
    <n v="360"/>
    <x v="0"/>
    <x v="1"/>
    <x v="0"/>
    <n v="10180"/>
    <x v="2"/>
    <n v="45"/>
    <s v="High Income"/>
    <x v="2"/>
  </r>
  <r>
    <x v="475"/>
    <x v="0"/>
    <s v="Yes"/>
    <n v="2"/>
    <x v="0"/>
    <s v="Yes"/>
    <n v="16525"/>
    <n v="1014"/>
    <n v="150"/>
    <n v="360"/>
    <x v="0"/>
    <x v="1"/>
    <x v="0"/>
    <n v="17539"/>
    <x v="2"/>
    <n v="45"/>
    <s v="High Income"/>
    <x v="2"/>
  </r>
  <r>
    <x v="476"/>
    <x v="0"/>
    <s v="Yes"/>
    <n v="2"/>
    <x v="0"/>
    <s v="No"/>
    <n v="6700"/>
    <n v="1750"/>
    <n v="230"/>
    <n v="300"/>
    <x v="0"/>
    <x v="2"/>
    <x v="0"/>
    <n v="8450"/>
    <x v="2"/>
    <n v="45"/>
    <s v="High Income"/>
    <x v="2"/>
  </r>
  <r>
    <x v="477"/>
    <x v="2"/>
    <s v="Yes"/>
    <n v="2"/>
    <x v="0"/>
    <s v="No"/>
    <n v="2873"/>
    <n v="1872"/>
    <n v="132"/>
    <n v="360"/>
    <x v="1"/>
    <x v="2"/>
    <x v="1"/>
    <n v="4745"/>
    <x v="0"/>
    <n v="35"/>
    <s v="Medium Income"/>
    <x v="1"/>
  </r>
  <r>
    <x v="478"/>
    <x v="0"/>
    <s v="Yes"/>
    <n v="1"/>
    <x v="0"/>
    <s v="Yes"/>
    <n v="16667"/>
    <n v="2250"/>
    <n v="86"/>
    <n v="360"/>
    <x v="0"/>
    <x v="2"/>
    <x v="0"/>
    <n v="18917"/>
    <x v="2"/>
    <n v="45"/>
    <s v="High Income"/>
    <x v="2"/>
  </r>
  <r>
    <x v="479"/>
    <x v="0"/>
    <s v="Yes"/>
    <n v="2"/>
    <x v="0"/>
    <s v="No"/>
    <n v="2947"/>
    <n v="1603"/>
    <n v="146"/>
    <n v="360"/>
    <x v="0"/>
    <x v="0"/>
    <x v="1"/>
    <n v="4550"/>
    <x v="0"/>
    <n v="40"/>
    <s v="Medium Income"/>
    <x v="0"/>
  </r>
  <r>
    <x v="480"/>
    <x v="1"/>
    <s v="No"/>
    <n v="0"/>
    <x v="1"/>
    <s v="No"/>
    <n v="4350"/>
    <n v="0"/>
    <n v="154"/>
    <n v="360"/>
    <x v="0"/>
    <x v="1"/>
    <x v="0"/>
    <n v="4350"/>
    <x v="0"/>
    <n v="15"/>
    <s v="Medium Income"/>
    <x v="0"/>
  </r>
  <r>
    <x v="481"/>
    <x v="0"/>
    <s v="Yes"/>
    <n v="3"/>
    <x v="1"/>
    <s v="No"/>
    <n v="3095"/>
    <n v="0"/>
    <n v="113"/>
    <n v="360"/>
    <x v="0"/>
    <x v="1"/>
    <x v="0"/>
    <n v="3095"/>
    <x v="0"/>
    <n v="15"/>
    <s v="Medium Income"/>
    <x v="0"/>
  </r>
  <r>
    <x v="482"/>
    <x v="0"/>
    <s v="Yes"/>
    <n v="0"/>
    <x v="0"/>
    <s v="No"/>
    <n v="2083"/>
    <n v="3150"/>
    <n v="128"/>
    <n v="360"/>
    <x v="0"/>
    <x v="2"/>
    <x v="0"/>
    <n v="5233"/>
    <x v="0"/>
    <n v="35"/>
    <s v="Medium Income"/>
    <x v="0"/>
  </r>
  <r>
    <x v="483"/>
    <x v="0"/>
    <s v="Yes"/>
    <n v="0"/>
    <x v="0"/>
    <s v="No"/>
    <n v="10833"/>
    <n v="0"/>
    <n v="234"/>
    <n v="360"/>
    <x v="0"/>
    <x v="2"/>
    <x v="0"/>
    <n v="10833"/>
    <x v="2"/>
    <n v="45"/>
    <s v="High Income"/>
    <x v="2"/>
  </r>
  <r>
    <x v="484"/>
    <x v="0"/>
    <s v="Yes"/>
    <n v="2"/>
    <x v="0"/>
    <s v="No"/>
    <n v="8333"/>
    <n v="0"/>
    <n v="246"/>
    <n v="360"/>
    <x v="0"/>
    <x v="2"/>
    <x v="0"/>
    <n v="8333"/>
    <x v="2"/>
    <n v="45"/>
    <s v="High Income"/>
    <x v="2"/>
  </r>
  <r>
    <x v="485"/>
    <x v="0"/>
    <s v="Yes"/>
    <n v="1"/>
    <x v="1"/>
    <s v="No"/>
    <n v="1958"/>
    <n v="2436"/>
    <n v="131"/>
    <n v="360"/>
    <x v="0"/>
    <x v="1"/>
    <x v="0"/>
    <n v="4394"/>
    <x v="0"/>
    <n v="15"/>
    <s v="Medium Income"/>
    <x v="0"/>
  </r>
  <r>
    <x v="486"/>
    <x v="0"/>
    <s v="No"/>
    <n v="2"/>
    <x v="0"/>
    <s v="No"/>
    <n v="3547"/>
    <n v="0"/>
    <n v="80"/>
    <n v="360"/>
    <x v="1"/>
    <x v="1"/>
    <x v="1"/>
    <n v="3547"/>
    <x v="0"/>
    <n v="35"/>
    <s v="Medium Income"/>
    <x v="1"/>
  </r>
  <r>
    <x v="487"/>
    <x v="0"/>
    <s v="Yes"/>
    <n v="1"/>
    <x v="0"/>
    <s v="No"/>
    <n v="18333"/>
    <n v="0"/>
    <n v="500"/>
    <n v="360"/>
    <x v="0"/>
    <x v="0"/>
    <x v="1"/>
    <n v="18333"/>
    <x v="2"/>
    <n v="50"/>
    <s v="High Income"/>
    <x v="2"/>
  </r>
  <r>
    <x v="488"/>
    <x v="0"/>
    <s v="Yes"/>
    <n v="2"/>
    <x v="0"/>
    <s v="Yes"/>
    <n v="4583"/>
    <n v="2083"/>
    <n v="160"/>
    <n v="360"/>
    <x v="0"/>
    <x v="2"/>
    <x v="0"/>
    <n v="6666"/>
    <x v="0"/>
    <n v="35"/>
    <s v="Medium Income"/>
    <x v="0"/>
  </r>
  <r>
    <x v="489"/>
    <x v="0"/>
    <s v="No"/>
    <n v="0"/>
    <x v="0"/>
    <s v="No"/>
    <n v="2435"/>
    <n v="0"/>
    <n v="75"/>
    <n v="360"/>
    <x v="0"/>
    <x v="0"/>
    <x v="1"/>
    <n v="2435"/>
    <x v="1"/>
    <n v="30"/>
    <s v="Low Income"/>
    <x v="1"/>
  </r>
  <r>
    <x v="490"/>
    <x v="0"/>
    <s v="No"/>
    <n v="0"/>
    <x v="1"/>
    <s v="No"/>
    <n v="2699"/>
    <n v="2785"/>
    <n v="96"/>
    <n v="360"/>
    <x v="1"/>
    <x v="2"/>
    <x v="0"/>
    <n v="5484"/>
    <x v="0"/>
    <n v="15"/>
    <s v="Medium Income"/>
    <x v="1"/>
  </r>
  <r>
    <x v="491"/>
    <x v="0"/>
    <s v="Yes"/>
    <n v="1"/>
    <x v="1"/>
    <s v="No"/>
    <n v="5333"/>
    <n v="1131"/>
    <n v="186"/>
    <n v="360"/>
    <x v="1"/>
    <x v="0"/>
    <x v="0"/>
    <n v="6464"/>
    <x v="0"/>
    <n v="20"/>
    <s v="Medium Income"/>
    <x v="1"/>
  </r>
  <r>
    <x v="492"/>
    <x v="0"/>
    <s v="No"/>
    <n v="0"/>
    <x v="1"/>
    <s v="No"/>
    <n v="3691"/>
    <n v="0"/>
    <n v="110"/>
    <n v="360"/>
    <x v="0"/>
    <x v="1"/>
    <x v="0"/>
    <n v="3691"/>
    <x v="0"/>
    <n v="15"/>
    <s v="Medium Income"/>
    <x v="0"/>
  </r>
  <r>
    <x v="493"/>
    <x v="1"/>
    <s v="No"/>
    <n v="0"/>
    <x v="1"/>
    <s v="Yes"/>
    <n v="17263"/>
    <n v="0"/>
    <n v="225"/>
    <n v="360"/>
    <x v="0"/>
    <x v="2"/>
    <x v="0"/>
    <n v="17263"/>
    <x v="2"/>
    <n v="25"/>
    <s v="High Income"/>
    <x v="2"/>
  </r>
  <r>
    <x v="494"/>
    <x v="0"/>
    <s v="Yes"/>
    <n v="0"/>
    <x v="0"/>
    <s v="No"/>
    <n v="3597"/>
    <n v="2157"/>
    <n v="119"/>
    <n v="360"/>
    <x v="1"/>
    <x v="1"/>
    <x v="1"/>
    <n v="5754"/>
    <x v="0"/>
    <n v="35"/>
    <s v="Medium Income"/>
    <x v="1"/>
  </r>
  <r>
    <x v="495"/>
    <x v="1"/>
    <s v="Yes"/>
    <n v="1"/>
    <x v="0"/>
    <s v="No"/>
    <n v="3326"/>
    <n v="913"/>
    <n v="105"/>
    <n v="84"/>
    <x v="0"/>
    <x v="2"/>
    <x v="0"/>
    <n v="4239"/>
    <x v="0"/>
    <n v="35"/>
    <s v="Medium Income"/>
    <x v="0"/>
  </r>
  <r>
    <x v="496"/>
    <x v="0"/>
    <s v="Yes"/>
    <n v="0"/>
    <x v="1"/>
    <s v="No"/>
    <n v="2600"/>
    <n v="1700"/>
    <n v="107"/>
    <n v="360"/>
    <x v="0"/>
    <x v="1"/>
    <x v="0"/>
    <n v="4300"/>
    <x v="0"/>
    <n v="15"/>
    <s v="Medium Income"/>
    <x v="0"/>
  </r>
  <r>
    <x v="497"/>
    <x v="0"/>
    <s v="Yes"/>
    <n v="0"/>
    <x v="0"/>
    <s v="No"/>
    <n v="4625"/>
    <n v="2857"/>
    <n v="111"/>
    <n v="12"/>
    <x v="1"/>
    <x v="0"/>
    <x v="0"/>
    <n v="7482"/>
    <x v="0"/>
    <n v="40"/>
    <s v="Medium Income"/>
    <x v="1"/>
  </r>
  <r>
    <x v="498"/>
    <x v="0"/>
    <s v="Yes"/>
    <n v="1"/>
    <x v="0"/>
    <s v="Yes"/>
    <n v="2895"/>
    <n v="0"/>
    <n v="95"/>
    <n v="360"/>
    <x v="0"/>
    <x v="2"/>
    <x v="0"/>
    <n v="2895"/>
    <x v="1"/>
    <n v="25"/>
    <s v="Low Income"/>
    <x v="1"/>
  </r>
  <r>
    <x v="499"/>
    <x v="0"/>
    <s v="No"/>
    <n v="0"/>
    <x v="0"/>
    <s v="No"/>
    <n v="6283"/>
    <n v="4416"/>
    <n v="209"/>
    <n v="360"/>
    <x v="1"/>
    <x v="1"/>
    <x v="1"/>
    <n v="10699"/>
    <x v="2"/>
    <n v="45"/>
    <s v="High Income"/>
    <x v="1"/>
  </r>
  <r>
    <x v="500"/>
    <x v="1"/>
    <s v="No"/>
    <n v="0"/>
    <x v="0"/>
    <s v="No"/>
    <n v="645"/>
    <n v="3683"/>
    <n v="113"/>
    <n v="480"/>
    <x v="0"/>
    <x v="1"/>
    <x v="0"/>
    <n v="4328"/>
    <x v="0"/>
    <n v="35"/>
    <s v="Medium Income"/>
    <x v="0"/>
  </r>
  <r>
    <x v="501"/>
    <x v="1"/>
    <s v="No"/>
    <n v="0"/>
    <x v="0"/>
    <s v="No"/>
    <n v="3159"/>
    <n v="0"/>
    <n v="100"/>
    <n v="360"/>
    <x v="0"/>
    <x v="2"/>
    <x v="0"/>
    <n v="3159"/>
    <x v="0"/>
    <n v="35"/>
    <s v="Medium Income"/>
    <x v="0"/>
  </r>
  <r>
    <x v="502"/>
    <x v="0"/>
    <s v="Yes"/>
    <n v="2"/>
    <x v="0"/>
    <s v="No"/>
    <n v="4865"/>
    <n v="5624"/>
    <n v="208"/>
    <n v="360"/>
    <x v="0"/>
    <x v="2"/>
    <x v="0"/>
    <n v="10489"/>
    <x v="2"/>
    <n v="45"/>
    <s v="High Income"/>
    <x v="2"/>
  </r>
  <r>
    <x v="503"/>
    <x v="0"/>
    <s v="Yes"/>
    <n v="1"/>
    <x v="1"/>
    <s v="No"/>
    <n v="4050"/>
    <n v="5302"/>
    <n v="138"/>
    <n v="360"/>
    <x v="1"/>
    <x v="1"/>
    <x v="1"/>
    <n v="9352"/>
    <x v="2"/>
    <n v="25"/>
    <s v="High Income"/>
    <x v="1"/>
  </r>
  <r>
    <x v="504"/>
    <x v="0"/>
    <s v="Yes"/>
    <n v="0"/>
    <x v="1"/>
    <s v="No"/>
    <n v="3814"/>
    <n v="1483"/>
    <n v="124"/>
    <n v="300"/>
    <x v="0"/>
    <x v="2"/>
    <x v="0"/>
    <n v="5297"/>
    <x v="0"/>
    <n v="15"/>
    <s v="Medium Income"/>
    <x v="0"/>
  </r>
  <r>
    <x v="505"/>
    <x v="0"/>
    <s v="Yes"/>
    <n v="2"/>
    <x v="0"/>
    <s v="No"/>
    <n v="3510"/>
    <n v="4416"/>
    <n v="243"/>
    <n v="360"/>
    <x v="0"/>
    <x v="1"/>
    <x v="0"/>
    <n v="7926"/>
    <x v="0"/>
    <n v="35"/>
    <s v="Medium Income"/>
    <x v="0"/>
  </r>
  <r>
    <x v="506"/>
    <x v="0"/>
    <s v="Yes"/>
    <n v="0"/>
    <x v="0"/>
    <s v="No"/>
    <n v="20833"/>
    <n v="6667"/>
    <n v="480"/>
    <n v="360"/>
    <x v="1"/>
    <x v="0"/>
    <x v="0"/>
    <n v="27500"/>
    <x v="2"/>
    <n v="50"/>
    <s v="High Income"/>
    <x v="1"/>
  </r>
  <r>
    <x v="507"/>
    <x v="2"/>
    <s v="No"/>
    <n v="0"/>
    <x v="0"/>
    <s v="No"/>
    <n v="3583"/>
    <n v="0"/>
    <n v="96"/>
    <n v="360"/>
    <x v="0"/>
    <x v="0"/>
    <x v="1"/>
    <n v="3583"/>
    <x v="0"/>
    <n v="40"/>
    <s v="Medium Income"/>
    <x v="0"/>
  </r>
  <r>
    <x v="508"/>
    <x v="0"/>
    <s v="Yes"/>
    <n v="0"/>
    <x v="0"/>
    <s v="Yes"/>
    <n v="2479"/>
    <n v="3013"/>
    <n v="188"/>
    <n v="360"/>
    <x v="0"/>
    <x v="0"/>
    <x v="0"/>
    <n v="5492"/>
    <x v="0"/>
    <n v="40"/>
    <s v="Medium Income"/>
    <x v="0"/>
  </r>
  <r>
    <x v="509"/>
    <x v="1"/>
    <s v="No"/>
    <n v="1"/>
    <x v="0"/>
    <s v="No"/>
    <n v="13262"/>
    <n v="0"/>
    <n v="40"/>
    <n v="360"/>
    <x v="0"/>
    <x v="0"/>
    <x v="0"/>
    <n v="13262"/>
    <x v="2"/>
    <n v="50"/>
    <s v="High Income"/>
    <x v="2"/>
  </r>
  <r>
    <x v="510"/>
    <x v="0"/>
    <s v="No"/>
    <n v="0"/>
    <x v="1"/>
    <s v="No"/>
    <n v="3598"/>
    <n v="1287"/>
    <n v="100"/>
    <n v="360"/>
    <x v="0"/>
    <x v="1"/>
    <x v="1"/>
    <n v="4885"/>
    <x v="0"/>
    <n v="15"/>
    <s v="Medium Income"/>
    <x v="0"/>
  </r>
  <r>
    <x v="511"/>
    <x v="0"/>
    <s v="Yes"/>
    <n v="1"/>
    <x v="0"/>
    <s v="No"/>
    <n v="6065"/>
    <n v="2004"/>
    <n v="250"/>
    <n v="360"/>
    <x v="0"/>
    <x v="2"/>
    <x v="0"/>
    <n v="8069"/>
    <x v="2"/>
    <n v="45"/>
    <s v="High Income"/>
    <x v="2"/>
  </r>
  <r>
    <x v="512"/>
    <x v="0"/>
    <s v="Yes"/>
    <n v="2"/>
    <x v="0"/>
    <s v="No"/>
    <n v="3283"/>
    <n v="2035"/>
    <n v="148"/>
    <n v="360"/>
    <x v="0"/>
    <x v="0"/>
    <x v="0"/>
    <n v="5318"/>
    <x v="0"/>
    <n v="40"/>
    <s v="Medium Income"/>
    <x v="0"/>
  </r>
  <r>
    <x v="513"/>
    <x v="0"/>
    <s v="Yes"/>
    <n v="0"/>
    <x v="0"/>
    <s v="No"/>
    <n v="2130"/>
    <n v="6666"/>
    <n v="70"/>
    <n v="180"/>
    <x v="0"/>
    <x v="2"/>
    <x v="1"/>
    <n v="8796"/>
    <x v="2"/>
    <n v="45"/>
    <s v="High Income"/>
    <x v="2"/>
  </r>
  <r>
    <x v="514"/>
    <x v="0"/>
    <s v="No"/>
    <n v="0"/>
    <x v="0"/>
    <s v="No"/>
    <n v="5815"/>
    <n v="3666"/>
    <n v="311"/>
    <n v="360"/>
    <x v="0"/>
    <x v="1"/>
    <x v="1"/>
    <n v="9481"/>
    <x v="2"/>
    <n v="45"/>
    <s v="High Income"/>
    <x v="2"/>
  </r>
  <r>
    <x v="515"/>
    <x v="0"/>
    <s v="Yes"/>
    <n v="3"/>
    <x v="0"/>
    <s v="No"/>
    <n v="3466"/>
    <n v="3428"/>
    <n v="150"/>
    <n v="360"/>
    <x v="0"/>
    <x v="1"/>
    <x v="0"/>
    <n v="6894"/>
    <x v="0"/>
    <n v="35"/>
    <s v="Medium Income"/>
    <x v="0"/>
  </r>
  <r>
    <x v="516"/>
    <x v="1"/>
    <s v="Yes"/>
    <n v="2"/>
    <x v="0"/>
    <s v="No"/>
    <n v="2031"/>
    <n v="1632"/>
    <n v="113"/>
    <n v="480"/>
    <x v="0"/>
    <x v="2"/>
    <x v="0"/>
    <n v="3663"/>
    <x v="0"/>
    <n v="35"/>
    <s v="Medium Income"/>
    <x v="0"/>
  </r>
  <r>
    <x v="517"/>
    <x v="0"/>
    <s v="Yes"/>
    <n v="0"/>
    <x v="1"/>
    <s v="No"/>
    <n v="3074"/>
    <n v="1800"/>
    <n v="123"/>
    <n v="360"/>
    <x v="1"/>
    <x v="2"/>
    <x v="1"/>
    <n v="4874"/>
    <x v="0"/>
    <n v="15"/>
    <s v="Medium Income"/>
    <x v="1"/>
  </r>
  <r>
    <x v="518"/>
    <x v="0"/>
    <s v="No"/>
    <n v="0"/>
    <x v="0"/>
    <s v="No"/>
    <n v="4683"/>
    <n v="1915"/>
    <n v="185"/>
    <n v="360"/>
    <x v="0"/>
    <x v="2"/>
    <x v="1"/>
    <n v="6598"/>
    <x v="0"/>
    <n v="35"/>
    <s v="Medium Income"/>
    <x v="0"/>
  </r>
  <r>
    <x v="519"/>
    <x v="1"/>
    <s v="No"/>
    <n v="0"/>
    <x v="1"/>
    <s v="No"/>
    <n v="3400"/>
    <n v="0"/>
    <n v="95"/>
    <n v="360"/>
    <x v="0"/>
    <x v="1"/>
    <x v="1"/>
    <n v="3400"/>
    <x v="0"/>
    <n v="15"/>
    <s v="Medium Income"/>
    <x v="0"/>
  </r>
  <r>
    <x v="520"/>
    <x v="0"/>
    <s v="Yes"/>
    <n v="2"/>
    <x v="1"/>
    <s v="No"/>
    <n v="2192"/>
    <n v="1742"/>
    <n v="45"/>
    <n v="360"/>
    <x v="0"/>
    <x v="2"/>
    <x v="0"/>
    <n v="3934"/>
    <x v="0"/>
    <n v="15"/>
    <s v="Medium Income"/>
    <x v="0"/>
  </r>
  <r>
    <x v="521"/>
    <x v="0"/>
    <s v="No"/>
    <n v="0"/>
    <x v="0"/>
    <s v="No"/>
    <n v="2500"/>
    <n v="0"/>
    <n v="55"/>
    <n v="360"/>
    <x v="0"/>
    <x v="2"/>
    <x v="0"/>
    <n v="2500"/>
    <x v="1"/>
    <n v="25"/>
    <s v="Low Income"/>
    <x v="1"/>
  </r>
  <r>
    <x v="522"/>
    <x v="0"/>
    <s v="Yes"/>
    <n v="3"/>
    <x v="0"/>
    <s v="Yes"/>
    <n v="5677"/>
    <n v="1424"/>
    <n v="100"/>
    <n v="360"/>
    <x v="0"/>
    <x v="1"/>
    <x v="0"/>
    <n v="7101"/>
    <x v="0"/>
    <n v="35"/>
    <s v="Medium Income"/>
    <x v="0"/>
  </r>
  <r>
    <x v="523"/>
    <x v="0"/>
    <s v="Yes"/>
    <n v="2"/>
    <x v="0"/>
    <s v="Yes"/>
    <n v="7948"/>
    <n v="7166"/>
    <n v="480"/>
    <n v="360"/>
    <x v="0"/>
    <x v="1"/>
    <x v="0"/>
    <n v="15114"/>
    <x v="2"/>
    <n v="45"/>
    <s v="High Income"/>
    <x v="2"/>
  </r>
  <r>
    <x v="524"/>
    <x v="0"/>
    <s v="No"/>
    <n v="0"/>
    <x v="0"/>
    <s v="No"/>
    <n v="4680"/>
    <n v="2087"/>
    <n v="146"/>
    <n v="360"/>
    <x v="0"/>
    <x v="2"/>
    <x v="1"/>
    <n v="6767"/>
    <x v="0"/>
    <n v="35"/>
    <s v="Medium Income"/>
    <x v="0"/>
  </r>
  <r>
    <x v="525"/>
    <x v="0"/>
    <s v="Yes"/>
    <n v="2"/>
    <x v="0"/>
    <s v="Yes"/>
    <n v="17500"/>
    <n v="0"/>
    <n v="400"/>
    <n v="360"/>
    <x v="0"/>
    <x v="1"/>
    <x v="0"/>
    <n v="17500"/>
    <x v="2"/>
    <n v="45"/>
    <s v="High Income"/>
    <x v="2"/>
  </r>
  <r>
    <x v="526"/>
    <x v="0"/>
    <s v="Yes"/>
    <n v="0"/>
    <x v="0"/>
    <s v="No"/>
    <n v="3775"/>
    <n v="0"/>
    <n v="110"/>
    <n v="360"/>
    <x v="0"/>
    <x v="2"/>
    <x v="0"/>
    <n v="3775"/>
    <x v="0"/>
    <n v="35"/>
    <s v="Medium Income"/>
    <x v="0"/>
  </r>
  <r>
    <x v="527"/>
    <x v="0"/>
    <s v="Yes"/>
    <n v="1"/>
    <x v="1"/>
    <s v="No"/>
    <n v="5285"/>
    <n v="1430"/>
    <n v="161"/>
    <n v="360"/>
    <x v="1"/>
    <x v="2"/>
    <x v="0"/>
    <n v="6715"/>
    <x v="0"/>
    <n v="15"/>
    <s v="Medium Income"/>
    <x v="1"/>
  </r>
  <r>
    <x v="528"/>
    <x v="0"/>
    <s v="No"/>
    <n v="1"/>
    <x v="1"/>
    <s v="No"/>
    <n v="2679"/>
    <n v="1302"/>
    <n v="94"/>
    <n v="360"/>
    <x v="0"/>
    <x v="2"/>
    <x v="0"/>
    <n v="3981"/>
    <x v="0"/>
    <n v="15"/>
    <s v="Medium Income"/>
    <x v="0"/>
  </r>
  <r>
    <x v="529"/>
    <x v="0"/>
    <s v="No"/>
    <n v="0"/>
    <x v="1"/>
    <s v="No"/>
    <n v="6783"/>
    <n v="0"/>
    <n v="130"/>
    <n v="360"/>
    <x v="0"/>
    <x v="2"/>
    <x v="0"/>
    <n v="6783"/>
    <x v="0"/>
    <n v="15"/>
    <s v="Medium Income"/>
    <x v="0"/>
  </r>
  <r>
    <x v="530"/>
    <x v="0"/>
    <s v="Yes"/>
    <n v="0"/>
    <x v="0"/>
    <s v="No"/>
    <n v="1025"/>
    <n v="5500"/>
    <n v="216"/>
    <n v="360"/>
    <x v="1"/>
    <x v="1"/>
    <x v="0"/>
    <n v="6525"/>
    <x v="0"/>
    <n v="35"/>
    <s v="Medium Income"/>
    <x v="1"/>
  </r>
  <r>
    <x v="531"/>
    <x v="0"/>
    <s v="Yes"/>
    <n v="3"/>
    <x v="0"/>
    <s v="No"/>
    <n v="4281"/>
    <n v="0"/>
    <n v="100"/>
    <n v="360"/>
    <x v="0"/>
    <x v="0"/>
    <x v="0"/>
    <n v="4281"/>
    <x v="0"/>
    <n v="40"/>
    <s v="Medium Income"/>
    <x v="0"/>
  </r>
  <r>
    <x v="532"/>
    <x v="0"/>
    <s v="No"/>
    <n v="2"/>
    <x v="0"/>
    <s v="No"/>
    <n v="3588"/>
    <n v="0"/>
    <n v="110"/>
    <n v="360"/>
    <x v="1"/>
    <x v="1"/>
    <x v="1"/>
    <n v="3588"/>
    <x v="0"/>
    <n v="35"/>
    <s v="Medium Income"/>
    <x v="1"/>
  </r>
  <r>
    <x v="533"/>
    <x v="0"/>
    <s v="No"/>
    <n v="1"/>
    <x v="0"/>
    <s v="No"/>
    <n v="11250"/>
    <n v="0"/>
    <n v="196"/>
    <n v="360"/>
    <x v="1"/>
    <x v="2"/>
    <x v="1"/>
    <n v="11250"/>
    <x v="2"/>
    <n v="45"/>
    <s v="High Income"/>
    <x v="1"/>
  </r>
  <r>
    <x v="534"/>
    <x v="1"/>
    <s v="No"/>
    <n v="0"/>
    <x v="1"/>
    <s v="Yes"/>
    <n v="18165"/>
    <n v="0"/>
    <n v="125"/>
    <n v="360"/>
    <x v="0"/>
    <x v="0"/>
    <x v="0"/>
    <n v="18165"/>
    <x v="2"/>
    <n v="30"/>
    <s v="High Income"/>
    <x v="2"/>
  </r>
  <r>
    <x v="535"/>
    <x v="0"/>
    <s v="No"/>
    <n v="0"/>
    <x v="1"/>
    <s v="No"/>
    <n v="2550"/>
    <n v="2042"/>
    <n v="126"/>
    <n v="360"/>
    <x v="0"/>
    <x v="1"/>
    <x v="0"/>
    <n v="4592"/>
    <x v="0"/>
    <n v="15"/>
    <s v="Medium Income"/>
    <x v="0"/>
  </r>
  <r>
    <x v="536"/>
    <x v="0"/>
    <s v="Yes"/>
    <n v="0"/>
    <x v="0"/>
    <s v="No"/>
    <n v="6133"/>
    <n v="3906"/>
    <n v="324"/>
    <n v="360"/>
    <x v="0"/>
    <x v="0"/>
    <x v="0"/>
    <n v="10039"/>
    <x v="2"/>
    <n v="50"/>
    <s v="High Income"/>
    <x v="2"/>
  </r>
  <r>
    <x v="537"/>
    <x v="0"/>
    <s v="No"/>
    <n v="2"/>
    <x v="0"/>
    <s v="No"/>
    <n v="3617"/>
    <n v="0"/>
    <n v="107"/>
    <n v="360"/>
    <x v="0"/>
    <x v="2"/>
    <x v="0"/>
    <n v="3617"/>
    <x v="0"/>
    <n v="35"/>
    <s v="Medium Income"/>
    <x v="0"/>
  </r>
  <r>
    <x v="538"/>
    <x v="0"/>
    <s v="Yes"/>
    <n v="0"/>
    <x v="1"/>
    <s v="No"/>
    <n v="2917"/>
    <n v="536"/>
    <n v="66"/>
    <n v="360"/>
    <x v="0"/>
    <x v="1"/>
    <x v="1"/>
    <n v="3453"/>
    <x v="0"/>
    <n v="15"/>
    <s v="Medium Income"/>
    <x v="0"/>
  </r>
  <r>
    <x v="539"/>
    <x v="0"/>
    <s v="Yes"/>
    <n v="3"/>
    <x v="0"/>
    <s v="No"/>
    <n v="6417"/>
    <n v="0"/>
    <n v="157"/>
    <n v="180"/>
    <x v="0"/>
    <x v="1"/>
    <x v="0"/>
    <n v="6417"/>
    <x v="0"/>
    <n v="35"/>
    <s v="Medium Income"/>
    <x v="0"/>
  </r>
  <r>
    <x v="540"/>
    <x v="1"/>
    <s v="Yes"/>
    <n v="1"/>
    <x v="0"/>
    <s v="No"/>
    <n v="4608"/>
    <n v="2845"/>
    <n v="140"/>
    <n v="180"/>
    <x v="0"/>
    <x v="2"/>
    <x v="0"/>
    <n v="7453"/>
    <x v="0"/>
    <n v="35"/>
    <s v="Medium Income"/>
    <x v="0"/>
  </r>
  <r>
    <x v="541"/>
    <x v="1"/>
    <s v="No"/>
    <n v="0"/>
    <x v="0"/>
    <s v="No"/>
    <n v="2138"/>
    <n v="0"/>
    <n v="99"/>
    <n v="360"/>
    <x v="1"/>
    <x v="2"/>
    <x v="1"/>
    <n v="2138"/>
    <x v="1"/>
    <n v="25"/>
    <s v="Low Income"/>
    <x v="1"/>
  </r>
  <r>
    <x v="542"/>
    <x v="1"/>
    <s v="No"/>
    <n v="1"/>
    <x v="0"/>
    <s v="No"/>
    <n v="3652"/>
    <n v="0"/>
    <n v="95"/>
    <n v="360"/>
    <x v="0"/>
    <x v="2"/>
    <x v="0"/>
    <n v="3652"/>
    <x v="0"/>
    <n v="35"/>
    <s v="Medium Income"/>
    <x v="0"/>
  </r>
  <r>
    <x v="543"/>
    <x v="0"/>
    <s v="Yes"/>
    <n v="1"/>
    <x v="1"/>
    <s v="No"/>
    <n v="2239"/>
    <n v="2524"/>
    <n v="128"/>
    <n v="360"/>
    <x v="0"/>
    <x v="0"/>
    <x v="0"/>
    <n v="4763"/>
    <x v="0"/>
    <n v="20"/>
    <s v="Medium Income"/>
    <x v="0"/>
  </r>
  <r>
    <x v="544"/>
    <x v="1"/>
    <s v="Yes"/>
    <n v="0"/>
    <x v="1"/>
    <s v="No"/>
    <n v="3017"/>
    <n v="663"/>
    <n v="102"/>
    <n v="360"/>
    <x v="1"/>
    <x v="2"/>
    <x v="0"/>
    <n v="3680"/>
    <x v="0"/>
    <n v="15"/>
    <s v="Medium Income"/>
    <x v="1"/>
  </r>
  <r>
    <x v="545"/>
    <x v="0"/>
    <s v="Yes"/>
    <n v="0"/>
    <x v="0"/>
    <s v="No"/>
    <n v="2768"/>
    <n v="1950"/>
    <n v="155"/>
    <n v="360"/>
    <x v="0"/>
    <x v="1"/>
    <x v="0"/>
    <n v="4718"/>
    <x v="0"/>
    <n v="35"/>
    <s v="Medium Income"/>
    <x v="0"/>
  </r>
  <r>
    <x v="546"/>
    <x v="0"/>
    <s v="No"/>
    <n v="0"/>
    <x v="1"/>
    <s v="No"/>
    <n v="3358"/>
    <n v="0"/>
    <n v="80"/>
    <n v="36"/>
    <x v="0"/>
    <x v="2"/>
    <x v="1"/>
    <n v="3358"/>
    <x v="0"/>
    <n v="15"/>
    <s v="Medium Income"/>
    <x v="0"/>
  </r>
  <r>
    <x v="547"/>
    <x v="0"/>
    <s v="No"/>
    <n v="0"/>
    <x v="0"/>
    <s v="No"/>
    <n v="2526"/>
    <n v="1783"/>
    <n v="145"/>
    <n v="360"/>
    <x v="0"/>
    <x v="1"/>
    <x v="0"/>
    <n v="4309"/>
    <x v="0"/>
    <n v="35"/>
    <s v="Medium Income"/>
    <x v="0"/>
  </r>
  <r>
    <x v="548"/>
    <x v="1"/>
    <s v="No"/>
    <n v="0"/>
    <x v="0"/>
    <s v="No"/>
    <n v="5000"/>
    <n v="0"/>
    <n v="103"/>
    <n v="360"/>
    <x v="1"/>
    <x v="2"/>
    <x v="1"/>
    <n v="5000"/>
    <x v="0"/>
    <n v="35"/>
    <s v="Medium Income"/>
    <x v="1"/>
  </r>
  <r>
    <x v="549"/>
    <x v="0"/>
    <s v="Yes"/>
    <n v="0"/>
    <x v="0"/>
    <s v="No"/>
    <n v="2785"/>
    <n v="2016"/>
    <n v="110"/>
    <n v="360"/>
    <x v="0"/>
    <x v="1"/>
    <x v="0"/>
    <n v="4801"/>
    <x v="0"/>
    <n v="35"/>
    <s v="Medium Income"/>
    <x v="0"/>
  </r>
  <r>
    <x v="550"/>
    <x v="0"/>
    <s v="Yes"/>
    <n v="2"/>
    <x v="0"/>
    <s v="Yes"/>
    <n v="6633"/>
    <n v="0"/>
    <n v="146"/>
    <n v="360"/>
    <x v="1"/>
    <x v="1"/>
    <x v="1"/>
    <n v="6633"/>
    <x v="0"/>
    <n v="35"/>
    <s v="Medium Income"/>
    <x v="1"/>
  </r>
  <r>
    <x v="551"/>
    <x v="0"/>
    <s v="Yes"/>
    <n v="1"/>
    <x v="1"/>
    <s v="No"/>
    <n v="2492"/>
    <n v="2375"/>
    <n v="146"/>
    <n v="360"/>
    <x v="0"/>
    <x v="1"/>
    <x v="0"/>
    <n v="4867"/>
    <x v="0"/>
    <n v="15"/>
    <s v="Medium Income"/>
    <x v="0"/>
  </r>
  <r>
    <x v="552"/>
    <x v="0"/>
    <s v="Yes"/>
    <n v="1"/>
    <x v="0"/>
    <s v="No"/>
    <n v="3333"/>
    <n v="3250"/>
    <n v="158"/>
    <n v="360"/>
    <x v="0"/>
    <x v="0"/>
    <x v="0"/>
    <n v="6583"/>
    <x v="0"/>
    <n v="40"/>
    <s v="Medium Income"/>
    <x v="0"/>
  </r>
  <r>
    <x v="553"/>
    <x v="0"/>
    <s v="Yes"/>
    <n v="0"/>
    <x v="1"/>
    <s v="No"/>
    <n v="2454"/>
    <n v="2333"/>
    <n v="181"/>
    <n v="360"/>
    <x v="1"/>
    <x v="0"/>
    <x v="1"/>
    <n v="4787"/>
    <x v="0"/>
    <n v="20"/>
    <s v="Medium Income"/>
    <x v="1"/>
  </r>
  <r>
    <x v="554"/>
    <x v="0"/>
    <s v="Yes"/>
    <n v="0"/>
    <x v="0"/>
    <s v="No"/>
    <n v="3593"/>
    <n v="4266"/>
    <n v="132"/>
    <n v="180"/>
    <x v="1"/>
    <x v="1"/>
    <x v="1"/>
    <n v="7859"/>
    <x v="0"/>
    <n v="35"/>
    <s v="Medium Income"/>
    <x v="1"/>
  </r>
  <r>
    <x v="555"/>
    <x v="0"/>
    <s v="Yes"/>
    <n v="1"/>
    <x v="0"/>
    <s v="No"/>
    <n v="5468"/>
    <n v="1032"/>
    <n v="26"/>
    <n v="360"/>
    <x v="0"/>
    <x v="2"/>
    <x v="0"/>
    <n v="6500"/>
    <x v="0"/>
    <n v="35"/>
    <s v="Medium Income"/>
    <x v="0"/>
  </r>
  <r>
    <x v="556"/>
    <x v="1"/>
    <s v="No"/>
    <n v="0"/>
    <x v="0"/>
    <s v="No"/>
    <n v="2667"/>
    <n v="1625"/>
    <n v="84"/>
    <n v="360"/>
    <x v="1"/>
    <x v="0"/>
    <x v="0"/>
    <n v="4292"/>
    <x v="0"/>
    <n v="40"/>
    <s v="Medium Income"/>
    <x v="1"/>
  </r>
  <r>
    <x v="557"/>
    <x v="0"/>
    <s v="Yes"/>
    <n v="3"/>
    <x v="0"/>
    <s v="Yes"/>
    <n v="10139"/>
    <n v="0"/>
    <n v="260"/>
    <n v="360"/>
    <x v="0"/>
    <x v="2"/>
    <x v="0"/>
    <n v="10139"/>
    <x v="2"/>
    <n v="45"/>
    <s v="High Income"/>
    <x v="2"/>
  </r>
  <r>
    <x v="558"/>
    <x v="0"/>
    <s v="Yes"/>
    <n v="0"/>
    <x v="0"/>
    <s v="No"/>
    <n v="3887"/>
    <n v="2669"/>
    <n v="162"/>
    <n v="360"/>
    <x v="0"/>
    <x v="2"/>
    <x v="0"/>
    <n v="6556"/>
    <x v="0"/>
    <n v="35"/>
    <s v="Medium Income"/>
    <x v="0"/>
  </r>
  <r>
    <x v="559"/>
    <x v="1"/>
    <s v="Yes"/>
    <n v="0"/>
    <x v="0"/>
    <s v="No"/>
    <n v="4180"/>
    <n v="2306"/>
    <n v="182"/>
    <n v="360"/>
    <x v="0"/>
    <x v="2"/>
    <x v="0"/>
    <n v="6486"/>
    <x v="0"/>
    <n v="35"/>
    <s v="Medium Income"/>
    <x v="0"/>
  </r>
  <r>
    <x v="560"/>
    <x v="0"/>
    <s v="Yes"/>
    <n v="2"/>
    <x v="1"/>
    <s v="No"/>
    <n v="3675"/>
    <n v="242"/>
    <n v="108"/>
    <n v="360"/>
    <x v="0"/>
    <x v="2"/>
    <x v="0"/>
    <n v="3917"/>
    <x v="0"/>
    <n v="15"/>
    <s v="Medium Income"/>
    <x v="0"/>
  </r>
  <r>
    <x v="561"/>
    <x v="1"/>
    <s v="Yes"/>
    <n v="1"/>
    <x v="0"/>
    <s v="Yes"/>
    <n v="19484"/>
    <n v="0"/>
    <n v="600"/>
    <n v="360"/>
    <x v="0"/>
    <x v="2"/>
    <x v="0"/>
    <n v="19484"/>
    <x v="2"/>
    <n v="45"/>
    <s v="High Income"/>
    <x v="2"/>
  </r>
  <r>
    <x v="562"/>
    <x v="0"/>
    <s v="Yes"/>
    <n v="0"/>
    <x v="0"/>
    <s v="No"/>
    <n v="5923"/>
    <n v="2054"/>
    <n v="211"/>
    <n v="360"/>
    <x v="0"/>
    <x v="1"/>
    <x v="0"/>
    <n v="7977"/>
    <x v="0"/>
    <n v="35"/>
    <s v="Medium Income"/>
    <x v="0"/>
  </r>
  <r>
    <x v="563"/>
    <x v="0"/>
    <s v="No"/>
    <n v="0"/>
    <x v="1"/>
    <s v="Yes"/>
    <n v="5800"/>
    <n v="0"/>
    <n v="132"/>
    <n v="360"/>
    <x v="0"/>
    <x v="2"/>
    <x v="0"/>
    <n v="5800"/>
    <x v="0"/>
    <n v="15"/>
    <s v="Medium Income"/>
    <x v="0"/>
  </r>
  <r>
    <x v="564"/>
    <x v="0"/>
    <s v="Yes"/>
    <n v="2"/>
    <x v="0"/>
    <s v="No"/>
    <n v="8799"/>
    <n v="0"/>
    <n v="258"/>
    <n v="360"/>
    <x v="1"/>
    <x v="0"/>
    <x v="1"/>
    <n v="8799"/>
    <x v="2"/>
    <n v="50"/>
    <s v="High Income"/>
    <x v="1"/>
  </r>
  <r>
    <x v="565"/>
    <x v="0"/>
    <s v="Yes"/>
    <n v="0"/>
    <x v="1"/>
    <s v="No"/>
    <n v="4467"/>
    <n v="0"/>
    <n v="120"/>
    <n v="360"/>
    <x v="1"/>
    <x v="1"/>
    <x v="0"/>
    <n v="4467"/>
    <x v="0"/>
    <n v="15"/>
    <s v="Medium Income"/>
    <x v="1"/>
  </r>
  <r>
    <x v="566"/>
    <x v="0"/>
    <s v="No"/>
    <n v="0"/>
    <x v="0"/>
    <s v="No"/>
    <n v="3333"/>
    <n v="0"/>
    <n v="70"/>
    <n v="360"/>
    <x v="0"/>
    <x v="0"/>
    <x v="0"/>
    <n v="3333"/>
    <x v="0"/>
    <n v="40"/>
    <s v="Medium Income"/>
    <x v="0"/>
  </r>
  <r>
    <x v="567"/>
    <x v="0"/>
    <s v="Yes"/>
    <n v="3"/>
    <x v="0"/>
    <s v="No"/>
    <n v="3400"/>
    <n v="2500"/>
    <n v="123"/>
    <n v="360"/>
    <x v="1"/>
    <x v="1"/>
    <x v="1"/>
    <n v="5900"/>
    <x v="0"/>
    <n v="35"/>
    <s v="Medium Income"/>
    <x v="1"/>
  </r>
  <r>
    <x v="568"/>
    <x v="1"/>
    <s v="No"/>
    <n v="0"/>
    <x v="0"/>
    <s v="No"/>
    <n v="2378"/>
    <n v="0"/>
    <n v="9"/>
    <n v="360"/>
    <x v="0"/>
    <x v="0"/>
    <x v="1"/>
    <n v="2378"/>
    <x v="1"/>
    <n v="30"/>
    <s v="Low Income"/>
    <x v="1"/>
  </r>
  <r>
    <x v="569"/>
    <x v="0"/>
    <s v="Yes"/>
    <n v="0"/>
    <x v="0"/>
    <s v="No"/>
    <n v="3166"/>
    <n v="2064"/>
    <n v="104"/>
    <n v="360"/>
    <x v="1"/>
    <x v="0"/>
    <x v="1"/>
    <n v="5230"/>
    <x v="0"/>
    <n v="40"/>
    <s v="Medium Income"/>
    <x v="1"/>
  </r>
  <r>
    <x v="570"/>
    <x v="0"/>
    <s v="Yes"/>
    <n v="1"/>
    <x v="0"/>
    <s v="No"/>
    <n v="3417"/>
    <n v="1750"/>
    <n v="186"/>
    <n v="360"/>
    <x v="0"/>
    <x v="0"/>
    <x v="0"/>
    <n v="5167"/>
    <x v="0"/>
    <n v="40"/>
    <s v="Medium Income"/>
    <x v="0"/>
  </r>
  <r>
    <x v="571"/>
    <x v="0"/>
    <s v="Yes"/>
    <n v="0"/>
    <x v="0"/>
    <s v="No"/>
    <n v="5116"/>
    <n v="1451"/>
    <n v="165"/>
    <n v="360"/>
    <x v="1"/>
    <x v="0"/>
    <x v="1"/>
    <n v="6567"/>
    <x v="0"/>
    <n v="40"/>
    <s v="Medium Income"/>
    <x v="1"/>
  </r>
  <r>
    <x v="572"/>
    <x v="0"/>
    <s v="Yes"/>
    <n v="2"/>
    <x v="0"/>
    <s v="No"/>
    <n v="16666"/>
    <n v="0"/>
    <n v="275"/>
    <n v="360"/>
    <x v="0"/>
    <x v="0"/>
    <x v="0"/>
    <n v="16666"/>
    <x v="2"/>
    <n v="50"/>
    <s v="High Income"/>
    <x v="2"/>
  </r>
  <r>
    <x v="573"/>
    <x v="0"/>
    <s v="Yes"/>
    <n v="2"/>
    <x v="1"/>
    <s v="No"/>
    <n v="6125"/>
    <n v="1625"/>
    <n v="187"/>
    <n v="480"/>
    <x v="0"/>
    <x v="2"/>
    <x v="1"/>
    <n v="7750"/>
    <x v="0"/>
    <n v="15"/>
    <s v="Medium Income"/>
    <x v="0"/>
  </r>
  <r>
    <x v="574"/>
    <x v="0"/>
    <s v="Yes"/>
    <n v="3"/>
    <x v="0"/>
    <s v="No"/>
    <n v="6406"/>
    <n v="0"/>
    <n v="150"/>
    <n v="360"/>
    <x v="0"/>
    <x v="2"/>
    <x v="1"/>
    <n v="6406"/>
    <x v="0"/>
    <n v="35"/>
    <s v="Medium Income"/>
    <x v="0"/>
  </r>
  <r>
    <x v="575"/>
    <x v="0"/>
    <s v="Yes"/>
    <n v="2"/>
    <x v="0"/>
    <s v="No"/>
    <n v="3159"/>
    <n v="461"/>
    <n v="108"/>
    <n v="84"/>
    <x v="0"/>
    <x v="0"/>
    <x v="0"/>
    <n v="3620"/>
    <x v="0"/>
    <n v="40"/>
    <s v="Medium Income"/>
    <x v="0"/>
  </r>
  <r>
    <x v="576"/>
    <x v="2"/>
    <s v="Yes"/>
    <n v="0"/>
    <x v="0"/>
    <s v="No"/>
    <n v="3087"/>
    <n v="2210"/>
    <n v="136"/>
    <n v="360"/>
    <x v="1"/>
    <x v="2"/>
    <x v="1"/>
    <n v="5297"/>
    <x v="0"/>
    <n v="35"/>
    <s v="Medium Income"/>
    <x v="1"/>
  </r>
  <r>
    <x v="577"/>
    <x v="0"/>
    <s v="No"/>
    <n v="0"/>
    <x v="0"/>
    <s v="No"/>
    <n v="3229"/>
    <n v="2739"/>
    <n v="110"/>
    <n v="360"/>
    <x v="0"/>
    <x v="0"/>
    <x v="0"/>
    <n v="5968"/>
    <x v="0"/>
    <n v="40"/>
    <s v="Medium Income"/>
    <x v="0"/>
  </r>
  <r>
    <x v="578"/>
    <x v="0"/>
    <s v="Yes"/>
    <n v="1"/>
    <x v="0"/>
    <s v="No"/>
    <n v="1782"/>
    <n v="2232"/>
    <n v="107"/>
    <n v="360"/>
    <x v="0"/>
    <x v="1"/>
    <x v="0"/>
    <n v="4014"/>
    <x v="0"/>
    <n v="35"/>
    <s v="Medium Income"/>
    <x v="0"/>
  </r>
  <r>
    <x v="579"/>
    <x v="0"/>
    <s v="No"/>
    <n v="0"/>
    <x v="0"/>
    <s v="No"/>
    <n v="3182"/>
    <n v="2917"/>
    <n v="161"/>
    <n v="360"/>
    <x v="0"/>
    <x v="0"/>
    <x v="0"/>
    <n v="6099"/>
    <x v="0"/>
    <n v="40"/>
    <s v="Medium Income"/>
    <x v="0"/>
  </r>
  <r>
    <x v="580"/>
    <x v="0"/>
    <s v="Yes"/>
    <n v="2"/>
    <x v="0"/>
    <s v="No"/>
    <n v="6540"/>
    <n v="0"/>
    <n v="205"/>
    <n v="360"/>
    <x v="0"/>
    <x v="2"/>
    <x v="0"/>
    <n v="6540"/>
    <x v="0"/>
    <n v="35"/>
    <s v="Medium Income"/>
    <x v="0"/>
  </r>
  <r>
    <x v="581"/>
    <x v="0"/>
    <s v="No"/>
    <n v="0"/>
    <x v="0"/>
    <s v="No"/>
    <n v="1836"/>
    <n v="33837"/>
    <n v="90"/>
    <n v="360"/>
    <x v="0"/>
    <x v="0"/>
    <x v="1"/>
    <n v="35673"/>
    <x v="2"/>
    <n v="50"/>
    <s v="High Income"/>
    <x v="2"/>
  </r>
  <r>
    <x v="582"/>
    <x v="1"/>
    <s v="Yes"/>
    <n v="0"/>
    <x v="0"/>
    <s v="No"/>
    <n v="3166"/>
    <n v="0"/>
    <n v="36"/>
    <n v="360"/>
    <x v="0"/>
    <x v="2"/>
    <x v="0"/>
    <n v="3166"/>
    <x v="0"/>
    <n v="35"/>
    <s v="Medium Income"/>
    <x v="0"/>
  </r>
  <r>
    <x v="583"/>
    <x v="0"/>
    <s v="Yes"/>
    <n v="1"/>
    <x v="0"/>
    <s v="No"/>
    <n v="1880"/>
    <n v="0"/>
    <n v="61"/>
    <n v="360"/>
    <x v="1"/>
    <x v="1"/>
    <x v="1"/>
    <n v="1880"/>
    <x v="1"/>
    <n v="25"/>
    <s v="Low Income"/>
    <x v="1"/>
  </r>
  <r>
    <x v="584"/>
    <x v="0"/>
    <s v="Yes"/>
    <n v="1"/>
    <x v="0"/>
    <s v="No"/>
    <n v="2787"/>
    <n v="1917"/>
    <n v="146"/>
    <n v="360"/>
    <x v="1"/>
    <x v="1"/>
    <x v="1"/>
    <n v="4704"/>
    <x v="0"/>
    <n v="35"/>
    <s v="Medium Income"/>
    <x v="1"/>
  </r>
  <r>
    <x v="585"/>
    <x v="0"/>
    <s v="Yes"/>
    <n v="1"/>
    <x v="0"/>
    <s v="No"/>
    <n v="4283"/>
    <n v="3000"/>
    <n v="172"/>
    <n v="84"/>
    <x v="0"/>
    <x v="1"/>
    <x v="1"/>
    <n v="7283"/>
    <x v="0"/>
    <n v="35"/>
    <s v="Medium Income"/>
    <x v="0"/>
  </r>
  <r>
    <x v="586"/>
    <x v="0"/>
    <s v="Yes"/>
    <n v="0"/>
    <x v="0"/>
    <s v="No"/>
    <n v="2297"/>
    <n v="1522"/>
    <n v="104"/>
    <n v="360"/>
    <x v="0"/>
    <x v="0"/>
    <x v="0"/>
    <n v="3819"/>
    <x v="0"/>
    <n v="40"/>
    <s v="Medium Income"/>
    <x v="0"/>
  </r>
  <r>
    <x v="587"/>
    <x v="1"/>
    <s v="No"/>
    <n v="0"/>
    <x v="1"/>
    <s v="No"/>
    <n v="2165"/>
    <n v="0"/>
    <n v="70"/>
    <n v="360"/>
    <x v="0"/>
    <x v="2"/>
    <x v="0"/>
    <n v="2165"/>
    <x v="1"/>
    <n v="5"/>
    <s v="Low Income"/>
    <x v="1"/>
  </r>
  <r>
    <x v="588"/>
    <x v="2"/>
    <s v="No"/>
    <n v="0"/>
    <x v="0"/>
    <s v="No"/>
    <n v="4750"/>
    <n v="0"/>
    <n v="94"/>
    <n v="360"/>
    <x v="0"/>
    <x v="2"/>
    <x v="0"/>
    <n v="4750"/>
    <x v="0"/>
    <n v="35"/>
    <s v="Medium Income"/>
    <x v="0"/>
  </r>
  <r>
    <x v="589"/>
    <x v="0"/>
    <s v="Yes"/>
    <n v="2"/>
    <x v="0"/>
    <s v="Yes"/>
    <n v="2726"/>
    <n v="0"/>
    <n v="106"/>
    <n v="360"/>
    <x v="1"/>
    <x v="2"/>
    <x v="1"/>
    <n v="2726"/>
    <x v="1"/>
    <n v="25"/>
    <s v="Low Income"/>
    <x v="1"/>
  </r>
  <r>
    <x v="590"/>
    <x v="0"/>
    <s v="Yes"/>
    <n v="0"/>
    <x v="0"/>
    <s v="No"/>
    <n v="3000"/>
    <n v="3416"/>
    <n v="56"/>
    <n v="180"/>
    <x v="0"/>
    <x v="2"/>
    <x v="0"/>
    <n v="6416"/>
    <x v="0"/>
    <n v="35"/>
    <s v="Medium Income"/>
    <x v="0"/>
  </r>
  <r>
    <x v="591"/>
    <x v="0"/>
    <s v="Yes"/>
    <n v="2"/>
    <x v="0"/>
    <s v="Yes"/>
    <n v="6000"/>
    <n v="0"/>
    <n v="205"/>
    <n v="240"/>
    <x v="0"/>
    <x v="2"/>
    <x v="1"/>
    <n v="6000"/>
    <x v="0"/>
    <n v="35"/>
    <s v="Medium Income"/>
    <x v="0"/>
  </r>
  <r>
    <x v="592"/>
    <x v="2"/>
    <s v="No"/>
    <n v="3"/>
    <x v="0"/>
    <s v="Yes"/>
    <n v="9357"/>
    <n v="0"/>
    <n v="292"/>
    <n v="360"/>
    <x v="0"/>
    <x v="2"/>
    <x v="0"/>
    <n v="9357"/>
    <x v="2"/>
    <n v="45"/>
    <s v="High Income"/>
    <x v="2"/>
  </r>
  <r>
    <x v="593"/>
    <x v="0"/>
    <s v="Yes"/>
    <n v="0"/>
    <x v="0"/>
    <s v="No"/>
    <n v="3859"/>
    <n v="3300"/>
    <n v="142"/>
    <n v="180"/>
    <x v="0"/>
    <x v="1"/>
    <x v="0"/>
    <n v="7159"/>
    <x v="0"/>
    <n v="35"/>
    <s v="Medium Income"/>
    <x v="0"/>
  </r>
  <r>
    <x v="594"/>
    <x v="0"/>
    <s v="Yes"/>
    <n v="0"/>
    <x v="0"/>
    <s v="Yes"/>
    <n v="16120"/>
    <n v="0"/>
    <n v="260"/>
    <n v="360"/>
    <x v="0"/>
    <x v="0"/>
    <x v="0"/>
    <n v="16120"/>
    <x v="2"/>
    <n v="50"/>
    <s v="High Income"/>
    <x v="2"/>
  </r>
  <r>
    <x v="595"/>
    <x v="0"/>
    <s v="No"/>
    <n v="0"/>
    <x v="1"/>
    <s v="No"/>
    <n v="3833"/>
    <n v="0"/>
    <n v="110"/>
    <n v="360"/>
    <x v="0"/>
    <x v="1"/>
    <x v="0"/>
    <n v="3833"/>
    <x v="0"/>
    <n v="15"/>
    <s v="Medium Income"/>
    <x v="0"/>
  </r>
  <r>
    <x v="596"/>
    <x v="0"/>
    <s v="Yes"/>
    <n v="2"/>
    <x v="1"/>
    <s v="Yes"/>
    <n v="6383"/>
    <n v="1000"/>
    <n v="187"/>
    <n v="360"/>
    <x v="0"/>
    <x v="1"/>
    <x v="1"/>
    <n v="7383"/>
    <x v="0"/>
    <n v="15"/>
    <s v="Medium Income"/>
    <x v="0"/>
  </r>
  <r>
    <x v="597"/>
    <x v="0"/>
    <s v="No"/>
    <n v="0"/>
    <x v="0"/>
    <s v="No"/>
    <n v="2987"/>
    <n v="0"/>
    <n v="88"/>
    <n v="360"/>
    <x v="1"/>
    <x v="2"/>
    <x v="1"/>
    <n v="2987"/>
    <x v="1"/>
    <n v="25"/>
    <s v="Low Income"/>
    <x v="1"/>
  </r>
  <r>
    <x v="598"/>
    <x v="0"/>
    <s v="Yes"/>
    <n v="0"/>
    <x v="0"/>
    <s v="Yes"/>
    <n v="9963"/>
    <n v="0"/>
    <n v="180"/>
    <n v="360"/>
    <x v="0"/>
    <x v="1"/>
    <x v="0"/>
    <n v="9963"/>
    <x v="2"/>
    <n v="45"/>
    <s v="High Income"/>
    <x v="2"/>
  </r>
  <r>
    <x v="599"/>
    <x v="0"/>
    <s v="Yes"/>
    <n v="2"/>
    <x v="0"/>
    <s v="No"/>
    <n v="5780"/>
    <n v="0"/>
    <n v="192"/>
    <n v="360"/>
    <x v="0"/>
    <x v="0"/>
    <x v="0"/>
    <n v="5780"/>
    <x v="0"/>
    <n v="40"/>
    <s v="Medium Income"/>
    <x v="0"/>
  </r>
  <r>
    <x v="600"/>
    <x v="1"/>
    <s v="No"/>
    <n v="3"/>
    <x v="0"/>
    <s v="No"/>
    <n v="416"/>
    <n v="41667"/>
    <n v="350"/>
    <n v="180"/>
    <x v="1"/>
    <x v="0"/>
    <x v="1"/>
    <n v="42083"/>
    <x v="2"/>
    <n v="50"/>
    <s v="High Income"/>
    <x v="1"/>
  </r>
  <r>
    <x v="601"/>
    <x v="0"/>
    <s v="Yes"/>
    <n v="0"/>
    <x v="1"/>
    <s v="No"/>
    <n v="2894"/>
    <n v="2792"/>
    <n v="155"/>
    <n v="360"/>
    <x v="0"/>
    <x v="1"/>
    <x v="0"/>
    <n v="5686"/>
    <x v="0"/>
    <n v="15"/>
    <s v="Medium Income"/>
    <x v="0"/>
  </r>
  <r>
    <x v="602"/>
    <x v="0"/>
    <s v="Yes"/>
    <n v="3"/>
    <x v="0"/>
    <s v="No"/>
    <n v="5703"/>
    <n v="0"/>
    <n v="128"/>
    <n v="360"/>
    <x v="0"/>
    <x v="0"/>
    <x v="0"/>
    <n v="5703"/>
    <x v="0"/>
    <n v="40"/>
    <s v="Medium Income"/>
    <x v="0"/>
  </r>
  <r>
    <x v="603"/>
    <x v="0"/>
    <s v="No"/>
    <n v="0"/>
    <x v="0"/>
    <s v="No"/>
    <n v="3676"/>
    <n v="4301"/>
    <n v="172"/>
    <n v="360"/>
    <x v="0"/>
    <x v="1"/>
    <x v="0"/>
    <n v="7977"/>
    <x v="0"/>
    <n v="35"/>
    <s v="Medium Income"/>
    <x v="0"/>
  </r>
  <r>
    <x v="604"/>
    <x v="1"/>
    <s v="Yes"/>
    <n v="1"/>
    <x v="0"/>
    <s v="No"/>
    <n v="12000"/>
    <n v="0"/>
    <n v="496"/>
    <n v="360"/>
    <x v="0"/>
    <x v="2"/>
    <x v="0"/>
    <n v="12000"/>
    <x v="2"/>
    <n v="45"/>
    <s v="High Income"/>
    <x v="2"/>
  </r>
  <r>
    <x v="605"/>
    <x v="0"/>
    <s v="Yes"/>
    <n v="0"/>
    <x v="1"/>
    <s v="No"/>
    <n v="2400"/>
    <n v="3800"/>
    <n v="146"/>
    <n v="180"/>
    <x v="0"/>
    <x v="0"/>
    <x v="1"/>
    <n v="6200"/>
    <x v="0"/>
    <n v="20"/>
    <s v="Medium Income"/>
    <x v="0"/>
  </r>
  <r>
    <x v="606"/>
    <x v="0"/>
    <s v="Yes"/>
    <n v="1"/>
    <x v="0"/>
    <s v="No"/>
    <n v="3400"/>
    <n v="2500"/>
    <n v="173"/>
    <n v="360"/>
    <x v="0"/>
    <x v="2"/>
    <x v="0"/>
    <n v="5900"/>
    <x v="0"/>
    <n v="35"/>
    <s v="Medium Income"/>
    <x v="0"/>
  </r>
  <r>
    <x v="607"/>
    <x v="0"/>
    <s v="Yes"/>
    <n v="2"/>
    <x v="1"/>
    <s v="No"/>
    <n v="3987"/>
    <n v="1411"/>
    <n v="157"/>
    <n v="360"/>
    <x v="0"/>
    <x v="1"/>
    <x v="0"/>
    <n v="5398"/>
    <x v="0"/>
    <n v="15"/>
    <s v="Medium Income"/>
    <x v="0"/>
  </r>
  <r>
    <x v="608"/>
    <x v="0"/>
    <s v="Yes"/>
    <n v="0"/>
    <x v="0"/>
    <s v="No"/>
    <n v="3232"/>
    <n v="1950"/>
    <n v="108"/>
    <n v="360"/>
    <x v="0"/>
    <x v="1"/>
    <x v="0"/>
    <n v="5182"/>
    <x v="0"/>
    <n v="35"/>
    <s v="Medium Income"/>
    <x v="0"/>
  </r>
  <r>
    <x v="609"/>
    <x v="1"/>
    <s v="No"/>
    <n v="0"/>
    <x v="0"/>
    <s v="No"/>
    <n v="2900"/>
    <n v="0"/>
    <n v="71"/>
    <n v="360"/>
    <x v="0"/>
    <x v="1"/>
    <x v="0"/>
    <n v="2900"/>
    <x v="1"/>
    <n v="25"/>
    <s v="Low Income"/>
    <x v="1"/>
  </r>
  <r>
    <x v="610"/>
    <x v="0"/>
    <s v="Yes"/>
    <n v="3"/>
    <x v="0"/>
    <s v="No"/>
    <n v="4106"/>
    <n v="0"/>
    <n v="40"/>
    <n v="180"/>
    <x v="0"/>
    <x v="1"/>
    <x v="0"/>
    <n v="4106"/>
    <x v="0"/>
    <n v="35"/>
    <s v="Medium Income"/>
    <x v="0"/>
  </r>
  <r>
    <x v="611"/>
    <x v="0"/>
    <s v="Yes"/>
    <n v="1"/>
    <x v="0"/>
    <s v="No"/>
    <n v="8072"/>
    <n v="240"/>
    <n v="253"/>
    <n v="360"/>
    <x v="0"/>
    <x v="0"/>
    <x v="0"/>
    <n v="8312"/>
    <x v="2"/>
    <n v="50"/>
    <s v="High Income"/>
    <x v="2"/>
  </r>
  <r>
    <x v="612"/>
    <x v="0"/>
    <s v="Yes"/>
    <n v="2"/>
    <x v="0"/>
    <s v="No"/>
    <n v="7583"/>
    <n v="0"/>
    <n v="187"/>
    <n v="360"/>
    <x v="0"/>
    <x v="0"/>
    <x v="0"/>
    <n v="7583"/>
    <x v="0"/>
    <n v="40"/>
    <s v="Medium Income"/>
    <x v="0"/>
  </r>
  <r>
    <x v="613"/>
    <x v="1"/>
    <s v="No"/>
    <n v="0"/>
    <x v="0"/>
    <s v="Yes"/>
    <n v="4583"/>
    <n v="0"/>
    <n v="133"/>
    <n v="360"/>
    <x v="1"/>
    <x v="2"/>
    <x v="1"/>
    <n v="4583"/>
    <x v="0"/>
    <n v="35"/>
    <s v="Medium Incom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1328B-4A5E-4A90-908B-413C987F9078}" name="PivotTable6" cacheId="5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D29" firstHeaderRow="1" firstDataRow="2"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 axis="axisRow" showAll="0">
      <items count="4">
        <item x="1"/>
        <item x="2"/>
        <item x="0"/>
        <item t="default"/>
      </items>
    </pivotField>
  </pivotFields>
  <rowFields count="1">
    <field x="17"/>
  </rowFields>
  <rowItems count="4">
    <i>
      <x/>
    </i>
    <i>
      <x v="1"/>
    </i>
    <i>
      <x v="2"/>
    </i>
    <i t="grand">
      <x/>
    </i>
  </rowItems>
  <colFields count="1">
    <field x="12"/>
  </colFields>
  <colItems count="3">
    <i>
      <x/>
    </i>
    <i>
      <x v="1"/>
    </i>
    <i t="grand">
      <x/>
    </i>
  </colItems>
  <dataFields count="1">
    <dataField name="Count of Loan_ID" fld="0"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F3BC8A-C844-4776-A728-ECBE2451932B}" name="PivotTable5" cacheId="5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I20" firstHeaderRow="1" firstDataRow="3" firstDataCol="1"/>
  <pivotFields count="18">
    <pivotField dataField="1"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Col" showAll="0">
      <items count="4">
        <item x="1"/>
        <item x="2"/>
        <item x="0"/>
        <item t="default"/>
      </items>
    </pivotField>
    <pivotField dataField="1" showAll="0"/>
    <pivotField showAll="0"/>
    <pivotField showAll="0"/>
    <pivotField showAll="0"/>
    <pivotField showAll="0"/>
    <pivotField showAll="0"/>
  </pivotFields>
  <rowFields count="1">
    <field x="10"/>
  </rowFields>
  <rowItems count="3">
    <i>
      <x/>
    </i>
    <i>
      <x v="1"/>
    </i>
    <i t="grand">
      <x/>
    </i>
  </rowItems>
  <colFields count="2">
    <field x="11"/>
    <field x="-2"/>
  </colFields>
  <colItems count="8">
    <i>
      <x/>
      <x/>
    </i>
    <i r="1" i="1">
      <x v="1"/>
    </i>
    <i>
      <x v="1"/>
      <x/>
    </i>
    <i r="1" i="1">
      <x v="1"/>
    </i>
    <i>
      <x v="2"/>
      <x/>
    </i>
    <i r="1" i="1">
      <x v="1"/>
    </i>
    <i t="grand">
      <x/>
    </i>
    <i t="grand" i="1">
      <x/>
    </i>
  </colItems>
  <dataFields count="2">
    <dataField name="Count of Loan_Status" fld="12" subtotal="count" baseField="0" baseItem="0"/>
    <dataField name="Count of Loan_ID" fld="0"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440F6F-B3A6-4C85-B28D-797475091B35}" name="PivotTable3" cacheId="5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L8" firstHeaderRow="1" firstDataRow="3" firstDataCol="1"/>
  <pivotFields count="18">
    <pivotField showAll="0"/>
    <pivotField showAll="0"/>
    <pivotField showAll="0"/>
    <pivotField showAll="0"/>
    <pivotField showAll="0"/>
    <pivotField showAll="0"/>
    <pivotField showAll="0"/>
    <pivotField showAll="0"/>
    <pivotField dataField="1" showAll="0"/>
    <pivotField showAll="0"/>
    <pivotField showAll="0"/>
    <pivotField showAll="0"/>
    <pivotField axis="axisCol" showAll="0">
      <items count="3">
        <item x="1"/>
        <item x="0"/>
        <item t="default"/>
      </items>
    </pivotField>
    <pivotField dataField="1" showAll="0"/>
    <pivotField axis="axisRow" showAll="0">
      <items count="4">
        <item x="2"/>
        <item x="1"/>
        <item x="0"/>
        <item t="default"/>
      </items>
    </pivotField>
    <pivotField showAll="0"/>
    <pivotField showAll="0"/>
    <pivotField showAll="0"/>
  </pivotFields>
  <rowFields count="1">
    <field x="14"/>
  </rowFields>
  <rowItems count="4">
    <i>
      <x/>
    </i>
    <i>
      <x v="1"/>
    </i>
    <i>
      <x v="2"/>
    </i>
    <i t="grand">
      <x/>
    </i>
  </rowItems>
  <colFields count="2">
    <field x="12"/>
    <field x="-2"/>
  </colFields>
  <colItems count="6">
    <i>
      <x/>
      <x/>
    </i>
    <i r="1" i="1">
      <x v="1"/>
    </i>
    <i>
      <x v="1"/>
      <x/>
    </i>
    <i r="1" i="1">
      <x v="1"/>
    </i>
    <i t="grand">
      <x/>
    </i>
    <i t="grand" i="1">
      <x/>
    </i>
  </colItems>
  <dataFields count="2">
    <dataField name="Average of LoanAmount" fld="8" subtotal="average" baseField="14" baseItem="0"/>
    <dataField name="Average of Total_income" fld="13" subtotal="average" baseField="14" baseItem="1"/>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6AFF18-EED5-4A24-B97E-F13D2ADF1A54}" name="PivotTable2" cacheId="5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13" firstHeaderRow="1" firstDataRow="2" firstDataCol="1"/>
  <pivotFields count="18">
    <pivotField dataField="1" showAll="0"/>
    <pivotField axis="axisRow" showAll="0">
      <items count="4">
        <item x="1"/>
        <item x="0"/>
        <item x="2"/>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s>
  <rowFields count="2">
    <field x="1"/>
    <field x="4"/>
  </rowFields>
  <rowItems count="10">
    <i>
      <x/>
    </i>
    <i r="1">
      <x/>
    </i>
    <i r="1">
      <x v="1"/>
    </i>
    <i>
      <x v="1"/>
    </i>
    <i r="1">
      <x/>
    </i>
    <i r="1">
      <x v="1"/>
    </i>
    <i>
      <x v="2"/>
    </i>
    <i r="1">
      <x/>
    </i>
    <i r="1">
      <x v="1"/>
    </i>
    <i t="grand">
      <x/>
    </i>
  </rowItems>
  <colFields count="1">
    <field x="12"/>
  </colFields>
  <colItems count="3">
    <i>
      <x/>
    </i>
    <i>
      <x v="1"/>
    </i>
    <i t="grand">
      <x/>
    </i>
  </colItems>
  <dataFields count="1">
    <dataField name="Count of Loan_ID" fld="0"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10B7CB-1F83-4318-AA6C-3561D396BF00}" name="PivotTable12" cacheId="5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23:K28" firstHeaderRow="1" firstDataRow="2" firstDataCol="1"/>
  <pivotFields count="18">
    <pivotField showAll="0">
      <items count="6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t="default"/>
      </items>
    </pivotField>
    <pivotField showAll="0">
      <items count="4">
        <item x="1"/>
        <item x="0"/>
        <item x="2"/>
        <item t="default"/>
      </items>
    </pivotField>
    <pivotField showAll="0"/>
    <pivotField showAll="0"/>
    <pivotField showAll="0">
      <items count="3">
        <item x="0"/>
        <item x="1"/>
        <item t="default"/>
      </items>
    </pivotField>
    <pivotField showAll="0"/>
    <pivotField showAll="0"/>
    <pivotField showAll="0"/>
    <pivotField dataField="1" showAll="0"/>
    <pivotField showAll="0"/>
    <pivotField showAll="0"/>
    <pivotField axis="axisRow" showAll="0">
      <items count="4">
        <item x="1"/>
        <item x="2"/>
        <item x="0"/>
        <item t="default"/>
      </items>
    </pivotField>
    <pivotField axis="axisCol" showAll="0">
      <items count="3">
        <item x="1"/>
        <item x="0"/>
        <item t="default"/>
      </items>
    </pivotField>
    <pivotField showAll="0"/>
    <pivotField showAll="0"/>
    <pivotField showAll="0"/>
    <pivotField showAll="0"/>
    <pivotField showAll="0"/>
  </pivotFields>
  <rowFields count="1">
    <field x="11"/>
  </rowFields>
  <rowItems count="4">
    <i>
      <x/>
    </i>
    <i>
      <x v="1"/>
    </i>
    <i>
      <x v="2"/>
    </i>
    <i t="grand">
      <x/>
    </i>
  </rowItems>
  <colFields count="1">
    <field x="12"/>
  </colFields>
  <colItems count="3">
    <i>
      <x/>
    </i>
    <i>
      <x v="1"/>
    </i>
    <i t="grand">
      <x/>
    </i>
  </colItems>
  <dataFields count="1">
    <dataField name="Average of LoanAmount" fld="8" subtotal="average" baseField="11" baseItem="0"/>
  </dataFields>
  <formats count="22">
    <format dxfId="558">
      <pivotArea type="all" dataOnly="0" outline="0" fieldPosition="0"/>
    </format>
    <format dxfId="557">
      <pivotArea outline="0" collapsedLevelsAreSubtotals="1" fieldPosition="0"/>
    </format>
    <format dxfId="556">
      <pivotArea type="origin" dataOnly="0" labelOnly="1" outline="0" fieldPosition="0"/>
    </format>
    <format dxfId="555">
      <pivotArea field="12" type="button" dataOnly="0" labelOnly="1" outline="0" axis="axisCol" fieldPosition="0"/>
    </format>
    <format dxfId="554">
      <pivotArea type="topRight" dataOnly="0" labelOnly="1" outline="0" fieldPosition="0"/>
    </format>
    <format dxfId="553">
      <pivotArea field="11" type="button" dataOnly="0" labelOnly="1" outline="0" axis="axisRow" fieldPosition="0"/>
    </format>
    <format dxfId="552">
      <pivotArea dataOnly="0" labelOnly="1" fieldPosition="0">
        <references count="1">
          <reference field="11" count="0"/>
        </references>
      </pivotArea>
    </format>
    <format dxfId="551">
      <pivotArea dataOnly="0" labelOnly="1" grandRow="1" outline="0" fieldPosition="0"/>
    </format>
    <format dxfId="550">
      <pivotArea dataOnly="0" labelOnly="1" fieldPosition="0">
        <references count="1">
          <reference field="12" count="0"/>
        </references>
      </pivotArea>
    </format>
    <format dxfId="549">
      <pivotArea dataOnly="0" labelOnly="1" grandCol="1" outline="0" fieldPosition="0"/>
    </format>
    <format dxfId="491">
      <pivotArea type="origin" dataOnly="0" labelOnly="1" outline="0" fieldPosition="0"/>
    </format>
    <format dxfId="490">
      <pivotArea field="12" type="button" dataOnly="0" labelOnly="1" outline="0" axis="axisCol" fieldPosition="0"/>
    </format>
    <format dxfId="489">
      <pivotArea type="topRight" dataOnly="0" labelOnly="1" outline="0" fieldPosition="0"/>
    </format>
    <format dxfId="488">
      <pivotArea field="11" type="button" dataOnly="0" labelOnly="1" outline="0" axis="axisRow" fieldPosition="0"/>
    </format>
    <format dxfId="487">
      <pivotArea dataOnly="0" labelOnly="1" fieldPosition="0">
        <references count="1">
          <reference field="12" count="0"/>
        </references>
      </pivotArea>
    </format>
    <format dxfId="486">
      <pivotArea dataOnly="0" labelOnly="1" grandCol="1" outline="0" fieldPosition="0"/>
    </format>
    <format dxfId="485">
      <pivotArea type="origin" dataOnly="0" labelOnly="1" outline="0" fieldPosition="0"/>
    </format>
    <format dxfId="484">
      <pivotArea field="12" type="button" dataOnly="0" labelOnly="1" outline="0" axis="axisCol" fieldPosition="0"/>
    </format>
    <format dxfId="483">
      <pivotArea type="topRight" dataOnly="0" labelOnly="1" outline="0" fieldPosition="0"/>
    </format>
    <format dxfId="482">
      <pivotArea field="11" type="button" dataOnly="0" labelOnly="1" outline="0" axis="axisRow" fieldPosition="0"/>
    </format>
    <format dxfId="481">
      <pivotArea dataOnly="0" labelOnly="1" fieldPosition="0">
        <references count="1">
          <reference field="12" count="0"/>
        </references>
      </pivotArea>
    </format>
    <format dxfId="480">
      <pivotArea dataOnly="0" labelOnly="1" grandCol="1" outline="0"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12026C-226A-4140-AD69-7B1D92C3F1A7}" name="PivotTable11" cacheId="5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3:B27"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items count="3">
        <item x="1"/>
        <item x="0"/>
        <item t="default"/>
      </items>
    </pivotField>
    <pivotField showAll="0"/>
    <pivotField showAll="0"/>
    <pivotField showAll="0"/>
    <pivotField showAll="0"/>
    <pivotField axis="axisRow" showAll="0">
      <items count="4">
        <item x="1"/>
        <item x="2"/>
        <item x="0"/>
        <item t="default"/>
      </items>
    </pivotField>
  </pivotFields>
  <rowFields count="1">
    <field x="17"/>
  </rowFields>
  <rowItems count="4">
    <i>
      <x/>
    </i>
    <i>
      <x v="1"/>
    </i>
    <i>
      <x v="2"/>
    </i>
    <i t="grand">
      <x/>
    </i>
  </rowItems>
  <colItems count="1">
    <i/>
  </colItems>
  <dataFields count="1">
    <dataField name="Count of Loan_ID" fld="0" subtotal="count" baseField="0" baseItem="0"/>
  </dataFields>
  <formats count="10">
    <format dxfId="548">
      <pivotArea type="all" dataOnly="0" outline="0" fieldPosition="0"/>
    </format>
    <format dxfId="547">
      <pivotArea outline="0" collapsedLevelsAreSubtotals="1" fieldPosition="0"/>
    </format>
    <format dxfId="546">
      <pivotArea field="17" type="button" dataOnly="0" labelOnly="1" outline="0" axis="axisRow" fieldPosition="0"/>
    </format>
    <format dxfId="545">
      <pivotArea dataOnly="0" labelOnly="1" fieldPosition="0">
        <references count="1">
          <reference field="17" count="0"/>
        </references>
      </pivotArea>
    </format>
    <format dxfId="544">
      <pivotArea dataOnly="0" labelOnly="1" grandRow="1" outline="0" fieldPosition="0"/>
    </format>
    <format dxfId="543">
      <pivotArea dataOnly="0" labelOnly="1" outline="0" axis="axisValues" fieldPosition="0"/>
    </format>
    <format dxfId="497">
      <pivotArea field="17" type="button" dataOnly="0" labelOnly="1" outline="0" axis="axisRow" fieldPosition="0"/>
    </format>
    <format dxfId="496">
      <pivotArea dataOnly="0" labelOnly="1" outline="0" axis="axisValues" fieldPosition="0"/>
    </format>
    <format dxfId="494">
      <pivotArea field="17" type="button" dataOnly="0" labelOnly="1" outline="0" axis="axisRow" fieldPosition="0"/>
    </format>
    <format dxfId="493">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403FE3-4907-4177-80D0-F1F45F8866C5}" name="PivotTable10" cacheId="5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5:K10" firstHeaderRow="1" firstDataRow="2"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axis="axisCol" showAll="0">
      <items count="3">
        <item x="1"/>
        <item x="0"/>
        <item t="default"/>
      </items>
    </pivotField>
    <pivotField showAll="0"/>
    <pivotField axis="axisRow" showAll="0">
      <items count="4">
        <item x="2"/>
        <item x="1"/>
        <item x="0"/>
        <item t="default"/>
      </items>
    </pivotField>
    <pivotField showAll="0"/>
    <pivotField showAll="0"/>
    <pivotField showAll="0"/>
  </pivotFields>
  <rowFields count="1">
    <field x="14"/>
  </rowFields>
  <rowItems count="4">
    <i>
      <x/>
    </i>
    <i>
      <x v="1"/>
    </i>
    <i>
      <x v="2"/>
    </i>
    <i t="grand">
      <x/>
    </i>
  </rowItems>
  <colFields count="1">
    <field x="12"/>
  </colFields>
  <colItems count="3">
    <i>
      <x/>
    </i>
    <i>
      <x v="1"/>
    </i>
    <i t="grand">
      <x/>
    </i>
  </colItems>
  <dataFields count="1">
    <dataField name="Count of Loan_ID" fld="0" subtotal="count" baseField="0" baseItem="0"/>
  </dataFields>
  <formats count="22">
    <format dxfId="541">
      <pivotArea type="all" dataOnly="0" outline="0" fieldPosition="0"/>
    </format>
    <format dxfId="540">
      <pivotArea outline="0" collapsedLevelsAreSubtotals="1" fieldPosition="0"/>
    </format>
    <format dxfId="539">
      <pivotArea type="origin" dataOnly="0" labelOnly="1" outline="0" fieldPosition="0"/>
    </format>
    <format dxfId="538">
      <pivotArea field="12" type="button" dataOnly="0" labelOnly="1" outline="0" axis="axisCol" fieldPosition="0"/>
    </format>
    <format dxfId="537">
      <pivotArea type="topRight" dataOnly="0" labelOnly="1" outline="0" fieldPosition="0"/>
    </format>
    <format dxfId="536">
      <pivotArea field="14" type="button" dataOnly="0" labelOnly="1" outline="0" axis="axisRow" fieldPosition="0"/>
    </format>
    <format dxfId="535">
      <pivotArea dataOnly="0" labelOnly="1" fieldPosition="0">
        <references count="1">
          <reference field="14" count="0"/>
        </references>
      </pivotArea>
    </format>
    <format dxfId="534">
      <pivotArea dataOnly="0" labelOnly="1" grandRow="1" outline="0" fieldPosition="0"/>
    </format>
    <format dxfId="533">
      <pivotArea dataOnly="0" labelOnly="1" fieldPosition="0">
        <references count="1">
          <reference field="12" count="0"/>
        </references>
      </pivotArea>
    </format>
    <format dxfId="532">
      <pivotArea dataOnly="0" labelOnly="1" grandCol="1" outline="0" fieldPosition="0"/>
    </format>
    <format dxfId="509">
      <pivotArea type="origin" dataOnly="0" labelOnly="1" outline="0" fieldPosition="0"/>
    </format>
    <format dxfId="508">
      <pivotArea field="12" type="button" dataOnly="0" labelOnly="1" outline="0" axis="axisCol" fieldPosition="0"/>
    </format>
    <format dxfId="507">
      <pivotArea type="topRight" dataOnly="0" labelOnly="1" outline="0" fieldPosition="0"/>
    </format>
    <format dxfId="506">
      <pivotArea field="14" type="button" dataOnly="0" labelOnly="1" outline="0" axis="axisRow" fieldPosition="0"/>
    </format>
    <format dxfId="505">
      <pivotArea dataOnly="0" labelOnly="1" fieldPosition="0">
        <references count="1">
          <reference field="12" count="0"/>
        </references>
      </pivotArea>
    </format>
    <format dxfId="504">
      <pivotArea dataOnly="0" labelOnly="1" grandCol="1" outline="0" fieldPosition="0"/>
    </format>
    <format dxfId="503">
      <pivotArea type="origin" dataOnly="0" labelOnly="1" outline="0" fieldPosition="0"/>
    </format>
    <format dxfId="502">
      <pivotArea field="12" type="button" dataOnly="0" labelOnly="1" outline="0" axis="axisCol" fieldPosition="0"/>
    </format>
    <format dxfId="501">
      <pivotArea type="topRight" dataOnly="0" labelOnly="1" outline="0" fieldPosition="0"/>
    </format>
    <format dxfId="500">
      <pivotArea field="14" type="button" dataOnly="0" labelOnly="1" outline="0" axis="axisRow" fieldPosition="0"/>
    </format>
    <format dxfId="499">
      <pivotArea dataOnly="0" labelOnly="1" fieldPosition="0">
        <references count="1">
          <reference field="12" count="0"/>
        </references>
      </pivotArea>
    </format>
    <format dxfId="498">
      <pivotArea dataOnly="0" labelOnly="1" grandCol="1" outline="0" fieldPosition="0"/>
    </format>
  </formats>
  <chartFormats count="4">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1CE555-BB2B-416D-A0F2-22799BED42C4}" name="PivotTable9" cacheId="5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10" firstHeaderRow="1" firstDataRow="2" firstDataCol="1"/>
  <pivotFields count="18">
    <pivotField dataField="1"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axis="axisCol" showAll="0">
      <items count="3">
        <item x="1"/>
        <item x="0"/>
        <item t="default"/>
      </items>
    </pivotField>
    <pivotField showAll="0"/>
    <pivotField showAll="0"/>
    <pivotField showAll="0"/>
    <pivotField showAll="0"/>
    <pivotField showAll="0"/>
  </pivotFields>
  <rowFields count="1">
    <field x="1"/>
  </rowFields>
  <rowItems count="4">
    <i>
      <x/>
    </i>
    <i>
      <x v="1"/>
    </i>
    <i>
      <x v="2"/>
    </i>
    <i t="grand">
      <x/>
    </i>
  </rowItems>
  <colFields count="1">
    <field x="12"/>
  </colFields>
  <colItems count="3">
    <i>
      <x/>
    </i>
    <i>
      <x v="1"/>
    </i>
    <i t="grand">
      <x/>
    </i>
  </colItems>
  <dataFields count="1">
    <dataField name="Count of Loan_ID" fld="0" subtotal="count" baseField="0" baseItem="0"/>
  </dataFields>
  <formats count="22">
    <format dxfId="531">
      <pivotArea type="all" dataOnly="0" outline="0" fieldPosition="0"/>
    </format>
    <format dxfId="530">
      <pivotArea outline="0" collapsedLevelsAreSubtotals="1" fieldPosition="0"/>
    </format>
    <format dxfId="529">
      <pivotArea type="origin" dataOnly="0" labelOnly="1" outline="0" fieldPosition="0"/>
    </format>
    <format dxfId="528">
      <pivotArea field="12" type="button" dataOnly="0" labelOnly="1" outline="0" axis="axisCol" fieldPosition="0"/>
    </format>
    <format dxfId="527">
      <pivotArea type="topRight" dataOnly="0" labelOnly="1" outline="0" fieldPosition="0"/>
    </format>
    <format dxfId="526">
      <pivotArea field="1" type="button" dataOnly="0" labelOnly="1" outline="0" axis="axisRow" fieldPosition="0"/>
    </format>
    <format dxfId="525">
      <pivotArea dataOnly="0" labelOnly="1" fieldPosition="0">
        <references count="1">
          <reference field="1" count="0"/>
        </references>
      </pivotArea>
    </format>
    <format dxfId="524">
      <pivotArea dataOnly="0" labelOnly="1" grandRow="1" outline="0" fieldPosition="0"/>
    </format>
    <format dxfId="523">
      <pivotArea dataOnly="0" labelOnly="1" fieldPosition="0">
        <references count="1">
          <reference field="12" count="0"/>
        </references>
      </pivotArea>
    </format>
    <format dxfId="522">
      <pivotArea dataOnly="0" labelOnly="1" grandCol="1" outline="0" fieldPosition="0"/>
    </format>
    <format dxfId="521">
      <pivotArea type="origin" dataOnly="0" labelOnly="1" outline="0" fieldPosition="0"/>
    </format>
    <format dxfId="520">
      <pivotArea field="12" type="button" dataOnly="0" labelOnly="1" outline="0" axis="axisCol" fieldPosition="0"/>
    </format>
    <format dxfId="519">
      <pivotArea type="topRight" dataOnly="0" labelOnly="1" outline="0" fieldPosition="0"/>
    </format>
    <format dxfId="518">
      <pivotArea field="1" type="button" dataOnly="0" labelOnly="1" outline="0" axis="axisRow" fieldPosition="0"/>
    </format>
    <format dxfId="517">
      <pivotArea dataOnly="0" labelOnly="1" fieldPosition="0">
        <references count="1">
          <reference field="12" count="0"/>
        </references>
      </pivotArea>
    </format>
    <format dxfId="516">
      <pivotArea dataOnly="0" labelOnly="1" grandCol="1" outline="0" fieldPosition="0"/>
    </format>
    <format dxfId="515">
      <pivotArea type="origin" dataOnly="0" labelOnly="1" outline="0" fieldPosition="0"/>
    </format>
    <format dxfId="514">
      <pivotArea field="12" type="button" dataOnly="0" labelOnly="1" outline="0" axis="axisCol" fieldPosition="0"/>
    </format>
    <format dxfId="513">
      <pivotArea type="topRight" dataOnly="0" labelOnly="1" outline="0" fieldPosition="0"/>
    </format>
    <format dxfId="512">
      <pivotArea field="1" type="button" dataOnly="0" labelOnly="1" outline="0" axis="axisRow" fieldPosition="0"/>
    </format>
    <format dxfId="511">
      <pivotArea dataOnly="0" labelOnly="1" fieldPosition="0">
        <references count="1">
          <reference field="12" count="0"/>
        </references>
      </pivotArea>
    </format>
    <format dxfId="510">
      <pivotArea dataOnly="0" labelOnly="1" grandCol="1" outline="0"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4890EF-4876-4D3C-9220-ED7C5BE77C7B}" autoFormatId="16" applyNumberFormats="0" applyBorderFormats="0" applyFontFormats="0" applyPatternFormats="0" applyAlignmentFormats="0" applyWidthHeightFormats="0">
  <queryTableRefresh nextId="24" unboundColumnsRight="5">
    <queryTableFields count="22">
      <queryTableField id="1" name="Loan_ID" tableColumnId="1"/>
      <queryTableField id="2" name="Gender" tableColumnId="2"/>
      <queryTableField id="3" name="Married" tableColumnId="3"/>
      <queryTableField id="4" name="Dependents" tableColumnId="4"/>
      <queryTableField id="5" name="Education" tableColumnId="5"/>
      <queryTableField id="6" name="Self_Employed" tableColumnId="6"/>
      <queryTableField id="7" name="ApplicantIncome" tableColumnId="7"/>
      <queryTableField id="8" name="CoapplicantIncome" tableColumnId="8"/>
      <queryTableField id="9" name="LoanAmount" tableColumnId="9"/>
      <queryTableField id="10" name="Loan_Amount_Term" tableColumnId="10"/>
      <queryTableField id="11" name="Credit_History" tableColumnId="11"/>
      <queryTableField id="12" name="Property_Area" tableColumnId="12"/>
      <queryTableField id="13" name="Loan_Status" tableColumnId="13"/>
      <queryTableField id="14" name="Column14" tableColumnId="14"/>
      <queryTableField id="15" name="Income_Category" tableColumnId="15"/>
      <queryTableField id="16" name="Risk_Score" tableColumnId="16"/>
      <queryTableField id="17" name="Loan_Size_Category" tableColumnId="17"/>
      <queryTableField id="18" dataBound="0" tableColumnId="18"/>
      <queryTableField id="19" dataBound="0" tableColumnId="19"/>
      <queryTableField id="20" dataBound="0" tableColumnId="20"/>
      <queryTableField id="22" dataBound="0" tableColumnId="22"/>
      <queryTableField id="23" dataBound="0"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BD8777-753D-4ED5-8FDD-49A2BF75EDD8}" sourceName="Gender">
  <pivotTables>
    <pivotTable tabId="4" name="PivotTable12"/>
  </pivotTables>
  <data>
    <tabular pivotCacheId="207749358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F32012-CA5F-417D-95A7-DE8A1714F866}" sourceName="Education">
  <pivotTables>
    <pivotTable tabId="4" name="PivotTable12"/>
  </pivotTables>
  <data>
    <tabular pivotCacheId="20774935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 xr10:uid="{A90B2091-AC8A-4704-A39D-C5703E4837F3}" sourceName="Property_Area">
  <pivotTables>
    <pivotTable tabId="4" name="PivotTable12"/>
    <pivotTable tabId="4" name="PivotTable10"/>
    <pivotTable tabId="4" name="PivotTable11"/>
    <pivotTable tabId="4" name="PivotTable9"/>
  </pivotTables>
  <data>
    <tabular pivotCacheId="207749358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DAC5C97-D92C-4F5C-9F76-8FF9C74E4CBA}" cache="Slicer_Gender" caption="Gender" rowHeight="247650"/>
  <slicer name="Education" xr10:uid="{FC782E03-9B35-476B-9278-7798B6F7C3C6}" cache="Slicer_Education" caption="Education" rowHeight="247650"/>
  <slicer name="Property_Area" xr10:uid="{74E268DA-D288-49E9-9D2F-BDB260FCFB1A}" cache="Slicer_Property_Area" caption="Property_Area"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496752-6112-4F93-9911-1D3B0D9B6616}" name="Clean_Data" displayName="Clean_Data" ref="A1:V615" tableType="queryTable" totalsRowShown="0">
  <autoFilter ref="A1:V615" xr:uid="{4A496752-6112-4F93-9911-1D3B0D9B6616}"/>
  <tableColumns count="22">
    <tableColumn id="1" xr3:uid="{3123DF85-6759-47F3-9C50-B3954330FA04}" uniqueName="1" name="Loan_ID" queryTableFieldId="1" dataDxfId="572"/>
    <tableColumn id="2" xr3:uid="{6A61419E-4133-4843-832A-BB719C215252}" uniqueName="2" name="Gender" queryTableFieldId="2" dataDxfId="571"/>
    <tableColumn id="3" xr3:uid="{5AA61078-54E3-4945-9E32-A7C1D7DE7A64}" uniqueName="3" name="Married" queryTableFieldId="3" dataDxfId="570"/>
    <tableColumn id="4" xr3:uid="{6A532A0F-3E53-4BB8-84CB-324D4F520C60}" uniqueName="4" name="Dependents" queryTableFieldId="4"/>
    <tableColumn id="5" xr3:uid="{2D614296-A24A-4CEE-8826-876EB583CC9A}" uniqueName="5" name="Education" queryTableFieldId="5" dataDxfId="569"/>
    <tableColumn id="6" xr3:uid="{9A752E33-F9B4-4DB1-9F0B-E24A97CFF66A}" uniqueName="6" name="Self_Employed" queryTableFieldId="6" dataDxfId="568"/>
    <tableColumn id="7" xr3:uid="{C3813733-DD4D-4044-8239-98271ACD3C50}" uniqueName="7" name="ApplicantIncome" queryTableFieldId="7"/>
    <tableColumn id="8" xr3:uid="{63F390C4-75CF-4C00-9B66-1074C4459184}" uniqueName="8" name="CoapplicantIncome" queryTableFieldId="8"/>
    <tableColumn id="9" xr3:uid="{7C14F353-4497-4B8E-BB8C-1BBB79C0737A}" uniqueName="9" name="LoanAmount" queryTableFieldId="9"/>
    <tableColumn id="10" xr3:uid="{E44ACEC7-2DB3-4A0F-86BD-F57148507C37}" uniqueName="10" name="Loan_Amount_Term" queryTableFieldId="10"/>
    <tableColumn id="11" xr3:uid="{9EAD57BE-9732-40D2-9CA7-C51A8EE5CD3A}" uniqueName="11" name="Credit_History" queryTableFieldId="11"/>
    <tableColumn id="12" xr3:uid="{304CCDA0-998E-42D6-806F-1CE215CEC005}" uniqueName="12" name="Property_Area" queryTableFieldId="12" dataDxfId="567"/>
    <tableColumn id="13" xr3:uid="{A9A9CC1D-5013-454F-8534-11DE3AD2458B}" uniqueName="13" name="Loan_Status" queryTableFieldId="13" dataDxfId="566"/>
    <tableColumn id="14" xr3:uid="{FD5550D1-2074-41C3-91D1-6C07A3383004}" uniqueName="14" name="Column14" queryTableFieldId="14"/>
    <tableColumn id="15" xr3:uid="{68B7C68F-5C1D-4B7A-9B21-95954084BB32}" uniqueName="15" name="Income_Category" queryTableFieldId="15" dataDxfId="565"/>
    <tableColumn id="16" xr3:uid="{36EE9A4A-868E-4EBE-9DC5-D579BD2461DA}" uniqueName="16" name="Risk_Score" queryTableFieldId="16"/>
    <tableColumn id="17" xr3:uid="{A4F7C3A6-67CE-4DD7-88CC-4DB71E3592FC}" uniqueName="17" name="Loan_Size_Category" queryTableFieldId="17" dataDxfId="564"/>
    <tableColumn id="18" xr3:uid="{1BB1B8C7-9286-443C-A885-6C1C42559065}" uniqueName="18" name="Risk_Category" queryTableFieldId="18" dataDxfId="563">
      <calculatedColumnFormula>IF(AND(K2=1,O2="High Income"),"Low Risk",IF(AND(K2=1,O2="Medium Income"),"Medium Risk","High Risk"))</calculatedColumnFormula>
    </tableColumn>
    <tableColumn id="19" xr3:uid="{14781D59-B7C3-4518-9269-0E1B6C6A4AE8}" uniqueName="19" name="Risk_Level_Lookup" queryTableFieldId="19" dataDxfId="562">
      <calculatedColumnFormula>(IF(K2=1,40,0))+(IF(E2="Graduate",20,0))+(IF(G2&gt;5000,20,0))+(IF(L2="Urban",10,5))</calculatedColumnFormula>
    </tableColumn>
    <tableColumn id="20" xr3:uid="{89F0711F-3102-46B0-BC94-90354A832AE7}" uniqueName="20" name="Risk_Category_VLOOKUP" queryTableFieldId="20" dataDxfId="561">
      <calculatedColumnFormula>IF(R2&lt;=25,"Very High Risk",IF(R2&lt;=50,"High Risk",IF(R2&lt;=75,"Medium Risk","Low Risk")))</calculatedColumnFormula>
    </tableColumn>
    <tableColumn id="22" xr3:uid="{58FEC67A-0ED8-401E-BFC3-7B87C8423604}" uniqueName="22" name="Loan_Decision_Helper Column4" queryTableFieldId="22" dataDxfId="560">
      <calculatedColumnFormula>IF(AND(K2=1,S2&lt;&gt;"Very High Risk",N2&gt;=I2*0.3),"APPROVE","REVIEW")</calculatedColumnFormula>
    </tableColumn>
    <tableColumn id="23" xr3:uid="{7CE92671-725E-41CA-9799-A1B1FDD2AF97}" uniqueName="23" name="Monthly_Payment_Estimate" queryTableFieldId="23" dataDxfId="559">
      <calculatedColumnFormula>IF(I2&gt;0,PMT(0.08/12,J2,-I2*1000),"N/A")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40207-E9E0-42CC-ABCA-812F7FBCB77F}">
  <dimension ref="A1:M615"/>
  <sheetViews>
    <sheetView tabSelected="1" workbookViewId="0"/>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t="s">
        <v>14</v>
      </c>
      <c r="C2" t="s">
        <v>15</v>
      </c>
      <c r="D2">
        <v>0</v>
      </c>
      <c r="E2" t="s">
        <v>16</v>
      </c>
      <c r="F2" t="s">
        <v>15</v>
      </c>
      <c r="G2">
        <v>5849</v>
      </c>
      <c r="H2">
        <v>0</v>
      </c>
      <c r="J2">
        <v>360</v>
      </c>
      <c r="K2">
        <v>1</v>
      </c>
      <c r="L2" t="s">
        <v>17</v>
      </c>
      <c r="M2" t="s">
        <v>18</v>
      </c>
    </row>
    <row r="3" spans="1:13" x14ac:dyDescent="0.3">
      <c r="A3" t="s">
        <v>19</v>
      </c>
      <c r="B3" t="s">
        <v>14</v>
      </c>
      <c r="C3" t="s">
        <v>20</v>
      </c>
      <c r="D3">
        <v>1</v>
      </c>
      <c r="E3" t="s">
        <v>16</v>
      </c>
      <c r="F3" t="s">
        <v>15</v>
      </c>
      <c r="G3">
        <v>4583</v>
      </c>
      <c r="H3">
        <v>1508</v>
      </c>
      <c r="I3">
        <v>128</v>
      </c>
      <c r="J3">
        <v>360</v>
      </c>
      <c r="K3">
        <v>1</v>
      </c>
      <c r="L3" t="s">
        <v>21</v>
      </c>
      <c r="M3" t="s">
        <v>22</v>
      </c>
    </row>
    <row r="4" spans="1:13" x14ac:dyDescent="0.3">
      <c r="A4" t="s">
        <v>23</v>
      </c>
      <c r="B4" t="s">
        <v>14</v>
      </c>
      <c r="C4" t="s">
        <v>20</v>
      </c>
      <c r="D4">
        <v>0</v>
      </c>
      <c r="E4" t="s">
        <v>16</v>
      </c>
      <c r="F4" t="s">
        <v>20</v>
      </c>
      <c r="G4">
        <v>3000</v>
      </c>
      <c r="H4">
        <v>0</v>
      </c>
      <c r="I4">
        <v>66</v>
      </c>
      <c r="J4">
        <v>360</v>
      </c>
      <c r="K4">
        <v>1</v>
      </c>
      <c r="L4" t="s">
        <v>17</v>
      </c>
      <c r="M4" t="s">
        <v>18</v>
      </c>
    </row>
    <row r="5" spans="1:13" x14ac:dyDescent="0.3">
      <c r="A5" t="s">
        <v>24</v>
      </c>
      <c r="B5" t="s">
        <v>14</v>
      </c>
      <c r="C5" t="s">
        <v>20</v>
      </c>
      <c r="D5">
        <v>0</v>
      </c>
      <c r="E5" t="s">
        <v>25</v>
      </c>
      <c r="F5" t="s">
        <v>15</v>
      </c>
      <c r="G5">
        <v>2583</v>
      </c>
      <c r="H5">
        <v>2358</v>
      </c>
      <c r="I5">
        <v>120</v>
      </c>
      <c r="J5">
        <v>360</v>
      </c>
      <c r="K5">
        <v>1</v>
      </c>
      <c r="L5" t="s">
        <v>17</v>
      </c>
      <c r="M5" t="s">
        <v>18</v>
      </c>
    </row>
    <row r="6" spans="1:13" x14ac:dyDescent="0.3">
      <c r="A6" t="s">
        <v>26</v>
      </c>
      <c r="B6" t="s">
        <v>14</v>
      </c>
      <c r="C6" t="s">
        <v>15</v>
      </c>
      <c r="D6">
        <v>0</v>
      </c>
      <c r="E6" t="s">
        <v>16</v>
      </c>
      <c r="F6" t="s">
        <v>15</v>
      </c>
      <c r="G6">
        <v>6000</v>
      </c>
      <c r="H6">
        <v>0</v>
      </c>
      <c r="I6">
        <v>141</v>
      </c>
      <c r="J6">
        <v>360</v>
      </c>
      <c r="K6">
        <v>1</v>
      </c>
      <c r="L6" t="s">
        <v>17</v>
      </c>
      <c r="M6" t="s">
        <v>18</v>
      </c>
    </row>
    <row r="7" spans="1:13" x14ac:dyDescent="0.3">
      <c r="A7" t="s">
        <v>27</v>
      </c>
      <c r="B7" t="s">
        <v>14</v>
      </c>
      <c r="C7" t="s">
        <v>20</v>
      </c>
      <c r="D7">
        <v>2</v>
      </c>
      <c r="E7" t="s">
        <v>16</v>
      </c>
      <c r="F7" t="s">
        <v>20</v>
      </c>
      <c r="G7">
        <v>5417</v>
      </c>
      <c r="H7">
        <v>4196</v>
      </c>
      <c r="I7">
        <v>267</v>
      </c>
      <c r="J7">
        <v>360</v>
      </c>
      <c r="K7">
        <v>1</v>
      </c>
      <c r="L7" t="s">
        <v>17</v>
      </c>
      <c r="M7" t="s">
        <v>18</v>
      </c>
    </row>
    <row r="8" spans="1:13" x14ac:dyDescent="0.3">
      <c r="A8" t="s">
        <v>28</v>
      </c>
      <c r="B8" t="s">
        <v>14</v>
      </c>
      <c r="C8" t="s">
        <v>20</v>
      </c>
      <c r="D8">
        <v>0</v>
      </c>
      <c r="E8" t="s">
        <v>25</v>
      </c>
      <c r="F8" t="s">
        <v>15</v>
      </c>
      <c r="G8">
        <v>2333</v>
      </c>
      <c r="H8">
        <v>1516</v>
      </c>
      <c r="I8">
        <v>95</v>
      </c>
      <c r="J8">
        <v>360</v>
      </c>
      <c r="K8">
        <v>1</v>
      </c>
      <c r="L8" t="s">
        <v>17</v>
      </c>
      <c r="M8" t="s">
        <v>18</v>
      </c>
    </row>
    <row r="9" spans="1:13" x14ac:dyDescent="0.3">
      <c r="A9" t="s">
        <v>29</v>
      </c>
      <c r="B9" t="s">
        <v>14</v>
      </c>
      <c r="C9" t="s">
        <v>20</v>
      </c>
      <c r="D9" t="s">
        <v>30</v>
      </c>
      <c r="E9" t="s">
        <v>16</v>
      </c>
      <c r="F9" t="s">
        <v>15</v>
      </c>
      <c r="G9">
        <v>3036</v>
      </c>
      <c r="H9">
        <v>2504</v>
      </c>
      <c r="I9">
        <v>158</v>
      </c>
      <c r="J9">
        <v>360</v>
      </c>
      <c r="K9">
        <v>0</v>
      </c>
      <c r="L9" t="s">
        <v>31</v>
      </c>
      <c r="M9" t="s">
        <v>22</v>
      </c>
    </row>
    <row r="10" spans="1:13" x14ac:dyDescent="0.3">
      <c r="A10" t="s">
        <v>32</v>
      </c>
      <c r="B10" t="s">
        <v>14</v>
      </c>
      <c r="C10" t="s">
        <v>20</v>
      </c>
      <c r="D10">
        <v>2</v>
      </c>
      <c r="E10" t="s">
        <v>16</v>
      </c>
      <c r="F10" t="s">
        <v>15</v>
      </c>
      <c r="G10">
        <v>4006</v>
      </c>
      <c r="H10">
        <v>1526</v>
      </c>
      <c r="I10">
        <v>168</v>
      </c>
      <c r="J10">
        <v>360</v>
      </c>
      <c r="K10">
        <v>1</v>
      </c>
      <c r="L10" t="s">
        <v>17</v>
      </c>
      <c r="M10" t="s">
        <v>18</v>
      </c>
    </row>
    <row r="11" spans="1:13" x14ac:dyDescent="0.3">
      <c r="A11" t="s">
        <v>33</v>
      </c>
      <c r="B11" t="s">
        <v>14</v>
      </c>
      <c r="C11" t="s">
        <v>20</v>
      </c>
      <c r="D11">
        <v>1</v>
      </c>
      <c r="E11" t="s">
        <v>16</v>
      </c>
      <c r="F11" t="s">
        <v>15</v>
      </c>
      <c r="G11">
        <v>12841</v>
      </c>
      <c r="H11">
        <v>10968</v>
      </c>
      <c r="I11">
        <v>349</v>
      </c>
      <c r="J11">
        <v>360</v>
      </c>
      <c r="K11">
        <v>1</v>
      </c>
      <c r="L11" t="s">
        <v>31</v>
      </c>
      <c r="M11" t="s">
        <v>22</v>
      </c>
    </row>
    <row r="12" spans="1:13" x14ac:dyDescent="0.3">
      <c r="A12" t="s">
        <v>34</v>
      </c>
      <c r="B12" t="s">
        <v>14</v>
      </c>
      <c r="C12" t="s">
        <v>20</v>
      </c>
      <c r="D12">
        <v>2</v>
      </c>
      <c r="E12" t="s">
        <v>16</v>
      </c>
      <c r="F12" t="s">
        <v>15</v>
      </c>
      <c r="G12">
        <v>3200</v>
      </c>
      <c r="H12">
        <v>700</v>
      </c>
      <c r="I12">
        <v>70</v>
      </c>
      <c r="J12">
        <v>360</v>
      </c>
      <c r="K12">
        <v>1</v>
      </c>
      <c r="L12" t="s">
        <v>17</v>
      </c>
      <c r="M12" t="s">
        <v>18</v>
      </c>
    </row>
    <row r="13" spans="1:13" x14ac:dyDescent="0.3">
      <c r="A13" t="s">
        <v>35</v>
      </c>
      <c r="B13" t="s">
        <v>14</v>
      </c>
      <c r="C13" t="s">
        <v>20</v>
      </c>
      <c r="D13">
        <v>2</v>
      </c>
      <c r="E13" t="s">
        <v>16</v>
      </c>
      <c r="G13">
        <v>2500</v>
      </c>
      <c r="H13">
        <v>1840</v>
      </c>
      <c r="I13">
        <v>109</v>
      </c>
      <c r="J13">
        <v>360</v>
      </c>
      <c r="K13">
        <v>1</v>
      </c>
      <c r="L13" t="s">
        <v>17</v>
      </c>
      <c r="M13" t="s">
        <v>18</v>
      </c>
    </row>
    <row r="14" spans="1:13" x14ac:dyDescent="0.3">
      <c r="A14" t="s">
        <v>36</v>
      </c>
      <c r="B14" t="s">
        <v>14</v>
      </c>
      <c r="C14" t="s">
        <v>20</v>
      </c>
      <c r="D14">
        <v>2</v>
      </c>
      <c r="E14" t="s">
        <v>16</v>
      </c>
      <c r="F14" t="s">
        <v>15</v>
      </c>
      <c r="G14">
        <v>3073</v>
      </c>
      <c r="H14">
        <v>8106</v>
      </c>
      <c r="I14">
        <v>200</v>
      </c>
      <c r="J14">
        <v>360</v>
      </c>
      <c r="K14">
        <v>1</v>
      </c>
      <c r="L14" t="s">
        <v>17</v>
      </c>
      <c r="M14" t="s">
        <v>18</v>
      </c>
    </row>
    <row r="15" spans="1:13" x14ac:dyDescent="0.3">
      <c r="A15" t="s">
        <v>37</v>
      </c>
      <c r="B15" t="s">
        <v>14</v>
      </c>
      <c r="C15" t="s">
        <v>15</v>
      </c>
      <c r="D15">
        <v>0</v>
      </c>
      <c r="E15" t="s">
        <v>16</v>
      </c>
      <c r="F15" t="s">
        <v>15</v>
      </c>
      <c r="G15">
        <v>1853</v>
      </c>
      <c r="H15">
        <v>2840</v>
      </c>
      <c r="I15">
        <v>114</v>
      </c>
      <c r="J15">
        <v>360</v>
      </c>
      <c r="K15">
        <v>1</v>
      </c>
      <c r="L15" t="s">
        <v>21</v>
      </c>
      <c r="M15" t="s">
        <v>22</v>
      </c>
    </row>
    <row r="16" spans="1:13" x14ac:dyDescent="0.3">
      <c r="A16" t="s">
        <v>38</v>
      </c>
      <c r="B16" t="s">
        <v>14</v>
      </c>
      <c r="C16" t="s">
        <v>20</v>
      </c>
      <c r="D16">
        <v>2</v>
      </c>
      <c r="E16" t="s">
        <v>16</v>
      </c>
      <c r="F16" t="s">
        <v>15</v>
      </c>
      <c r="G16">
        <v>1299</v>
      </c>
      <c r="H16">
        <v>1086</v>
      </c>
      <c r="I16">
        <v>17</v>
      </c>
      <c r="J16">
        <v>120</v>
      </c>
      <c r="K16">
        <v>1</v>
      </c>
      <c r="L16" t="s">
        <v>17</v>
      </c>
      <c r="M16" t="s">
        <v>18</v>
      </c>
    </row>
    <row r="17" spans="1:13" x14ac:dyDescent="0.3">
      <c r="A17" t="s">
        <v>39</v>
      </c>
      <c r="B17" t="s">
        <v>14</v>
      </c>
      <c r="C17" t="s">
        <v>15</v>
      </c>
      <c r="D17">
        <v>0</v>
      </c>
      <c r="E17" t="s">
        <v>16</v>
      </c>
      <c r="F17" t="s">
        <v>15</v>
      </c>
      <c r="G17">
        <v>4950</v>
      </c>
      <c r="H17">
        <v>0</v>
      </c>
      <c r="I17">
        <v>125</v>
      </c>
      <c r="J17">
        <v>360</v>
      </c>
      <c r="K17">
        <v>1</v>
      </c>
      <c r="L17" t="s">
        <v>17</v>
      </c>
      <c r="M17" t="s">
        <v>18</v>
      </c>
    </row>
    <row r="18" spans="1:13" x14ac:dyDescent="0.3">
      <c r="A18" t="s">
        <v>40</v>
      </c>
      <c r="B18" t="s">
        <v>14</v>
      </c>
      <c r="C18" t="s">
        <v>15</v>
      </c>
      <c r="D18">
        <v>1</v>
      </c>
      <c r="E18" t="s">
        <v>25</v>
      </c>
      <c r="F18" t="s">
        <v>15</v>
      </c>
      <c r="G18">
        <v>3596</v>
      </c>
      <c r="H18">
        <v>0</v>
      </c>
      <c r="I18">
        <v>100</v>
      </c>
      <c r="J18">
        <v>240</v>
      </c>
      <c r="L18" t="s">
        <v>17</v>
      </c>
      <c r="M18" t="s">
        <v>18</v>
      </c>
    </row>
    <row r="19" spans="1:13" x14ac:dyDescent="0.3">
      <c r="A19" t="s">
        <v>41</v>
      </c>
      <c r="B19" t="s">
        <v>42</v>
      </c>
      <c r="C19" t="s">
        <v>15</v>
      </c>
      <c r="D19">
        <v>0</v>
      </c>
      <c r="E19" t="s">
        <v>16</v>
      </c>
      <c r="F19" t="s">
        <v>15</v>
      </c>
      <c r="G19">
        <v>3510</v>
      </c>
      <c r="H19">
        <v>0</v>
      </c>
      <c r="I19">
        <v>76</v>
      </c>
      <c r="J19">
        <v>360</v>
      </c>
      <c r="K19">
        <v>0</v>
      </c>
      <c r="L19" t="s">
        <v>17</v>
      </c>
      <c r="M19" t="s">
        <v>22</v>
      </c>
    </row>
    <row r="20" spans="1:13" x14ac:dyDescent="0.3">
      <c r="A20" t="s">
        <v>43</v>
      </c>
      <c r="B20" t="s">
        <v>14</v>
      </c>
      <c r="C20" t="s">
        <v>20</v>
      </c>
      <c r="D20">
        <v>0</v>
      </c>
      <c r="E20" t="s">
        <v>25</v>
      </c>
      <c r="F20" t="s">
        <v>15</v>
      </c>
      <c r="G20">
        <v>4887</v>
      </c>
      <c r="H20">
        <v>0</v>
      </c>
      <c r="I20">
        <v>133</v>
      </c>
      <c r="J20">
        <v>360</v>
      </c>
      <c r="K20">
        <v>1</v>
      </c>
      <c r="L20" t="s">
        <v>21</v>
      </c>
      <c r="M20" t="s">
        <v>22</v>
      </c>
    </row>
    <row r="21" spans="1:13" x14ac:dyDescent="0.3">
      <c r="A21" t="s">
        <v>44</v>
      </c>
      <c r="B21" t="s">
        <v>14</v>
      </c>
      <c r="C21" t="s">
        <v>20</v>
      </c>
      <c r="D21">
        <v>0</v>
      </c>
      <c r="E21" t="s">
        <v>16</v>
      </c>
      <c r="G21">
        <v>2600</v>
      </c>
      <c r="H21">
        <v>3500</v>
      </c>
      <c r="I21">
        <v>115</v>
      </c>
      <c r="K21">
        <v>1</v>
      </c>
      <c r="L21" t="s">
        <v>17</v>
      </c>
      <c r="M21" t="s">
        <v>18</v>
      </c>
    </row>
    <row r="22" spans="1:13" x14ac:dyDescent="0.3">
      <c r="A22" t="s">
        <v>45</v>
      </c>
      <c r="B22" t="s">
        <v>14</v>
      </c>
      <c r="C22" t="s">
        <v>20</v>
      </c>
      <c r="D22">
        <v>0</v>
      </c>
      <c r="E22" t="s">
        <v>25</v>
      </c>
      <c r="F22" t="s">
        <v>15</v>
      </c>
      <c r="G22">
        <v>7660</v>
      </c>
      <c r="H22">
        <v>0</v>
      </c>
      <c r="I22">
        <v>104</v>
      </c>
      <c r="J22">
        <v>360</v>
      </c>
      <c r="K22">
        <v>0</v>
      </c>
      <c r="L22" t="s">
        <v>17</v>
      </c>
      <c r="M22" t="s">
        <v>22</v>
      </c>
    </row>
    <row r="23" spans="1:13" x14ac:dyDescent="0.3">
      <c r="A23" t="s">
        <v>46</v>
      </c>
      <c r="B23" t="s">
        <v>14</v>
      </c>
      <c r="C23" t="s">
        <v>20</v>
      </c>
      <c r="D23">
        <v>1</v>
      </c>
      <c r="E23" t="s">
        <v>16</v>
      </c>
      <c r="F23" t="s">
        <v>15</v>
      </c>
      <c r="G23">
        <v>5955</v>
      </c>
      <c r="H23">
        <v>5625</v>
      </c>
      <c r="I23">
        <v>315</v>
      </c>
      <c r="J23">
        <v>360</v>
      </c>
      <c r="K23">
        <v>1</v>
      </c>
      <c r="L23" t="s">
        <v>17</v>
      </c>
      <c r="M23" t="s">
        <v>18</v>
      </c>
    </row>
    <row r="24" spans="1:13" x14ac:dyDescent="0.3">
      <c r="A24" t="s">
        <v>47</v>
      </c>
      <c r="B24" t="s">
        <v>14</v>
      </c>
      <c r="C24" t="s">
        <v>20</v>
      </c>
      <c r="D24">
        <v>0</v>
      </c>
      <c r="E24" t="s">
        <v>25</v>
      </c>
      <c r="F24" t="s">
        <v>15</v>
      </c>
      <c r="G24">
        <v>2600</v>
      </c>
      <c r="H24">
        <v>1911</v>
      </c>
      <c r="I24">
        <v>116</v>
      </c>
      <c r="J24">
        <v>360</v>
      </c>
      <c r="K24">
        <v>0</v>
      </c>
      <c r="L24" t="s">
        <v>31</v>
      </c>
      <c r="M24" t="s">
        <v>22</v>
      </c>
    </row>
    <row r="25" spans="1:13" x14ac:dyDescent="0.3">
      <c r="A25" t="s">
        <v>48</v>
      </c>
      <c r="C25" t="s">
        <v>20</v>
      </c>
      <c r="D25">
        <v>2</v>
      </c>
      <c r="E25" t="s">
        <v>25</v>
      </c>
      <c r="F25" t="s">
        <v>15</v>
      </c>
      <c r="G25">
        <v>3365</v>
      </c>
      <c r="H25">
        <v>1917</v>
      </c>
      <c r="I25">
        <v>112</v>
      </c>
      <c r="J25">
        <v>360</v>
      </c>
      <c r="K25">
        <v>0</v>
      </c>
      <c r="L25" t="s">
        <v>21</v>
      </c>
      <c r="M25" t="s">
        <v>22</v>
      </c>
    </row>
    <row r="26" spans="1:13" x14ac:dyDescent="0.3">
      <c r="A26" t="s">
        <v>49</v>
      </c>
      <c r="B26" t="s">
        <v>14</v>
      </c>
      <c r="C26" t="s">
        <v>20</v>
      </c>
      <c r="D26">
        <v>1</v>
      </c>
      <c r="E26" t="s">
        <v>16</v>
      </c>
      <c r="G26">
        <v>3717</v>
      </c>
      <c r="H26">
        <v>2925</v>
      </c>
      <c r="I26">
        <v>151</v>
      </c>
      <c r="J26">
        <v>360</v>
      </c>
      <c r="L26" t="s">
        <v>31</v>
      </c>
      <c r="M26" t="s">
        <v>22</v>
      </c>
    </row>
    <row r="27" spans="1:13" x14ac:dyDescent="0.3">
      <c r="A27" t="s">
        <v>50</v>
      </c>
      <c r="B27" t="s">
        <v>14</v>
      </c>
      <c r="C27" t="s">
        <v>20</v>
      </c>
      <c r="D27">
        <v>0</v>
      </c>
      <c r="E27" t="s">
        <v>16</v>
      </c>
      <c r="F27" t="s">
        <v>20</v>
      </c>
      <c r="G27">
        <v>9560</v>
      </c>
      <c r="H27">
        <v>0</v>
      </c>
      <c r="I27">
        <v>191</v>
      </c>
      <c r="J27">
        <v>360</v>
      </c>
      <c r="K27">
        <v>1</v>
      </c>
      <c r="L27" t="s">
        <v>31</v>
      </c>
      <c r="M27" t="s">
        <v>18</v>
      </c>
    </row>
    <row r="28" spans="1:13" x14ac:dyDescent="0.3">
      <c r="A28" t="s">
        <v>51</v>
      </c>
      <c r="B28" t="s">
        <v>14</v>
      </c>
      <c r="C28" t="s">
        <v>20</v>
      </c>
      <c r="D28">
        <v>0</v>
      </c>
      <c r="E28" t="s">
        <v>16</v>
      </c>
      <c r="F28" t="s">
        <v>15</v>
      </c>
      <c r="G28">
        <v>2799</v>
      </c>
      <c r="H28">
        <v>2253</v>
      </c>
      <c r="I28">
        <v>122</v>
      </c>
      <c r="J28">
        <v>360</v>
      </c>
      <c r="K28">
        <v>1</v>
      </c>
      <c r="L28" t="s">
        <v>31</v>
      </c>
      <c r="M28" t="s">
        <v>18</v>
      </c>
    </row>
    <row r="29" spans="1:13" x14ac:dyDescent="0.3">
      <c r="A29" t="s">
        <v>52</v>
      </c>
      <c r="B29" t="s">
        <v>14</v>
      </c>
      <c r="C29" t="s">
        <v>20</v>
      </c>
      <c r="D29">
        <v>2</v>
      </c>
      <c r="E29" t="s">
        <v>25</v>
      </c>
      <c r="F29" t="s">
        <v>15</v>
      </c>
      <c r="G29">
        <v>4226</v>
      </c>
      <c r="H29">
        <v>1040</v>
      </c>
      <c r="I29">
        <v>110</v>
      </c>
      <c r="J29">
        <v>360</v>
      </c>
      <c r="K29">
        <v>1</v>
      </c>
      <c r="L29" t="s">
        <v>17</v>
      </c>
      <c r="M29" t="s">
        <v>18</v>
      </c>
    </row>
    <row r="30" spans="1:13" x14ac:dyDescent="0.3">
      <c r="A30" t="s">
        <v>53</v>
      </c>
      <c r="B30" t="s">
        <v>14</v>
      </c>
      <c r="C30" t="s">
        <v>15</v>
      </c>
      <c r="D30">
        <v>0</v>
      </c>
      <c r="E30" t="s">
        <v>25</v>
      </c>
      <c r="F30" t="s">
        <v>15</v>
      </c>
      <c r="G30">
        <v>1442</v>
      </c>
      <c r="H30">
        <v>0</v>
      </c>
      <c r="I30">
        <v>35</v>
      </c>
      <c r="J30">
        <v>360</v>
      </c>
      <c r="K30">
        <v>1</v>
      </c>
      <c r="L30" t="s">
        <v>17</v>
      </c>
      <c r="M30" t="s">
        <v>22</v>
      </c>
    </row>
    <row r="31" spans="1:13" x14ac:dyDescent="0.3">
      <c r="A31" t="s">
        <v>54</v>
      </c>
      <c r="B31" t="s">
        <v>42</v>
      </c>
      <c r="C31" t="s">
        <v>15</v>
      </c>
      <c r="D31">
        <v>2</v>
      </c>
      <c r="E31" t="s">
        <v>16</v>
      </c>
      <c r="G31">
        <v>3750</v>
      </c>
      <c r="H31">
        <v>2083</v>
      </c>
      <c r="I31">
        <v>120</v>
      </c>
      <c r="J31">
        <v>360</v>
      </c>
      <c r="K31">
        <v>1</v>
      </c>
      <c r="L31" t="s">
        <v>31</v>
      </c>
      <c r="M31" t="s">
        <v>18</v>
      </c>
    </row>
    <row r="32" spans="1:13" x14ac:dyDescent="0.3">
      <c r="A32" t="s">
        <v>55</v>
      </c>
      <c r="B32" t="s">
        <v>14</v>
      </c>
      <c r="C32" t="s">
        <v>20</v>
      </c>
      <c r="D32">
        <v>1</v>
      </c>
      <c r="E32" t="s">
        <v>16</v>
      </c>
      <c r="G32">
        <v>4166</v>
      </c>
      <c r="H32">
        <v>3369</v>
      </c>
      <c r="I32">
        <v>201</v>
      </c>
      <c r="J32">
        <v>360</v>
      </c>
      <c r="L32" t="s">
        <v>17</v>
      </c>
      <c r="M32" t="s">
        <v>22</v>
      </c>
    </row>
    <row r="33" spans="1:13" x14ac:dyDescent="0.3">
      <c r="A33" t="s">
        <v>56</v>
      </c>
      <c r="B33" t="s">
        <v>14</v>
      </c>
      <c r="C33" t="s">
        <v>15</v>
      </c>
      <c r="D33">
        <v>0</v>
      </c>
      <c r="E33" t="s">
        <v>16</v>
      </c>
      <c r="F33" t="s">
        <v>15</v>
      </c>
      <c r="G33">
        <v>3167</v>
      </c>
      <c r="H33">
        <v>0</v>
      </c>
      <c r="I33">
        <v>74</v>
      </c>
      <c r="J33">
        <v>360</v>
      </c>
      <c r="K33">
        <v>1</v>
      </c>
      <c r="L33" t="s">
        <v>17</v>
      </c>
      <c r="M33" t="s">
        <v>22</v>
      </c>
    </row>
    <row r="34" spans="1:13" x14ac:dyDescent="0.3">
      <c r="A34" t="s">
        <v>57</v>
      </c>
      <c r="B34" t="s">
        <v>14</v>
      </c>
      <c r="C34" t="s">
        <v>15</v>
      </c>
      <c r="D34">
        <v>1</v>
      </c>
      <c r="E34" t="s">
        <v>16</v>
      </c>
      <c r="F34" t="s">
        <v>20</v>
      </c>
      <c r="G34">
        <v>4692</v>
      </c>
      <c r="H34">
        <v>0</v>
      </c>
      <c r="I34">
        <v>106</v>
      </c>
      <c r="J34">
        <v>360</v>
      </c>
      <c r="K34">
        <v>1</v>
      </c>
      <c r="L34" t="s">
        <v>21</v>
      </c>
      <c r="M34" t="s">
        <v>22</v>
      </c>
    </row>
    <row r="35" spans="1:13" x14ac:dyDescent="0.3">
      <c r="A35" t="s">
        <v>58</v>
      </c>
      <c r="B35" t="s">
        <v>14</v>
      </c>
      <c r="C35" t="s">
        <v>20</v>
      </c>
      <c r="D35">
        <v>0</v>
      </c>
      <c r="E35" t="s">
        <v>16</v>
      </c>
      <c r="F35" t="s">
        <v>15</v>
      </c>
      <c r="G35">
        <v>3500</v>
      </c>
      <c r="H35">
        <v>1667</v>
      </c>
      <c r="I35">
        <v>114</v>
      </c>
      <c r="J35">
        <v>360</v>
      </c>
      <c r="K35">
        <v>1</v>
      </c>
      <c r="L35" t="s">
        <v>31</v>
      </c>
      <c r="M35" t="s">
        <v>18</v>
      </c>
    </row>
    <row r="36" spans="1:13" x14ac:dyDescent="0.3">
      <c r="A36" t="s">
        <v>59</v>
      </c>
      <c r="B36" t="s">
        <v>14</v>
      </c>
      <c r="C36" t="s">
        <v>15</v>
      </c>
      <c r="D36" t="s">
        <v>30</v>
      </c>
      <c r="E36" t="s">
        <v>16</v>
      </c>
      <c r="F36" t="s">
        <v>15</v>
      </c>
      <c r="G36">
        <v>12500</v>
      </c>
      <c r="H36">
        <v>3000</v>
      </c>
      <c r="I36">
        <v>320</v>
      </c>
      <c r="J36">
        <v>360</v>
      </c>
      <c r="K36">
        <v>1</v>
      </c>
      <c r="L36" t="s">
        <v>21</v>
      </c>
      <c r="M36" t="s">
        <v>22</v>
      </c>
    </row>
    <row r="37" spans="1:13" x14ac:dyDescent="0.3">
      <c r="A37" t="s">
        <v>60</v>
      </c>
      <c r="B37" t="s">
        <v>14</v>
      </c>
      <c r="C37" t="s">
        <v>20</v>
      </c>
      <c r="D37">
        <v>0</v>
      </c>
      <c r="E37" t="s">
        <v>16</v>
      </c>
      <c r="F37" t="s">
        <v>15</v>
      </c>
      <c r="G37">
        <v>2275</v>
      </c>
      <c r="H37">
        <v>2067</v>
      </c>
      <c r="J37">
        <v>360</v>
      </c>
      <c r="K37">
        <v>1</v>
      </c>
      <c r="L37" t="s">
        <v>17</v>
      </c>
      <c r="M37" t="s">
        <v>18</v>
      </c>
    </row>
    <row r="38" spans="1:13" x14ac:dyDescent="0.3">
      <c r="A38" t="s">
        <v>61</v>
      </c>
      <c r="B38" t="s">
        <v>14</v>
      </c>
      <c r="C38" t="s">
        <v>20</v>
      </c>
      <c r="D38">
        <v>0</v>
      </c>
      <c r="E38" t="s">
        <v>16</v>
      </c>
      <c r="F38" t="s">
        <v>15</v>
      </c>
      <c r="G38">
        <v>1828</v>
      </c>
      <c r="H38">
        <v>1330</v>
      </c>
      <c r="I38">
        <v>100</v>
      </c>
      <c r="K38">
        <v>0</v>
      </c>
      <c r="L38" t="s">
        <v>17</v>
      </c>
      <c r="M38" t="s">
        <v>22</v>
      </c>
    </row>
    <row r="39" spans="1:13" x14ac:dyDescent="0.3">
      <c r="A39" t="s">
        <v>62</v>
      </c>
      <c r="B39" t="s">
        <v>42</v>
      </c>
      <c r="C39" t="s">
        <v>20</v>
      </c>
      <c r="D39">
        <v>0</v>
      </c>
      <c r="E39" t="s">
        <v>16</v>
      </c>
      <c r="F39" t="s">
        <v>15</v>
      </c>
      <c r="G39">
        <v>3667</v>
      </c>
      <c r="H39">
        <v>1459</v>
      </c>
      <c r="I39">
        <v>144</v>
      </c>
      <c r="J39">
        <v>360</v>
      </c>
      <c r="K39">
        <v>1</v>
      </c>
      <c r="L39" t="s">
        <v>31</v>
      </c>
      <c r="M39" t="s">
        <v>18</v>
      </c>
    </row>
    <row r="40" spans="1:13" x14ac:dyDescent="0.3">
      <c r="A40" t="s">
        <v>63</v>
      </c>
      <c r="B40" t="s">
        <v>14</v>
      </c>
      <c r="C40" t="s">
        <v>15</v>
      </c>
      <c r="D40">
        <v>0</v>
      </c>
      <c r="E40" t="s">
        <v>16</v>
      </c>
      <c r="F40" t="s">
        <v>15</v>
      </c>
      <c r="G40">
        <v>4166</v>
      </c>
      <c r="H40">
        <v>7210</v>
      </c>
      <c r="I40">
        <v>184</v>
      </c>
      <c r="J40">
        <v>360</v>
      </c>
      <c r="K40">
        <v>1</v>
      </c>
      <c r="L40" t="s">
        <v>17</v>
      </c>
      <c r="M40" t="s">
        <v>18</v>
      </c>
    </row>
    <row r="41" spans="1:13" x14ac:dyDescent="0.3">
      <c r="A41" t="s">
        <v>64</v>
      </c>
      <c r="B41" t="s">
        <v>14</v>
      </c>
      <c r="C41" t="s">
        <v>15</v>
      </c>
      <c r="D41">
        <v>0</v>
      </c>
      <c r="E41" t="s">
        <v>25</v>
      </c>
      <c r="F41" t="s">
        <v>15</v>
      </c>
      <c r="G41">
        <v>3748</v>
      </c>
      <c r="H41">
        <v>1668</v>
      </c>
      <c r="I41">
        <v>110</v>
      </c>
      <c r="J41">
        <v>360</v>
      </c>
      <c r="K41">
        <v>1</v>
      </c>
      <c r="L41" t="s">
        <v>31</v>
      </c>
      <c r="M41" t="s">
        <v>18</v>
      </c>
    </row>
    <row r="42" spans="1:13" x14ac:dyDescent="0.3">
      <c r="A42" t="s">
        <v>65</v>
      </c>
      <c r="B42" t="s">
        <v>14</v>
      </c>
      <c r="C42" t="s">
        <v>15</v>
      </c>
      <c r="D42">
        <v>0</v>
      </c>
      <c r="E42" t="s">
        <v>16</v>
      </c>
      <c r="F42" t="s">
        <v>15</v>
      </c>
      <c r="G42">
        <v>3600</v>
      </c>
      <c r="H42">
        <v>0</v>
      </c>
      <c r="I42">
        <v>80</v>
      </c>
      <c r="J42">
        <v>360</v>
      </c>
      <c r="K42">
        <v>1</v>
      </c>
      <c r="L42" t="s">
        <v>17</v>
      </c>
      <c r="M42" t="s">
        <v>22</v>
      </c>
    </row>
    <row r="43" spans="1:13" x14ac:dyDescent="0.3">
      <c r="A43" t="s">
        <v>66</v>
      </c>
      <c r="B43" t="s">
        <v>14</v>
      </c>
      <c r="C43" t="s">
        <v>15</v>
      </c>
      <c r="D43">
        <v>0</v>
      </c>
      <c r="E43" t="s">
        <v>16</v>
      </c>
      <c r="F43" t="s">
        <v>15</v>
      </c>
      <c r="G43">
        <v>1800</v>
      </c>
      <c r="H43">
        <v>1213</v>
      </c>
      <c r="I43">
        <v>47</v>
      </c>
      <c r="J43">
        <v>360</v>
      </c>
      <c r="K43">
        <v>1</v>
      </c>
      <c r="L43" t="s">
        <v>17</v>
      </c>
      <c r="M43" t="s">
        <v>18</v>
      </c>
    </row>
    <row r="44" spans="1:13" x14ac:dyDescent="0.3">
      <c r="A44" t="s">
        <v>67</v>
      </c>
      <c r="B44" t="s">
        <v>14</v>
      </c>
      <c r="C44" t="s">
        <v>20</v>
      </c>
      <c r="D44">
        <v>0</v>
      </c>
      <c r="E44" t="s">
        <v>16</v>
      </c>
      <c r="F44" t="s">
        <v>15</v>
      </c>
      <c r="G44">
        <v>2400</v>
      </c>
      <c r="H44">
        <v>0</v>
      </c>
      <c r="I44">
        <v>75</v>
      </c>
      <c r="J44">
        <v>360</v>
      </c>
      <c r="L44" t="s">
        <v>17</v>
      </c>
      <c r="M44" t="s">
        <v>18</v>
      </c>
    </row>
    <row r="45" spans="1:13" x14ac:dyDescent="0.3">
      <c r="A45" t="s">
        <v>68</v>
      </c>
      <c r="B45" t="s">
        <v>14</v>
      </c>
      <c r="C45" t="s">
        <v>20</v>
      </c>
      <c r="D45">
        <v>0</v>
      </c>
      <c r="E45" t="s">
        <v>16</v>
      </c>
      <c r="F45" t="s">
        <v>15</v>
      </c>
      <c r="G45">
        <v>3941</v>
      </c>
      <c r="H45">
        <v>2336</v>
      </c>
      <c r="I45">
        <v>134</v>
      </c>
      <c r="J45">
        <v>360</v>
      </c>
      <c r="K45">
        <v>1</v>
      </c>
      <c r="L45" t="s">
        <v>31</v>
      </c>
      <c r="M45" t="s">
        <v>18</v>
      </c>
    </row>
    <row r="46" spans="1:13" x14ac:dyDescent="0.3">
      <c r="A46" t="s">
        <v>69</v>
      </c>
      <c r="B46" t="s">
        <v>14</v>
      </c>
      <c r="C46" t="s">
        <v>20</v>
      </c>
      <c r="D46">
        <v>0</v>
      </c>
      <c r="E46" t="s">
        <v>25</v>
      </c>
      <c r="F46" t="s">
        <v>20</v>
      </c>
      <c r="G46">
        <v>4695</v>
      </c>
      <c r="H46">
        <v>0</v>
      </c>
      <c r="I46">
        <v>96</v>
      </c>
      <c r="K46">
        <v>1</v>
      </c>
      <c r="L46" t="s">
        <v>17</v>
      </c>
      <c r="M46" t="s">
        <v>18</v>
      </c>
    </row>
    <row r="47" spans="1:13" x14ac:dyDescent="0.3">
      <c r="A47" t="s">
        <v>70</v>
      </c>
      <c r="B47" t="s">
        <v>42</v>
      </c>
      <c r="C47" t="s">
        <v>15</v>
      </c>
      <c r="D47">
        <v>0</v>
      </c>
      <c r="E47" t="s">
        <v>16</v>
      </c>
      <c r="F47" t="s">
        <v>15</v>
      </c>
      <c r="G47">
        <v>3410</v>
      </c>
      <c r="H47">
        <v>0</v>
      </c>
      <c r="I47">
        <v>88</v>
      </c>
      <c r="K47">
        <v>1</v>
      </c>
      <c r="L47" t="s">
        <v>17</v>
      </c>
      <c r="M47" t="s">
        <v>18</v>
      </c>
    </row>
    <row r="48" spans="1:13" x14ac:dyDescent="0.3">
      <c r="A48" t="s">
        <v>71</v>
      </c>
      <c r="B48" t="s">
        <v>14</v>
      </c>
      <c r="C48" t="s">
        <v>20</v>
      </c>
      <c r="D48">
        <v>1</v>
      </c>
      <c r="E48" t="s">
        <v>16</v>
      </c>
      <c r="F48" t="s">
        <v>15</v>
      </c>
      <c r="G48">
        <v>5649</v>
      </c>
      <c r="H48">
        <v>0</v>
      </c>
      <c r="I48">
        <v>44</v>
      </c>
      <c r="J48">
        <v>360</v>
      </c>
      <c r="K48">
        <v>1</v>
      </c>
      <c r="L48" t="s">
        <v>17</v>
      </c>
      <c r="M48" t="s">
        <v>18</v>
      </c>
    </row>
    <row r="49" spans="1:13" x14ac:dyDescent="0.3">
      <c r="A49" t="s">
        <v>72</v>
      </c>
      <c r="B49" t="s">
        <v>14</v>
      </c>
      <c r="C49" t="s">
        <v>20</v>
      </c>
      <c r="D49">
        <v>0</v>
      </c>
      <c r="E49" t="s">
        <v>16</v>
      </c>
      <c r="F49" t="s">
        <v>15</v>
      </c>
      <c r="G49">
        <v>5821</v>
      </c>
      <c r="H49">
        <v>0</v>
      </c>
      <c r="I49">
        <v>144</v>
      </c>
      <c r="J49">
        <v>360</v>
      </c>
      <c r="K49">
        <v>1</v>
      </c>
      <c r="L49" t="s">
        <v>17</v>
      </c>
      <c r="M49" t="s">
        <v>18</v>
      </c>
    </row>
    <row r="50" spans="1:13" x14ac:dyDescent="0.3">
      <c r="A50" t="s">
        <v>73</v>
      </c>
      <c r="B50" t="s">
        <v>42</v>
      </c>
      <c r="C50" t="s">
        <v>20</v>
      </c>
      <c r="D50">
        <v>0</v>
      </c>
      <c r="E50" t="s">
        <v>16</v>
      </c>
      <c r="F50" t="s">
        <v>15</v>
      </c>
      <c r="G50">
        <v>2645</v>
      </c>
      <c r="H50">
        <v>3440</v>
      </c>
      <c r="I50">
        <v>120</v>
      </c>
      <c r="J50">
        <v>360</v>
      </c>
      <c r="K50">
        <v>0</v>
      </c>
      <c r="L50" t="s">
        <v>17</v>
      </c>
      <c r="M50" t="s">
        <v>22</v>
      </c>
    </row>
    <row r="51" spans="1:13" x14ac:dyDescent="0.3">
      <c r="A51" t="s">
        <v>74</v>
      </c>
      <c r="B51" t="s">
        <v>42</v>
      </c>
      <c r="C51" t="s">
        <v>15</v>
      </c>
      <c r="D51">
        <v>0</v>
      </c>
      <c r="E51" t="s">
        <v>16</v>
      </c>
      <c r="F51" t="s">
        <v>15</v>
      </c>
      <c r="G51">
        <v>4000</v>
      </c>
      <c r="H51">
        <v>2275</v>
      </c>
      <c r="I51">
        <v>144</v>
      </c>
      <c r="J51">
        <v>360</v>
      </c>
      <c r="K51">
        <v>1</v>
      </c>
      <c r="L51" t="s">
        <v>31</v>
      </c>
      <c r="M51" t="s">
        <v>18</v>
      </c>
    </row>
    <row r="52" spans="1:13" x14ac:dyDescent="0.3">
      <c r="A52" t="s">
        <v>75</v>
      </c>
      <c r="B52" t="s">
        <v>42</v>
      </c>
      <c r="C52" t="s">
        <v>20</v>
      </c>
      <c r="D52">
        <v>0</v>
      </c>
      <c r="E52" t="s">
        <v>25</v>
      </c>
      <c r="F52" t="s">
        <v>15</v>
      </c>
      <c r="G52">
        <v>1928</v>
      </c>
      <c r="H52">
        <v>1644</v>
      </c>
      <c r="I52">
        <v>100</v>
      </c>
      <c r="J52">
        <v>360</v>
      </c>
      <c r="K52">
        <v>1</v>
      </c>
      <c r="L52" t="s">
        <v>31</v>
      </c>
      <c r="M52" t="s">
        <v>18</v>
      </c>
    </row>
    <row r="53" spans="1:13" x14ac:dyDescent="0.3">
      <c r="A53" t="s">
        <v>76</v>
      </c>
      <c r="B53" t="s">
        <v>42</v>
      </c>
      <c r="C53" t="s">
        <v>15</v>
      </c>
      <c r="D53">
        <v>0</v>
      </c>
      <c r="E53" t="s">
        <v>16</v>
      </c>
      <c r="F53" t="s">
        <v>15</v>
      </c>
      <c r="G53">
        <v>3086</v>
      </c>
      <c r="H53">
        <v>0</v>
      </c>
      <c r="I53">
        <v>120</v>
      </c>
      <c r="J53">
        <v>360</v>
      </c>
      <c r="K53">
        <v>1</v>
      </c>
      <c r="L53" t="s">
        <v>31</v>
      </c>
      <c r="M53" t="s">
        <v>18</v>
      </c>
    </row>
    <row r="54" spans="1:13" x14ac:dyDescent="0.3">
      <c r="A54" t="s">
        <v>77</v>
      </c>
      <c r="B54" t="s">
        <v>42</v>
      </c>
      <c r="C54" t="s">
        <v>15</v>
      </c>
      <c r="D54">
        <v>0</v>
      </c>
      <c r="E54" t="s">
        <v>16</v>
      </c>
      <c r="F54" t="s">
        <v>15</v>
      </c>
      <c r="G54">
        <v>4230</v>
      </c>
      <c r="H54">
        <v>0</v>
      </c>
      <c r="I54">
        <v>112</v>
      </c>
      <c r="J54">
        <v>360</v>
      </c>
      <c r="K54">
        <v>1</v>
      </c>
      <c r="L54" t="s">
        <v>31</v>
      </c>
      <c r="M54" t="s">
        <v>22</v>
      </c>
    </row>
    <row r="55" spans="1:13" x14ac:dyDescent="0.3">
      <c r="A55" t="s">
        <v>78</v>
      </c>
      <c r="B55" t="s">
        <v>14</v>
      </c>
      <c r="C55" t="s">
        <v>20</v>
      </c>
      <c r="D55">
        <v>2</v>
      </c>
      <c r="E55" t="s">
        <v>16</v>
      </c>
      <c r="F55" t="s">
        <v>15</v>
      </c>
      <c r="G55">
        <v>4616</v>
      </c>
      <c r="H55">
        <v>0</v>
      </c>
      <c r="I55">
        <v>134</v>
      </c>
      <c r="J55">
        <v>360</v>
      </c>
      <c r="K55">
        <v>1</v>
      </c>
      <c r="L55" t="s">
        <v>17</v>
      </c>
      <c r="M55" t="s">
        <v>22</v>
      </c>
    </row>
    <row r="56" spans="1:13" x14ac:dyDescent="0.3">
      <c r="A56" t="s">
        <v>79</v>
      </c>
      <c r="B56" t="s">
        <v>42</v>
      </c>
      <c r="C56" t="s">
        <v>20</v>
      </c>
      <c r="D56">
        <v>1</v>
      </c>
      <c r="E56" t="s">
        <v>16</v>
      </c>
      <c r="F56" t="s">
        <v>20</v>
      </c>
      <c r="G56">
        <v>11500</v>
      </c>
      <c r="H56">
        <v>0</v>
      </c>
      <c r="I56">
        <v>286</v>
      </c>
      <c r="J56">
        <v>360</v>
      </c>
      <c r="K56">
        <v>0</v>
      </c>
      <c r="L56" t="s">
        <v>17</v>
      </c>
      <c r="M56" t="s">
        <v>22</v>
      </c>
    </row>
    <row r="57" spans="1:13" x14ac:dyDescent="0.3">
      <c r="A57" t="s">
        <v>80</v>
      </c>
      <c r="B57" t="s">
        <v>14</v>
      </c>
      <c r="C57" t="s">
        <v>20</v>
      </c>
      <c r="D57">
        <v>2</v>
      </c>
      <c r="E57" t="s">
        <v>16</v>
      </c>
      <c r="F57" t="s">
        <v>15</v>
      </c>
      <c r="G57">
        <v>2708</v>
      </c>
      <c r="H57">
        <v>1167</v>
      </c>
      <c r="I57">
        <v>97</v>
      </c>
      <c r="J57">
        <v>360</v>
      </c>
      <c r="K57">
        <v>1</v>
      </c>
      <c r="L57" t="s">
        <v>31</v>
      </c>
      <c r="M57" t="s">
        <v>18</v>
      </c>
    </row>
    <row r="58" spans="1:13" x14ac:dyDescent="0.3">
      <c r="A58" t="s">
        <v>81</v>
      </c>
      <c r="B58" t="s">
        <v>14</v>
      </c>
      <c r="C58" t="s">
        <v>20</v>
      </c>
      <c r="D58">
        <v>0</v>
      </c>
      <c r="E58" t="s">
        <v>16</v>
      </c>
      <c r="F58" t="s">
        <v>15</v>
      </c>
      <c r="G58">
        <v>2132</v>
      </c>
      <c r="H58">
        <v>1591</v>
      </c>
      <c r="I58">
        <v>96</v>
      </c>
      <c r="J58">
        <v>360</v>
      </c>
      <c r="K58">
        <v>1</v>
      </c>
      <c r="L58" t="s">
        <v>31</v>
      </c>
      <c r="M58" t="s">
        <v>18</v>
      </c>
    </row>
    <row r="59" spans="1:13" x14ac:dyDescent="0.3">
      <c r="A59" t="s">
        <v>82</v>
      </c>
      <c r="B59" t="s">
        <v>14</v>
      </c>
      <c r="C59" t="s">
        <v>20</v>
      </c>
      <c r="D59">
        <v>0</v>
      </c>
      <c r="E59" t="s">
        <v>16</v>
      </c>
      <c r="F59" t="s">
        <v>15</v>
      </c>
      <c r="G59">
        <v>3366</v>
      </c>
      <c r="H59">
        <v>2200</v>
      </c>
      <c r="I59">
        <v>135</v>
      </c>
      <c r="J59">
        <v>360</v>
      </c>
      <c r="K59">
        <v>1</v>
      </c>
      <c r="L59" t="s">
        <v>21</v>
      </c>
      <c r="M59" t="s">
        <v>22</v>
      </c>
    </row>
    <row r="60" spans="1:13" x14ac:dyDescent="0.3">
      <c r="A60" t="s">
        <v>83</v>
      </c>
      <c r="B60" t="s">
        <v>14</v>
      </c>
      <c r="C60" t="s">
        <v>20</v>
      </c>
      <c r="D60">
        <v>1</v>
      </c>
      <c r="E60" t="s">
        <v>16</v>
      </c>
      <c r="F60" t="s">
        <v>15</v>
      </c>
      <c r="G60">
        <v>8080</v>
      </c>
      <c r="H60">
        <v>2250</v>
      </c>
      <c r="I60">
        <v>180</v>
      </c>
      <c r="J60">
        <v>360</v>
      </c>
      <c r="K60">
        <v>1</v>
      </c>
      <c r="L60" t="s">
        <v>17</v>
      </c>
      <c r="M60" t="s">
        <v>18</v>
      </c>
    </row>
    <row r="61" spans="1:13" x14ac:dyDescent="0.3">
      <c r="A61" t="s">
        <v>84</v>
      </c>
      <c r="B61" t="s">
        <v>14</v>
      </c>
      <c r="C61" t="s">
        <v>20</v>
      </c>
      <c r="D61">
        <v>2</v>
      </c>
      <c r="E61" t="s">
        <v>25</v>
      </c>
      <c r="F61" t="s">
        <v>15</v>
      </c>
      <c r="G61">
        <v>3357</v>
      </c>
      <c r="H61">
        <v>2859</v>
      </c>
      <c r="I61">
        <v>144</v>
      </c>
      <c r="J61">
        <v>360</v>
      </c>
      <c r="K61">
        <v>1</v>
      </c>
      <c r="L61" t="s">
        <v>17</v>
      </c>
      <c r="M61" t="s">
        <v>18</v>
      </c>
    </row>
    <row r="62" spans="1:13" x14ac:dyDescent="0.3">
      <c r="A62" t="s">
        <v>85</v>
      </c>
      <c r="B62" t="s">
        <v>14</v>
      </c>
      <c r="C62" t="s">
        <v>20</v>
      </c>
      <c r="D62">
        <v>0</v>
      </c>
      <c r="E62" t="s">
        <v>16</v>
      </c>
      <c r="F62" t="s">
        <v>15</v>
      </c>
      <c r="G62">
        <v>2500</v>
      </c>
      <c r="H62">
        <v>3796</v>
      </c>
      <c r="I62">
        <v>120</v>
      </c>
      <c r="J62">
        <v>360</v>
      </c>
      <c r="K62">
        <v>1</v>
      </c>
      <c r="L62" t="s">
        <v>17</v>
      </c>
      <c r="M62" t="s">
        <v>18</v>
      </c>
    </row>
    <row r="63" spans="1:13" x14ac:dyDescent="0.3">
      <c r="A63" t="s">
        <v>86</v>
      </c>
      <c r="B63" t="s">
        <v>14</v>
      </c>
      <c r="C63" t="s">
        <v>20</v>
      </c>
      <c r="D63" t="s">
        <v>30</v>
      </c>
      <c r="E63" t="s">
        <v>16</v>
      </c>
      <c r="F63" t="s">
        <v>15</v>
      </c>
      <c r="G63">
        <v>3029</v>
      </c>
      <c r="H63">
        <v>0</v>
      </c>
      <c r="I63">
        <v>99</v>
      </c>
      <c r="J63">
        <v>360</v>
      </c>
      <c r="K63">
        <v>1</v>
      </c>
      <c r="L63" t="s">
        <v>17</v>
      </c>
      <c r="M63" t="s">
        <v>18</v>
      </c>
    </row>
    <row r="64" spans="1:13" x14ac:dyDescent="0.3">
      <c r="A64" t="s">
        <v>87</v>
      </c>
      <c r="B64" t="s">
        <v>14</v>
      </c>
      <c r="C64" t="s">
        <v>20</v>
      </c>
      <c r="D64">
        <v>0</v>
      </c>
      <c r="E64" t="s">
        <v>25</v>
      </c>
      <c r="F64" t="s">
        <v>20</v>
      </c>
      <c r="G64">
        <v>2609</v>
      </c>
      <c r="H64">
        <v>3449</v>
      </c>
      <c r="I64">
        <v>165</v>
      </c>
      <c r="J64">
        <v>180</v>
      </c>
      <c r="K64">
        <v>0</v>
      </c>
      <c r="L64" t="s">
        <v>21</v>
      </c>
      <c r="M64" t="s">
        <v>22</v>
      </c>
    </row>
    <row r="65" spans="1:13" x14ac:dyDescent="0.3">
      <c r="A65" t="s">
        <v>88</v>
      </c>
      <c r="B65" t="s">
        <v>14</v>
      </c>
      <c r="C65" t="s">
        <v>20</v>
      </c>
      <c r="D65">
        <v>1</v>
      </c>
      <c r="E65" t="s">
        <v>16</v>
      </c>
      <c r="F65" t="s">
        <v>15</v>
      </c>
      <c r="G65">
        <v>4945</v>
      </c>
      <c r="H65">
        <v>0</v>
      </c>
      <c r="J65">
        <v>360</v>
      </c>
      <c r="K65">
        <v>0</v>
      </c>
      <c r="L65" t="s">
        <v>21</v>
      </c>
      <c r="M65" t="s">
        <v>22</v>
      </c>
    </row>
    <row r="66" spans="1:13" x14ac:dyDescent="0.3">
      <c r="A66" t="s">
        <v>89</v>
      </c>
      <c r="B66" t="s">
        <v>42</v>
      </c>
      <c r="C66" t="s">
        <v>15</v>
      </c>
      <c r="D66">
        <v>0</v>
      </c>
      <c r="E66" t="s">
        <v>16</v>
      </c>
      <c r="F66" t="s">
        <v>15</v>
      </c>
      <c r="G66">
        <v>4166</v>
      </c>
      <c r="H66">
        <v>0</v>
      </c>
      <c r="I66">
        <v>116</v>
      </c>
      <c r="J66">
        <v>360</v>
      </c>
      <c r="K66">
        <v>0</v>
      </c>
      <c r="L66" t="s">
        <v>31</v>
      </c>
      <c r="M66" t="s">
        <v>22</v>
      </c>
    </row>
    <row r="67" spans="1:13" x14ac:dyDescent="0.3">
      <c r="A67" t="s">
        <v>90</v>
      </c>
      <c r="B67" t="s">
        <v>14</v>
      </c>
      <c r="C67" t="s">
        <v>20</v>
      </c>
      <c r="D67">
        <v>0</v>
      </c>
      <c r="E67" t="s">
        <v>16</v>
      </c>
      <c r="F67" t="s">
        <v>15</v>
      </c>
      <c r="G67">
        <v>5726</v>
      </c>
      <c r="H67">
        <v>4595</v>
      </c>
      <c r="I67">
        <v>258</v>
      </c>
      <c r="J67">
        <v>360</v>
      </c>
      <c r="K67">
        <v>1</v>
      </c>
      <c r="L67" t="s">
        <v>31</v>
      </c>
      <c r="M67" t="s">
        <v>22</v>
      </c>
    </row>
    <row r="68" spans="1:13" x14ac:dyDescent="0.3">
      <c r="A68" t="s">
        <v>91</v>
      </c>
      <c r="B68" t="s">
        <v>14</v>
      </c>
      <c r="C68" t="s">
        <v>15</v>
      </c>
      <c r="D68">
        <v>0</v>
      </c>
      <c r="E68" t="s">
        <v>25</v>
      </c>
      <c r="F68" t="s">
        <v>15</v>
      </c>
      <c r="G68">
        <v>3200</v>
      </c>
      <c r="H68">
        <v>2254</v>
      </c>
      <c r="I68">
        <v>126</v>
      </c>
      <c r="J68">
        <v>180</v>
      </c>
      <c r="K68">
        <v>0</v>
      </c>
      <c r="L68" t="s">
        <v>17</v>
      </c>
      <c r="M68" t="s">
        <v>22</v>
      </c>
    </row>
    <row r="69" spans="1:13" x14ac:dyDescent="0.3">
      <c r="A69" t="s">
        <v>92</v>
      </c>
      <c r="B69" t="s">
        <v>14</v>
      </c>
      <c r="C69" t="s">
        <v>20</v>
      </c>
      <c r="D69">
        <v>1</v>
      </c>
      <c r="E69" t="s">
        <v>16</v>
      </c>
      <c r="F69" t="s">
        <v>15</v>
      </c>
      <c r="G69">
        <v>10750</v>
      </c>
      <c r="H69">
        <v>0</v>
      </c>
      <c r="I69">
        <v>312</v>
      </c>
      <c r="J69">
        <v>360</v>
      </c>
      <c r="K69">
        <v>1</v>
      </c>
      <c r="L69" t="s">
        <v>17</v>
      </c>
      <c r="M69" t="s">
        <v>18</v>
      </c>
    </row>
    <row r="70" spans="1:13" x14ac:dyDescent="0.3">
      <c r="A70" t="s">
        <v>93</v>
      </c>
      <c r="B70" t="s">
        <v>14</v>
      </c>
      <c r="C70" t="s">
        <v>20</v>
      </c>
      <c r="D70" t="s">
        <v>30</v>
      </c>
      <c r="E70" t="s">
        <v>25</v>
      </c>
      <c r="F70" t="s">
        <v>20</v>
      </c>
      <c r="G70">
        <v>7100</v>
      </c>
      <c r="H70">
        <v>0</v>
      </c>
      <c r="I70">
        <v>125</v>
      </c>
      <c r="J70">
        <v>60</v>
      </c>
      <c r="K70">
        <v>1</v>
      </c>
      <c r="L70" t="s">
        <v>17</v>
      </c>
      <c r="M70" t="s">
        <v>18</v>
      </c>
    </row>
    <row r="71" spans="1:13" x14ac:dyDescent="0.3">
      <c r="A71" t="s">
        <v>94</v>
      </c>
      <c r="B71" t="s">
        <v>42</v>
      </c>
      <c r="C71" t="s">
        <v>15</v>
      </c>
      <c r="D71">
        <v>0</v>
      </c>
      <c r="E71" t="s">
        <v>16</v>
      </c>
      <c r="F71" t="s">
        <v>15</v>
      </c>
      <c r="G71">
        <v>4300</v>
      </c>
      <c r="H71">
        <v>0</v>
      </c>
      <c r="I71">
        <v>136</v>
      </c>
      <c r="J71">
        <v>360</v>
      </c>
      <c r="K71">
        <v>0</v>
      </c>
      <c r="L71" t="s">
        <v>31</v>
      </c>
      <c r="M71" t="s">
        <v>22</v>
      </c>
    </row>
    <row r="72" spans="1:13" x14ac:dyDescent="0.3">
      <c r="A72" t="s">
        <v>95</v>
      </c>
      <c r="B72" t="s">
        <v>14</v>
      </c>
      <c r="C72" t="s">
        <v>20</v>
      </c>
      <c r="D72">
        <v>0</v>
      </c>
      <c r="E72" t="s">
        <v>16</v>
      </c>
      <c r="F72" t="s">
        <v>15</v>
      </c>
      <c r="G72">
        <v>3208</v>
      </c>
      <c r="H72">
        <v>3066</v>
      </c>
      <c r="I72">
        <v>172</v>
      </c>
      <c r="J72">
        <v>360</v>
      </c>
      <c r="K72">
        <v>1</v>
      </c>
      <c r="L72" t="s">
        <v>17</v>
      </c>
      <c r="M72" t="s">
        <v>18</v>
      </c>
    </row>
    <row r="73" spans="1:13" x14ac:dyDescent="0.3">
      <c r="A73" t="s">
        <v>96</v>
      </c>
      <c r="B73" t="s">
        <v>14</v>
      </c>
      <c r="C73" t="s">
        <v>20</v>
      </c>
      <c r="D73">
        <v>2</v>
      </c>
      <c r="E73" t="s">
        <v>25</v>
      </c>
      <c r="F73" t="s">
        <v>20</v>
      </c>
      <c r="G73">
        <v>1875</v>
      </c>
      <c r="H73">
        <v>1875</v>
      </c>
      <c r="I73">
        <v>97</v>
      </c>
      <c r="J73">
        <v>360</v>
      </c>
      <c r="K73">
        <v>1</v>
      </c>
      <c r="L73" t="s">
        <v>31</v>
      </c>
      <c r="M73" t="s">
        <v>18</v>
      </c>
    </row>
    <row r="74" spans="1:13" x14ac:dyDescent="0.3">
      <c r="A74" t="s">
        <v>97</v>
      </c>
      <c r="B74" t="s">
        <v>14</v>
      </c>
      <c r="C74" t="s">
        <v>15</v>
      </c>
      <c r="D74">
        <v>0</v>
      </c>
      <c r="E74" t="s">
        <v>16</v>
      </c>
      <c r="F74" t="s">
        <v>15</v>
      </c>
      <c r="G74">
        <v>3500</v>
      </c>
      <c r="H74">
        <v>0</v>
      </c>
      <c r="I74">
        <v>81</v>
      </c>
      <c r="J74">
        <v>300</v>
      </c>
      <c r="K74">
        <v>1</v>
      </c>
      <c r="L74" t="s">
        <v>31</v>
      </c>
      <c r="M74" t="s">
        <v>18</v>
      </c>
    </row>
    <row r="75" spans="1:13" x14ac:dyDescent="0.3">
      <c r="A75" t="s">
        <v>98</v>
      </c>
      <c r="B75" t="s">
        <v>14</v>
      </c>
      <c r="C75" t="s">
        <v>20</v>
      </c>
      <c r="D75" t="s">
        <v>30</v>
      </c>
      <c r="E75" t="s">
        <v>25</v>
      </c>
      <c r="F75" t="s">
        <v>15</v>
      </c>
      <c r="G75">
        <v>4755</v>
      </c>
      <c r="H75">
        <v>0</v>
      </c>
      <c r="I75">
        <v>95</v>
      </c>
      <c r="K75">
        <v>0</v>
      </c>
      <c r="L75" t="s">
        <v>31</v>
      </c>
      <c r="M75" t="s">
        <v>22</v>
      </c>
    </row>
    <row r="76" spans="1:13" x14ac:dyDescent="0.3">
      <c r="A76" t="s">
        <v>99</v>
      </c>
      <c r="B76" t="s">
        <v>14</v>
      </c>
      <c r="C76" t="s">
        <v>20</v>
      </c>
      <c r="D76" t="s">
        <v>30</v>
      </c>
      <c r="E76" t="s">
        <v>16</v>
      </c>
      <c r="F76" t="s">
        <v>20</v>
      </c>
      <c r="G76">
        <v>5266</v>
      </c>
      <c r="H76">
        <v>1774</v>
      </c>
      <c r="I76">
        <v>187</v>
      </c>
      <c r="J76">
        <v>360</v>
      </c>
      <c r="K76">
        <v>1</v>
      </c>
      <c r="L76" t="s">
        <v>31</v>
      </c>
      <c r="M76" t="s">
        <v>18</v>
      </c>
    </row>
    <row r="77" spans="1:13" x14ac:dyDescent="0.3">
      <c r="A77" t="s">
        <v>100</v>
      </c>
      <c r="B77" t="s">
        <v>14</v>
      </c>
      <c r="C77" t="s">
        <v>15</v>
      </c>
      <c r="D77">
        <v>0</v>
      </c>
      <c r="E77" t="s">
        <v>16</v>
      </c>
      <c r="F77" t="s">
        <v>15</v>
      </c>
      <c r="G77">
        <v>3750</v>
      </c>
      <c r="H77">
        <v>0</v>
      </c>
      <c r="I77">
        <v>113</v>
      </c>
      <c r="J77">
        <v>480</v>
      </c>
      <c r="K77">
        <v>1</v>
      </c>
      <c r="L77" t="s">
        <v>17</v>
      </c>
      <c r="M77" t="s">
        <v>22</v>
      </c>
    </row>
    <row r="78" spans="1:13" x14ac:dyDescent="0.3">
      <c r="A78" t="s">
        <v>101</v>
      </c>
      <c r="B78" t="s">
        <v>14</v>
      </c>
      <c r="C78" t="s">
        <v>15</v>
      </c>
      <c r="D78">
        <v>0</v>
      </c>
      <c r="E78" t="s">
        <v>16</v>
      </c>
      <c r="F78" t="s">
        <v>15</v>
      </c>
      <c r="G78">
        <v>3750</v>
      </c>
      <c r="H78">
        <v>4750</v>
      </c>
      <c r="I78">
        <v>176</v>
      </c>
      <c r="J78">
        <v>360</v>
      </c>
      <c r="K78">
        <v>1</v>
      </c>
      <c r="L78" t="s">
        <v>17</v>
      </c>
      <c r="M78" t="s">
        <v>22</v>
      </c>
    </row>
    <row r="79" spans="1:13" x14ac:dyDescent="0.3">
      <c r="A79" t="s">
        <v>102</v>
      </c>
      <c r="B79" t="s">
        <v>14</v>
      </c>
      <c r="C79" t="s">
        <v>20</v>
      </c>
      <c r="D79">
        <v>1</v>
      </c>
      <c r="E79" t="s">
        <v>16</v>
      </c>
      <c r="F79" t="s">
        <v>20</v>
      </c>
      <c r="G79">
        <v>1000</v>
      </c>
      <c r="H79">
        <v>3022</v>
      </c>
      <c r="I79">
        <v>110</v>
      </c>
      <c r="J79">
        <v>360</v>
      </c>
      <c r="K79">
        <v>1</v>
      </c>
      <c r="L79" t="s">
        <v>17</v>
      </c>
      <c r="M79" t="s">
        <v>22</v>
      </c>
    </row>
    <row r="80" spans="1:13" x14ac:dyDescent="0.3">
      <c r="A80" t="s">
        <v>103</v>
      </c>
      <c r="B80" t="s">
        <v>14</v>
      </c>
      <c r="C80" t="s">
        <v>20</v>
      </c>
      <c r="D80" t="s">
        <v>30</v>
      </c>
      <c r="E80" t="s">
        <v>16</v>
      </c>
      <c r="F80" t="s">
        <v>15</v>
      </c>
      <c r="G80">
        <v>3167</v>
      </c>
      <c r="H80">
        <v>4000</v>
      </c>
      <c r="I80">
        <v>180</v>
      </c>
      <c r="J80">
        <v>300</v>
      </c>
      <c r="K80">
        <v>0</v>
      </c>
      <c r="L80" t="s">
        <v>31</v>
      </c>
      <c r="M80" t="s">
        <v>22</v>
      </c>
    </row>
    <row r="81" spans="1:13" x14ac:dyDescent="0.3">
      <c r="A81" t="s">
        <v>104</v>
      </c>
      <c r="B81" t="s">
        <v>14</v>
      </c>
      <c r="C81" t="s">
        <v>20</v>
      </c>
      <c r="D81" t="s">
        <v>30</v>
      </c>
      <c r="E81" t="s">
        <v>25</v>
      </c>
      <c r="F81" t="s">
        <v>20</v>
      </c>
      <c r="G81">
        <v>3333</v>
      </c>
      <c r="H81">
        <v>2166</v>
      </c>
      <c r="I81">
        <v>130</v>
      </c>
      <c r="J81">
        <v>360</v>
      </c>
      <c r="L81" t="s">
        <v>31</v>
      </c>
      <c r="M81" t="s">
        <v>18</v>
      </c>
    </row>
    <row r="82" spans="1:13" x14ac:dyDescent="0.3">
      <c r="A82" t="s">
        <v>105</v>
      </c>
      <c r="B82" t="s">
        <v>42</v>
      </c>
      <c r="C82" t="s">
        <v>15</v>
      </c>
      <c r="D82">
        <v>0</v>
      </c>
      <c r="E82" t="s">
        <v>16</v>
      </c>
      <c r="F82" t="s">
        <v>15</v>
      </c>
      <c r="G82">
        <v>3846</v>
      </c>
      <c r="H82">
        <v>0</v>
      </c>
      <c r="I82">
        <v>111</v>
      </c>
      <c r="J82">
        <v>360</v>
      </c>
      <c r="K82">
        <v>1</v>
      </c>
      <c r="L82" t="s">
        <v>31</v>
      </c>
      <c r="M82" t="s">
        <v>18</v>
      </c>
    </row>
    <row r="83" spans="1:13" x14ac:dyDescent="0.3">
      <c r="A83" t="s">
        <v>106</v>
      </c>
      <c r="B83" t="s">
        <v>14</v>
      </c>
      <c r="C83" t="s">
        <v>20</v>
      </c>
      <c r="D83">
        <v>1</v>
      </c>
      <c r="E83" t="s">
        <v>16</v>
      </c>
      <c r="F83" t="s">
        <v>20</v>
      </c>
      <c r="G83">
        <v>2395</v>
      </c>
      <c r="H83">
        <v>0</v>
      </c>
      <c r="J83">
        <v>360</v>
      </c>
      <c r="K83">
        <v>1</v>
      </c>
      <c r="L83" t="s">
        <v>31</v>
      </c>
      <c r="M83" t="s">
        <v>18</v>
      </c>
    </row>
    <row r="84" spans="1:13" x14ac:dyDescent="0.3">
      <c r="A84" t="s">
        <v>107</v>
      </c>
      <c r="B84" t="s">
        <v>42</v>
      </c>
      <c r="C84" t="s">
        <v>20</v>
      </c>
      <c r="D84">
        <v>2</v>
      </c>
      <c r="E84" t="s">
        <v>16</v>
      </c>
      <c r="F84" t="s">
        <v>15</v>
      </c>
      <c r="G84">
        <v>1378</v>
      </c>
      <c r="H84">
        <v>1881</v>
      </c>
      <c r="I84">
        <v>167</v>
      </c>
      <c r="J84">
        <v>360</v>
      </c>
      <c r="K84">
        <v>1</v>
      </c>
      <c r="L84" t="s">
        <v>17</v>
      </c>
      <c r="M84" t="s">
        <v>22</v>
      </c>
    </row>
    <row r="85" spans="1:13" x14ac:dyDescent="0.3">
      <c r="A85" t="s">
        <v>108</v>
      </c>
      <c r="B85" t="s">
        <v>14</v>
      </c>
      <c r="C85" t="s">
        <v>20</v>
      </c>
      <c r="D85">
        <v>0</v>
      </c>
      <c r="E85" t="s">
        <v>16</v>
      </c>
      <c r="F85" t="s">
        <v>15</v>
      </c>
      <c r="G85">
        <v>6000</v>
      </c>
      <c r="H85">
        <v>2250</v>
      </c>
      <c r="I85">
        <v>265</v>
      </c>
      <c r="J85">
        <v>360</v>
      </c>
      <c r="L85" t="s">
        <v>31</v>
      </c>
      <c r="M85" t="s">
        <v>22</v>
      </c>
    </row>
    <row r="86" spans="1:13" x14ac:dyDescent="0.3">
      <c r="A86" t="s">
        <v>109</v>
      </c>
      <c r="B86" t="s">
        <v>14</v>
      </c>
      <c r="C86" t="s">
        <v>20</v>
      </c>
      <c r="D86">
        <v>1</v>
      </c>
      <c r="E86" t="s">
        <v>16</v>
      </c>
      <c r="F86" t="s">
        <v>15</v>
      </c>
      <c r="G86">
        <v>3988</v>
      </c>
      <c r="H86">
        <v>0</v>
      </c>
      <c r="I86">
        <v>50</v>
      </c>
      <c r="J86">
        <v>240</v>
      </c>
      <c r="K86">
        <v>1</v>
      </c>
      <c r="L86" t="s">
        <v>17</v>
      </c>
      <c r="M86" t="s">
        <v>18</v>
      </c>
    </row>
    <row r="87" spans="1:13" x14ac:dyDescent="0.3">
      <c r="A87" t="s">
        <v>110</v>
      </c>
      <c r="B87" t="s">
        <v>14</v>
      </c>
      <c r="C87" t="s">
        <v>15</v>
      </c>
      <c r="D87">
        <v>0</v>
      </c>
      <c r="E87" t="s">
        <v>16</v>
      </c>
      <c r="F87" t="s">
        <v>15</v>
      </c>
      <c r="G87">
        <v>2366</v>
      </c>
      <c r="H87">
        <v>2531</v>
      </c>
      <c r="I87">
        <v>136</v>
      </c>
      <c r="J87">
        <v>360</v>
      </c>
      <c r="K87">
        <v>1</v>
      </c>
      <c r="L87" t="s">
        <v>31</v>
      </c>
      <c r="M87" t="s">
        <v>18</v>
      </c>
    </row>
    <row r="88" spans="1:13" x14ac:dyDescent="0.3">
      <c r="A88" t="s">
        <v>111</v>
      </c>
      <c r="B88" t="s">
        <v>14</v>
      </c>
      <c r="C88" t="s">
        <v>20</v>
      </c>
      <c r="D88">
        <v>2</v>
      </c>
      <c r="E88" t="s">
        <v>25</v>
      </c>
      <c r="F88" t="s">
        <v>15</v>
      </c>
      <c r="G88">
        <v>3333</v>
      </c>
      <c r="H88">
        <v>2000</v>
      </c>
      <c r="I88">
        <v>99</v>
      </c>
      <c r="J88">
        <v>360</v>
      </c>
      <c r="L88" t="s">
        <v>31</v>
      </c>
      <c r="M88" t="s">
        <v>18</v>
      </c>
    </row>
    <row r="89" spans="1:13" x14ac:dyDescent="0.3">
      <c r="A89" t="s">
        <v>112</v>
      </c>
      <c r="B89" t="s">
        <v>14</v>
      </c>
      <c r="C89" t="s">
        <v>20</v>
      </c>
      <c r="D89">
        <v>0</v>
      </c>
      <c r="E89" t="s">
        <v>16</v>
      </c>
      <c r="F89" t="s">
        <v>15</v>
      </c>
      <c r="G89">
        <v>2500</v>
      </c>
      <c r="H89">
        <v>2118</v>
      </c>
      <c r="I89">
        <v>104</v>
      </c>
      <c r="J89">
        <v>360</v>
      </c>
      <c r="K89">
        <v>1</v>
      </c>
      <c r="L89" t="s">
        <v>31</v>
      </c>
      <c r="M89" t="s">
        <v>18</v>
      </c>
    </row>
    <row r="90" spans="1:13" x14ac:dyDescent="0.3">
      <c r="A90" t="s">
        <v>113</v>
      </c>
      <c r="B90" t="s">
        <v>14</v>
      </c>
      <c r="C90" t="s">
        <v>15</v>
      </c>
      <c r="D90">
        <v>0</v>
      </c>
      <c r="E90" t="s">
        <v>16</v>
      </c>
      <c r="F90" t="s">
        <v>15</v>
      </c>
      <c r="G90">
        <v>8566</v>
      </c>
      <c r="H90">
        <v>0</v>
      </c>
      <c r="I90">
        <v>210</v>
      </c>
      <c r="J90">
        <v>360</v>
      </c>
      <c r="K90">
        <v>1</v>
      </c>
      <c r="L90" t="s">
        <v>17</v>
      </c>
      <c r="M90" t="s">
        <v>18</v>
      </c>
    </row>
    <row r="91" spans="1:13" x14ac:dyDescent="0.3">
      <c r="A91" t="s">
        <v>114</v>
      </c>
      <c r="B91" t="s">
        <v>14</v>
      </c>
      <c r="C91" t="s">
        <v>20</v>
      </c>
      <c r="D91">
        <v>0</v>
      </c>
      <c r="E91" t="s">
        <v>16</v>
      </c>
      <c r="F91" t="s">
        <v>15</v>
      </c>
      <c r="G91">
        <v>5695</v>
      </c>
      <c r="H91">
        <v>4167</v>
      </c>
      <c r="I91">
        <v>175</v>
      </c>
      <c r="J91">
        <v>360</v>
      </c>
      <c r="K91">
        <v>1</v>
      </c>
      <c r="L91" t="s">
        <v>31</v>
      </c>
      <c r="M91" t="s">
        <v>18</v>
      </c>
    </row>
    <row r="92" spans="1:13" x14ac:dyDescent="0.3">
      <c r="A92" t="s">
        <v>115</v>
      </c>
      <c r="B92" t="s">
        <v>14</v>
      </c>
      <c r="C92" t="s">
        <v>20</v>
      </c>
      <c r="D92">
        <v>0</v>
      </c>
      <c r="E92" t="s">
        <v>16</v>
      </c>
      <c r="F92" t="s">
        <v>15</v>
      </c>
      <c r="G92">
        <v>2958</v>
      </c>
      <c r="H92">
        <v>2900</v>
      </c>
      <c r="I92">
        <v>131</v>
      </c>
      <c r="J92">
        <v>360</v>
      </c>
      <c r="K92">
        <v>1</v>
      </c>
      <c r="L92" t="s">
        <v>31</v>
      </c>
      <c r="M92" t="s">
        <v>18</v>
      </c>
    </row>
    <row r="93" spans="1:13" x14ac:dyDescent="0.3">
      <c r="A93" t="s">
        <v>116</v>
      </c>
      <c r="B93" t="s">
        <v>14</v>
      </c>
      <c r="C93" t="s">
        <v>20</v>
      </c>
      <c r="D93">
        <v>2</v>
      </c>
      <c r="E93" t="s">
        <v>16</v>
      </c>
      <c r="F93" t="s">
        <v>15</v>
      </c>
      <c r="G93">
        <v>6250</v>
      </c>
      <c r="H93">
        <v>5654</v>
      </c>
      <c r="I93">
        <v>188</v>
      </c>
      <c r="J93">
        <v>180</v>
      </c>
      <c r="K93">
        <v>1</v>
      </c>
      <c r="L93" t="s">
        <v>31</v>
      </c>
      <c r="M93" t="s">
        <v>18</v>
      </c>
    </row>
    <row r="94" spans="1:13" x14ac:dyDescent="0.3">
      <c r="A94" t="s">
        <v>117</v>
      </c>
      <c r="B94" t="s">
        <v>14</v>
      </c>
      <c r="C94" t="s">
        <v>20</v>
      </c>
      <c r="D94">
        <v>2</v>
      </c>
      <c r="E94" t="s">
        <v>25</v>
      </c>
      <c r="F94" t="s">
        <v>15</v>
      </c>
      <c r="G94">
        <v>3273</v>
      </c>
      <c r="H94">
        <v>1820</v>
      </c>
      <c r="I94">
        <v>81</v>
      </c>
      <c r="J94">
        <v>360</v>
      </c>
      <c r="K94">
        <v>1</v>
      </c>
      <c r="L94" t="s">
        <v>17</v>
      </c>
      <c r="M94" t="s">
        <v>18</v>
      </c>
    </row>
    <row r="95" spans="1:13" x14ac:dyDescent="0.3">
      <c r="A95" t="s">
        <v>118</v>
      </c>
      <c r="B95" t="s">
        <v>14</v>
      </c>
      <c r="C95" t="s">
        <v>15</v>
      </c>
      <c r="D95">
        <v>0</v>
      </c>
      <c r="E95" t="s">
        <v>16</v>
      </c>
      <c r="F95" t="s">
        <v>15</v>
      </c>
      <c r="G95">
        <v>4133</v>
      </c>
      <c r="H95">
        <v>0</v>
      </c>
      <c r="I95">
        <v>122</v>
      </c>
      <c r="J95">
        <v>360</v>
      </c>
      <c r="K95">
        <v>1</v>
      </c>
      <c r="L95" t="s">
        <v>31</v>
      </c>
      <c r="M95" t="s">
        <v>18</v>
      </c>
    </row>
    <row r="96" spans="1:13" x14ac:dyDescent="0.3">
      <c r="A96" t="s">
        <v>119</v>
      </c>
      <c r="B96" t="s">
        <v>14</v>
      </c>
      <c r="C96" t="s">
        <v>15</v>
      </c>
      <c r="D96">
        <v>0</v>
      </c>
      <c r="E96" t="s">
        <v>25</v>
      </c>
      <c r="F96" t="s">
        <v>15</v>
      </c>
      <c r="G96">
        <v>3620</v>
      </c>
      <c r="H96">
        <v>0</v>
      </c>
      <c r="I96">
        <v>25</v>
      </c>
      <c r="J96">
        <v>120</v>
      </c>
      <c r="K96">
        <v>1</v>
      </c>
      <c r="L96" t="s">
        <v>31</v>
      </c>
      <c r="M96" t="s">
        <v>18</v>
      </c>
    </row>
    <row r="97" spans="1:13" x14ac:dyDescent="0.3">
      <c r="A97" t="s">
        <v>120</v>
      </c>
      <c r="B97" t="s">
        <v>14</v>
      </c>
      <c r="C97" t="s">
        <v>15</v>
      </c>
      <c r="D97">
        <v>0</v>
      </c>
      <c r="E97" t="s">
        <v>16</v>
      </c>
      <c r="G97">
        <v>6782</v>
      </c>
      <c r="H97">
        <v>0</v>
      </c>
      <c r="J97">
        <v>360</v>
      </c>
      <c r="L97" t="s">
        <v>17</v>
      </c>
      <c r="M97" t="s">
        <v>22</v>
      </c>
    </row>
    <row r="98" spans="1:13" x14ac:dyDescent="0.3">
      <c r="A98" t="s">
        <v>121</v>
      </c>
      <c r="B98" t="s">
        <v>42</v>
      </c>
      <c r="C98" t="s">
        <v>20</v>
      </c>
      <c r="D98">
        <v>0</v>
      </c>
      <c r="E98" t="s">
        <v>16</v>
      </c>
      <c r="F98" t="s">
        <v>15</v>
      </c>
      <c r="G98">
        <v>2484</v>
      </c>
      <c r="H98">
        <v>2302</v>
      </c>
      <c r="I98">
        <v>137</v>
      </c>
      <c r="J98">
        <v>360</v>
      </c>
      <c r="K98">
        <v>1</v>
      </c>
      <c r="L98" t="s">
        <v>31</v>
      </c>
      <c r="M98" t="s">
        <v>18</v>
      </c>
    </row>
    <row r="99" spans="1:13" x14ac:dyDescent="0.3">
      <c r="A99" t="s">
        <v>122</v>
      </c>
      <c r="B99" t="s">
        <v>14</v>
      </c>
      <c r="C99" t="s">
        <v>20</v>
      </c>
      <c r="D99">
        <v>0</v>
      </c>
      <c r="E99" t="s">
        <v>16</v>
      </c>
      <c r="F99" t="s">
        <v>15</v>
      </c>
      <c r="G99">
        <v>1977</v>
      </c>
      <c r="H99">
        <v>997</v>
      </c>
      <c r="I99">
        <v>50</v>
      </c>
      <c r="J99">
        <v>360</v>
      </c>
      <c r="K99">
        <v>1</v>
      </c>
      <c r="L99" t="s">
        <v>31</v>
      </c>
      <c r="M99" t="s">
        <v>18</v>
      </c>
    </row>
    <row r="100" spans="1:13" x14ac:dyDescent="0.3">
      <c r="A100" t="s">
        <v>123</v>
      </c>
      <c r="B100" t="s">
        <v>14</v>
      </c>
      <c r="C100" t="s">
        <v>20</v>
      </c>
      <c r="D100">
        <v>0</v>
      </c>
      <c r="E100" t="s">
        <v>25</v>
      </c>
      <c r="F100" t="s">
        <v>15</v>
      </c>
      <c r="G100">
        <v>4188</v>
      </c>
      <c r="H100">
        <v>0</v>
      </c>
      <c r="I100">
        <v>115</v>
      </c>
      <c r="J100">
        <v>180</v>
      </c>
      <c r="K100">
        <v>1</v>
      </c>
      <c r="L100" t="s">
        <v>31</v>
      </c>
      <c r="M100" t="s">
        <v>18</v>
      </c>
    </row>
    <row r="101" spans="1:13" x14ac:dyDescent="0.3">
      <c r="A101" t="s">
        <v>124</v>
      </c>
      <c r="B101" t="s">
        <v>14</v>
      </c>
      <c r="C101" t="s">
        <v>20</v>
      </c>
      <c r="D101">
        <v>0</v>
      </c>
      <c r="E101" t="s">
        <v>16</v>
      </c>
      <c r="F101" t="s">
        <v>15</v>
      </c>
      <c r="G101">
        <v>1759</v>
      </c>
      <c r="H101">
        <v>3541</v>
      </c>
      <c r="I101">
        <v>131</v>
      </c>
      <c r="J101">
        <v>360</v>
      </c>
      <c r="K101">
        <v>1</v>
      </c>
      <c r="L101" t="s">
        <v>31</v>
      </c>
      <c r="M101" t="s">
        <v>18</v>
      </c>
    </row>
    <row r="102" spans="1:13" x14ac:dyDescent="0.3">
      <c r="A102" t="s">
        <v>125</v>
      </c>
      <c r="B102" t="s">
        <v>14</v>
      </c>
      <c r="C102" t="s">
        <v>20</v>
      </c>
      <c r="D102">
        <v>2</v>
      </c>
      <c r="E102" t="s">
        <v>25</v>
      </c>
      <c r="F102" t="s">
        <v>15</v>
      </c>
      <c r="G102">
        <v>4288</v>
      </c>
      <c r="H102">
        <v>3263</v>
      </c>
      <c r="I102">
        <v>133</v>
      </c>
      <c r="J102">
        <v>180</v>
      </c>
      <c r="K102">
        <v>1</v>
      </c>
      <c r="L102" t="s">
        <v>17</v>
      </c>
      <c r="M102" t="s">
        <v>18</v>
      </c>
    </row>
    <row r="103" spans="1:13" x14ac:dyDescent="0.3">
      <c r="A103" t="s">
        <v>126</v>
      </c>
      <c r="B103" t="s">
        <v>14</v>
      </c>
      <c r="C103" t="s">
        <v>15</v>
      </c>
      <c r="D103">
        <v>0</v>
      </c>
      <c r="E103" t="s">
        <v>16</v>
      </c>
      <c r="F103" t="s">
        <v>15</v>
      </c>
      <c r="G103">
        <v>4843</v>
      </c>
      <c r="H103">
        <v>3806</v>
      </c>
      <c r="I103">
        <v>151</v>
      </c>
      <c r="J103">
        <v>360</v>
      </c>
      <c r="K103">
        <v>1</v>
      </c>
      <c r="L103" t="s">
        <v>31</v>
      </c>
      <c r="M103" t="s">
        <v>18</v>
      </c>
    </row>
    <row r="104" spans="1:13" x14ac:dyDescent="0.3">
      <c r="A104" t="s">
        <v>127</v>
      </c>
      <c r="B104" t="s">
        <v>14</v>
      </c>
      <c r="C104" t="s">
        <v>20</v>
      </c>
      <c r="E104" t="s">
        <v>16</v>
      </c>
      <c r="F104" t="s">
        <v>15</v>
      </c>
      <c r="G104">
        <v>13650</v>
      </c>
      <c r="H104">
        <v>0</v>
      </c>
      <c r="J104">
        <v>360</v>
      </c>
      <c r="K104">
        <v>1</v>
      </c>
      <c r="L104" t="s">
        <v>17</v>
      </c>
      <c r="M104" t="s">
        <v>18</v>
      </c>
    </row>
    <row r="105" spans="1:13" x14ac:dyDescent="0.3">
      <c r="A105" t="s">
        <v>128</v>
      </c>
      <c r="B105" t="s">
        <v>14</v>
      </c>
      <c r="C105" t="s">
        <v>20</v>
      </c>
      <c r="D105">
        <v>0</v>
      </c>
      <c r="E105" t="s">
        <v>16</v>
      </c>
      <c r="F105" t="s">
        <v>15</v>
      </c>
      <c r="G105">
        <v>4652</v>
      </c>
      <c r="H105">
        <v>3583</v>
      </c>
      <c r="J105">
        <v>360</v>
      </c>
      <c r="K105">
        <v>1</v>
      </c>
      <c r="L105" t="s">
        <v>31</v>
      </c>
      <c r="M105" t="s">
        <v>18</v>
      </c>
    </row>
    <row r="106" spans="1:13" x14ac:dyDescent="0.3">
      <c r="A106" t="s">
        <v>129</v>
      </c>
      <c r="B106" t="s">
        <v>14</v>
      </c>
      <c r="E106" t="s">
        <v>16</v>
      </c>
      <c r="F106" t="s">
        <v>15</v>
      </c>
      <c r="G106">
        <v>3816</v>
      </c>
      <c r="H106">
        <v>754</v>
      </c>
      <c r="I106">
        <v>160</v>
      </c>
      <c r="J106">
        <v>360</v>
      </c>
      <c r="K106">
        <v>1</v>
      </c>
      <c r="L106" t="s">
        <v>17</v>
      </c>
      <c r="M106" t="s">
        <v>18</v>
      </c>
    </row>
    <row r="107" spans="1:13" x14ac:dyDescent="0.3">
      <c r="A107" t="s">
        <v>130</v>
      </c>
      <c r="B107" t="s">
        <v>14</v>
      </c>
      <c r="C107" t="s">
        <v>20</v>
      </c>
      <c r="D107">
        <v>1</v>
      </c>
      <c r="E107" t="s">
        <v>16</v>
      </c>
      <c r="F107" t="s">
        <v>15</v>
      </c>
      <c r="G107">
        <v>3052</v>
      </c>
      <c r="H107">
        <v>1030</v>
      </c>
      <c r="I107">
        <v>100</v>
      </c>
      <c r="J107">
        <v>360</v>
      </c>
      <c r="K107">
        <v>1</v>
      </c>
      <c r="L107" t="s">
        <v>17</v>
      </c>
      <c r="M107" t="s">
        <v>18</v>
      </c>
    </row>
    <row r="108" spans="1:13" x14ac:dyDescent="0.3">
      <c r="A108" t="s">
        <v>131</v>
      </c>
      <c r="B108" t="s">
        <v>14</v>
      </c>
      <c r="C108" t="s">
        <v>20</v>
      </c>
      <c r="D108">
        <v>2</v>
      </c>
      <c r="E108" t="s">
        <v>16</v>
      </c>
      <c r="F108" t="s">
        <v>15</v>
      </c>
      <c r="G108">
        <v>11417</v>
      </c>
      <c r="H108">
        <v>1126</v>
      </c>
      <c r="I108">
        <v>225</v>
      </c>
      <c r="J108">
        <v>360</v>
      </c>
      <c r="K108">
        <v>1</v>
      </c>
      <c r="L108" t="s">
        <v>17</v>
      </c>
      <c r="M108" t="s">
        <v>18</v>
      </c>
    </row>
    <row r="109" spans="1:13" x14ac:dyDescent="0.3">
      <c r="A109" t="s">
        <v>132</v>
      </c>
      <c r="B109" t="s">
        <v>14</v>
      </c>
      <c r="C109" t="s">
        <v>15</v>
      </c>
      <c r="D109">
        <v>0</v>
      </c>
      <c r="E109" t="s">
        <v>25</v>
      </c>
      <c r="G109">
        <v>7333</v>
      </c>
      <c r="H109">
        <v>0</v>
      </c>
      <c r="I109">
        <v>120</v>
      </c>
      <c r="J109">
        <v>360</v>
      </c>
      <c r="K109">
        <v>1</v>
      </c>
      <c r="L109" t="s">
        <v>21</v>
      </c>
      <c r="M109" t="s">
        <v>22</v>
      </c>
    </row>
    <row r="110" spans="1:13" x14ac:dyDescent="0.3">
      <c r="A110" t="s">
        <v>133</v>
      </c>
      <c r="B110" t="s">
        <v>14</v>
      </c>
      <c r="C110" t="s">
        <v>20</v>
      </c>
      <c r="D110">
        <v>2</v>
      </c>
      <c r="E110" t="s">
        <v>16</v>
      </c>
      <c r="F110" t="s">
        <v>15</v>
      </c>
      <c r="G110">
        <v>3800</v>
      </c>
      <c r="H110">
        <v>3600</v>
      </c>
      <c r="I110">
        <v>216</v>
      </c>
      <c r="J110">
        <v>360</v>
      </c>
      <c r="K110">
        <v>0</v>
      </c>
      <c r="L110" t="s">
        <v>17</v>
      </c>
      <c r="M110" t="s">
        <v>22</v>
      </c>
    </row>
    <row r="111" spans="1:13" x14ac:dyDescent="0.3">
      <c r="A111" t="s">
        <v>134</v>
      </c>
      <c r="B111" t="s">
        <v>14</v>
      </c>
      <c r="C111" t="s">
        <v>20</v>
      </c>
      <c r="D111" t="s">
        <v>30</v>
      </c>
      <c r="E111" t="s">
        <v>25</v>
      </c>
      <c r="F111" t="s">
        <v>15</v>
      </c>
      <c r="G111">
        <v>2071</v>
      </c>
      <c r="H111">
        <v>754</v>
      </c>
      <c r="I111">
        <v>94</v>
      </c>
      <c r="J111">
        <v>480</v>
      </c>
      <c r="K111">
        <v>1</v>
      </c>
      <c r="L111" t="s">
        <v>31</v>
      </c>
      <c r="M111" t="s">
        <v>18</v>
      </c>
    </row>
    <row r="112" spans="1:13" x14ac:dyDescent="0.3">
      <c r="A112" t="s">
        <v>135</v>
      </c>
      <c r="B112" t="s">
        <v>14</v>
      </c>
      <c r="C112" t="s">
        <v>15</v>
      </c>
      <c r="D112">
        <v>0</v>
      </c>
      <c r="E112" t="s">
        <v>16</v>
      </c>
      <c r="F112" t="s">
        <v>15</v>
      </c>
      <c r="G112">
        <v>5316</v>
      </c>
      <c r="H112">
        <v>0</v>
      </c>
      <c r="I112">
        <v>136</v>
      </c>
      <c r="J112">
        <v>360</v>
      </c>
      <c r="K112">
        <v>1</v>
      </c>
      <c r="L112" t="s">
        <v>17</v>
      </c>
      <c r="M112" t="s">
        <v>18</v>
      </c>
    </row>
    <row r="113" spans="1:13" x14ac:dyDescent="0.3">
      <c r="A113" t="s">
        <v>136</v>
      </c>
      <c r="B113" t="s">
        <v>42</v>
      </c>
      <c r="C113" t="s">
        <v>20</v>
      </c>
      <c r="D113">
        <v>0</v>
      </c>
      <c r="E113" t="s">
        <v>16</v>
      </c>
      <c r="G113">
        <v>2929</v>
      </c>
      <c r="H113">
        <v>2333</v>
      </c>
      <c r="I113">
        <v>139</v>
      </c>
      <c r="J113">
        <v>360</v>
      </c>
      <c r="K113">
        <v>1</v>
      </c>
      <c r="L113" t="s">
        <v>31</v>
      </c>
      <c r="M113" t="s">
        <v>18</v>
      </c>
    </row>
    <row r="114" spans="1:13" x14ac:dyDescent="0.3">
      <c r="A114" t="s">
        <v>137</v>
      </c>
      <c r="B114" t="s">
        <v>14</v>
      </c>
      <c r="C114" t="s">
        <v>20</v>
      </c>
      <c r="D114">
        <v>0</v>
      </c>
      <c r="E114" t="s">
        <v>25</v>
      </c>
      <c r="F114" t="s">
        <v>15</v>
      </c>
      <c r="G114">
        <v>3572</v>
      </c>
      <c r="H114">
        <v>4114</v>
      </c>
      <c r="I114">
        <v>152</v>
      </c>
      <c r="K114">
        <v>0</v>
      </c>
      <c r="L114" t="s">
        <v>21</v>
      </c>
      <c r="M114" t="s">
        <v>22</v>
      </c>
    </row>
    <row r="115" spans="1:13" x14ac:dyDescent="0.3">
      <c r="A115" t="s">
        <v>138</v>
      </c>
      <c r="B115" t="s">
        <v>42</v>
      </c>
      <c r="C115" t="s">
        <v>15</v>
      </c>
      <c r="D115">
        <v>1</v>
      </c>
      <c r="E115" t="s">
        <v>16</v>
      </c>
      <c r="F115" t="s">
        <v>20</v>
      </c>
      <c r="G115">
        <v>7451</v>
      </c>
      <c r="H115">
        <v>0</v>
      </c>
      <c r="J115">
        <v>360</v>
      </c>
      <c r="K115">
        <v>1</v>
      </c>
      <c r="L115" t="s">
        <v>31</v>
      </c>
      <c r="M115" t="s">
        <v>18</v>
      </c>
    </row>
    <row r="116" spans="1:13" x14ac:dyDescent="0.3">
      <c r="A116" t="s">
        <v>139</v>
      </c>
      <c r="B116" t="s">
        <v>14</v>
      </c>
      <c r="C116" t="s">
        <v>15</v>
      </c>
      <c r="D116">
        <v>0</v>
      </c>
      <c r="E116" t="s">
        <v>16</v>
      </c>
      <c r="G116">
        <v>5050</v>
      </c>
      <c r="H116">
        <v>0</v>
      </c>
      <c r="I116">
        <v>118</v>
      </c>
      <c r="J116">
        <v>360</v>
      </c>
      <c r="K116">
        <v>1</v>
      </c>
      <c r="L116" t="s">
        <v>31</v>
      </c>
      <c r="M116" t="s">
        <v>18</v>
      </c>
    </row>
    <row r="117" spans="1:13" x14ac:dyDescent="0.3">
      <c r="A117" t="s">
        <v>140</v>
      </c>
      <c r="B117" t="s">
        <v>14</v>
      </c>
      <c r="C117" t="s">
        <v>20</v>
      </c>
      <c r="D117">
        <v>1</v>
      </c>
      <c r="E117" t="s">
        <v>16</v>
      </c>
      <c r="F117" t="s">
        <v>15</v>
      </c>
      <c r="G117">
        <v>14583</v>
      </c>
      <c r="H117">
        <v>0</v>
      </c>
      <c r="I117">
        <v>185</v>
      </c>
      <c r="J117">
        <v>180</v>
      </c>
      <c r="K117">
        <v>1</v>
      </c>
      <c r="L117" t="s">
        <v>21</v>
      </c>
      <c r="M117" t="s">
        <v>18</v>
      </c>
    </row>
    <row r="118" spans="1:13" x14ac:dyDescent="0.3">
      <c r="A118" t="s">
        <v>141</v>
      </c>
      <c r="B118" t="s">
        <v>42</v>
      </c>
      <c r="C118" t="s">
        <v>20</v>
      </c>
      <c r="D118">
        <v>0</v>
      </c>
      <c r="E118" t="s">
        <v>16</v>
      </c>
      <c r="F118" t="s">
        <v>15</v>
      </c>
      <c r="G118">
        <v>3167</v>
      </c>
      <c r="H118">
        <v>2283</v>
      </c>
      <c r="I118">
        <v>154</v>
      </c>
      <c r="J118">
        <v>360</v>
      </c>
      <c r="K118">
        <v>1</v>
      </c>
      <c r="L118" t="s">
        <v>31</v>
      </c>
      <c r="M118" t="s">
        <v>18</v>
      </c>
    </row>
    <row r="119" spans="1:13" x14ac:dyDescent="0.3">
      <c r="A119" t="s">
        <v>142</v>
      </c>
      <c r="B119" t="s">
        <v>14</v>
      </c>
      <c r="C119" t="s">
        <v>20</v>
      </c>
      <c r="D119">
        <v>1</v>
      </c>
      <c r="E119" t="s">
        <v>16</v>
      </c>
      <c r="F119" t="s">
        <v>15</v>
      </c>
      <c r="G119">
        <v>2214</v>
      </c>
      <c r="H119">
        <v>1398</v>
      </c>
      <c r="I119">
        <v>85</v>
      </c>
      <c r="J119">
        <v>360</v>
      </c>
      <c r="L119" t="s">
        <v>17</v>
      </c>
      <c r="M119" t="s">
        <v>18</v>
      </c>
    </row>
    <row r="120" spans="1:13" x14ac:dyDescent="0.3">
      <c r="A120" t="s">
        <v>143</v>
      </c>
      <c r="B120" t="s">
        <v>14</v>
      </c>
      <c r="C120" t="s">
        <v>20</v>
      </c>
      <c r="D120">
        <v>0</v>
      </c>
      <c r="E120" t="s">
        <v>16</v>
      </c>
      <c r="F120" t="s">
        <v>15</v>
      </c>
      <c r="G120">
        <v>5568</v>
      </c>
      <c r="H120">
        <v>2142</v>
      </c>
      <c r="I120">
        <v>175</v>
      </c>
      <c r="J120">
        <v>360</v>
      </c>
      <c r="K120">
        <v>1</v>
      </c>
      <c r="L120" t="s">
        <v>21</v>
      </c>
      <c r="M120" t="s">
        <v>22</v>
      </c>
    </row>
    <row r="121" spans="1:13" x14ac:dyDescent="0.3">
      <c r="A121" t="s">
        <v>144</v>
      </c>
      <c r="B121" t="s">
        <v>42</v>
      </c>
      <c r="C121" t="s">
        <v>15</v>
      </c>
      <c r="D121">
        <v>0</v>
      </c>
      <c r="E121" t="s">
        <v>16</v>
      </c>
      <c r="F121" t="s">
        <v>15</v>
      </c>
      <c r="G121">
        <v>10408</v>
      </c>
      <c r="H121">
        <v>0</v>
      </c>
      <c r="I121">
        <v>259</v>
      </c>
      <c r="J121">
        <v>360</v>
      </c>
      <c r="K121">
        <v>1</v>
      </c>
      <c r="L121" t="s">
        <v>17</v>
      </c>
      <c r="M121" t="s">
        <v>18</v>
      </c>
    </row>
    <row r="122" spans="1:13" x14ac:dyDescent="0.3">
      <c r="A122" t="s">
        <v>145</v>
      </c>
      <c r="B122" t="s">
        <v>14</v>
      </c>
      <c r="C122" t="s">
        <v>20</v>
      </c>
      <c r="E122" t="s">
        <v>16</v>
      </c>
      <c r="F122" t="s">
        <v>15</v>
      </c>
      <c r="G122">
        <v>5667</v>
      </c>
      <c r="H122">
        <v>2667</v>
      </c>
      <c r="I122">
        <v>180</v>
      </c>
      <c r="J122">
        <v>360</v>
      </c>
      <c r="K122">
        <v>1</v>
      </c>
      <c r="L122" t="s">
        <v>21</v>
      </c>
      <c r="M122" t="s">
        <v>18</v>
      </c>
    </row>
    <row r="123" spans="1:13" x14ac:dyDescent="0.3">
      <c r="A123" t="s">
        <v>146</v>
      </c>
      <c r="B123" t="s">
        <v>42</v>
      </c>
      <c r="C123" t="s">
        <v>15</v>
      </c>
      <c r="D123">
        <v>0</v>
      </c>
      <c r="E123" t="s">
        <v>16</v>
      </c>
      <c r="F123" t="s">
        <v>15</v>
      </c>
      <c r="G123">
        <v>4166</v>
      </c>
      <c r="H123">
        <v>0</v>
      </c>
      <c r="I123">
        <v>44</v>
      </c>
      <c r="J123">
        <v>360</v>
      </c>
      <c r="K123">
        <v>1</v>
      </c>
      <c r="L123" t="s">
        <v>31</v>
      </c>
      <c r="M123" t="s">
        <v>18</v>
      </c>
    </row>
    <row r="124" spans="1:13" x14ac:dyDescent="0.3">
      <c r="A124" t="s">
        <v>147</v>
      </c>
      <c r="B124" t="s">
        <v>42</v>
      </c>
      <c r="C124" t="s">
        <v>15</v>
      </c>
      <c r="D124">
        <v>0</v>
      </c>
      <c r="E124" t="s">
        <v>16</v>
      </c>
      <c r="F124" t="s">
        <v>15</v>
      </c>
      <c r="G124">
        <v>2137</v>
      </c>
      <c r="H124">
        <v>8980</v>
      </c>
      <c r="I124">
        <v>137</v>
      </c>
      <c r="J124">
        <v>360</v>
      </c>
      <c r="K124">
        <v>0</v>
      </c>
      <c r="L124" t="s">
        <v>31</v>
      </c>
      <c r="M124" t="s">
        <v>18</v>
      </c>
    </row>
    <row r="125" spans="1:13" x14ac:dyDescent="0.3">
      <c r="A125" t="s">
        <v>148</v>
      </c>
      <c r="B125" t="s">
        <v>14</v>
      </c>
      <c r="C125" t="s">
        <v>20</v>
      </c>
      <c r="D125">
        <v>2</v>
      </c>
      <c r="E125" t="s">
        <v>16</v>
      </c>
      <c r="F125" t="s">
        <v>15</v>
      </c>
      <c r="G125">
        <v>2957</v>
      </c>
      <c r="H125">
        <v>0</v>
      </c>
      <c r="I125">
        <v>81</v>
      </c>
      <c r="J125">
        <v>360</v>
      </c>
      <c r="K125">
        <v>1</v>
      </c>
      <c r="L125" t="s">
        <v>31</v>
      </c>
      <c r="M125" t="s">
        <v>18</v>
      </c>
    </row>
    <row r="126" spans="1:13" x14ac:dyDescent="0.3">
      <c r="A126" t="s">
        <v>149</v>
      </c>
      <c r="B126" t="s">
        <v>14</v>
      </c>
      <c r="C126" t="s">
        <v>20</v>
      </c>
      <c r="D126">
        <v>0</v>
      </c>
      <c r="E126" t="s">
        <v>25</v>
      </c>
      <c r="F126" t="s">
        <v>15</v>
      </c>
      <c r="G126">
        <v>4300</v>
      </c>
      <c r="H126">
        <v>2014</v>
      </c>
      <c r="I126">
        <v>194</v>
      </c>
      <c r="J126">
        <v>360</v>
      </c>
      <c r="K126">
        <v>1</v>
      </c>
      <c r="L126" t="s">
        <v>21</v>
      </c>
      <c r="M126" t="s">
        <v>18</v>
      </c>
    </row>
    <row r="127" spans="1:13" x14ac:dyDescent="0.3">
      <c r="A127" t="s">
        <v>150</v>
      </c>
      <c r="B127" t="s">
        <v>42</v>
      </c>
      <c r="C127" t="s">
        <v>15</v>
      </c>
      <c r="D127">
        <v>0</v>
      </c>
      <c r="E127" t="s">
        <v>16</v>
      </c>
      <c r="F127" t="s">
        <v>15</v>
      </c>
      <c r="G127">
        <v>3692</v>
      </c>
      <c r="H127">
        <v>0</v>
      </c>
      <c r="I127">
        <v>93</v>
      </c>
      <c r="J127">
        <v>360</v>
      </c>
      <c r="L127" t="s">
        <v>21</v>
      </c>
      <c r="M127" t="s">
        <v>18</v>
      </c>
    </row>
    <row r="128" spans="1:13" x14ac:dyDescent="0.3">
      <c r="A128" t="s">
        <v>151</v>
      </c>
      <c r="C128" t="s">
        <v>20</v>
      </c>
      <c r="D128" t="s">
        <v>30</v>
      </c>
      <c r="E128" t="s">
        <v>16</v>
      </c>
      <c r="F128" t="s">
        <v>15</v>
      </c>
      <c r="G128">
        <v>23803</v>
      </c>
      <c r="H128">
        <v>0</v>
      </c>
      <c r="I128">
        <v>370</v>
      </c>
      <c r="J128">
        <v>360</v>
      </c>
      <c r="K128">
        <v>1</v>
      </c>
      <c r="L128" t="s">
        <v>21</v>
      </c>
      <c r="M128" t="s">
        <v>18</v>
      </c>
    </row>
    <row r="129" spans="1:13" x14ac:dyDescent="0.3">
      <c r="A129" t="s">
        <v>152</v>
      </c>
      <c r="B129" t="s">
        <v>14</v>
      </c>
      <c r="C129" t="s">
        <v>15</v>
      </c>
      <c r="D129">
        <v>0</v>
      </c>
      <c r="E129" t="s">
        <v>16</v>
      </c>
      <c r="F129" t="s">
        <v>15</v>
      </c>
      <c r="G129">
        <v>3865</v>
      </c>
      <c r="H129">
        <v>1640</v>
      </c>
      <c r="J129">
        <v>360</v>
      </c>
      <c r="K129">
        <v>1</v>
      </c>
      <c r="L129" t="s">
        <v>21</v>
      </c>
      <c r="M129" t="s">
        <v>18</v>
      </c>
    </row>
    <row r="130" spans="1:13" x14ac:dyDescent="0.3">
      <c r="A130" t="s">
        <v>153</v>
      </c>
      <c r="B130" t="s">
        <v>14</v>
      </c>
      <c r="C130" t="s">
        <v>20</v>
      </c>
      <c r="D130">
        <v>1</v>
      </c>
      <c r="E130" t="s">
        <v>16</v>
      </c>
      <c r="F130" t="s">
        <v>20</v>
      </c>
      <c r="G130">
        <v>10513</v>
      </c>
      <c r="H130">
        <v>3850</v>
      </c>
      <c r="I130">
        <v>160</v>
      </c>
      <c r="J130">
        <v>180</v>
      </c>
      <c r="K130">
        <v>0</v>
      </c>
      <c r="L130" t="s">
        <v>17</v>
      </c>
      <c r="M130" t="s">
        <v>22</v>
      </c>
    </row>
    <row r="131" spans="1:13" x14ac:dyDescent="0.3">
      <c r="A131" t="s">
        <v>154</v>
      </c>
      <c r="B131" t="s">
        <v>14</v>
      </c>
      <c r="C131" t="s">
        <v>20</v>
      </c>
      <c r="D131">
        <v>0</v>
      </c>
      <c r="E131" t="s">
        <v>16</v>
      </c>
      <c r="F131" t="s">
        <v>15</v>
      </c>
      <c r="G131">
        <v>6080</v>
      </c>
      <c r="H131">
        <v>2569</v>
      </c>
      <c r="I131">
        <v>182</v>
      </c>
      <c r="J131">
        <v>360</v>
      </c>
      <c r="L131" t="s">
        <v>21</v>
      </c>
      <c r="M131" t="s">
        <v>22</v>
      </c>
    </row>
    <row r="132" spans="1:13" x14ac:dyDescent="0.3">
      <c r="A132" t="s">
        <v>155</v>
      </c>
      <c r="B132" t="s">
        <v>14</v>
      </c>
      <c r="C132" t="s">
        <v>15</v>
      </c>
      <c r="D132">
        <v>0</v>
      </c>
      <c r="E132" t="s">
        <v>16</v>
      </c>
      <c r="F132" t="s">
        <v>20</v>
      </c>
      <c r="G132">
        <v>20166</v>
      </c>
      <c r="H132">
        <v>0</v>
      </c>
      <c r="I132">
        <v>650</v>
      </c>
      <c r="J132">
        <v>480</v>
      </c>
      <c r="L132" t="s">
        <v>17</v>
      </c>
      <c r="M132" t="s">
        <v>18</v>
      </c>
    </row>
    <row r="133" spans="1:13" x14ac:dyDescent="0.3">
      <c r="A133" t="s">
        <v>156</v>
      </c>
      <c r="B133" t="s">
        <v>14</v>
      </c>
      <c r="C133" t="s">
        <v>15</v>
      </c>
      <c r="D133">
        <v>0</v>
      </c>
      <c r="E133" t="s">
        <v>16</v>
      </c>
      <c r="F133" t="s">
        <v>15</v>
      </c>
      <c r="G133">
        <v>2014</v>
      </c>
      <c r="H133">
        <v>1929</v>
      </c>
      <c r="I133">
        <v>74</v>
      </c>
      <c r="J133">
        <v>360</v>
      </c>
      <c r="K133">
        <v>1</v>
      </c>
      <c r="L133" t="s">
        <v>17</v>
      </c>
      <c r="M133" t="s">
        <v>18</v>
      </c>
    </row>
    <row r="134" spans="1:13" x14ac:dyDescent="0.3">
      <c r="A134" t="s">
        <v>157</v>
      </c>
      <c r="B134" t="s">
        <v>14</v>
      </c>
      <c r="C134" t="s">
        <v>15</v>
      </c>
      <c r="D134">
        <v>0</v>
      </c>
      <c r="E134" t="s">
        <v>16</v>
      </c>
      <c r="F134" t="s">
        <v>15</v>
      </c>
      <c r="G134">
        <v>2718</v>
      </c>
      <c r="H134">
        <v>0</v>
      </c>
      <c r="I134">
        <v>70</v>
      </c>
      <c r="J134">
        <v>360</v>
      </c>
      <c r="K134">
        <v>1</v>
      </c>
      <c r="L134" t="s">
        <v>31</v>
      </c>
      <c r="M134" t="s">
        <v>18</v>
      </c>
    </row>
    <row r="135" spans="1:13" x14ac:dyDescent="0.3">
      <c r="A135" t="s">
        <v>158</v>
      </c>
      <c r="B135" t="s">
        <v>14</v>
      </c>
      <c r="C135" t="s">
        <v>20</v>
      </c>
      <c r="D135">
        <v>0</v>
      </c>
      <c r="E135" t="s">
        <v>16</v>
      </c>
      <c r="F135" t="s">
        <v>20</v>
      </c>
      <c r="G135">
        <v>3459</v>
      </c>
      <c r="H135">
        <v>0</v>
      </c>
      <c r="I135">
        <v>25</v>
      </c>
      <c r="J135">
        <v>120</v>
      </c>
      <c r="K135">
        <v>1</v>
      </c>
      <c r="L135" t="s">
        <v>31</v>
      </c>
      <c r="M135" t="s">
        <v>18</v>
      </c>
    </row>
    <row r="136" spans="1:13" x14ac:dyDescent="0.3">
      <c r="A136" t="s">
        <v>159</v>
      </c>
      <c r="B136" t="s">
        <v>14</v>
      </c>
      <c r="C136" t="s">
        <v>15</v>
      </c>
      <c r="D136">
        <v>0</v>
      </c>
      <c r="E136" t="s">
        <v>16</v>
      </c>
      <c r="F136" t="s">
        <v>15</v>
      </c>
      <c r="G136">
        <v>4895</v>
      </c>
      <c r="H136">
        <v>0</v>
      </c>
      <c r="I136">
        <v>102</v>
      </c>
      <c r="J136">
        <v>360</v>
      </c>
      <c r="K136">
        <v>1</v>
      </c>
      <c r="L136" t="s">
        <v>31</v>
      </c>
      <c r="M136" t="s">
        <v>18</v>
      </c>
    </row>
    <row r="137" spans="1:13" x14ac:dyDescent="0.3">
      <c r="A137" t="s">
        <v>160</v>
      </c>
      <c r="B137" t="s">
        <v>14</v>
      </c>
      <c r="C137" t="s">
        <v>20</v>
      </c>
      <c r="D137" t="s">
        <v>30</v>
      </c>
      <c r="E137" t="s">
        <v>16</v>
      </c>
      <c r="F137" t="s">
        <v>15</v>
      </c>
      <c r="G137">
        <v>4000</v>
      </c>
      <c r="H137">
        <v>7750</v>
      </c>
      <c r="I137">
        <v>290</v>
      </c>
      <c r="J137">
        <v>360</v>
      </c>
      <c r="K137">
        <v>1</v>
      </c>
      <c r="L137" t="s">
        <v>31</v>
      </c>
      <c r="M137" t="s">
        <v>22</v>
      </c>
    </row>
    <row r="138" spans="1:13" x14ac:dyDescent="0.3">
      <c r="A138" t="s">
        <v>161</v>
      </c>
      <c r="B138" t="s">
        <v>42</v>
      </c>
      <c r="C138" t="s">
        <v>20</v>
      </c>
      <c r="D138">
        <v>0</v>
      </c>
      <c r="E138" t="s">
        <v>16</v>
      </c>
      <c r="F138" t="s">
        <v>15</v>
      </c>
      <c r="G138">
        <v>4583</v>
      </c>
      <c r="H138">
        <v>0</v>
      </c>
      <c r="I138">
        <v>84</v>
      </c>
      <c r="J138">
        <v>360</v>
      </c>
      <c r="K138">
        <v>1</v>
      </c>
      <c r="L138" t="s">
        <v>21</v>
      </c>
      <c r="M138" t="s">
        <v>22</v>
      </c>
    </row>
    <row r="139" spans="1:13" x14ac:dyDescent="0.3">
      <c r="A139" t="s">
        <v>162</v>
      </c>
      <c r="B139" t="s">
        <v>14</v>
      </c>
      <c r="C139" t="s">
        <v>20</v>
      </c>
      <c r="D139">
        <v>2</v>
      </c>
      <c r="E139" t="s">
        <v>16</v>
      </c>
      <c r="F139" t="s">
        <v>20</v>
      </c>
      <c r="G139">
        <v>3316</v>
      </c>
      <c r="H139">
        <v>3500</v>
      </c>
      <c r="I139">
        <v>88</v>
      </c>
      <c r="J139">
        <v>360</v>
      </c>
      <c r="K139">
        <v>1</v>
      </c>
      <c r="L139" t="s">
        <v>17</v>
      </c>
      <c r="M139" t="s">
        <v>18</v>
      </c>
    </row>
    <row r="140" spans="1:13" x14ac:dyDescent="0.3">
      <c r="A140" t="s">
        <v>163</v>
      </c>
      <c r="B140" t="s">
        <v>14</v>
      </c>
      <c r="C140" t="s">
        <v>15</v>
      </c>
      <c r="D140">
        <v>0</v>
      </c>
      <c r="E140" t="s">
        <v>16</v>
      </c>
      <c r="F140" t="s">
        <v>15</v>
      </c>
      <c r="G140">
        <v>14999</v>
      </c>
      <c r="H140">
        <v>0</v>
      </c>
      <c r="I140">
        <v>242</v>
      </c>
      <c r="J140">
        <v>360</v>
      </c>
      <c r="K140">
        <v>0</v>
      </c>
      <c r="L140" t="s">
        <v>31</v>
      </c>
      <c r="M140" t="s">
        <v>22</v>
      </c>
    </row>
    <row r="141" spans="1:13" x14ac:dyDescent="0.3">
      <c r="A141" t="s">
        <v>164</v>
      </c>
      <c r="B141" t="s">
        <v>14</v>
      </c>
      <c r="C141" t="s">
        <v>20</v>
      </c>
      <c r="D141">
        <v>2</v>
      </c>
      <c r="E141" t="s">
        <v>25</v>
      </c>
      <c r="F141" t="s">
        <v>15</v>
      </c>
      <c r="G141">
        <v>4200</v>
      </c>
      <c r="H141">
        <v>1430</v>
      </c>
      <c r="I141">
        <v>129</v>
      </c>
      <c r="J141">
        <v>360</v>
      </c>
      <c r="K141">
        <v>1</v>
      </c>
      <c r="L141" t="s">
        <v>21</v>
      </c>
      <c r="M141" t="s">
        <v>22</v>
      </c>
    </row>
    <row r="142" spans="1:13" x14ac:dyDescent="0.3">
      <c r="A142" t="s">
        <v>165</v>
      </c>
      <c r="B142" t="s">
        <v>14</v>
      </c>
      <c r="C142" t="s">
        <v>20</v>
      </c>
      <c r="D142">
        <v>2</v>
      </c>
      <c r="E142" t="s">
        <v>16</v>
      </c>
      <c r="F142" t="s">
        <v>15</v>
      </c>
      <c r="G142">
        <v>5042</v>
      </c>
      <c r="H142">
        <v>2083</v>
      </c>
      <c r="I142">
        <v>185</v>
      </c>
      <c r="J142">
        <v>360</v>
      </c>
      <c r="K142">
        <v>1</v>
      </c>
      <c r="L142" t="s">
        <v>21</v>
      </c>
      <c r="M142" t="s">
        <v>22</v>
      </c>
    </row>
    <row r="143" spans="1:13" x14ac:dyDescent="0.3">
      <c r="A143" t="s">
        <v>166</v>
      </c>
      <c r="B143" t="s">
        <v>14</v>
      </c>
      <c r="C143" t="s">
        <v>15</v>
      </c>
      <c r="D143">
        <v>0</v>
      </c>
      <c r="E143" t="s">
        <v>16</v>
      </c>
      <c r="F143" t="s">
        <v>15</v>
      </c>
      <c r="G143">
        <v>5417</v>
      </c>
      <c r="H143">
        <v>0</v>
      </c>
      <c r="I143">
        <v>168</v>
      </c>
      <c r="J143">
        <v>360</v>
      </c>
      <c r="K143">
        <v>1</v>
      </c>
      <c r="L143" t="s">
        <v>17</v>
      </c>
      <c r="M143" t="s">
        <v>18</v>
      </c>
    </row>
    <row r="144" spans="1:13" x14ac:dyDescent="0.3">
      <c r="A144" t="s">
        <v>167</v>
      </c>
      <c r="B144" t="s">
        <v>14</v>
      </c>
      <c r="C144" t="s">
        <v>15</v>
      </c>
      <c r="D144">
        <v>0</v>
      </c>
      <c r="E144" t="s">
        <v>16</v>
      </c>
      <c r="F144" t="s">
        <v>20</v>
      </c>
      <c r="G144">
        <v>6950</v>
      </c>
      <c r="H144">
        <v>0</v>
      </c>
      <c r="I144">
        <v>175</v>
      </c>
      <c r="J144">
        <v>180</v>
      </c>
      <c r="K144">
        <v>1</v>
      </c>
      <c r="L144" t="s">
        <v>31</v>
      </c>
      <c r="M144" t="s">
        <v>18</v>
      </c>
    </row>
    <row r="145" spans="1:13" x14ac:dyDescent="0.3">
      <c r="A145" t="s">
        <v>168</v>
      </c>
      <c r="B145" t="s">
        <v>14</v>
      </c>
      <c r="C145" t="s">
        <v>20</v>
      </c>
      <c r="D145">
        <v>0</v>
      </c>
      <c r="E145" t="s">
        <v>16</v>
      </c>
      <c r="F145" t="s">
        <v>15</v>
      </c>
      <c r="G145">
        <v>2698</v>
      </c>
      <c r="H145">
        <v>2034</v>
      </c>
      <c r="I145">
        <v>122</v>
      </c>
      <c r="J145">
        <v>360</v>
      </c>
      <c r="K145">
        <v>1</v>
      </c>
      <c r="L145" t="s">
        <v>31</v>
      </c>
      <c r="M145" t="s">
        <v>18</v>
      </c>
    </row>
    <row r="146" spans="1:13" x14ac:dyDescent="0.3">
      <c r="A146" t="s">
        <v>169</v>
      </c>
      <c r="B146" t="s">
        <v>14</v>
      </c>
      <c r="C146" t="s">
        <v>20</v>
      </c>
      <c r="D146">
        <v>2</v>
      </c>
      <c r="E146" t="s">
        <v>16</v>
      </c>
      <c r="F146" t="s">
        <v>15</v>
      </c>
      <c r="G146">
        <v>11757</v>
      </c>
      <c r="H146">
        <v>0</v>
      </c>
      <c r="I146">
        <v>187</v>
      </c>
      <c r="J146">
        <v>180</v>
      </c>
      <c r="K146">
        <v>1</v>
      </c>
      <c r="L146" t="s">
        <v>17</v>
      </c>
      <c r="M146" t="s">
        <v>18</v>
      </c>
    </row>
    <row r="147" spans="1:13" x14ac:dyDescent="0.3">
      <c r="A147" t="s">
        <v>170</v>
      </c>
      <c r="B147" t="s">
        <v>42</v>
      </c>
      <c r="C147" t="s">
        <v>20</v>
      </c>
      <c r="D147">
        <v>0</v>
      </c>
      <c r="E147" t="s">
        <v>16</v>
      </c>
      <c r="F147" t="s">
        <v>15</v>
      </c>
      <c r="G147">
        <v>2330</v>
      </c>
      <c r="H147">
        <v>4486</v>
      </c>
      <c r="I147">
        <v>100</v>
      </c>
      <c r="J147">
        <v>360</v>
      </c>
      <c r="K147">
        <v>1</v>
      </c>
      <c r="L147" t="s">
        <v>31</v>
      </c>
      <c r="M147" t="s">
        <v>18</v>
      </c>
    </row>
    <row r="148" spans="1:13" x14ac:dyDescent="0.3">
      <c r="A148" t="s">
        <v>171</v>
      </c>
      <c r="B148" t="s">
        <v>42</v>
      </c>
      <c r="C148" t="s">
        <v>20</v>
      </c>
      <c r="D148">
        <v>2</v>
      </c>
      <c r="E148" t="s">
        <v>16</v>
      </c>
      <c r="F148" t="s">
        <v>15</v>
      </c>
      <c r="G148">
        <v>14866</v>
      </c>
      <c r="H148">
        <v>0</v>
      </c>
      <c r="I148">
        <v>70</v>
      </c>
      <c r="J148">
        <v>360</v>
      </c>
      <c r="K148">
        <v>1</v>
      </c>
      <c r="L148" t="s">
        <v>17</v>
      </c>
      <c r="M148" t="s">
        <v>18</v>
      </c>
    </row>
    <row r="149" spans="1:13" x14ac:dyDescent="0.3">
      <c r="A149" t="s">
        <v>172</v>
      </c>
      <c r="B149" t="s">
        <v>14</v>
      </c>
      <c r="C149" t="s">
        <v>20</v>
      </c>
      <c r="D149">
        <v>1</v>
      </c>
      <c r="E149" t="s">
        <v>16</v>
      </c>
      <c r="F149" t="s">
        <v>15</v>
      </c>
      <c r="G149">
        <v>1538</v>
      </c>
      <c r="H149">
        <v>1425</v>
      </c>
      <c r="I149">
        <v>30</v>
      </c>
      <c r="J149">
        <v>360</v>
      </c>
      <c r="K149">
        <v>1</v>
      </c>
      <c r="L149" t="s">
        <v>17</v>
      </c>
      <c r="M149" t="s">
        <v>18</v>
      </c>
    </row>
    <row r="150" spans="1:13" x14ac:dyDescent="0.3">
      <c r="A150" t="s">
        <v>173</v>
      </c>
      <c r="B150" t="s">
        <v>42</v>
      </c>
      <c r="C150" t="s">
        <v>15</v>
      </c>
      <c r="D150">
        <v>0</v>
      </c>
      <c r="E150" t="s">
        <v>16</v>
      </c>
      <c r="F150" t="s">
        <v>15</v>
      </c>
      <c r="G150">
        <v>10000</v>
      </c>
      <c r="H150">
        <v>1666</v>
      </c>
      <c r="I150">
        <v>225</v>
      </c>
      <c r="J150">
        <v>360</v>
      </c>
      <c r="K150">
        <v>1</v>
      </c>
      <c r="L150" t="s">
        <v>21</v>
      </c>
      <c r="M150" t="s">
        <v>22</v>
      </c>
    </row>
    <row r="151" spans="1:13" x14ac:dyDescent="0.3">
      <c r="A151" t="s">
        <v>174</v>
      </c>
      <c r="B151" t="s">
        <v>14</v>
      </c>
      <c r="C151" t="s">
        <v>20</v>
      </c>
      <c r="D151">
        <v>0</v>
      </c>
      <c r="E151" t="s">
        <v>16</v>
      </c>
      <c r="F151" t="s">
        <v>15</v>
      </c>
      <c r="G151">
        <v>4860</v>
      </c>
      <c r="H151">
        <v>830</v>
      </c>
      <c r="I151">
        <v>125</v>
      </c>
      <c r="J151">
        <v>360</v>
      </c>
      <c r="K151">
        <v>1</v>
      </c>
      <c r="L151" t="s">
        <v>31</v>
      </c>
      <c r="M151" t="s">
        <v>18</v>
      </c>
    </row>
    <row r="152" spans="1:13" x14ac:dyDescent="0.3">
      <c r="A152" t="s">
        <v>175</v>
      </c>
      <c r="B152" t="s">
        <v>14</v>
      </c>
      <c r="C152" t="s">
        <v>15</v>
      </c>
      <c r="D152">
        <v>0</v>
      </c>
      <c r="E152" t="s">
        <v>16</v>
      </c>
      <c r="F152" t="s">
        <v>15</v>
      </c>
      <c r="G152">
        <v>6277</v>
      </c>
      <c r="H152">
        <v>0</v>
      </c>
      <c r="I152">
        <v>118</v>
      </c>
      <c r="J152">
        <v>360</v>
      </c>
      <c r="K152">
        <v>0</v>
      </c>
      <c r="L152" t="s">
        <v>21</v>
      </c>
      <c r="M152" t="s">
        <v>22</v>
      </c>
    </row>
    <row r="153" spans="1:13" x14ac:dyDescent="0.3">
      <c r="A153" t="s">
        <v>176</v>
      </c>
      <c r="B153" t="s">
        <v>14</v>
      </c>
      <c r="C153" t="s">
        <v>20</v>
      </c>
      <c r="D153">
        <v>0</v>
      </c>
      <c r="E153" t="s">
        <v>16</v>
      </c>
      <c r="F153" t="s">
        <v>20</v>
      </c>
      <c r="G153">
        <v>2577</v>
      </c>
      <c r="H153">
        <v>3750</v>
      </c>
      <c r="I153">
        <v>152</v>
      </c>
      <c r="J153">
        <v>360</v>
      </c>
      <c r="K153">
        <v>1</v>
      </c>
      <c r="L153" t="s">
        <v>21</v>
      </c>
      <c r="M153" t="s">
        <v>18</v>
      </c>
    </row>
    <row r="154" spans="1:13" x14ac:dyDescent="0.3">
      <c r="A154" t="s">
        <v>177</v>
      </c>
      <c r="B154" t="s">
        <v>14</v>
      </c>
      <c r="C154" t="s">
        <v>15</v>
      </c>
      <c r="D154">
        <v>0</v>
      </c>
      <c r="E154" t="s">
        <v>16</v>
      </c>
      <c r="F154" t="s">
        <v>15</v>
      </c>
      <c r="G154">
        <v>9166</v>
      </c>
      <c r="H154">
        <v>0</v>
      </c>
      <c r="I154">
        <v>244</v>
      </c>
      <c r="J154">
        <v>360</v>
      </c>
      <c r="K154">
        <v>1</v>
      </c>
      <c r="L154" t="s">
        <v>17</v>
      </c>
      <c r="M154" t="s">
        <v>22</v>
      </c>
    </row>
    <row r="155" spans="1:13" x14ac:dyDescent="0.3">
      <c r="A155" t="s">
        <v>178</v>
      </c>
      <c r="B155" t="s">
        <v>14</v>
      </c>
      <c r="C155" t="s">
        <v>20</v>
      </c>
      <c r="D155">
        <v>2</v>
      </c>
      <c r="E155" t="s">
        <v>25</v>
      </c>
      <c r="F155" t="s">
        <v>15</v>
      </c>
      <c r="G155">
        <v>2281</v>
      </c>
      <c r="H155">
        <v>0</v>
      </c>
      <c r="I155">
        <v>113</v>
      </c>
      <c r="J155">
        <v>360</v>
      </c>
      <c r="K155">
        <v>1</v>
      </c>
      <c r="L155" t="s">
        <v>21</v>
      </c>
      <c r="M155" t="s">
        <v>22</v>
      </c>
    </row>
    <row r="156" spans="1:13" x14ac:dyDescent="0.3">
      <c r="A156" t="s">
        <v>179</v>
      </c>
      <c r="B156" t="s">
        <v>14</v>
      </c>
      <c r="C156" t="s">
        <v>15</v>
      </c>
      <c r="D156">
        <v>0</v>
      </c>
      <c r="E156" t="s">
        <v>16</v>
      </c>
      <c r="F156" t="s">
        <v>15</v>
      </c>
      <c r="G156">
        <v>3254</v>
      </c>
      <c r="H156">
        <v>0</v>
      </c>
      <c r="I156">
        <v>50</v>
      </c>
      <c r="J156">
        <v>360</v>
      </c>
      <c r="K156">
        <v>1</v>
      </c>
      <c r="L156" t="s">
        <v>17</v>
      </c>
      <c r="M156" t="s">
        <v>18</v>
      </c>
    </row>
    <row r="157" spans="1:13" x14ac:dyDescent="0.3">
      <c r="A157" t="s">
        <v>180</v>
      </c>
      <c r="B157" t="s">
        <v>14</v>
      </c>
      <c r="C157" t="s">
        <v>20</v>
      </c>
      <c r="D157" t="s">
        <v>30</v>
      </c>
      <c r="E157" t="s">
        <v>16</v>
      </c>
      <c r="F157" t="s">
        <v>15</v>
      </c>
      <c r="G157">
        <v>39999</v>
      </c>
      <c r="H157">
        <v>0</v>
      </c>
      <c r="I157">
        <v>600</v>
      </c>
      <c r="J157">
        <v>180</v>
      </c>
      <c r="K157">
        <v>0</v>
      </c>
      <c r="L157" t="s">
        <v>31</v>
      </c>
      <c r="M157" t="s">
        <v>18</v>
      </c>
    </row>
    <row r="158" spans="1:13" x14ac:dyDescent="0.3">
      <c r="A158" t="s">
        <v>181</v>
      </c>
      <c r="B158" t="s">
        <v>14</v>
      </c>
      <c r="C158" t="s">
        <v>20</v>
      </c>
      <c r="D158">
        <v>1</v>
      </c>
      <c r="E158" t="s">
        <v>16</v>
      </c>
      <c r="F158" t="s">
        <v>15</v>
      </c>
      <c r="G158">
        <v>6000</v>
      </c>
      <c r="H158">
        <v>0</v>
      </c>
      <c r="I158">
        <v>160</v>
      </c>
      <c r="J158">
        <v>360</v>
      </c>
      <c r="L158" t="s">
        <v>21</v>
      </c>
      <c r="M158" t="s">
        <v>18</v>
      </c>
    </row>
    <row r="159" spans="1:13" x14ac:dyDescent="0.3">
      <c r="A159" t="s">
        <v>182</v>
      </c>
      <c r="B159" t="s">
        <v>14</v>
      </c>
      <c r="C159" t="s">
        <v>20</v>
      </c>
      <c r="D159">
        <v>1</v>
      </c>
      <c r="E159" t="s">
        <v>16</v>
      </c>
      <c r="F159" t="s">
        <v>15</v>
      </c>
      <c r="G159">
        <v>9538</v>
      </c>
      <c r="H159">
        <v>0</v>
      </c>
      <c r="I159">
        <v>187</v>
      </c>
      <c r="J159">
        <v>360</v>
      </c>
      <c r="K159">
        <v>1</v>
      </c>
      <c r="L159" t="s">
        <v>17</v>
      </c>
      <c r="M159" t="s">
        <v>18</v>
      </c>
    </row>
    <row r="160" spans="1:13" x14ac:dyDescent="0.3">
      <c r="A160" t="s">
        <v>183</v>
      </c>
      <c r="B160" t="s">
        <v>14</v>
      </c>
      <c r="C160" t="s">
        <v>15</v>
      </c>
      <c r="D160">
        <v>0</v>
      </c>
      <c r="E160" t="s">
        <v>16</v>
      </c>
      <c r="G160">
        <v>2980</v>
      </c>
      <c r="H160">
        <v>2083</v>
      </c>
      <c r="I160">
        <v>120</v>
      </c>
      <c r="J160">
        <v>360</v>
      </c>
      <c r="K160">
        <v>1</v>
      </c>
      <c r="L160" t="s">
        <v>21</v>
      </c>
      <c r="M160" t="s">
        <v>18</v>
      </c>
    </row>
    <row r="161" spans="1:13" x14ac:dyDescent="0.3">
      <c r="A161" t="s">
        <v>184</v>
      </c>
      <c r="B161" t="s">
        <v>14</v>
      </c>
      <c r="C161" t="s">
        <v>20</v>
      </c>
      <c r="D161">
        <v>0</v>
      </c>
      <c r="E161" t="s">
        <v>16</v>
      </c>
      <c r="F161" t="s">
        <v>15</v>
      </c>
      <c r="G161">
        <v>4583</v>
      </c>
      <c r="H161">
        <v>5625</v>
      </c>
      <c r="I161">
        <v>255</v>
      </c>
      <c r="J161">
        <v>360</v>
      </c>
      <c r="K161">
        <v>1</v>
      </c>
      <c r="L161" t="s">
        <v>31</v>
      </c>
      <c r="M161" t="s">
        <v>18</v>
      </c>
    </row>
    <row r="162" spans="1:13" x14ac:dyDescent="0.3">
      <c r="A162" t="s">
        <v>185</v>
      </c>
      <c r="B162" t="s">
        <v>14</v>
      </c>
      <c r="C162" t="s">
        <v>20</v>
      </c>
      <c r="D162">
        <v>0</v>
      </c>
      <c r="E162" t="s">
        <v>25</v>
      </c>
      <c r="F162" t="s">
        <v>15</v>
      </c>
      <c r="G162">
        <v>1863</v>
      </c>
      <c r="H162">
        <v>1041</v>
      </c>
      <c r="I162">
        <v>98</v>
      </c>
      <c r="J162">
        <v>360</v>
      </c>
      <c r="K162">
        <v>1</v>
      </c>
      <c r="L162" t="s">
        <v>31</v>
      </c>
      <c r="M162" t="s">
        <v>18</v>
      </c>
    </row>
    <row r="163" spans="1:13" x14ac:dyDescent="0.3">
      <c r="A163" t="s">
        <v>186</v>
      </c>
      <c r="B163" t="s">
        <v>14</v>
      </c>
      <c r="C163" t="s">
        <v>20</v>
      </c>
      <c r="D163">
        <v>0</v>
      </c>
      <c r="E163" t="s">
        <v>16</v>
      </c>
      <c r="F163" t="s">
        <v>15</v>
      </c>
      <c r="G163">
        <v>7933</v>
      </c>
      <c r="H163">
        <v>0</v>
      </c>
      <c r="I163">
        <v>275</v>
      </c>
      <c r="J163">
        <v>360</v>
      </c>
      <c r="K163">
        <v>1</v>
      </c>
      <c r="L163" t="s">
        <v>17</v>
      </c>
      <c r="M163" t="s">
        <v>22</v>
      </c>
    </row>
    <row r="164" spans="1:13" x14ac:dyDescent="0.3">
      <c r="A164" t="s">
        <v>187</v>
      </c>
      <c r="B164" t="s">
        <v>14</v>
      </c>
      <c r="C164" t="s">
        <v>20</v>
      </c>
      <c r="D164">
        <v>1</v>
      </c>
      <c r="E164" t="s">
        <v>16</v>
      </c>
      <c r="F164" t="s">
        <v>15</v>
      </c>
      <c r="G164">
        <v>3089</v>
      </c>
      <c r="H164">
        <v>1280</v>
      </c>
      <c r="I164">
        <v>121</v>
      </c>
      <c r="J164">
        <v>360</v>
      </c>
      <c r="K164">
        <v>0</v>
      </c>
      <c r="L164" t="s">
        <v>31</v>
      </c>
      <c r="M164" t="s">
        <v>22</v>
      </c>
    </row>
    <row r="165" spans="1:13" x14ac:dyDescent="0.3">
      <c r="A165" t="s">
        <v>188</v>
      </c>
      <c r="B165" t="s">
        <v>14</v>
      </c>
      <c r="C165" t="s">
        <v>20</v>
      </c>
      <c r="D165">
        <v>2</v>
      </c>
      <c r="E165" t="s">
        <v>16</v>
      </c>
      <c r="F165" t="s">
        <v>15</v>
      </c>
      <c r="G165">
        <v>4167</v>
      </c>
      <c r="H165">
        <v>1447</v>
      </c>
      <c r="I165">
        <v>158</v>
      </c>
      <c r="J165">
        <v>360</v>
      </c>
      <c r="K165">
        <v>1</v>
      </c>
      <c r="L165" t="s">
        <v>21</v>
      </c>
      <c r="M165" t="s">
        <v>18</v>
      </c>
    </row>
    <row r="166" spans="1:13" x14ac:dyDescent="0.3">
      <c r="A166" t="s">
        <v>189</v>
      </c>
      <c r="B166" t="s">
        <v>14</v>
      </c>
      <c r="C166" t="s">
        <v>20</v>
      </c>
      <c r="D166">
        <v>0</v>
      </c>
      <c r="E166" t="s">
        <v>16</v>
      </c>
      <c r="F166" t="s">
        <v>15</v>
      </c>
      <c r="G166">
        <v>9323</v>
      </c>
      <c r="H166">
        <v>0</v>
      </c>
      <c r="I166">
        <v>75</v>
      </c>
      <c r="J166">
        <v>180</v>
      </c>
      <c r="K166">
        <v>1</v>
      </c>
      <c r="L166" t="s">
        <v>17</v>
      </c>
      <c r="M166" t="s">
        <v>18</v>
      </c>
    </row>
    <row r="167" spans="1:13" x14ac:dyDescent="0.3">
      <c r="A167" t="s">
        <v>190</v>
      </c>
      <c r="B167" t="s">
        <v>14</v>
      </c>
      <c r="C167" t="s">
        <v>20</v>
      </c>
      <c r="D167">
        <v>0</v>
      </c>
      <c r="E167" t="s">
        <v>16</v>
      </c>
      <c r="F167" t="s">
        <v>15</v>
      </c>
      <c r="G167">
        <v>3707</v>
      </c>
      <c r="H167">
        <v>3166</v>
      </c>
      <c r="I167">
        <v>182</v>
      </c>
      <c r="K167">
        <v>1</v>
      </c>
      <c r="L167" t="s">
        <v>21</v>
      </c>
      <c r="M167" t="s">
        <v>18</v>
      </c>
    </row>
    <row r="168" spans="1:13" x14ac:dyDescent="0.3">
      <c r="A168" t="s">
        <v>191</v>
      </c>
      <c r="B168" t="s">
        <v>42</v>
      </c>
      <c r="C168" t="s">
        <v>20</v>
      </c>
      <c r="D168">
        <v>0</v>
      </c>
      <c r="E168" t="s">
        <v>16</v>
      </c>
      <c r="F168" t="s">
        <v>15</v>
      </c>
      <c r="G168">
        <v>4583</v>
      </c>
      <c r="H168">
        <v>0</v>
      </c>
      <c r="I168">
        <v>112</v>
      </c>
      <c r="J168">
        <v>360</v>
      </c>
      <c r="K168">
        <v>1</v>
      </c>
      <c r="L168" t="s">
        <v>21</v>
      </c>
      <c r="M168" t="s">
        <v>22</v>
      </c>
    </row>
    <row r="169" spans="1:13" x14ac:dyDescent="0.3">
      <c r="A169" t="s">
        <v>192</v>
      </c>
      <c r="B169" t="s">
        <v>14</v>
      </c>
      <c r="C169" t="s">
        <v>20</v>
      </c>
      <c r="D169">
        <v>0</v>
      </c>
      <c r="E169" t="s">
        <v>16</v>
      </c>
      <c r="F169" t="s">
        <v>15</v>
      </c>
      <c r="G169">
        <v>2439</v>
      </c>
      <c r="H169">
        <v>3333</v>
      </c>
      <c r="I169">
        <v>129</v>
      </c>
      <c r="J169">
        <v>360</v>
      </c>
      <c r="K169">
        <v>1</v>
      </c>
      <c r="L169" t="s">
        <v>21</v>
      </c>
      <c r="M169" t="s">
        <v>18</v>
      </c>
    </row>
    <row r="170" spans="1:13" x14ac:dyDescent="0.3">
      <c r="A170" t="s">
        <v>193</v>
      </c>
      <c r="B170" t="s">
        <v>14</v>
      </c>
      <c r="C170" t="s">
        <v>15</v>
      </c>
      <c r="D170">
        <v>0</v>
      </c>
      <c r="E170" t="s">
        <v>16</v>
      </c>
      <c r="F170" t="s">
        <v>15</v>
      </c>
      <c r="G170">
        <v>2237</v>
      </c>
      <c r="H170">
        <v>0</v>
      </c>
      <c r="I170">
        <v>63</v>
      </c>
      <c r="J170">
        <v>480</v>
      </c>
      <c r="K170">
        <v>0</v>
      </c>
      <c r="L170" t="s">
        <v>31</v>
      </c>
      <c r="M170" t="s">
        <v>22</v>
      </c>
    </row>
    <row r="171" spans="1:13" x14ac:dyDescent="0.3">
      <c r="A171" t="s">
        <v>194</v>
      </c>
      <c r="B171" t="s">
        <v>14</v>
      </c>
      <c r="C171" t="s">
        <v>20</v>
      </c>
      <c r="D171">
        <v>2</v>
      </c>
      <c r="E171" t="s">
        <v>16</v>
      </c>
      <c r="F171" t="s">
        <v>15</v>
      </c>
      <c r="G171">
        <v>8000</v>
      </c>
      <c r="H171">
        <v>0</v>
      </c>
      <c r="I171">
        <v>200</v>
      </c>
      <c r="J171">
        <v>360</v>
      </c>
      <c r="K171">
        <v>1</v>
      </c>
      <c r="L171" t="s">
        <v>31</v>
      </c>
      <c r="M171" t="s">
        <v>18</v>
      </c>
    </row>
    <row r="172" spans="1:13" x14ac:dyDescent="0.3">
      <c r="A172" t="s">
        <v>195</v>
      </c>
      <c r="B172" t="s">
        <v>14</v>
      </c>
      <c r="C172" t="s">
        <v>20</v>
      </c>
      <c r="D172">
        <v>0</v>
      </c>
      <c r="E172" t="s">
        <v>25</v>
      </c>
      <c r="G172">
        <v>1820</v>
      </c>
      <c r="H172">
        <v>1769</v>
      </c>
      <c r="I172">
        <v>95</v>
      </c>
      <c r="J172">
        <v>360</v>
      </c>
      <c r="K172">
        <v>1</v>
      </c>
      <c r="L172" t="s">
        <v>21</v>
      </c>
      <c r="M172" t="s">
        <v>18</v>
      </c>
    </row>
    <row r="173" spans="1:13" x14ac:dyDescent="0.3">
      <c r="A173" t="s">
        <v>196</v>
      </c>
      <c r="C173" t="s">
        <v>20</v>
      </c>
      <c r="D173" t="s">
        <v>30</v>
      </c>
      <c r="E173" t="s">
        <v>16</v>
      </c>
      <c r="F173" t="s">
        <v>15</v>
      </c>
      <c r="G173">
        <v>51763</v>
      </c>
      <c r="H173">
        <v>0</v>
      </c>
      <c r="I173">
        <v>700</v>
      </c>
      <c r="J173">
        <v>300</v>
      </c>
      <c r="K173">
        <v>1</v>
      </c>
      <c r="L173" t="s">
        <v>17</v>
      </c>
      <c r="M173" t="s">
        <v>18</v>
      </c>
    </row>
    <row r="174" spans="1:13" x14ac:dyDescent="0.3">
      <c r="A174" t="s">
        <v>197</v>
      </c>
      <c r="B174" t="s">
        <v>14</v>
      </c>
      <c r="C174" t="s">
        <v>20</v>
      </c>
      <c r="D174" t="s">
        <v>30</v>
      </c>
      <c r="E174" t="s">
        <v>25</v>
      </c>
      <c r="F174" t="s">
        <v>15</v>
      </c>
      <c r="G174">
        <v>3522</v>
      </c>
      <c r="H174">
        <v>0</v>
      </c>
      <c r="I174">
        <v>81</v>
      </c>
      <c r="J174">
        <v>180</v>
      </c>
      <c r="K174">
        <v>1</v>
      </c>
      <c r="L174" t="s">
        <v>21</v>
      </c>
      <c r="M174" t="s">
        <v>22</v>
      </c>
    </row>
    <row r="175" spans="1:13" x14ac:dyDescent="0.3">
      <c r="A175" t="s">
        <v>198</v>
      </c>
      <c r="B175" t="s">
        <v>14</v>
      </c>
      <c r="C175" t="s">
        <v>20</v>
      </c>
      <c r="D175">
        <v>0</v>
      </c>
      <c r="E175" t="s">
        <v>16</v>
      </c>
      <c r="F175" t="s">
        <v>15</v>
      </c>
      <c r="G175">
        <v>5708</v>
      </c>
      <c r="H175">
        <v>5625</v>
      </c>
      <c r="I175">
        <v>187</v>
      </c>
      <c r="J175">
        <v>360</v>
      </c>
      <c r="K175">
        <v>1</v>
      </c>
      <c r="L175" t="s">
        <v>31</v>
      </c>
      <c r="M175" t="s">
        <v>18</v>
      </c>
    </row>
    <row r="176" spans="1:13" x14ac:dyDescent="0.3">
      <c r="A176" t="s">
        <v>199</v>
      </c>
      <c r="B176" t="s">
        <v>14</v>
      </c>
      <c r="C176" t="s">
        <v>20</v>
      </c>
      <c r="D176">
        <v>0</v>
      </c>
      <c r="E176" t="s">
        <v>25</v>
      </c>
      <c r="F176" t="s">
        <v>20</v>
      </c>
      <c r="G176">
        <v>4344</v>
      </c>
      <c r="H176">
        <v>736</v>
      </c>
      <c r="I176">
        <v>87</v>
      </c>
      <c r="J176">
        <v>360</v>
      </c>
      <c r="K176">
        <v>1</v>
      </c>
      <c r="L176" t="s">
        <v>31</v>
      </c>
      <c r="M176" t="s">
        <v>22</v>
      </c>
    </row>
    <row r="177" spans="1:13" x14ac:dyDescent="0.3">
      <c r="A177" t="s">
        <v>200</v>
      </c>
      <c r="B177" t="s">
        <v>14</v>
      </c>
      <c r="C177" t="s">
        <v>20</v>
      </c>
      <c r="D177">
        <v>0</v>
      </c>
      <c r="E177" t="s">
        <v>16</v>
      </c>
      <c r="F177" t="s">
        <v>15</v>
      </c>
      <c r="G177">
        <v>3497</v>
      </c>
      <c r="H177">
        <v>1964</v>
      </c>
      <c r="I177">
        <v>116</v>
      </c>
      <c r="J177">
        <v>360</v>
      </c>
      <c r="K177">
        <v>1</v>
      </c>
      <c r="L177" t="s">
        <v>21</v>
      </c>
      <c r="M177" t="s">
        <v>18</v>
      </c>
    </row>
    <row r="178" spans="1:13" x14ac:dyDescent="0.3">
      <c r="A178" t="s">
        <v>201</v>
      </c>
      <c r="B178" t="s">
        <v>14</v>
      </c>
      <c r="C178" t="s">
        <v>20</v>
      </c>
      <c r="D178">
        <v>2</v>
      </c>
      <c r="E178" t="s">
        <v>16</v>
      </c>
      <c r="F178" t="s">
        <v>15</v>
      </c>
      <c r="G178">
        <v>2045</v>
      </c>
      <c r="H178">
        <v>1619</v>
      </c>
      <c r="I178">
        <v>101</v>
      </c>
      <c r="J178">
        <v>360</v>
      </c>
      <c r="K178">
        <v>1</v>
      </c>
      <c r="L178" t="s">
        <v>21</v>
      </c>
      <c r="M178" t="s">
        <v>18</v>
      </c>
    </row>
    <row r="179" spans="1:13" x14ac:dyDescent="0.3">
      <c r="A179" t="s">
        <v>202</v>
      </c>
      <c r="B179" t="s">
        <v>14</v>
      </c>
      <c r="C179" t="s">
        <v>20</v>
      </c>
      <c r="D179" t="s">
        <v>30</v>
      </c>
      <c r="E179" t="s">
        <v>16</v>
      </c>
      <c r="F179" t="s">
        <v>15</v>
      </c>
      <c r="G179">
        <v>5516</v>
      </c>
      <c r="H179">
        <v>11300</v>
      </c>
      <c r="I179">
        <v>495</v>
      </c>
      <c r="J179">
        <v>360</v>
      </c>
      <c r="K179">
        <v>0</v>
      </c>
      <c r="L179" t="s">
        <v>31</v>
      </c>
      <c r="M179" t="s">
        <v>22</v>
      </c>
    </row>
    <row r="180" spans="1:13" x14ac:dyDescent="0.3">
      <c r="A180" t="s">
        <v>203</v>
      </c>
      <c r="B180" t="s">
        <v>14</v>
      </c>
      <c r="C180" t="s">
        <v>20</v>
      </c>
      <c r="D180">
        <v>1</v>
      </c>
      <c r="E180" t="s">
        <v>16</v>
      </c>
      <c r="F180" t="s">
        <v>15</v>
      </c>
      <c r="G180">
        <v>3750</v>
      </c>
      <c r="H180">
        <v>0</v>
      </c>
      <c r="I180">
        <v>116</v>
      </c>
      <c r="J180">
        <v>360</v>
      </c>
      <c r="K180">
        <v>1</v>
      </c>
      <c r="L180" t="s">
        <v>31</v>
      </c>
      <c r="M180" t="s">
        <v>18</v>
      </c>
    </row>
    <row r="181" spans="1:13" x14ac:dyDescent="0.3">
      <c r="A181" t="s">
        <v>204</v>
      </c>
      <c r="B181" t="s">
        <v>14</v>
      </c>
      <c r="C181" t="s">
        <v>15</v>
      </c>
      <c r="D181">
        <v>0</v>
      </c>
      <c r="E181" t="s">
        <v>25</v>
      </c>
      <c r="F181" t="s">
        <v>15</v>
      </c>
      <c r="G181">
        <v>2333</v>
      </c>
      <c r="H181">
        <v>1451</v>
      </c>
      <c r="I181">
        <v>102</v>
      </c>
      <c r="J181">
        <v>480</v>
      </c>
      <c r="K181">
        <v>0</v>
      </c>
      <c r="L181" t="s">
        <v>17</v>
      </c>
      <c r="M181" t="s">
        <v>22</v>
      </c>
    </row>
    <row r="182" spans="1:13" x14ac:dyDescent="0.3">
      <c r="A182" t="s">
        <v>205</v>
      </c>
      <c r="B182" t="s">
        <v>14</v>
      </c>
      <c r="C182" t="s">
        <v>20</v>
      </c>
      <c r="D182">
        <v>1</v>
      </c>
      <c r="E182" t="s">
        <v>16</v>
      </c>
      <c r="F182" t="s">
        <v>15</v>
      </c>
      <c r="G182">
        <v>6400</v>
      </c>
      <c r="H182">
        <v>7250</v>
      </c>
      <c r="I182">
        <v>180</v>
      </c>
      <c r="J182">
        <v>360</v>
      </c>
      <c r="K182">
        <v>0</v>
      </c>
      <c r="L182" t="s">
        <v>17</v>
      </c>
      <c r="M182" t="s">
        <v>22</v>
      </c>
    </row>
    <row r="183" spans="1:13" x14ac:dyDescent="0.3">
      <c r="A183" t="s">
        <v>206</v>
      </c>
      <c r="B183" t="s">
        <v>14</v>
      </c>
      <c r="C183" t="s">
        <v>15</v>
      </c>
      <c r="D183">
        <v>0</v>
      </c>
      <c r="E183" t="s">
        <v>16</v>
      </c>
      <c r="F183" t="s">
        <v>15</v>
      </c>
      <c r="G183">
        <v>1916</v>
      </c>
      <c r="H183">
        <v>5063</v>
      </c>
      <c r="I183">
        <v>67</v>
      </c>
      <c r="J183">
        <v>360</v>
      </c>
      <c r="L183" t="s">
        <v>21</v>
      </c>
      <c r="M183" t="s">
        <v>22</v>
      </c>
    </row>
    <row r="184" spans="1:13" x14ac:dyDescent="0.3">
      <c r="A184" t="s">
        <v>207</v>
      </c>
      <c r="B184" t="s">
        <v>14</v>
      </c>
      <c r="C184" t="s">
        <v>20</v>
      </c>
      <c r="D184">
        <v>0</v>
      </c>
      <c r="E184" t="s">
        <v>16</v>
      </c>
      <c r="F184" t="s">
        <v>15</v>
      </c>
      <c r="G184">
        <v>4600</v>
      </c>
      <c r="H184">
        <v>0</v>
      </c>
      <c r="I184">
        <v>73</v>
      </c>
      <c r="J184">
        <v>180</v>
      </c>
      <c r="K184">
        <v>1</v>
      </c>
      <c r="L184" t="s">
        <v>31</v>
      </c>
      <c r="M184" t="s">
        <v>18</v>
      </c>
    </row>
    <row r="185" spans="1:13" x14ac:dyDescent="0.3">
      <c r="A185" t="s">
        <v>208</v>
      </c>
      <c r="B185" t="s">
        <v>14</v>
      </c>
      <c r="C185" t="s">
        <v>20</v>
      </c>
      <c r="D185">
        <v>1</v>
      </c>
      <c r="E185" t="s">
        <v>16</v>
      </c>
      <c r="F185" t="s">
        <v>15</v>
      </c>
      <c r="G185">
        <v>33846</v>
      </c>
      <c r="H185">
        <v>0</v>
      </c>
      <c r="I185">
        <v>260</v>
      </c>
      <c r="J185">
        <v>360</v>
      </c>
      <c r="K185">
        <v>1</v>
      </c>
      <c r="L185" t="s">
        <v>31</v>
      </c>
      <c r="M185" t="s">
        <v>22</v>
      </c>
    </row>
    <row r="186" spans="1:13" x14ac:dyDescent="0.3">
      <c r="A186" t="s">
        <v>209</v>
      </c>
      <c r="B186" t="s">
        <v>42</v>
      </c>
      <c r="C186" t="s">
        <v>20</v>
      </c>
      <c r="D186">
        <v>0</v>
      </c>
      <c r="E186" t="s">
        <v>16</v>
      </c>
      <c r="F186" t="s">
        <v>15</v>
      </c>
      <c r="G186">
        <v>3625</v>
      </c>
      <c r="H186">
        <v>0</v>
      </c>
      <c r="I186">
        <v>108</v>
      </c>
      <c r="J186">
        <v>360</v>
      </c>
      <c r="K186">
        <v>1</v>
      </c>
      <c r="L186" t="s">
        <v>31</v>
      </c>
      <c r="M186" t="s">
        <v>18</v>
      </c>
    </row>
    <row r="187" spans="1:13" x14ac:dyDescent="0.3">
      <c r="A187" t="s">
        <v>210</v>
      </c>
      <c r="B187" t="s">
        <v>14</v>
      </c>
      <c r="C187" t="s">
        <v>20</v>
      </c>
      <c r="D187">
        <v>0</v>
      </c>
      <c r="E187" t="s">
        <v>16</v>
      </c>
      <c r="F187" t="s">
        <v>20</v>
      </c>
      <c r="G187">
        <v>39147</v>
      </c>
      <c r="H187">
        <v>4750</v>
      </c>
      <c r="I187">
        <v>120</v>
      </c>
      <c r="J187">
        <v>360</v>
      </c>
      <c r="K187">
        <v>1</v>
      </c>
      <c r="L187" t="s">
        <v>31</v>
      </c>
      <c r="M187" t="s">
        <v>18</v>
      </c>
    </row>
    <row r="188" spans="1:13" x14ac:dyDescent="0.3">
      <c r="A188" t="s">
        <v>211</v>
      </c>
      <c r="B188" t="s">
        <v>14</v>
      </c>
      <c r="C188" t="s">
        <v>20</v>
      </c>
      <c r="D188">
        <v>1</v>
      </c>
      <c r="E188" t="s">
        <v>16</v>
      </c>
      <c r="F188" t="s">
        <v>20</v>
      </c>
      <c r="G188">
        <v>2178</v>
      </c>
      <c r="H188">
        <v>0</v>
      </c>
      <c r="I188">
        <v>66</v>
      </c>
      <c r="J188">
        <v>300</v>
      </c>
      <c r="K188">
        <v>0</v>
      </c>
      <c r="L188" t="s">
        <v>21</v>
      </c>
      <c r="M188" t="s">
        <v>22</v>
      </c>
    </row>
    <row r="189" spans="1:13" x14ac:dyDescent="0.3">
      <c r="A189" t="s">
        <v>212</v>
      </c>
      <c r="B189" t="s">
        <v>14</v>
      </c>
      <c r="C189" t="s">
        <v>20</v>
      </c>
      <c r="D189">
        <v>0</v>
      </c>
      <c r="E189" t="s">
        <v>16</v>
      </c>
      <c r="F189" t="s">
        <v>15</v>
      </c>
      <c r="G189">
        <v>2383</v>
      </c>
      <c r="H189">
        <v>2138</v>
      </c>
      <c r="I189">
        <v>58</v>
      </c>
      <c r="J189">
        <v>360</v>
      </c>
      <c r="L189" t="s">
        <v>21</v>
      </c>
      <c r="M189" t="s">
        <v>18</v>
      </c>
    </row>
    <row r="190" spans="1:13" x14ac:dyDescent="0.3">
      <c r="A190" t="s">
        <v>213</v>
      </c>
      <c r="C190" t="s">
        <v>20</v>
      </c>
      <c r="D190">
        <v>0</v>
      </c>
      <c r="E190" t="s">
        <v>16</v>
      </c>
      <c r="F190" t="s">
        <v>20</v>
      </c>
      <c r="G190">
        <v>674</v>
      </c>
      <c r="H190">
        <v>5296</v>
      </c>
      <c r="I190">
        <v>168</v>
      </c>
      <c r="J190">
        <v>360</v>
      </c>
      <c r="K190">
        <v>1</v>
      </c>
      <c r="L190" t="s">
        <v>21</v>
      </c>
      <c r="M190" t="s">
        <v>18</v>
      </c>
    </row>
    <row r="191" spans="1:13" x14ac:dyDescent="0.3">
      <c r="A191" t="s">
        <v>214</v>
      </c>
      <c r="B191" t="s">
        <v>14</v>
      </c>
      <c r="C191" t="s">
        <v>20</v>
      </c>
      <c r="D191">
        <v>0</v>
      </c>
      <c r="E191" t="s">
        <v>16</v>
      </c>
      <c r="F191" t="s">
        <v>15</v>
      </c>
      <c r="G191">
        <v>9328</v>
      </c>
      <c r="H191">
        <v>0</v>
      </c>
      <c r="I191">
        <v>188</v>
      </c>
      <c r="J191">
        <v>180</v>
      </c>
      <c r="K191">
        <v>1</v>
      </c>
      <c r="L191" t="s">
        <v>21</v>
      </c>
      <c r="M191" t="s">
        <v>18</v>
      </c>
    </row>
    <row r="192" spans="1:13" x14ac:dyDescent="0.3">
      <c r="A192" t="s">
        <v>215</v>
      </c>
      <c r="B192" t="s">
        <v>14</v>
      </c>
      <c r="C192" t="s">
        <v>15</v>
      </c>
      <c r="D192">
        <v>0</v>
      </c>
      <c r="E192" t="s">
        <v>25</v>
      </c>
      <c r="F192" t="s">
        <v>15</v>
      </c>
      <c r="G192">
        <v>4885</v>
      </c>
      <c r="H192">
        <v>0</v>
      </c>
      <c r="I192">
        <v>48</v>
      </c>
      <c r="J192">
        <v>360</v>
      </c>
      <c r="K192">
        <v>1</v>
      </c>
      <c r="L192" t="s">
        <v>21</v>
      </c>
      <c r="M192" t="s">
        <v>18</v>
      </c>
    </row>
    <row r="193" spans="1:13" x14ac:dyDescent="0.3">
      <c r="A193" t="s">
        <v>216</v>
      </c>
      <c r="B193" t="s">
        <v>14</v>
      </c>
      <c r="C193" t="s">
        <v>15</v>
      </c>
      <c r="D193">
        <v>0</v>
      </c>
      <c r="E193" t="s">
        <v>16</v>
      </c>
      <c r="F193" t="s">
        <v>15</v>
      </c>
      <c r="G193">
        <v>12000</v>
      </c>
      <c r="H193">
        <v>0</v>
      </c>
      <c r="I193">
        <v>164</v>
      </c>
      <c r="J193">
        <v>360</v>
      </c>
      <c r="K193">
        <v>1</v>
      </c>
      <c r="L193" t="s">
        <v>31</v>
      </c>
      <c r="M193" t="s">
        <v>22</v>
      </c>
    </row>
    <row r="194" spans="1:13" x14ac:dyDescent="0.3">
      <c r="A194" t="s">
        <v>217</v>
      </c>
      <c r="B194" t="s">
        <v>14</v>
      </c>
      <c r="C194" t="s">
        <v>20</v>
      </c>
      <c r="D194">
        <v>0</v>
      </c>
      <c r="E194" t="s">
        <v>25</v>
      </c>
      <c r="F194" t="s">
        <v>15</v>
      </c>
      <c r="G194">
        <v>6033</v>
      </c>
      <c r="H194">
        <v>0</v>
      </c>
      <c r="I194">
        <v>160</v>
      </c>
      <c r="J194">
        <v>360</v>
      </c>
      <c r="K194">
        <v>1</v>
      </c>
      <c r="L194" t="s">
        <v>17</v>
      </c>
      <c r="M194" t="s">
        <v>22</v>
      </c>
    </row>
    <row r="195" spans="1:13" x14ac:dyDescent="0.3">
      <c r="A195" t="s">
        <v>218</v>
      </c>
      <c r="B195" t="s">
        <v>14</v>
      </c>
      <c r="C195" t="s">
        <v>15</v>
      </c>
      <c r="D195">
        <v>0</v>
      </c>
      <c r="E195" t="s">
        <v>16</v>
      </c>
      <c r="F195" t="s">
        <v>15</v>
      </c>
      <c r="G195">
        <v>3858</v>
      </c>
      <c r="H195">
        <v>0</v>
      </c>
      <c r="I195">
        <v>76</v>
      </c>
      <c r="J195">
        <v>360</v>
      </c>
      <c r="K195">
        <v>1</v>
      </c>
      <c r="L195" t="s">
        <v>31</v>
      </c>
      <c r="M195" t="s">
        <v>18</v>
      </c>
    </row>
    <row r="196" spans="1:13" x14ac:dyDescent="0.3">
      <c r="A196" t="s">
        <v>219</v>
      </c>
      <c r="B196" t="s">
        <v>14</v>
      </c>
      <c r="C196" t="s">
        <v>15</v>
      </c>
      <c r="D196">
        <v>0</v>
      </c>
      <c r="E196" t="s">
        <v>16</v>
      </c>
      <c r="F196" t="s">
        <v>15</v>
      </c>
      <c r="G196">
        <v>4191</v>
      </c>
      <c r="H196">
        <v>0</v>
      </c>
      <c r="I196">
        <v>120</v>
      </c>
      <c r="J196">
        <v>360</v>
      </c>
      <c r="K196">
        <v>1</v>
      </c>
      <c r="L196" t="s">
        <v>21</v>
      </c>
      <c r="M196" t="s">
        <v>18</v>
      </c>
    </row>
    <row r="197" spans="1:13" x14ac:dyDescent="0.3">
      <c r="A197" t="s">
        <v>220</v>
      </c>
      <c r="B197" t="s">
        <v>14</v>
      </c>
      <c r="C197" t="s">
        <v>20</v>
      </c>
      <c r="D197">
        <v>1</v>
      </c>
      <c r="E197" t="s">
        <v>16</v>
      </c>
      <c r="F197" t="s">
        <v>15</v>
      </c>
      <c r="G197">
        <v>3125</v>
      </c>
      <c r="H197">
        <v>2583</v>
      </c>
      <c r="I197">
        <v>170</v>
      </c>
      <c r="J197">
        <v>360</v>
      </c>
      <c r="K197">
        <v>1</v>
      </c>
      <c r="L197" t="s">
        <v>31</v>
      </c>
      <c r="M197" t="s">
        <v>22</v>
      </c>
    </row>
    <row r="198" spans="1:13" x14ac:dyDescent="0.3">
      <c r="A198" t="s">
        <v>221</v>
      </c>
      <c r="B198" t="s">
        <v>14</v>
      </c>
      <c r="C198" t="s">
        <v>15</v>
      </c>
      <c r="D198">
        <v>0</v>
      </c>
      <c r="E198" t="s">
        <v>16</v>
      </c>
      <c r="F198" t="s">
        <v>15</v>
      </c>
      <c r="G198">
        <v>8333</v>
      </c>
      <c r="H198">
        <v>3750</v>
      </c>
      <c r="I198">
        <v>187</v>
      </c>
      <c r="J198">
        <v>360</v>
      </c>
      <c r="K198">
        <v>1</v>
      </c>
      <c r="L198" t="s">
        <v>21</v>
      </c>
      <c r="M198" t="s">
        <v>18</v>
      </c>
    </row>
    <row r="199" spans="1:13" x14ac:dyDescent="0.3">
      <c r="A199" t="s">
        <v>222</v>
      </c>
      <c r="B199" t="s">
        <v>42</v>
      </c>
      <c r="C199" t="s">
        <v>15</v>
      </c>
      <c r="D199">
        <v>0</v>
      </c>
      <c r="E199" t="s">
        <v>25</v>
      </c>
      <c r="F199" t="s">
        <v>15</v>
      </c>
      <c r="G199">
        <v>1907</v>
      </c>
      <c r="H199">
        <v>2365</v>
      </c>
      <c r="I199">
        <v>120</v>
      </c>
      <c r="K199">
        <v>1</v>
      </c>
      <c r="L199" t="s">
        <v>17</v>
      </c>
      <c r="M199" t="s">
        <v>18</v>
      </c>
    </row>
    <row r="200" spans="1:13" x14ac:dyDescent="0.3">
      <c r="A200" t="s">
        <v>223</v>
      </c>
      <c r="B200" t="s">
        <v>42</v>
      </c>
      <c r="C200" t="s">
        <v>20</v>
      </c>
      <c r="D200">
        <v>0</v>
      </c>
      <c r="E200" t="s">
        <v>16</v>
      </c>
      <c r="F200" t="s">
        <v>15</v>
      </c>
      <c r="G200">
        <v>3416</v>
      </c>
      <c r="H200">
        <v>2816</v>
      </c>
      <c r="I200">
        <v>113</v>
      </c>
      <c r="J200">
        <v>360</v>
      </c>
      <c r="L200" t="s">
        <v>31</v>
      </c>
      <c r="M200" t="s">
        <v>18</v>
      </c>
    </row>
    <row r="201" spans="1:13" x14ac:dyDescent="0.3">
      <c r="A201" t="s">
        <v>224</v>
      </c>
      <c r="B201" t="s">
        <v>14</v>
      </c>
      <c r="C201" t="s">
        <v>15</v>
      </c>
      <c r="D201">
        <v>0</v>
      </c>
      <c r="E201" t="s">
        <v>16</v>
      </c>
      <c r="F201" t="s">
        <v>20</v>
      </c>
      <c r="G201">
        <v>11000</v>
      </c>
      <c r="H201">
        <v>0</v>
      </c>
      <c r="I201">
        <v>83</v>
      </c>
      <c r="J201">
        <v>360</v>
      </c>
      <c r="K201">
        <v>1</v>
      </c>
      <c r="L201" t="s">
        <v>17</v>
      </c>
      <c r="M201" t="s">
        <v>22</v>
      </c>
    </row>
    <row r="202" spans="1:13" x14ac:dyDescent="0.3">
      <c r="A202" t="s">
        <v>225</v>
      </c>
      <c r="B202" t="s">
        <v>14</v>
      </c>
      <c r="C202" t="s">
        <v>20</v>
      </c>
      <c r="D202">
        <v>1</v>
      </c>
      <c r="E202" t="s">
        <v>25</v>
      </c>
      <c r="F202" t="s">
        <v>15</v>
      </c>
      <c r="G202">
        <v>2600</v>
      </c>
      <c r="H202">
        <v>2500</v>
      </c>
      <c r="I202">
        <v>90</v>
      </c>
      <c r="J202">
        <v>360</v>
      </c>
      <c r="K202">
        <v>1</v>
      </c>
      <c r="L202" t="s">
        <v>31</v>
      </c>
      <c r="M202" t="s">
        <v>18</v>
      </c>
    </row>
    <row r="203" spans="1:13" x14ac:dyDescent="0.3">
      <c r="A203" t="s">
        <v>226</v>
      </c>
      <c r="B203" t="s">
        <v>14</v>
      </c>
      <c r="C203" t="s">
        <v>15</v>
      </c>
      <c r="D203">
        <v>2</v>
      </c>
      <c r="E203" t="s">
        <v>16</v>
      </c>
      <c r="F203" t="s">
        <v>15</v>
      </c>
      <c r="G203">
        <v>4923</v>
      </c>
      <c r="H203">
        <v>0</v>
      </c>
      <c r="I203">
        <v>166</v>
      </c>
      <c r="J203">
        <v>360</v>
      </c>
      <c r="K203">
        <v>0</v>
      </c>
      <c r="L203" t="s">
        <v>31</v>
      </c>
      <c r="M203" t="s">
        <v>18</v>
      </c>
    </row>
    <row r="204" spans="1:13" x14ac:dyDescent="0.3">
      <c r="A204" t="s">
        <v>227</v>
      </c>
      <c r="B204" t="s">
        <v>14</v>
      </c>
      <c r="C204" t="s">
        <v>20</v>
      </c>
      <c r="D204" t="s">
        <v>30</v>
      </c>
      <c r="E204" t="s">
        <v>25</v>
      </c>
      <c r="F204" t="s">
        <v>15</v>
      </c>
      <c r="G204">
        <v>3992</v>
      </c>
      <c r="H204">
        <v>0</v>
      </c>
      <c r="J204">
        <v>180</v>
      </c>
      <c r="K204">
        <v>1</v>
      </c>
      <c r="L204" t="s">
        <v>17</v>
      </c>
      <c r="M204" t="s">
        <v>22</v>
      </c>
    </row>
    <row r="205" spans="1:13" x14ac:dyDescent="0.3">
      <c r="A205" t="s">
        <v>228</v>
      </c>
      <c r="B205" t="s">
        <v>14</v>
      </c>
      <c r="C205" t="s">
        <v>20</v>
      </c>
      <c r="D205">
        <v>1</v>
      </c>
      <c r="E205" t="s">
        <v>25</v>
      </c>
      <c r="F205" t="s">
        <v>15</v>
      </c>
      <c r="G205">
        <v>3500</v>
      </c>
      <c r="H205">
        <v>1083</v>
      </c>
      <c r="I205">
        <v>135</v>
      </c>
      <c r="J205">
        <v>360</v>
      </c>
      <c r="K205">
        <v>1</v>
      </c>
      <c r="L205" t="s">
        <v>17</v>
      </c>
      <c r="M205" t="s">
        <v>18</v>
      </c>
    </row>
    <row r="206" spans="1:13" x14ac:dyDescent="0.3">
      <c r="A206" t="s">
        <v>229</v>
      </c>
      <c r="B206" t="s">
        <v>14</v>
      </c>
      <c r="C206" t="s">
        <v>20</v>
      </c>
      <c r="D206">
        <v>2</v>
      </c>
      <c r="E206" t="s">
        <v>25</v>
      </c>
      <c r="F206" t="s">
        <v>15</v>
      </c>
      <c r="G206">
        <v>3917</v>
      </c>
      <c r="H206">
        <v>0</v>
      </c>
      <c r="I206">
        <v>124</v>
      </c>
      <c r="J206">
        <v>360</v>
      </c>
      <c r="K206">
        <v>1</v>
      </c>
      <c r="L206" t="s">
        <v>31</v>
      </c>
      <c r="M206" t="s">
        <v>18</v>
      </c>
    </row>
    <row r="207" spans="1:13" x14ac:dyDescent="0.3">
      <c r="A207" t="s">
        <v>230</v>
      </c>
      <c r="B207" t="s">
        <v>42</v>
      </c>
      <c r="C207" t="s">
        <v>15</v>
      </c>
      <c r="D207">
        <v>0</v>
      </c>
      <c r="E207" t="s">
        <v>25</v>
      </c>
      <c r="F207" t="s">
        <v>15</v>
      </c>
      <c r="G207">
        <v>4408</v>
      </c>
      <c r="H207">
        <v>0</v>
      </c>
      <c r="I207">
        <v>120</v>
      </c>
      <c r="J207">
        <v>360</v>
      </c>
      <c r="K207">
        <v>1</v>
      </c>
      <c r="L207" t="s">
        <v>31</v>
      </c>
      <c r="M207" t="s">
        <v>18</v>
      </c>
    </row>
    <row r="208" spans="1:13" x14ac:dyDescent="0.3">
      <c r="A208" t="s">
        <v>231</v>
      </c>
      <c r="B208" t="s">
        <v>42</v>
      </c>
      <c r="C208" t="s">
        <v>15</v>
      </c>
      <c r="D208">
        <v>0</v>
      </c>
      <c r="E208" t="s">
        <v>16</v>
      </c>
      <c r="F208" t="s">
        <v>15</v>
      </c>
      <c r="G208">
        <v>3244</v>
      </c>
      <c r="H208">
        <v>0</v>
      </c>
      <c r="I208">
        <v>80</v>
      </c>
      <c r="J208">
        <v>360</v>
      </c>
      <c r="K208">
        <v>1</v>
      </c>
      <c r="L208" t="s">
        <v>17</v>
      </c>
      <c r="M208" t="s">
        <v>18</v>
      </c>
    </row>
    <row r="209" spans="1:13" x14ac:dyDescent="0.3">
      <c r="A209" t="s">
        <v>232</v>
      </c>
      <c r="B209" t="s">
        <v>14</v>
      </c>
      <c r="C209" t="s">
        <v>15</v>
      </c>
      <c r="D209">
        <v>0</v>
      </c>
      <c r="E209" t="s">
        <v>25</v>
      </c>
      <c r="F209" t="s">
        <v>15</v>
      </c>
      <c r="G209">
        <v>3975</v>
      </c>
      <c r="H209">
        <v>2531</v>
      </c>
      <c r="I209">
        <v>55</v>
      </c>
      <c r="J209">
        <v>360</v>
      </c>
      <c r="K209">
        <v>1</v>
      </c>
      <c r="L209" t="s">
        <v>21</v>
      </c>
      <c r="M209" t="s">
        <v>18</v>
      </c>
    </row>
    <row r="210" spans="1:13" x14ac:dyDescent="0.3">
      <c r="A210" t="s">
        <v>233</v>
      </c>
      <c r="B210" t="s">
        <v>14</v>
      </c>
      <c r="C210" t="s">
        <v>15</v>
      </c>
      <c r="D210">
        <v>0</v>
      </c>
      <c r="E210" t="s">
        <v>16</v>
      </c>
      <c r="F210" t="s">
        <v>15</v>
      </c>
      <c r="G210">
        <v>2479</v>
      </c>
      <c r="H210">
        <v>0</v>
      </c>
      <c r="I210">
        <v>59</v>
      </c>
      <c r="J210">
        <v>360</v>
      </c>
      <c r="K210">
        <v>1</v>
      </c>
      <c r="L210" t="s">
        <v>17</v>
      </c>
      <c r="M210" t="s">
        <v>18</v>
      </c>
    </row>
    <row r="211" spans="1:13" x14ac:dyDescent="0.3">
      <c r="A211" t="s">
        <v>234</v>
      </c>
      <c r="B211" t="s">
        <v>14</v>
      </c>
      <c r="C211" t="s">
        <v>15</v>
      </c>
      <c r="D211">
        <v>0</v>
      </c>
      <c r="E211" t="s">
        <v>16</v>
      </c>
      <c r="F211" t="s">
        <v>15</v>
      </c>
      <c r="G211">
        <v>3418</v>
      </c>
      <c r="H211">
        <v>0</v>
      </c>
      <c r="I211">
        <v>127</v>
      </c>
      <c r="J211">
        <v>360</v>
      </c>
      <c r="K211">
        <v>1</v>
      </c>
      <c r="L211" t="s">
        <v>31</v>
      </c>
      <c r="M211" t="s">
        <v>22</v>
      </c>
    </row>
    <row r="212" spans="1:13" x14ac:dyDescent="0.3">
      <c r="A212" t="s">
        <v>235</v>
      </c>
      <c r="B212" t="s">
        <v>42</v>
      </c>
      <c r="C212" t="s">
        <v>15</v>
      </c>
      <c r="D212">
        <v>0</v>
      </c>
      <c r="E212" t="s">
        <v>16</v>
      </c>
      <c r="F212" t="s">
        <v>15</v>
      </c>
      <c r="G212">
        <v>10000</v>
      </c>
      <c r="H212">
        <v>0</v>
      </c>
      <c r="I212">
        <v>214</v>
      </c>
      <c r="J212">
        <v>360</v>
      </c>
      <c r="K212">
        <v>1</v>
      </c>
      <c r="L212" t="s">
        <v>31</v>
      </c>
      <c r="M212" t="s">
        <v>22</v>
      </c>
    </row>
    <row r="213" spans="1:13" x14ac:dyDescent="0.3">
      <c r="A213" t="s">
        <v>236</v>
      </c>
      <c r="B213" t="s">
        <v>14</v>
      </c>
      <c r="C213" t="s">
        <v>20</v>
      </c>
      <c r="D213" t="s">
        <v>30</v>
      </c>
      <c r="E213" t="s">
        <v>16</v>
      </c>
      <c r="F213" t="s">
        <v>15</v>
      </c>
      <c r="G213">
        <v>3430</v>
      </c>
      <c r="H213">
        <v>1250</v>
      </c>
      <c r="I213">
        <v>128</v>
      </c>
      <c r="J213">
        <v>360</v>
      </c>
      <c r="K213">
        <v>0</v>
      </c>
      <c r="L213" t="s">
        <v>31</v>
      </c>
      <c r="M213" t="s">
        <v>22</v>
      </c>
    </row>
    <row r="214" spans="1:13" x14ac:dyDescent="0.3">
      <c r="A214" t="s">
        <v>237</v>
      </c>
      <c r="B214" t="s">
        <v>14</v>
      </c>
      <c r="C214" t="s">
        <v>20</v>
      </c>
      <c r="D214">
        <v>1</v>
      </c>
      <c r="E214" t="s">
        <v>16</v>
      </c>
      <c r="F214" t="s">
        <v>20</v>
      </c>
      <c r="G214">
        <v>7787</v>
      </c>
      <c r="H214">
        <v>0</v>
      </c>
      <c r="I214">
        <v>240</v>
      </c>
      <c r="J214">
        <v>360</v>
      </c>
      <c r="K214">
        <v>1</v>
      </c>
      <c r="L214" t="s">
        <v>17</v>
      </c>
      <c r="M214" t="s">
        <v>18</v>
      </c>
    </row>
    <row r="215" spans="1:13" x14ac:dyDescent="0.3">
      <c r="A215" t="s">
        <v>238</v>
      </c>
      <c r="B215" t="s">
        <v>14</v>
      </c>
      <c r="C215" t="s">
        <v>20</v>
      </c>
      <c r="D215" t="s">
        <v>30</v>
      </c>
      <c r="E215" t="s">
        <v>25</v>
      </c>
      <c r="F215" t="s">
        <v>20</v>
      </c>
      <c r="G215">
        <v>5703</v>
      </c>
      <c r="H215">
        <v>0</v>
      </c>
      <c r="I215">
        <v>130</v>
      </c>
      <c r="J215">
        <v>360</v>
      </c>
      <c r="K215">
        <v>1</v>
      </c>
      <c r="L215" t="s">
        <v>21</v>
      </c>
      <c r="M215" t="s">
        <v>18</v>
      </c>
    </row>
    <row r="216" spans="1:13" x14ac:dyDescent="0.3">
      <c r="A216" t="s">
        <v>239</v>
      </c>
      <c r="B216" t="s">
        <v>14</v>
      </c>
      <c r="C216" t="s">
        <v>20</v>
      </c>
      <c r="D216">
        <v>0</v>
      </c>
      <c r="E216" t="s">
        <v>16</v>
      </c>
      <c r="F216" t="s">
        <v>15</v>
      </c>
      <c r="G216">
        <v>3173</v>
      </c>
      <c r="H216">
        <v>3021</v>
      </c>
      <c r="I216">
        <v>137</v>
      </c>
      <c r="J216">
        <v>360</v>
      </c>
      <c r="K216">
        <v>1</v>
      </c>
      <c r="L216" t="s">
        <v>17</v>
      </c>
      <c r="M216" t="s">
        <v>18</v>
      </c>
    </row>
    <row r="217" spans="1:13" x14ac:dyDescent="0.3">
      <c r="A217" t="s">
        <v>240</v>
      </c>
      <c r="B217" t="s">
        <v>14</v>
      </c>
      <c r="C217" t="s">
        <v>20</v>
      </c>
      <c r="D217" t="s">
        <v>30</v>
      </c>
      <c r="E217" t="s">
        <v>25</v>
      </c>
      <c r="F217" t="s">
        <v>15</v>
      </c>
      <c r="G217">
        <v>3850</v>
      </c>
      <c r="H217">
        <v>983</v>
      </c>
      <c r="I217">
        <v>100</v>
      </c>
      <c r="J217">
        <v>360</v>
      </c>
      <c r="K217">
        <v>1</v>
      </c>
      <c r="L217" t="s">
        <v>31</v>
      </c>
      <c r="M217" t="s">
        <v>18</v>
      </c>
    </row>
    <row r="218" spans="1:13" x14ac:dyDescent="0.3">
      <c r="A218" t="s">
        <v>241</v>
      </c>
      <c r="B218" t="s">
        <v>14</v>
      </c>
      <c r="C218" t="s">
        <v>20</v>
      </c>
      <c r="D218">
        <v>0</v>
      </c>
      <c r="E218" t="s">
        <v>16</v>
      </c>
      <c r="F218" t="s">
        <v>15</v>
      </c>
      <c r="G218">
        <v>150</v>
      </c>
      <c r="H218">
        <v>1800</v>
      </c>
      <c r="I218">
        <v>135</v>
      </c>
      <c r="J218">
        <v>360</v>
      </c>
      <c r="K218">
        <v>1</v>
      </c>
      <c r="L218" t="s">
        <v>21</v>
      </c>
      <c r="M218" t="s">
        <v>22</v>
      </c>
    </row>
    <row r="219" spans="1:13" x14ac:dyDescent="0.3">
      <c r="A219" t="s">
        <v>242</v>
      </c>
      <c r="B219" t="s">
        <v>14</v>
      </c>
      <c r="C219" t="s">
        <v>20</v>
      </c>
      <c r="D219">
        <v>0</v>
      </c>
      <c r="E219" t="s">
        <v>16</v>
      </c>
      <c r="F219" t="s">
        <v>15</v>
      </c>
      <c r="G219">
        <v>3727</v>
      </c>
      <c r="H219">
        <v>1775</v>
      </c>
      <c r="I219">
        <v>131</v>
      </c>
      <c r="J219">
        <v>360</v>
      </c>
      <c r="K219">
        <v>1</v>
      </c>
      <c r="L219" t="s">
        <v>31</v>
      </c>
      <c r="M219" t="s">
        <v>18</v>
      </c>
    </row>
    <row r="220" spans="1:13" x14ac:dyDescent="0.3">
      <c r="A220" t="s">
        <v>243</v>
      </c>
      <c r="B220" t="s">
        <v>14</v>
      </c>
      <c r="C220" t="s">
        <v>20</v>
      </c>
      <c r="D220">
        <v>2</v>
      </c>
      <c r="E220" t="s">
        <v>16</v>
      </c>
      <c r="G220">
        <v>5000</v>
      </c>
      <c r="H220">
        <v>0</v>
      </c>
      <c r="I220">
        <v>72</v>
      </c>
      <c r="J220">
        <v>360</v>
      </c>
      <c r="K220">
        <v>0</v>
      </c>
      <c r="L220" t="s">
        <v>31</v>
      </c>
      <c r="M220" t="s">
        <v>22</v>
      </c>
    </row>
    <row r="221" spans="1:13" x14ac:dyDescent="0.3">
      <c r="A221" t="s">
        <v>244</v>
      </c>
      <c r="B221" t="s">
        <v>42</v>
      </c>
      <c r="C221" t="s">
        <v>20</v>
      </c>
      <c r="D221">
        <v>2</v>
      </c>
      <c r="E221" t="s">
        <v>16</v>
      </c>
      <c r="F221" t="s">
        <v>15</v>
      </c>
      <c r="G221">
        <v>4283</v>
      </c>
      <c r="H221">
        <v>2383</v>
      </c>
      <c r="I221">
        <v>127</v>
      </c>
      <c r="J221">
        <v>360</v>
      </c>
      <c r="L221" t="s">
        <v>31</v>
      </c>
      <c r="M221" t="s">
        <v>18</v>
      </c>
    </row>
    <row r="222" spans="1:13" x14ac:dyDescent="0.3">
      <c r="A222" t="s">
        <v>245</v>
      </c>
      <c r="B222" t="s">
        <v>14</v>
      </c>
      <c r="C222" t="s">
        <v>20</v>
      </c>
      <c r="D222">
        <v>0</v>
      </c>
      <c r="E222" t="s">
        <v>16</v>
      </c>
      <c r="F222" t="s">
        <v>15</v>
      </c>
      <c r="G222">
        <v>2221</v>
      </c>
      <c r="H222">
        <v>0</v>
      </c>
      <c r="I222">
        <v>60</v>
      </c>
      <c r="J222">
        <v>360</v>
      </c>
      <c r="K222">
        <v>0</v>
      </c>
      <c r="L222" t="s">
        <v>17</v>
      </c>
      <c r="M222" t="s">
        <v>22</v>
      </c>
    </row>
    <row r="223" spans="1:13" x14ac:dyDescent="0.3">
      <c r="A223" t="s">
        <v>246</v>
      </c>
      <c r="B223" t="s">
        <v>14</v>
      </c>
      <c r="C223" t="s">
        <v>20</v>
      </c>
      <c r="D223">
        <v>2</v>
      </c>
      <c r="E223" t="s">
        <v>16</v>
      </c>
      <c r="F223" t="s">
        <v>15</v>
      </c>
      <c r="G223">
        <v>4009</v>
      </c>
      <c r="H223">
        <v>1717</v>
      </c>
      <c r="I223">
        <v>116</v>
      </c>
      <c r="J223">
        <v>360</v>
      </c>
      <c r="K223">
        <v>1</v>
      </c>
      <c r="L223" t="s">
        <v>31</v>
      </c>
      <c r="M223" t="s">
        <v>18</v>
      </c>
    </row>
    <row r="224" spans="1:13" x14ac:dyDescent="0.3">
      <c r="A224" t="s">
        <v>247</v>
      </c>
      <c r="B224" t="s">
        <v>14</v>
      </c>
      <c r="C224" t="s">
        <v>15</v>
      </c>
      <c r="D224">
        <v>0</v>
      </c>
      <c r="E224" t="s">
        <v>16</v>
      </c>
      <c r="F224" t="s">
        <v>15</v>
      </c>
      <c r="G224">
        <v>2971</v>
      </c>
      <c r="H224">
        <v>2791</v>
      </c>
      <c r="I224">
        <v>144</v>
      </c>
      <c r="J224">
        <v>360</v>
      </c>
      <c r="K224">
        <v>1</v>
      </c>
      <c r="L224" t="s">
        <v>31</v>
      </c>
      <c r="M224" t="s">
        <v>18</v>
      </c>
    </row>
    <row r="225" spans="1:13" x14ac:dyDescent="0.3">
      <c r="A225" t="s">
        <v>248</v>
      </c>
      <c r="B225" t="s">
        <v>14</v>
      </c>
      <c r="C225" t="s">
        <v>20</v>
      </c>
      <c r="D225">
        <v>0</v>
      </c>
      <c r="E225" t="s">
        <v>16</v>
      </c>
      <c r="F225" t="s">
        <v>15</v>
      </c>
      <c r="G225">
        <v>7578</v>
      </c>
      <c r="H225">
        <v>1010</v>
      </c>
      <c r="I225">
        <v>175</v>
      </c>
      <c r="K225">
        <v>1</v>
      </c>
      <c r="L225" t="s">
        <v>31</v>
      </c>
      <c r="M225" t="s">
        <v>18</v>
      </c>
    </row>
    <row r="226" spans="1:13" x14ac:dyDescent="0.3">
      <c r="A226" t="s">
        <v>249</v>
      </c>
      <c r="B226" t="s">
        <v>14</v>
      </c>
      <c r="C226" t="s">
        <v>20</v>
      </c>
      <c r="D226">
        <v>0</v>
      </c>
      <c r="E226" t="s">
        <v>16</v>
      </c>
      <c r="F226" t="s">
        <v>15</v>
      </c>
      <c r="G226">
        <v>6250</v>
      </c>
      <c r="H226">
        <v>0</v>
      </c>
      <c r="I226">
        <v>128</v>
      </c>
      <c r="J226">
        <v>360</v>
      </c>
      <c r="K226">
        <v>1</v>
      </c>
      <c r="L226" t="s">
        <v>31</v>
      </c>
      <c r="M226" t="s">
        <v>18</v>
      </c>
    </row>
    <row r="227" spans="1:13" x14ac:dyDescent="0.3">
      <c r="A227" t="s">
        <v>250</v>
      </c>
      <c r="B227" t="s">
        <v>14</v>
      </c>
      <c r="C227" t="s">
        <v>20</v>
      </c>
      <c r="D227">
        <v>0</v>
      </c>
      <c r="E227" t="s">
        <v>16</v>
      </c>
      <c r="F227" t="s">
        <v>15</v>
      </c>
      <c r="G227">
        <v>3250</v>
      </c>
      <c r="H227">
        <v>0</v>
      </c>
      <c r="I227">
        <v>170</v>
      </c>
      <c r="J227">
        <v>360</v>
      </c>
      <c r="K227">
        <v>1</v>
      </c>
      <c r="L227" t="s">
        <v>21</v>
      </c>
      <c r="M227" t="s">
        <v>22</v>
      </c>
    </row>
    <row r="228" spans="1:13" x14ac:dyDescent="0.3">
      <c r="A228" t="s">
        <v>251</v>
      </c>
      <c r="B228" t="s">
        <v>14</v>
      </c>
      <c r="C228" t="s">
        <v>20</v>
      </c>
      <c r="E228" t="s">
        <v>25</v>
      </c>
      <c r="F228" t="s">
        <v>20</v>
      </c>
      <c r="G228">
        <v>4735</v>
      </c>
      <c r="H228">
        <v>0</v>
      </c>
      <c r="I228">
        <v>138</v>
      </c>
      <c r="J228">
        <v>360</v>
      </c>
      <c r="K228">
        <v>1</v>
      </c>
      <c r="L228" t="s">
        <v>17</v>
      </c>
      <c r="M228" t="s">
        <v>22</v>
      </c>
    </row>
    <row r="229" spans="1:13" x14ac:dyDescent="0.3">
      <c r="A229" t="s">
        <v>252</v>
      </c>
      <c r="B229" t="s">
        <v>14</v>
      </c>
      <c r="C229" t="s">
        <v>20</v>
      </c>
      <c r="D229">
        <v>2</v>
      </c>
      <c r="E229" t="s">
        <v>16</v>
      </c>
      <c r="F229" t="s">
        <v>15</v>
      </c>
      <c r="G229">
        <v>6250</v>
      </c>
      <c r="H229">
        <v>1695</v>
      </c>
      <c r="I229">
        <v>210</v>
      </c>
      <c r="J229">
        <v>360</v>
      </c>
      <c r="K229">
        <v>1</v>
      </c>
      <c r="L229" t="s">
        <v>31</v>
      </c>
      <c r="M229" t="s">
        <v>18</v>
      </c>
    </row>
    <row r="230" spans="1:13" x14ac:dyDescent="0.3">
      <c r="A230" t="s">
        <v>253</v>
      </c>
      <c r="B230" t="s">
        <v>14</v>
      </c>
      <c r="E230" t="s">
        <v>16</v>
      </c>
      <c r="F230" t="s">
        <v>15</v>
      </c>
      <c r="G230">
        <v>4758</v>
      </c>
      <c r="H230">
        <v>0</v>
      </c>
      <c r="I230">
        <v>158</v>
      </c>
      <c r="J230">
        <v>480</v>
      </c>
      <c r="K230">
        <v>1</v>
      </c>
      <c r="L230" t="s">
        <v>31</v>
      </c>
      <c r="M230" t="s">
        <v>18</v>
      </c>
    </row>
    <row r="231" spans="1:13" x14ac:dyDescent="0.3">
      <c r="A231" t="s">
        <v>254</v>
      </c>
      <c r="B231" t="s">
        <v>14</v>
      </c>
      <c r="C231" t="s">
        <v>15</v>
      </c>
      <c r="D231">
        <v>0</v>
      </c>
      <c r="E231" t="s">
        <v>16</v>
      </c>
      <c r="F231" t="s">
        <v>20</v>
      </c>
      <c r="G231">
        <v>6400</v>
      </c>
      <c r="H231">
        <v>0</v>
      </c>
      <c r="I231">
        <v>200</v>
      </c>
      <c r="J231">
        <v>360</v>
      </c>
      <c r="K231">
        <v>1</v>
      </c>
      <c r="L231" t="s">
        <v>21</v>
      </c>
      <c r="M231" t="s">
        <v>18</v>
      </c>
    </row>
    <row r="232" spans="1:13" x14ac:dyDescent="0.3">
      <c r="A232" t="s">
        <v>255</v>
      </c>
      <c r="B232" t="s">
        <v>14</v>
      </c>
      <c r="C232" t="s">
        <v>20</v>
      </c>
      <c r="D232">
        <v>1</v>
      </c>
      <c r="E232" t="s">
        <v>16</v>
      </c>
      <c r="F232" t="s">
        <v>15</v>
      </c>
      <c r="G232">
        <v>2491</v>
      </c>
      <c r="H232">
        <v>2054</v>
      </c>
      <c r="I232">
        <v>104</v>
      </c>
      <c r="J232">
        <v>360</v>
      </c>
      <c r="K232">
        <v>1</v>
      </c>
      <c r="L232" t="s">
        <v>31</v>
      </c>
      <c r="M232" t="s">
        <v>18</v>
      </c>
    </row>
    <row r="233" spans="1:13" x14ac:dyDescent="0.3">
      <c r="A233" t="s">
        <v>256</v>
      </c>
      <c r="B233" t="s">
        <v>14</v>
      </c>
      <c r="C233" t="s">
        <v>20</v>
      </c>
      <c r="D233">
        <v>0</v>
      </c>
      <c r="E233" t="s">
        <v>16</v>
      </c>
      <c r="G233">
        <v>3716</v>
      </c>
      <c r="H233">
        <v>0</v>
      </c>
      <c r="I233">
        <v>42</v>
      </c>
      <c r="J233">
        <v>180</v>
      </c>
      <c r="K233">
        <v>1</v>
      </c>
      <c r="L233" t="s">
        <v>21</v>
      </c>
      <c r="M233" t="s">
        <v>18</v>
      </c>
    </row>
    <row r="234" spans="1:13" x14ac:dyDescent="0.3">
      <c r="A234" t="s">
        <v>257</v>
      </c>
      <c r="B234" t="s">
        <v>14</v>
      </c>
      <c r="C234" t="s">
        <v>15</v>
      </c>
      <c r="D234">
        <v>0</v>
      </c>
      <c r="E234" t="s">
        <v>25</v>
      </c>
      <c r="F234" t="s">
        <v>15</v>
      </c>
      <c r="G234">
        <v>3189</v>
      </c>
      <c r="H234">
        <v>2598</v>
      </c>
      <c r="I234">
        <v>120</v>
      </c>
      <c r="K234">
        <v>1</v>
      </c>
      <c r="L234" t="s">
        <v>21</v>
      </c>
      <c r="M234" t="s">
        <v>18</v>
      </c>
    </row>
    <row r="235" spans="1:13" x14ac:dyDescent="0.3">
      <c r="A235" t="s">
        <v>258</v>
      </c>
      <c r="B235" t="s">
        <v>42</v>
      </c>
      <c r="C235" t="s">
        <v>15</v>
      </c>
      <c r="D235">
        <v>0</v>
      </c>
      <c r="E235" t="s">
        <v>16</v>
      </c>
      <c r="F235" t="s">
        <v>15</v>
      </c>
      <c r="G235">
        <v>8333</v>
      </c>
      <c r="H235">
        <v>0</v>
      </c>
      <c r="I235">
        <v>280</v>
      </c>
      <c r="J235">
        <v>360</v>
      </c>
      <c r="K235">
        <v>1</v>
      </c>
      <c r="L235" t="s">
        <v>31</v>
      </c>
      <c r="M235" t="s">
        <v>18</v>
      </c>
    </row>
    <row r="236" spans="1:13" x14ac:dyDescent="0.3">
      <c r="A236" t="s">
        <v>259</v>
      </c>
      <c r="B236" t="s">
        <v>14</v>
      </c>
      <c r="C236" t="s">
        <v>20</v>
      </c>
      <c r="D236">
        <v>1</v>
      </c>
      <c r="E236" t="s">
        <v>16</v>
      </c>
      <c r="F236" t="s">
        <v>15</v>
      </c>
      <c r="G236">
        <v>3155</v>
      </c>
      <c r="H236">
        <v>1779</v>
      </c>
      <c r="I236">
        <v>140</v>
      </c>
      <c r="J236">
        <v>360</v>
      </c>
      <c r="K236">
        <v>1</v>
      </c>
      <c r="L236" t="s">
        <v>31</v>
      </c>
      <c r="M236" t="s">
        <v>18</v>
      </c>
    </row>
    <row r="237" spans="1:13" x14ac:dyDescent="0.3">
      <c r="A237" t="s">
        <v>260</v>
      </c>
      <c r="B237" t="s">
        <v>14</v>
      </c>
      <c r="C237" t="s">
        <v>20</v>
      </c>
      <c r="D237">
        <v>1</v>
      </c>
      <c r="E237" t="s">
        <v>16</v>
      </c>
      <c r="F237" t="s">
        <v>15</v>
      </c>
      <c r="G237">
        <v>5500</v>
      </c>
      <c r="H237">
        <v>1260</v>
      </c>
      <c r="I237">
        <v>170</v>
      </c>
      <c r="J237">
        <v>360</v>
      </c>
      <c r="K237">
        <v>1</v>
      </c>
      <c r="L237" t="s">
        <v>21</v>
      </c>
      <c r="M237" t="s">
        <v>18</v>
      </c>
    </row>
    <row r="238" spans="1:13" x14ac:dyDescent="0.3">
      <c r="A238" t="s">
        <v>261</v>
      </c>
      <c r="B238" t="s">
        <v>14</v>
      </c>
      <c r="C238" t="s">
        <v>20</v>
      </c>
      <c r="D238">
        <v>0</v>
      </c>
      <c r="E238" t="s">
        <v>16</v>
      </c>
      <c r="G238">
        <v>5746</v>
      </c>
      <c r="H238">
        <v>0</v>
      </c>
      <c r="I238">
        <v>255</v>
      </c>
      <c r="J238">
        <v>360</v>
      </c>
      <c r="L238" t="s">
        <v>17</v>
      </c>
      <c r="M238" t="s">
        <v>22</v>
      </c>
    </row>
    <row r="239" spans="1:13" x14ac:dyDescent="0.3">
      <c r="A239" t="s">
        <v>262</v>
      </c>
      <c r="B239" t="s">
        <v>42</v>
      </c>
      <c r="C239" t="s">
        <v>15</v>
      </c>
      <c r="D239">
        <v>0</v>
      </c>
      <c r="E239" t="s">
        <v>16</v>
      </c>
      <c r="F239" t="s">
        <v>20</v>
      </c>
      <c r="G239">
        <v>3463</v>
      </c>
      <c r="H239">
        <v>0</v>
      </c>
      <c r="I239">
        <v>122</v>
      </c>
      <c r="J239">
        <v>360</v>
      </c>
      <c r="L239" t="s">
        <v>17</v>
      </c>
      <c r="M239" t="s">
        <v>18</v>
      </c>
    </row>
    <row r="240" spans="1:13" x14ac:dyDescent="0.3">
      <c r="A240" t="s">
        <v>263</v>
      </c>
      <c r="B240" t="s">
        <v>42</v>
      </c>
      <c r="C240" t="s">
        <v>15</v>
      </c>
      <c r="D240">
        <v>1</v>
      </c>
      <c r="E240" t="s">
        <v>16</v>
      </c>
      <c r="F240" t="s">
        <v>15</v>
      </c>
      <c r="G240">
        <v>3812</v>
      </c>
      <c r="H240">
        <v>0</v>
      </c>
      <c r="I240">
        <v>112</v>
      </c>
      <c r="J240">
        <v>360</v>
      </c>
      <c r="K240">
        <v>1</v>
      </c>
      <c r="L240" t="s">
        <v>21</v>
      </c>
      <c r="M240" t="s">
        <v>18</v>
      </c>
    </row>
    <row r="241" spans="1:13" x14ac:dyDescent="0.3">
      <c r="A241" t="s">
        <v>264</v>
      </c>
      <c r="B241" t="s">
        <v>14</v>
      </c>
      <c r="C241" t="s">
        <v>20</v>
      </c>
      <c r="D241">
        <v>1</v>
      </c>
      <c r="E241" t="s">
        <v>16</v>
      </c>
      <c r="F241" t="s">
        <v>15</v>
      </c>
      <c r="G241">
        <v>3315</v>
      </c>
      <c r="H241">
        <v>0</v>
      </c>
      <c r="I241">
        <v>96</v>
      </c>
      <c r="J241">
        <v>360</v>
      </c>
      <c r="K241">
        <v>1</v>
      </c>
      <c r="L241" t="s">
        <v>31</v>
      </c>
      <c r="M241" t="s">
        <v>18</v>
      </c>
    </row>
    <row r="242" spans="1:13" x14ac:dyDescent="0.3">
      <c r="A242" t="s">
        <v>265</v>
      </c>
      <c r="B242" t="s">
        <v>14</v>
      </c>
      <c r="C242" t="s">
        <v>20</v>
      </c>
      <c r="D242">
        <v>2</v>
      </c>
      <c r="E242" t="s">
        <v>16</v>
      </c>
      <c r="F242" t="s">
        <v>15</v>
      </c>
      <c r="G242">
        <v>5819</v>
      </c>
      <c r="H242">
        <v>5000</v>
      </c>
      <c r="I242">
        <v>120</v>
      </c>
      <c r="J242">
        <v>360</v>
      </c>
      <c r="K242">
        <v>1</v>
      </c>
      <c r="L242" t="s">
        <v>21</v>
      </c>
      <c r="M242" t="s">
        <v>18</v>
      </c>
    </row>
    <row r="243" spans="1:13" x14ac:dyDescent="0.3">
      <c r="A243" t="s">
        <v>266</v>
      </c>
      <c r="B243" t="s">
        <v>14</v>
      </c>
      <c r="C243" t="s">
        <v>20</v>
      </c>
      <c r="D243">
        <v>1</v>
      </c>
      <c r="E243" t="s">
        <v>25</v>
      </c>
      <c r="F243" t="s">
        <v>15</v>
      </c>
      <c r="G243">
        <v>2510</v>
      </c>
      <c r="H243">
        <v>1983</v>
      </c>
      <c r="I243">
        <v>140</v>
      </c>
      <c r="J243">
        <v>180</v>
      </c>
      <c r="K243">
        <v>1</v>
      </c>
      <c r="L243" t="s">
        <v>17</v>
      </c>
      <c r="M243" t="s">
        <v>22</v>
      </c>
    </row>
    <row r="244" spans="1:13" x14ac:dyDescent="0.3">
      <c r="A244" t="s">
        <v>267</v>
      </c>
      <c r="B244" t="s">
        <v>14</v>
      </c>
      <c r="C244" t="s">
        <v>15</v>
      </c>
      <c r="D244">
        <v>0</v>
      </c>
      <c r="E244" t="s">
        <v>16</v>
      </c>
      <c r="F244" t="s">
        <v>15</v>
      </c>
      <c r="G244">
        <v>2965</v>
      </c>
      <c r="H244">
        <v>5701</v>
      </c>
      <c r="I244">
        <v>155</v>
      </c>
      <c r="J244">
        <v>60</v>
      </c>
      <c r="K244">
        <v>1</v>
      </c>
      <c r="L244" t="s">
        <v>17</v>
      </c>
      <c r="M244" t="s">
        <v>18</v>
      </c>
    </row>
    <row r="245" spans="1:13" x14ac:dyDescent="0.3">
      <c r="A245" t="s">
        <v>268</v>
      </c>
      <c r="B245" t="s">
        <v>14</v>
      </c>
      <c r="C245" t="s">
        <v>20</v>
      </c>
      <c r="D245">
        <v>2</v>
      </c>
      <c r="E245" t="s">
        <v>16</v>
      </c>
      <c r="F245" t="s">
        <v>20</v>
      </c>
      <c r="G245">
        <v>6250</v>
      </c>
      <c r="H245">
        <v>1300</v>
      </c>
      <c r="I245">
        <v>108</v>
      </c>
      <c r="J245">
        <v>360</v>
      </c>
      <c r="K245">
        <v>1</v>
      </c>
      <c r="L245" t="s">
        <v>21</v>
      </c>
      <c r="M245" t="s">
        <v>18</v>
      </c>
    </row>
    <row r="246" spans="1:13" x14ac:dyDescent="0.3">
      <c r="A246" t="s">
        <v>269</v>
      </c>
      <c r="B246" t="s">
        <v>14</v>
      </c>
      <c r="C246" t="s">
        <v>20</v>
      </c>
      <c r="D246">
        <v>0</v>
      </c>
      <c r="E246" t="s">
        <v>25</v>
      </c>
      <c r="F246" t="s">
        <v>15</v>
      </c>
      <c r="G246">
        <v>3406</v>
      </c>
      <c r="H246">
        <v>4417</v>
      </c>
      <c r="I246">
        <v>123</v>
      </c>
      <c r="J246">
        <v>360</v>
      </c>
      <c r="K246">
        <v>1</v>
      </c>
      <c r="L246" t="s">
        <v>31</v>
      </c>
      <c r="M246" t="s">
        <v>18</v>
      </c>
    </row>
    <row r="247" spans="1:13" x14ac:dyDescent="0.3">
      <c r="A247" t="s">
        <v>270</v>
      </c>
      <c r="B247" t="s">
        <v>14</v>
      </c>
      <c r="C247" t="s">
        <v>15</v>
      </c>
      <c r="D247">
        <v>0</v>
      </c>
      <c r="E247" t="s">
        <v>16</v>
      </c>
      <c r="F247" t="s">
        <v>20</v>
      </c>
      <c r="G247">
        <v>6050</v>
      </c>
      <c r="H247">
        <v>4333</v>
      </c>
      <c r="I247">
        <v>120</v>
      </c>
      <c r="J247">
        <v>180</v>
      </c>
      <c r="K247">
        <v>1</v>
      </c>
      <c r="L247" t="s">
        <v>17</v>
      </c>
      <c r="M247" t="s">
        <v>22</v>
      </c>
    </row>
    <row r="248" spans="1:13" x14ac:dyDescent="0.3">
      <c r="A248" t="s">
        <v>271</v>
      </c>
      <c r="B248" t="s">
        <v>14</v>
      </c>
      <c r="C248" t="s">
        <v>20</v>
      </c>
      <c r="D248">
        <v>2</v>
      </c>
      <c r="E248" t="s">
        <v>16</v>
      </c>
      <c r="F248" t="s">
        <v>15</v>
      </c>
      <c r="G248">
        <v>9703</v>
      </c>
      <c r="H248">
        <v>0</v>
      </c>
      <c r="I248">
        <v>112</v>
      </c>
      <c r="J248">
        <v>360</v>
      </c>
      <c r="K248">
        <v>1</v>
      </c>
      <c r="L248" t="s">
        <v>17</v>
      </c>
      <c r="M248" t="s">
        <v>18</v>
      </c>
    </row>
    <row r="249" spans="1:13" x14ac:dyDescent="0.3">
      <c r="A249" t="s">
        <v>272</v>
      </c>
      <c r="B249" t="s">
        <v>14</v>
      </c>
      <c r="C249" t="s">
        <v>20</v>
      </c>
      <c r="D249">
        <v>1</v>
      </c>
      <c r="E249" t="s">
        <v>25</v>
      </c>
      <c r="F249" t="s">
        <v>15</v>
      </c>
      <c r="G249">
        <v>6608</v>
      </c>
      <c r="H249">
        <v>0</v>
      </c>
      <c r="I249">
        <v>137</v>
      </c>
      <c r="J249">
        <v>180</v>
      </c>
      <c r="K249">
        <v>1</v>
      </c>
      <c r="L249" t="s">
        <v>17</v>
      </c>
      <c r="M249" t="s">
        <v>18</v>
      </c>
    </row>
    <row r="250" spans="1:13" x14ac:dyDescent="0.3">
      <c r="A250" t="s">
        <v>273</v>
      </c>
      <c r="B250" t="s">
        <v>14</v>
      </c>
      <c r="C250" t="s">
        <v>20</v>
      </c>
      <c r="D250">
        <v>1</v>
      </c>
      <c r="E250" t="s">
        <v>16</v>
      </c>
      <c r="F250" t="s">
        <v>15</v>
      </c>
      <c r="G250">
        <v>2882</v>
      </c>
      <c r="H250">
        <v>1843</v>
      </c>
      <c r="I250">
        <v>123</v>
      </c>
      <c r="J250">
        <v>480</v>
      </c>
      <c r="K250">
        <v>1</v>
      </c>
      <c r="L250" t="s">
        <v>31</v>
      </c>
      <c r="M250" t="s">
        <v>18</v>
      </c>
    </row>
    <row r="251" spans="1:13" x14ac:dyDescent="0.3">
      <c r="A251" t="s">
        <v>274</v>
      </c>
      <c r="B251" t="s">
        <v>14</v>
      </c>
      <c r="C251" t="s">
        <v>20</v>
      </c>
      <c r="D251">
        <v>0</v>
      </c>
      <c r="E251" t="s">
        <v>16</v>
      </c>
      <c r="F251" t="s">
        <v>15</v>
      </c>
      <c r="G251">
        <v>1809</v>
      </c>
      <c r="H251">
        <v>1868</v>
      </c>
      <c r="I251">
        <v>90</v>
      </c>
      <c r="J251">
        <v>360</v>
      </c>
      <c r="K251">
        <v>1</v>
      </c>
      <c r="L251" t="s">
        <v>17</v>
      </c>
      <c r="M251" t="s">
        <v>18</v>
      </c>
    </row>
    <row r="252" spans="1:13" x14ac:dyDescent="0.3">
      <c r="A252" t="s">
        <v>275</v>
      </c>
      <c r="B252" t="s">
        <v>14</v>
      </c>
      <c r="C252" t="s">
        <v>20</v>
      </c>
      <c r="D252">
        <v>0</v>
      </c>
      <c r="E252" t="s">
        <v>25</v>
      </c>
      <c r="F252" t="s">
        <v>15</v>
      </c>
      <c r="G252">
        <v>1668</v>
      </c>
      <c r="H252">
        <v>3890</v>
      </c>
      <c r="I252">
        <v>201</v>
      </c>
      <c r="J252">
        <v>360</v>
      </c>
      <c r="K252">
        <v>0</v>
      </c>
      <c r="L252" t="s">
        <v>31</v>
      </c>
      <c r="M252" t="s">
        <v>22</v>
      </c>
    </row>
    <row r="253" spans="1:13" x14ac:dyDescent="0.3">
      <c r="A253" t="s">
        <v>276</v>
      </c>
      <c r="B253" t="s">
        <v>42</v>
      </c>
      <c r="C253" t="s">
        <v>15</v>
      </c>
      <c r="D253">
        <v>2</v>
      </c>
      <c r="E253" t="s">
        <v>16</v>
      </c>
      <c r="F253" t="s">
        <v>15</v>
      </c>
      <c r="G253">
        <v>3427</v>
      </c>
      <c r="H253">
        <v>0</v>
      </c>
      <c r="I253">
        <v>138</v>
      </c>
      <c r="J253">
        <v>360</v>
      </c>
      <c r="K253">
        <v>1</v>
      </c>
      <c r="L253" t="s">
        <v>17</v>
      </c>
      <c r="M253" t="s">
        <v>22</v>
      </c>
    </row>
    <row r="254" spans="1:13" x14ac:dyDescent="0.3">
      <c r="A254" t="s">
        <v>277</v>
      </c>
      <c r="B254" t="s">
        <v>14</v>
      </c>
      <c r="C254" t="s">
        <v>15</v>
      </c>
      <c r="D254">
        <v>0</v>
      </c>
      <c r="E254" t="s">
        <v>25</v>
      </c>
      <c r="F254" t="s">
        <v>20</v>
      </c>
      <c r="G254">
        <v>2583</v>
      </c>
      <c r="H254">
        <v>2167</v>
      </c>
      <c r="I254">
        <v>104</v>
      </c>
      <c r="J254">
        <v>360</v>
      </c>
      <c r="K254">
        <v>1</v>
      </c>
      <c r="L254" t="s">
        <v>21</v>
      </c>
      <c r="M254" t="s">
        <v>18</v>
      </c>
    </row>
    <row r="255" spans="1:13" x14ac:dyDescent="0.3">
      <c r="A255" t="s">
        <v>278</v>
      </c>
      <c r="B255" t="s">
        <v>14</v>
      </c>
      <c r="C255" t="s">
        <v>20</v>
      </c>
      <c r="D255">
        <v>1</v>
      </c>
      <c r="E255" t="s">
        <v>25</v>
      </c>
      <c r="F255" t="s">
        <v>15</v>
      </c>
      <c r="G255">
        <v>2661</v>
      </c>
      <c r="H255">
        <v>7101</v>
      </c>
      <c r="I255">
        <v>279</v>
      </c>
      <c r="J255">
        <v>180</v>
      </c>
      <c r="K255">
        <v>1</v>
      </c>
      <c r="L255" t="s">
        <v>31</v>
      </c>
      <c r="M255" t="s">
        <v>18</v>
      </c>
    </row>
    <row r="256" spans="1:13" x14ac:dyDescent="0.3">
      <c r="A256" t="s">
        <v>279</v>
      </c>
      <c r="B256" t="s">
        <v>14</v>
      </c>
      <c r="C256" t="s">
        <v>15</v>
      </c>
      <c r="D256">
        <v>0</v>
      </c>
      <c r="E256" t="s">
        <v>16</v>
      </c>
      <c r="F256" t="s">
        <v>20</v>
      </c>
      <c r="G256">
        <v>16250</v>
      </c>
      <c r="H256">
        <v>0</v>
      </c>
      <c r="I256">
        <v>192</v>
      </c>
      <c r="J256">
        <v>360</v>
      </c>
      <c r="K256">
        <v>0</v>
      </c>
      <c r="L256" t="s">
        <v>17</v>
      </c>
      <c r="M256" t="s">
        <v>22</v>
      </c>
    </row>
    <row r="257" spans="1:13" x14ac:dyDescent="0.3">
      <c r="A257" t="s">
        <v>280</v>
      </c>
      <c r="B257" t="s">
        <v>42</v>
      </c>
      <c r="C257" t="s">
        <v>15</v>
      </c>
      <c r="D257" t="s">
        <v>30</v>
      </c>
      <c r="E257" t="s">
        <v>16</v>
      </c>
      <c r="F257" t="s">
        <v>15</v>
      </c>
      <c r="G257">
        <v>3083</v>
      </c>
      <c r="H257">
        <v>0</v>
      </c>
      <c r="I257">
        <v>255</v>
      </c>
      <c r="J257">
        <v>360</v>
      </c>
      <c r="K257">
        <v>1</v>
      </c>
      <c r="L257" t="s">
        <v>21</v>
      </c>
      <c r="M257" t="s">
        <v>18</v>
      </c>
    </row>
    <row r="258" spans="1:13" x14ac:dyDescent="0.3">
      <c r="A258" t="s">
        <v>281</v>
      </c>
      <c r="B258" t="s">
        <v>14</v>
      </c>
      <c r="C258" t="s">
        <v>15</v>
      </c>
      <c r="D258">
        <v>0</v>
      </c>
      <c r="E258" t="s">
        <v>25</v>
      </c>
      <c r="F258" t="s">
        <v>15</v>
      </c>
      <c r="G258">
        <v>6045</v>
      </c>
      <c r="H258">
        <v>0</v>
      </c>
      <c r="I258">
        <v>115</v>
      </c>
      <c r="J258">
        <v>360</v>
      </c>
      <c r="K258">
        <v>0</v>
      </c>
      <c r="L258" t="s">
        <v>21</v>
      </c>
      <c r="M258" t="s">
        <v>22</v>
      </c>
    </row>
    <row r="259" spans="1:13" x14ac:dyDescent="0.3">
      <c r="A259" t="s">
        <v>282</v>
      </c>
      <c r="B259" t="s">
        <v>14</v>
      </c>
      <c r="C259" t="s">
        <v>20</v>
      </c>
      <c r="D259" t="s">
        <v>30</v>
      </c>
      <c r="E259" t="s">
        <v>16</v>
      </c>
      <c r="F259" t="s">
        <v>15</v>
      </c>
      <c r="G259">
        <v>5250</v>
      </c>
      <c r="H259">
        <v>0</v>
      </c>
      <c r="I259">
        <v>94</v>
      </c>
      <c r="J259">
        <v>360</v>
      </c>
      <c r="K259">
        <v>1</v>
      </c>
      <c r="L259" t="s">
        <v>17</v>
      </c>
      <c r="M259" t="s">
        <v>22</v>
      </c>
    </row>
    <row r="260" spans="1:13" x14ac:dyDescent="0.3">
      <c r="A260" t="s">
        <v>283</v>
      </c>
      <c r="B260" t="s">
        <v>14</v>
      </c>
      <c r="C260" t="s">
        <v>20</v>
      </c>
      <c r="D260">
        <v>0</v>
      </c>
      <c r="E260" t="s">
        <v>16</v>
      </c>
      <c r="F260" t="s">
        <v>15</v>
      </c>
      <c r="G260">
        <v>14683</v>
      </c>
      <c r="H260">
        <v>2100</v>
      </c>
      <c r="I260">
        <v>304</v>
      </c>
      <c r="J260">
        <v>360</v>
      </c>
      <c r="K260">
        <v>1</v>
      </c>
      <c r="L260" t="s">
        <v>21</v>
      </c>
      <c r="M260" t="s">
        <v>22</v>
      </c>
    </row>
    <row r="261" spans="1:13" x14ac:dyDescent="0.3">
      <c r="A261" t="s">
        <v>284</v>
      </c>
      <c r="B261" t="s">
        <v>14</v>
      </c>
      <c r="C261" t="s">
        <v>20</v>
      </c>
      <c r="D261" t="s">
        <v>30</v>
      </c>
      <c r="E261" t="s">
        <v>25</v>
      </c>
      <c r="F261" t="s">
        <v>15</v>
      </c>
      <c r="G261">
        <v>4931</v>
      </c>
      <c r="H261">
        <v>0</v>
      </c>
      <c r="I261">
        <v>128</v>
      </c>
      <c r="J261">
        <v>360</v>
      </c>
      <c r="L261" t="s">
        <v>31</v>
      </c>
      <c r="M261" t="s">
        <v>22</v>
      </c>
    </row>
    <row r="262" spans="1:13" x14ac:dyDescent="0.3">
      <c r="A262" t="s">
        <v>285</v>
      </c>
      <c r="B262" t="s">
        <v>14</v>
      </c>
      <c r="C262" t="s">
        <v>20</v>
      </c>
      <c r="D262">
        <v>1</v>
      </c>
      <c r="E262" t="s">
        <v>16</v>
      </c>
      <c r="F262" t="s">
        <v>15</v>
      </c>
      <c r="G262">
        <v>6083</v>
      </c>
      <c r="H262">
        <v>4250</v>
      </c>
      <c r="I262">
        <v>330</v>
      </c>
      <c r="J262">
        <v>360</v>
      </c>
      <c r="L262" t="s">
        <v>17</v>
      </c>
      <c r="M262" t="s">
        <v>18</v>
      </c>
    </row>
    <row r="263" spans="1:13" x14ac:dyDescent="0.3">
      <c r="A263" t="s">
        <v>286</v>
      </c>
      <c r="B263" t="s">
        <v>14</v>
      </c>
      <c r="C263" t="s">
        <v>15</v>
      </c>
      <c r="D263">
        <v>0</v>
      </c>
      <c r="E263" t="s">
        <v>16</v>
      </c>
      <c r="F263" t="s">
        <v>15</v>
      </c>
      <c r="G263">
        <v>2060</v>
      </c>
      <c r="H263">
        <v>2209</v>
      </c>
      <c r="I263">
        <v>134</v>
      </c>
      <c r="J263">
        <v>360</v>
      </c>
      <c r="K263">
        <v>1</v>
      </c>
      <c r="L263" t="s">
        <v>31</v>
      </c>
      <c r="M263" t="s">
        <v>18</v>
      </c>
    </row>
    <row r="264" spans="1:13" x14ac:dyDescent="0.3">
      <c r="A264" t="s">
        <v>287</v>
      </c>
      <c r="B264" t="s">
        <v>42</v>
      </c>
      <c r="C264" t="s">
        <v>15</v>
      </c>
      <c r="D264">
        <v>1</v>
      </c>
      <c r="E264" t="s">
        <v>16</v>
      </c>
      <c r="F264" t="s">
        <v>15</v>
      </c>
      <c r="G264">
        <v>3481</v>
      </c>
      <c r="H264">
        <v>0</v>
      </c>
      <c r="I264">
        <v>155</v>
      </c>
      <c r="J264">
        <v>36</v>
      </c>
      <c r="K264">
        <v>1</v>
      </c>
      <c r="L264" t="s">
        <v>31</v>
      </c>
      <c r="M264" t="s">
        <v>22</v>
      </c>
    </row>
    <row r="265" spans="1:13" x14ac:dyDescent="0.3">
      <c r="A265" t="s">
        <v>288</v>
      </c>
      <c r="B265" t="s">
        <v>42</v>
      </c>
      <c r="C265" t="s">
        <v>15</v>
      </c>
      <c r="D265">
        <v>0</v>
      </c>
      <c r="E265" t="s">
        <v>16</v>
      </c>
      <c r="F265" t="s">
        <v>15</v>
      </c>
      <c r="G265">
        <v>7200</v>
      </c>
      <c r="H265">
        <v>0</v>
      </c>
      <c r="I265">
        <v>120</v>
      </c>
      <c r="J265">
        <v>360</v>
      </c>
      <c r="K265">
        <v>1</v>
      </c>
      <c r="L265" t="s">
        <v>21</v>
      </c>
      <c r="M265" t="s">
        <v>18</v>
      </c>
    </row>
    <row r="266" spans="1:13" x14ac:dyDescent="0.3">
      <c r="A266" t="s">
        <v>289</v>
      </c>
      <c r="B266" t="s">
        <v>14</v>
      </c>
      <c r="C266" t="s">
        <v>15</v>
      </c>
      <c r="D266">
        <v>0</v>
      </c>
      <c r="E266" t="s">
        <v>16</v>
      </c>
      <c r="F266" t="s">
        <v>20</v>
      </c>
      <c r="G266">
        <v>5166</v>
      </c>
      <c r="H266">
        <v>0</v>
      </c>
      <c r="I266">
        <v>128</v>
      </c>
      <c r="J266">
        <v>360</v>
      </c>
      <c r="K266">
        <v>1</v>
      </c>
      <c r="L266" t="s">
        <v>31</v>
      </c>
      <c r="M266" t="s">
        <v>18</v>
      </c>
    </row>
    <row r="267" spans="1:13" x14ac:dyDescent="0.3">
      <c r="A267" t="s">
        <v>290</v>
      </c>
      <c r="B267" t="s">
        <v>14</v>
      </c>
      <c r="C267" t="s">
        <v>15</v>
      </c>
      <c r="D267">
        <v>0</v>
      </c>
      <c r="E267" t="s">
        <v>16</v>
      </c>
      <c r="F267" t="s">
        <v>15</v>
      </c>
      <c r="G267">
        <v>4095</v>
      </c>
      <c r="H267">
        <v>3447</v>
      </c>
      <c r="I267">
        <v>151</v>
      </c>
      <c r="J267">
        <v>360</v>
      </c>
      <c r="K267">
        <v>1</v>
      </c>
      <c r="L267" t="s">
        <v>21</v>
      </c>
      <c r="M267" t="s">
        <v>18</v>
      </c>
    </row>
    <row r="268" spans="1:13" x14ac:dyDescent="0.3">
      <c r="A268" t="s">
        <v>291</v>
      </c>
      <c r="B268" t="s">
        <v>14</v>
      </c>
      <c r="C268" t="s">
        <v>20</v>
      </c>
      <c r="D268">
        <v>2</v>
      </c>
      <c r="E268" t="s">
        <v>16</v>
      </c>
      <c r="F268" t="s">
        <v>15</v>
      </c>
      <c r="G268">
        <v>4708</v>
      </c>
      <c r="H268">
        <v>1387</v>
      </c>
      <c r="I268">
        <v>150</v>
      </c>
      <c r="J268">
        <v>360</v>
      </c>
      <c r="K268">
        <v>1</v>
      </c>
      <c r="L268" t="s">
        <v>31</v>
      </c>
      <c r="M268" t="s">
        <v>18</v>
      </c>
    </row>
    <row r="269" spans="1:13" x14ac:dyDescent="0.3">
      <c r="A269" t="s">
        <v>292</v>
      </c>
      <c r="B269" t="s">
        <v>14</v>
      </c>
      <c r="C269" t="s">
        <v>20</v>
      </c>
      <c r="D269" t="s">
        <v>30</v>
      </c>
      <c r="E269" t="s">
        <v>16</v>
      </c>
      <c r="F269" t="s">
        <v>15</v>
      </c>
      <c r="G269">
        <v>4333</v>
      </c>
      <c r="H269">
        <v>1811</v>
      </c>
      <c r="I269">
        <v>160</v>
      </c>
      <c r="J269">
        <v>360</v>
      </c>
      <c r="K269">
        <v>0</v>
      </c>
      <c r="L269" t="s">
        <v>17</v>
      </c>
      <c r="M269" t="s">
        <v>18</v>
      </c>
    </row>
    <row r="270" spans="1:13" x14ac:dyDescent="0.3">
      <c r="A270" t="s">
        <v>293</v>
      </c>
      <c r="B270" t="s">
        <v>42</v>
      </c>
      <c r="C270" t="s">
        <v>15</v>
      </c>
      <c r="D270">
        <v>0</v>
      </c>
      <c r="E270" t="s">
        <v>16</v>
      </c>
      <c r="G270">
        <v>3418</v>
      </c>
      <c r="H270">
        <v>0</v>
      </c>
      <c r="I270">
        <v>135</v>
      </c>
      <c r="J270">
        <v>360</v>
      </c>
      <c r="K270">
        <v>1</v>
      </c>
      <c r="L270" t="s">
        <v>21</v>
      </c>
      <c r="M270" t="s">
        <v>22</v>
      </c>
    </row>
    <row r="271" spans="1:13" x14ac:dyDescent="0.3">
      <c r="A271" t="s">
        <v>294</v>
      </c>
      <c r="B271" t="s">
        <v>42</v>
      </c>
      <c r="C271" t="s">
        <v>15</v>
      </c>
      <c r="D271">
        <v>1</v>
      </c>
      <c r="E271" t="s">
        <v>16</v>
      </c>
      <c r="F271" t="s">
        <v>15</v>
      </c>
      <c r="G271">
        <v>2876</v>
      </c>
      <c r="H271">
        <v>1560</v>
      </c>
      <c r="I271">
        <v>90</v>
      </c>
      <c r="J271">
        <v>360</v>
      </c>
      <c r="K271">
        <v>1</v>
      </c>
      <c r="L271" t="s">
        <v>17</v>
      </c>
      <c r="M271" t="s">
        <v>18</v>
      </c>
    </row>
    <row r="272" spans="1:13" x14ac:dyDescent="0.3">
      <c r="A272" t="s">
        <v>295</v>
      </c>
      <c r="B272" t="s">
        <v>42</v>
      </c>
      <c r="C272" t="s">
        <v>15</v>
      </c>
      <c r="D272">
        <v>0</v>
      </c>
      <c r="E272" t="s">
        <v>16</v>
      </c>
      <c r="F272" t="s">
        <v>15</v>
      </c>
      <c r="G272">
        <v>3237</v>
      </c>
      <c r="H272">
        <v>0</v>
      </c>
      <c r="I272">
        <v>30</v>
      </c>
      <c r="J272">
        <v>360</v>
      </c>
      <c r="K272">
        <v>1</v>
      </c>
      <c r="L272" t="s">
        <v>17</v>
      </c>
      <c r="M272" t="s">
        <v>18</v>
      </c>
    </row>
    <row r="273" spans="1:13" x14ac:dyDescent="0.3">
      <c r="A273" t="s">
        <v>296</v>
      </c>
      <c r="B273" t="s">
        <v>14</v>
      </c>
      <c r="C273" t="s">
        <v>20</v>
      </c>
      <c r="D273">
        <v>0</v>
      </c>
      <c r="E273" t="s">
        <v>16</v>
      </c>
      <c r="F273" t="s">
        <v>15</v>
      </c>
      <c r="G273">
        <v>11146</v>
      </c>
      <c r="H273">
        <v>0</v>
      </c>
      <c r="I273">
        <v>136</v>
      </c>
      <c r="J273">
        <v>360</v>
      </c>
      <c r="K273">
        <v>1</v>
      </c>
      <c r="L273" t="s">
        <v>17</v>
      </c>
      <c r="M273" t="s">
        <v>18</v>
      </c>
    </row>
    <row r="274" spans="1:13" x14ac:dyDescent="0.3">
      <c r="A274" t="s">
        <v>297</v>
      </c>
      <c r="B274" t="s">
        <v>14</v>
      </c>
      <c r="C274" t="s">
        <v>15</v>
      </c>
      <c r="D274">
        <v>0</v>
      </c>
      <c r="E274" t="s">
        <v>16</v>
      </c>
      <c r="F274" t="s">
        <v>15</v>
      </c>
      <c r="G274">
        <v>2833</v>
      </c>
      <c r="H274">
        <v>1857</v>
      </c>
      <c r="I274">
        <v>126</v>
      </c>
      <c r="J274">
        <v>360</v>
      </c>
      <c r="K274">
        <v>1</v>
      </c>
      <c r="L274" t="s">
        <v>21</v>
      </c>
      <c r="M274" t="s">
        <v>18</v>
      </c>
    </row>
    <row r="275" spans="1:13" x14ac:dyDescent="0.3">
      <c r="A275" t="s">
        <v>298</v>
      </c>
      <c r="B275" t="s">
        <v>14</v>
      </c>
      <c r="C275" t="s">
        <v>20</v>
      </c>
      <c r="D275">
        <v>0</v>
      </c>
      <c r="E275" t="s">
        <v>16</v>
      </c>
      <c r="F275" t="s">
        <v>15</v>
      </c>
      <c r="G275">
        <v>2620</v>
      </c>
      <c r="H275">
        <v>2223</v>
      </c>
      <c r="I275">
        <v>150</v>
      </c>
      <c r="J275">
        <v>360</v>
      </c>
      <c r="K275">
        <v>1</v>
      </c>
      <c r="L275" t="s">
        <v>31</v>
      </c>
      <c r="M275" t="s">
        <v>18</v>
      </c>
    </row>
    <row r="276" spans="1:13" x14ac:dyDescent="0.3">
      <c r="A276" t="s">
        <v>299</v>
      </c>
      <c r="B276" t="s">
        <v>14</v>
      </c>
      <c r="C276" t="s">
        <v>20</v>
      </c>
      <c r="D276">
        <v>2</v>
      </c>
      <c r="E276" t="s">
        <v>16</v>
      </c>
      <c r="F276" t="s">
        <v>15</v>
      </c>
      <c r="G276">
        <v>3900</v>
      </c>
      <c r="H276">
        <v>0</v>
      </c>
      <c r="I276">
        <v>90</v>
      </c>
      <c r="J276">
        <v>360</v>
      </c>
      <c r="K276">
        <v>1</v>
      </c>
      <c r="L276" t="s">
        <v>31</v>
      </c>
      <c r="M276" t="s">
        <v>18</v>
      </c>
    </row>
    <row r="277" spans="1:13" x14ac:dyDescent="0.3">
      <c r="A277" t="s">
        <v>300</v>
      </c>
      <c r="B277" t="s">
        <v>14</v>
      </c>
      <c r="C277" t="s">
        <v>20</v>
      </c>
      <c r="D277">
        <v>1</v>
      </c>
      <c r="E277" t="s">
        <v>16</v>
      </c>
      <c r="F277" t="s">
        <v>15</v>
      </c>
      <c r="G277">
        <v>2750</v>
      </c>
      <c r="H277">
        <v>1842</v>
      </c>
      <c r="I277">
        <v>115</v>
      </c>
      <c r="J277">
        <v>360</v>
      </c>
      <c r="K277">
        <v>1</v>
      </c>
      <c r="L277" t="s">
        <v>31</v>
      </c>
      <c r="M277" t="s">
        <v>18</v>
      </c>
    </row>
    <row r="278" spans="1:13" x14ac:dyDescent="0.3">
      <c r="A278" t="s">
        <v>301</v>
      </c>
      <c r="B278" t="s">
        <v>14</v>
      </c>
      <c r="C278" t="s">
        <v>20</v>
      </c>
      <c r="D278">
        <v>0</v>
      </c>
      <c r="E278" t="s">
        <v>16</v>
      </c>
      <c r="F278" t="s">
        <v>15</v>
      </c>
      <c r="G278">
        <v>3993</v>
      </c>
      <c r="H278">
        <v>3274</v>
      </c>
      <c r="I278">
        <v>207</v>
      </c>
      <c r="J278">
        <v>360</v>
      </c>
      <c r="K278">
        <v>1</v>
      </c>
      <c r="L278" t="s">
        <v>31</v>
      </c>
      <c r="M278" t="s">
        <v>18</v>
      </c>
    </row>
    <row r="279" spans="1:13" x14ac:dyDescent="0.3">
      <c r="A279" t="s">
        <v>302</v>
      </c>
      <c r="B279" t="s">
        <v>14</v>
      </c>
      <c r="C279" t="s">
        <v>20</v>
      </c>
      <c r="D279">
        <v>0</v>
      </c>
      <c r="E279" t="s">
        <v>16</v>
      </c>
      <c r="F279" t="s">
        <v>15</v>
      </c>
      <c r="G279">
        <v>3103</v>
      </c>
      <c r="H279">
        <v>1300</v>
      </c>
      <c r="I279">
        <v>80</v>
      </c>
      <c r="J279">
        <v>360</v>
      </c>
      <c r="K279">
        <v>1</v>
      </c>
      <c r="L279" t="s">
        <v>17</v>
      </c>
      <c r="M279" t="s">
        <v>18</v>
      </c>
    </row>
    <row r="280" spans="1:13" x14ac:dyDescent="0.3">
      <c r="A280" t="s">
        <v>303</v>
      </c>
      <c r="B280" t="s">
        <v>14</v>
      </c>
      <c r="C280" t="s">
        <v>20</v>
      </c>
      <c r="D280">
        <v>0</v>
      </c>
      <c r="E280" t="s">
        <v>16</v>
      </c>
      <c r="F280" t="s">
        <v>15</v>
      </c>
      <c r="G280">
        <v>14583</v>
      </c>
      <c r="H280">
        <v>0</v>
      </c>
      <c r="I280">
        <v>436</v>
      </c>
      <c r="J280">
        <v>360</v>
      </c>
      <c r="K280">
        <v>1</v>
      </c>
      <c r="L280" t="s">
        <v>31</v>
      </c>
      <c r="M280" t="s">
        <v>18</v>
      </c>
    </row>
    <row r="281" spans="1:13" x14ac:dyDescent="0.3">
      <c r="A281" t="s">
        <v>304</v>
      </c>
      <c r="B281" t="s">
        <v>42</v>
      </c>
      <c r="C281" t="s">
        <v>20</v>
      </c>
      <c r="D281">
        <v>0</v>
      </c>
      <c r="E281" t="s">
        <v>25</v>
      </c>
      <c r="F281" t="s">
        <v>15</v>
      </c>
      <c r="G281">
        <v>4100</v>
      </c>
      <c r="H281">
        <v>0</v>
      </c>
      <c r="I281">
        <v>124</v>
      </c>
      <c r="J281">
        <v>360</v>
      </c>
      <c r="L281" t="s">
        <v>21</v>
      </c>
      <c r="M281" t="s">
        <v>18</v>
      </c>
    </row>
    <row r="282" spans="1:13" x14ac:dyDescent="0.3">
      <c r="A282" t="s">
        <v>305</v>
      </c>
      <c r="B282" t="s">
        <v>14</v>
      </c>
      <c r="C282" t="s">
        <v>15</v>
      </c>
      <c r="D282">
        <v>1</v>
      </c>
      <c r="E282" t="s">
        <v>25</v>
      </c>
      <c r="F282" t="s">
        <v>20</v>
      </c>
      <c r="G282">
        <v>4053</v>
      </c>
      <c r="H282">
        <v>2426</v>
      </c>
      <c r="I282">
        <v>158</v>
      </c>
      <c r="J282">
        <v>360</v>
      </c>
      <c r="K282">
        <v>0</v>
      </c>
      <c r="L282" t="s">
        <v>17</v>
      </c>
      <c r="M282" t="s">
        <v>22</v>
      </c>
    </row>
    <row r="283" spans="1:13" x14ac:dyDescent="0.3">
      <c r="A283" t="s">
        <v>306</v>
      </c>
      <c r="B283" t="s">
        <v>14</v>
      </c>
      <c r="C283" t="s">
        <v>20</v>
      </c>
      <c r="D283">
        <v>0</v>
      </c>
      <c r="E283" t="s">
        <v>16</v>
      </c>
      <c r="F283" t="s">
        <v>15</v>
      </c>
      <c r="G283">
        <v>3927</v>
      </c>
      <c r="H283">
        <v>800</v>
      </c>
      <c r="I283">
        <v>112</v>
      </c>
      <c r="J283">
        <v>360</v>
      </c>
      <c r="K283">
        <v>1</v>
      </c>
      <c r="L283" t="s">
        <v>31</v>
      </c>
      <c r="M283" t="s">
        <v>18</v>
      </c>
    </row>
    <row r="284" spans="1:13" x14ac:dyDescent="0.3">
      <c r="A284" t="s">
        <v>307</v>
      </c>
      <c r="B284" t="s">
        <v>14</v>
      </c>
      <c r="C284" t="s">
        <v>20</v>
      </c>
      <c r="D284">
        <v>2</v>
      </c>
      <c r="E284" t="s">
        <v>16</v>
      </c>
      <c r="F284" t="s">
        <v>15</v>
      </c>
      <c r="G284">
        <v>2301</v>
      </c>
      <c r="H284">
        <v>985.79998780000005</v>
      </c>
      <c r="I284">
        <v>78</v>
      </c>
      <c r="J284">
        <v>180</v>
      </c>
      <c r="K284">
        <v>1</v>
      </c>
      <c r="L284" t="s">
        <v>17</v>
      </c>
      <c r="M284" t="s">
        <v>18</v>
      </c>
    </row>
    <row r="285" spans="1:13" x14ac:dyDescent="0.3">
      <c r="A285" t="s">
        <v>308</v>
      </c>
      <c r="B285" t="s">
        <v>42</v>
      </c>
      <c r="C285" t="s">
        <v>15</v>
      </c>
      <c r="D285">
        <v>0</v>
      </c>
      <c r="E285" t="s">
        <v>16</v>
      </c>
      <c r="F285" t="s">
        <v>15</v>
      </c>
      <c r="G285">
        <v>1811</v>
      </c>
      <c r="H285">
        <v>1666</v>
      </c>
      <c r="I285">
        <v>54</v>
      </c>
      <c r="J285">
        <v>360</v>
      </c>
      <c r="K285">
        <v>1</v>
      </c>
      <c r="L285" t="s">
        <v>17</v>
      </c>
      <c r="M285" t="s">
        <v>18</v>
      </c>
    </row>
    <row r="286" spans="1:13" x14ac:dyDescent="0.3">
      <c r="A286" t="s">
        <v>309</v>
      </c>
      <c r="B286" t="s">
        <v>14</v>
      </c>
      <c r="C286" t="s">
        <v>20</v>
      </c>
      <c r="D286">
        <v>0</v>
      </c>
      <c r="E286" t="s">
        <v>16</v>
      </c>
      <c r="F286" t="s">
        <v>15</v>
      </c>
      <c r="G286">
        <v>20667</v>
      </c>
      <c r="H286">
        <v>0</v>
      </c>
      <c r="J286">
        <v>360</v>
      </c>
      <c r="K286">
        <v>1</v>
      </c>
      <c r="L286" t="s">
        <v>21</v>
      </c>
      <c r="M286" t="s">
        <v>22</v>
      </c>
    </row>
    <row r="287" spans="1:13" x14ac:dyDescent="0.3">
      <c r="A287" t="s">
        <v>310</v>
      </c>
      <c r="B287" t="s">
        <v>14</v>
      </c>
      <c r="C287" t="s">
        <v>15</v>
      </c>
      <c r="D287">
        <v>0</v>
      </c>
      <c r="E287" t="s">
        <v>16</v>
      </c>
      <c r="F287" t="s">
        <v>15</v>
      </c>
      <c r="G287">
        <v>3158</v>
      </c>
      <c r="H287">
        <v>3053</v>
      </c>
      <c r="I287">
        <v>89</v>
      </c>
      <c r="J287">
        <v>360</v>
      </c>
      <c r="K287">
        <v>1</v>
      </c>
      <c r="L287" t="s">
        <v>21</v>
      </c>
      <c r="M287" t="s">
        <v>18</v>
      </c>
    </row>
    <row r="288" spans="1:13" x14ac:dyDescent="0.3">
      <c r="A288" t="s">
        <v>311</v>
      </c>
      <c r="B288" t="s">
        <v>42</v>
      </c>
      <c r="C288" t="s">
        <v>15</v>
      </c>
      <c r="D288">
        <v>0</v>
      </c>
      <c r="E288" t="s">
        <v>16</v>
      </c>
      <c r="F288" t="s">
        <v>20</v>
      </c>
      <c r="G288">
        <v>2600</v>
      </c>
      <c r="H288">
        <v>1717</v>
      </c>
      <c r="I288">
        <v>99</v>
      </c>
      <c r="J288">
        <v>300</v>
      </c>
      <c r="K288">
        <v>1</v>
      </c>
      <c r="L288" t="s">
        <v>31</v>
      </c>
      <c r="M288" t="s">
        <v>22</v>
      </c>
    </row>
    <row r="289" spans="1:13" x14ac:dyDescent="0.3">
      <c r="A289" t="s">
        <v>312</v>
      </c>
      <c r="B289" t="s">
        <v>14</v>
      </c>
      <c r="C289" t="s">
        <v>20</v>
      </c>
      <c r="D289">
        <v>0</v>
      </c>
      <c r="E289" t="s">
        <v>16</v>
      </c>
      <c r="F289" t="s">
        <v>15</v>
      </c>
      <c r="G289">
        <v>3704</v>
      </c>
      <c r="H289">
        <v>2000</v>
      </c>
      <c r="I289">
        <v>120</v>
      </c>
      <c r="J289">
        <v>360</v>
      </c>
      <c r="K289">
        <v>1</v>
      </c>
      <c r="L289" t="s">
        <v>21</v>
      </c>
      <c r="M289" t="s">
        <v>18</v>
      </c>
    </row>
    <row r="290" spans="1:13" x14ac:dyDescent="0.3">
      <c r="A290" t="s">
        <v>313</v>
      </c>
      <c r="B290" t="s">
        <v>42</v>
      </c>
      <c r="C290" t="s">
        <v>15</v>
      </c>
      <c r="D290">
        <v>0</v>
      </c>
      <c r="E290" t="s">
        <v>16</v>
      </c>
      <c r="F290" t="s">
        <v>15</v>
      </c>
      <c r="G290">
        <v>4124</v>
      </c>
      <c r="H290">
        <v>0</v>
      </c>
      <c r="I290">
        <v>115</v>
      </c>
      <c r="J290">
        <v>360</v>
      </c>
      <c r="K290">
        <v>1</v>
      </c>
      <c r="L290" t="s">
        <v>31</v>
      </c>
      <c r="M290" t="s">
        <v>18</v>
      </c>
    </row>
    <row r="291" spans="1:13" x14ac:dyDescent="0.3">
      <c r="A291" t="s">
        <v>314</v>
      </c>
      <c r="B291" t="s">
        <v>14</v>
      </c>
      <c r="C291" t="s">
        <v>15</v>
      </c>
      <c r="D291">
        <v>0</v>
      </c>
      <c r="E291" t="s">
        <v>16</v>
      </c>
      <c r="F291" t="s">
        <v>15</v>
      </c>
      <c r="G291">
        <v>9508</v>
      </c>
      <c r="H291">
        <v>0</v>
      </c>
      <c r="I291">
        <v>187</v>
      </c>
      <c r="J291">
        <v>360</v>
      </c>
      <c r="K291">
        <v>1</v>
      </c>
      <c r="L291" t="s">
        <v>21</v>
      </c>
      <c r="M291" t="s">
        <v>18</v>
      </c>
    </row>
    <row r="292" spans="1:13" x14ac:dyDescent="0.3">
      <c r="A292" t="s">
        <v>315</v>
      </c>
      <c r="B292" t="s">
        <v>14</v>
      </c>
      <c r="C292" t="s">
        <v>20</v>
      </c>
      <c r="D292">
        <v>0</v>
      </c>
      <c r="E292" t="s">
        <v>16</v>
      </c>
      <c r="F292" t="s">
        <v>15</v>
      </c>
      <c r="G292">
        <v>3075</v>
      </c>
      <c r="H292">
        <v>2416</v>
      </c>
      <c r="I292">
        <v>139</v>
      </c>
      <c r="J292">
        <v>360</v>
      </c>
      <c r="K292">
        <v>1</v>
      </c>
      <c r="L292" t="s">
        <v>21</v>
      </c>
      <c r="M292" t="s">
        <v>18</v>
      </c>
    </row>
    <row r="293" spans="1:13" x14ac:dyDescent="0.3">
      <c r="A293" t="s">
        <v>316</v>
      </c>
      <c r="B293" t="s">
        <v>14</v>
      </c>
      <c r="C293" t="s">
        <v>20</v>
      </c>
      <c r="D293">
        <v>2</v>
      </c>
      <c r="E293" t="s">
        <v>16</v>
      </c>
      <c r="F293" t="s">
        <v>15</v>
      </c>
      <c r="G293">
        <v>4400</v>
      </c>
      <c r="H293">
        <v>0</v>
      </c>
      <c r="I293">
        <v>127</v>
      </c>
      <c r="J293">
        <v>360</v>
      </c>
      <c r="K293">
        <v>0</v>
      </c>
      <c r="L293" t="s">
        <v>31</v>
      </c>
      <c r="M293" t="s">
        <v>22</v>
      </c>
    </row>
    <row r="294" spans="1:13" x14ac:dyDescent="0.3">
      <c r="A294" t="s">
        <v>317</v>
      </c>
      <c r="B294" t="s">
        <v>14</v>
      </c>
      <c r="C294" t="s">
        <v>20</v>
      </c>
      <c r="D294">
        <v>2</v>
      </c>
      <c r="E294" t="s">
        <v>16</v>
      </c>
      <c r="F294" t="s">
        <v>15</v>
      </c>
      <c r="G294">
        <v>3153</v>
      </c>
      <c r="H294">
        <v>1560</v>
      </c>
      <c r="I294">
        <v>134</v>
      </c>
      <c r="J294">
        <v>360</v>
      </c>
      <c r="K294">
        <v>1</v>
      </c>
      <c r="L294" t="s">
        <v>17</v>
      </c>
      <c r="M294" t="s">
        <v>18</v>
      </c>
    </row>
    <row r="295" spans="1:13" x14ac:dyDescent="0.3">
      <c r="A295" t="s">
        <v>318</v>
      </c>
      <c r="B295" t="s">
        <v>42</v>
      </c>
      <c r="C295" t="s">
        <v>15</v>
      </c>
      <c r="E295" t="s">
        <v>16</v>
      </c>
      <c r="F295" t="s">
        <v>15</v>
      </c>
      <c r="G295">
        <v>5417</v>
      </c>
      <c r="H295">
        <v>0</v>
      </c>
      <c r="I295">
        <v>143</v>
      </c>
      <c r="J295">
        <v>480</v>
      </c>
      <c r="K295">
        <v>0</v>
      </c>
      <c r="L295" t="s">
        <v>17</v>
      </c>
      <c r="M295" t="s">
        <v>22</v>
      </c>
    </row>
    <row r="296" spans="1:13" x14ac:dyDescent="0.3">
      <c r="A296" t="s">
        <v>319</v>
      </c>
      <c r="B296" t="s">
        <v>14</v>
      </c>
      <c r="C296" t="s">
        <v>20</v>
      </c>
      <c r="D296">
        <v>0</v>
      </c>
      <c r="E296" t="s">
        <v>16</v>
      </c>
      <c r="F296" t="s">
        <v>15</v>
      </c>
      <c r="G296">
        <v>2383</v>
      </c>
      <c r="H296">
        <v>3334</v>
      </c>
      <c r="I296">
        <v>172</v>
      </c>
      <c r="J296">
        <v>360</v>
      </c>
      <c r="K296">
        <v>1</v>
      </c>
      <c r="L296" t="s">
        <v>31</v>
      </c>
      <c r="M296" t="s">
        <v>18</v>
      </c>
    </row>
    <row r="297" spans="1:13" x14ac:dyDescent="0.3">
      <c r="A297" t="s">
        <v>320</v>
      </c>
      <c r="B297" t="s">
        <v>14</v>
      </c>
      <c r="C297" t="s">
        <v>20</v>
      </c>
      <c r="D297" t="s">
        <v>30</v>
      </c>
      <c r="E297" t="s">
        <v>16</v>
      </c>
      <c r="G297">
        <v>4416</v>
      </c>
      <c r="H297">
        <v>1250</v>
      </c>
      <c r="I297">
        <v>110</v>
      </c>
      <c r="J297">
        <v>360</v>
      </c>
      <c r="K297">
        <v>1</v>
      </c>
      <c r="L297" t="s">
        <v>17</v>
      </c>
      <c r="M297" t="s">
        <v>18</v>
      </c>
    </row>
    <row r="298" spans="1:13" x14ac:dyDescent="0.3">
      <c r="A298" t="s">
        <v>321</v>
      </c>
      <c r="B298" t="s">
        <v>14</v>
      </c>
      <c r="C298" t="s">
        <v>20</v>
      </c>
      <c r="D298">
        <v>1</v>
      </c>
      <c r="E298" t="s">
        <v>16</v>
      </c>
      <c r="F298" t="s">
        <v>15</v>
      </c>
      <c r="G298">
        <v>6875</v>
      </c>
      <c r="H298">
        <v>0</v>
      </c>
      <c r="I298">
        <v>200</v>
      </c>
      <c r="J298">
        <v>360</v>
      </c>
      <c r="K298">
        <v>1</v>
      </c>
      <c r="L298" t="s">
        <v>31</v>
      </c>
      <c r="M298" t="s">
        <v>18</v>
      </c>
    </row>
    <row r="299" spans="1:13" x14ac:dyDescent="0.3">
      <c r="A299" t="s">
        <v>322</v>
      </c>
      <c r="B299" t="s">
        <v>42</v>
      </c>
      <c r="C299" t="s">
        <v>20</v>
      </c>
      <c r="D299">
        <v>1</v>
      </c>
      <c r="E299" t="s">
        <v>16</v>
      </c>
      <c r="F299" t="s">
        <v>15</v>
      </c>
      <c r="G299">
        <v>4666</v>
      </c>
      <c r="H299">
        <v>0</v>
      </c>
      <c r="I299">
        <v>135</v>
      </c>
      <c r="J299">
        <v>360</v>
      </c>
      <c r="K299">
        <v>1</v>
      </c>
      <c r="L299" t="s">
        <v>17</v>
      </c>
      <c r="M299" t="s">
        <v>18</v>
      </c>
    </row>
    <row r="300" spans="1:13" x14ac:dyDescent="0.3">
      <c r="A300" t="s">
        <v>323</v>
      </c>
      <c r="B300" t="s">
        <v>42</v>
      </c>
      <c r="C300" t="s">
        <v>15</v>
      </c>
      <c r="D300">
        <v>0</v>
      </c>
      <c r="E300" t="s">
        <v>16</v>
      </c>
      <c r="F300" t="s">
        <v>15</v>
      </c>
      <c r="G300">
        <v>5000</v>
      </c>
      <c r="H300">
        <v>2541</v>
      </c>
      <c r="I300">
        <v>151</v>
      </c>
      <c r="J300">
        <v>480</v>
      </c>
      <c r="K300">
        <v>1</v>
      </c>
      <c r="L300" t="s">
        <v>21</v>
      </c>
      <c r="M300" t="s">
        <v>22</v>
      </c>
    </row>
    <row r="301" spans="1:13" x14ac:dyDescent="0.3">
      <c r="A301" t="s">
        <v>324</v>
      </c>
      <c r="B301" t="s">
        <v>14</v>
      </c>
      <c r="C301" t="s">
        <v>20</v>
      </c>
      <c r="D301">
        <v>1</v>
      </c>
      <c r="E301" t="s">
        <v>16</v>
      </c>
      <c r="F301" t="s">
        <v>15</v>
      </c>
      <c r="G301">
        <v>2014</v>
      </c>
      <c r="H301">
        <v>2925</v>
      </c>
      <c r="I301">
        <v>113</v>
      </c>
      <c r="J301">
        <v>360</v>
      </c>
      <c r="K301">
        <v>1</v>
      </c>
      <c r="L301" t="s">
        <v>17</v>
      </c>
      <c r="M301" t="s">
        <v>22</v>
      </c>
    </row>
    <row r="302" spans="1:13" x14ac:dyDescent="0.3">
      <c r="A302" t="s">
        <v>325</v>
      </c>
      <c r="B302" t="s">
        <v>14</v>
      </c>
      <c r="C302" t="s">
        <v>20</v>
      </c>
      <c r="D302">
        <v>0</v>
      </c>
      <c r="E302" t="s">
        <v>25</v>
      </c>
      <c r="F302" t="s">
        <v>15</v>
      </c>
      <c r="G302">
        <v>1800</v>
      </c>
      <c r="H302">
        <v>2934</v>
      </c>
      <c r="I302">
        <v>93</v>
      </c>
      <c r="J302">
        <v>360</v>
      </c>
      <c r="K302">
        <v>0</v>
      </c>
      <c r="L302" t="s">
        <v>17</v>
      </c>
      <c r="M302" t="s">
        <v>22</v>
      </c>
    </row>
    <row r="303" spans="1:13" x14ac:dyDescent="0.3">
      <c r="A303" t="s">
        <v>326</v>
      </c>
      <c r="B303" t="s">
        <v>14</v>
      </c>
      <c r="C303" t="s">
        <v>20</v>
      </c>
      <c r="E303" t="s">
        <v>25</v>
      </c>
      <c r="F303" t="s">
        <v>15</v>
      </c>
      <c r="G303">
        <v>2875</v>
      </c>
      <c r="H303">
        <v>1750</v>
      </c>
      <c r="I303">
        <v>105</v>
      </c>
      <c r="J303">
        <v>360</v>
      </c>
      <c r="K303">
        <v>1</v>
      </c>
      <c r="L303" t="s">
        <v>31</v>
      </c>
      <c r="M303" t="s">
        <v>18</v>
      </c>
    </row>
    <row r="304" spans="1:13" x14ac:dyDescent="0.3">
      <c r="A304" t="s">
        <v>327</v>
      </c>
      <c r="B304" t="s">
        <v>42</v>
      </c>
      <c r="C304" t="s">
        <v>15</v>
      </c>
      <c r="D304">
        <v>0</v>
      </c>
      <c r="E304" t="s">
        <v>16</v>
      </c>
      <c r="F304" t="s">
        <v>15</v>
      </c>
      <c r="G304">
        <v>5000</v>
      </c>
      <c r="H304">
        <v>0</v>
      </c>
      <c r="I304">
        <v>132</v>
      </c>
      <c r="J304">
        <v>360</v>
      </c>
      <c r="K304">
        <v>1</v>
      </c>
      <c r="L304" t="s">
        <v>21</v>
      </c>
      <c r="M304" t="s">
        <v>18</v>
      </c>
    </row>
    <row r="305" spans="1:13" x14ac:dyDescent="0.3">
      <c r="A305" t="s">
        <v>328</v>
      </c>
      <c r="B305" t="s">
        <v>14</v>
      </c>
      <c r="C305" t="s">
        <v>20</v>
      </c>
      <c r="D305">
        <v>1</v>
      </c>
      <c r="E305" t="s">
        <v>16</v>
      </c>
      <c r="F305" t="s">
        <v>15</v>
      </c>
      <c r="G305">
        <v>1625</v>
      </c>
      <c r="H305">
        <v>1803</v>
      </c>
      <c r="I305">
        <v>96</v>
      </c>
      <c r="J305">
        <v>360</v>
      </c>
      <c r="K305">
        <v>1</v>
      </c>
      <c r="L305" t="s">
        <v>17</v>
      </c>
      <c r="M305" t="s">
        <v>18</v>
      </c>
    </row>
    <row r="306" spans="1:13" x14ac:dyDescent="0.3">
      <c r="A306" t="s">
        <v>329</v>
      </c>
      <c r="B306" t="s">
        <v>14</v>
      </c>
      <c r="C306" t="s">
        <v>15</v>
      </c>
      <c r="D306">
        <v>0</v>
      </c>
      <c r="E306" t="s">
        <v>16</v>
      </c>
      <c r="F306" t="s">
        <v>15</v>
      </c>
      <c r="G306">
        <v>4000</v>
      </c>
      <c r="H306">
        <v>2500</v>
      </c>
      <c r="I306">
        <v>140</v>
      </c>
      <c r="J306">
        <v>360</v>
      </c>
      <c r="K306">
        <v>1</v>
      </c>
      <c r="L306" t="s">
        <v>21</v>
      </c>
      <c r="M306" t="s">
        <v>18</v>
      </c>
    </row>
    <row r="307" spans="1:13" x14ac:dyDescent="0.3">
      <c r="A307" t="s">
        <v>330</v>
      </c>
      <c r="B307" t="s">
        <v>14</v>
      </c>
      <c r="C307" t="s">
        <v>15</v>
      </c>
      <c r="D307">
        <v>0</v>
      </c>
      <c r="E307" t="s">
        <v>25</v>
      </c>
      <c r="F307" t="s">
        <v>15</v>
      </c>
      <c r="G307">
        <v>2000</v>
      </c>
      <c r="H307">
        <v>0</v>
      </c>
      <c r="J307">
        <v>360</v>
      </c>
      <c r="K307">
        <v>1</v>
      </c>
      <c r="L307" t="s">
        <v>17</v>
      </c>
      <c r="M307" t="s">
        <v>22</v>
      </c>
    </row>
    <row r="308" spans="1:13" x14ac:dyDescent="0.3">
      <c r="A308" t="s">
        <v>331</v>
      </c>
      <c r="B308" t="s">
        <v>42</v>
      </c>
      <c r="C308" t="s">
        <v>15</v>
      </c>
      <c r="D308">
        <v>0</v>
      </c>
      <c r="E308" t="s">
        <v>16</v>
      </c>
      <c r="F308" t="s">
        <v>15</v>
      </c>
      <c r="G308">
        <v>3762</v>
      </c>
      <c r="H308">
        <v>1666</v>
      </c>
      <c r="I308">
        <v>135</v>
      </c>
      <c r="J308">
        <v>360</v>
      </c>
      <c r="K308">
        <v>1</v>
      </c>
      <c r="L308" t="s">
        <v>21</v>
      </c>
      <c r="M308" t="s">
        <v>18</v>
      </c>
    </row>
    <row r="309" spans="1:13" x14ac:dyDescent="0.3">
      <c r="A309" t="s">
        <v>332</v>
      </c>
      <c r="B309" t="s">
        <v>42</v>
      </c>
      <c r="C309" t="s">
        <v>15</v>
      </c>
      <c r="D309">
        <v>0</v>
      </c>
      <c r="E309" t="s">
        <v>16</v>
      </c>
      <c r="F309" t="s">
        <v>15</v>
      </c>
      <c r="G309">
        <v>2400</v>
      </c>
      <c r="H309">
        <v>1863</v>
      </c>
      <c r="I309">
        <v>104</v>
      </c>
      <c r="J309">
        <v>360</v>
      </c>
      <c r="K309">
        <v>0</v>
      </c>
      <c r="L309" t="s">
        <v>17</v>
      </c>
      <c r="M309" t="s">
        <v>22</v>
      </c>
    </row>
    <row r="310" spans="1:13" x14ac:dyDescent="0.3">
      <c r="A310" t="s">
        <v>333</v>
      </c>
      <c r="B310" t="s">
        <v>14</v>
      </c>
      <c r="C310" t="s">
        <v>15</v>
      </c>
      <c r="D310">
        <v>0</v>
      </c>
      <c r="E310" t="s">
        <v>16</v>
      </c>
      <c r="F310" t="s">
        <v>15</v>
      </c>
      <c r="G310">
        <v>20233</v>
      </c>
      <c r="H310">
        <v>0</v>
      </c>
      <c r="I310">
        <v>480</v>
      </c>
      <c r="J310">
        <v>360</v>
      </c>
      <c r="K310">
        <v>1</v>
      </c>
      <c r="L310" t="s">
        <v>21</v>
      </c>
      <c r="M310" t="s">
        <v>22</v>
      </c>
    </row>
    <row r="311" spans="1:13" x14ac:dyDescent="0.3">
      <c r="A311" t="s">
        <v>334</v>
      </c>
      <c r="B311" t="s">
        <v>14</v>
      </c>
      <c r="C311" t="s">
        <v>20</v>
      </c>
      <c r="D311">
        <v>2</v>
      </c>
      <c r="E311" t="s">
        <v>25</v>
      </c>
      <c r="F311" t="s">
        <v>15</v>
      </c>
      <c r="G311">
        <v>7667</v>
      </c>
      <c r="H311">
        <v>0</v>
      </c>
      <c r="I311">
        <v>185</v>
      </c>
      <c r="J311">
        <v>360</v>
      </c>
      <c r="L311" t="s">
        <v>21</v>
      </c>
      <c r="M311" t="s">
        <v>18</v>
      </c>
    </row>
    <row r="312" spans="1:13" x14ac:dyDescent="0.3">
      <c r="A312" t="s">
        <v>335</v>
      </c>
      <c r="B312" t="s">
        <v>42</v>
      </c>
      <c r="C312" t="s">
        <v>15</v>
      </c>
      <c r="D312">
        <v>0</v>
      </c>
      <c r="E312" t="s">
        <v>16</v>
      </c>
      <c r="F312" t="s">
        <v>15</v>
      </c>
      <c r="G312">
        <v>2917</v>
      </c>
      <c r="H312">
        <v>0</v>
      </c>
      <c r="I312">
        <v>84</v>
      </c>
      <c r="J312">
        <v>360</v>
      </c>
      <c r="K312">
        <v>1</v>
      </c>
      <c r="L312" t="s">
        <v>31</v>
      </c>
      <c r="M312" t="s">
        <v>18</v>
      </c>
    </row>
    <row r="313" spans="1:13" x14ac:dyDescent="0.3">
      <c r="A313" t="s">
        <v>336</v>
      </c>
      <c r="B313" t="s">
        <v>14</v>
      </c>
      <c r="C313" t="s">
        <v>15</v>
      </c>
      <c r="D313">
        <v>0</v>
      </c>
      <c r="E313" t="s">
        <v>25</v>
      </c>
      <c r="F313" t="s">
        <v>15</v>
      </c>
      <c r="G313">
        <v>2927</v>
      </c>
      <c r="H313">
        <v>2405</v>
      </c>
      <c r="I313">
        <v>111</v>
      </c>
      <c r="J313">
        <v>360</v>
      </c>
      <c r="K313">
        <v>1</v>
      </c>
      <c r="L313" t="s">
        <v>31</v>
      </c>
      <c r="M313" t="s">
        <v>18</v>
      </c>
    </row>
    <row r="314" spans="1:13" x14ac:dyDescent="0.3">
      <c r="A314" t="s">
        <v>337</v>
      </c>
      <c r="B314" t="s">
        <v>42</v>
      </c>
      <c r="C314" t="s">
        <v>15</v>
      </c>
      <c r="D314">
        <v>0</v>
      </c>
      <c r="E314" t="s">
        <v>16</v>
      </c>
      <c r="F314" t="s">
        <v>15</v>
      </c>
      <c r="G314">
        <v>2507</v>
      </c>
      <c r="H314">
        <v>0</v>
      </c>
      <c r="I314">
        <v>56</v>
      </c>
      <c r="J314">
        <v>360</v>
      </c>
      <c r="K314">
        <v>1</v>
      </c>
      <c r="L314" t="s">
        <v>21</v>
      </c>
      <c r="M314" t="s">
        <v>18</v>
      </c>
    </row>
    <row r="315" spans="1:13" x14ac:dyDescent="0.3">
      <c r="A315" t="s">
        <v>338</v>
      </c>
      <c r="B315" t="s">
        <v>14</v>
      </c>
      <c r="C315" t="s">
        <v>20</v>
      </c>
      <c r="D315">
        <v>2</v>
      </c>
      <c r="E315" t="s">
        <v>16</v>
      </c>
      <c r="F315" t="s">
        <v>20</v>
      </c>
      <c r="G315">
        <v>5746</v>
      </c>
      <c r="H315">
        <v>0</v>
      </c>
      <c r="I315">
        <v>144</v>
      </c>
      <c r="J315">
        <v>84</v>
      </c>
      <c r="L315" t="s">
        <v>21</v>
      </c>
      <c r="M315" t="s">
        <v>18</v>
      </c>
    </row>
    <row r="316" spans="1:13" x14ac:dyDescent="0.3">
      <c r="A316" t="s">
        <v>339</v>
      </c>
      <c r="C316" t="s">
        <v>20</v>
      </c>
      <c r="D316">
        <v>0</v>
      </c>
      <c r="E316" t="s">
        <v>16</v>
      </c>
      <c r="F316" t="s">
        <v>15</v>
      </c>
      <c r="G316">
        <v>2473</v>
      </c>
      <c r="H316">
        <v>1843</v>
      </c>
      <c r="I316">
        <v>159</v>
      </c>
      <c r="J316">
        <v>360</v>
      </c>
      <c r="K316">
        <v>1</v>
      </c>
      <c r="L316" t="s">
        <v>21</v>
      </c>
      <c r="M316" t="s">
        <v>22</v>
      </c>
    </row>
    <row r="317" spans="1:13" x14ac:dyDescent="0.3">
      <c r="A317" t="s">
        <v>340</v>
      </c>
      <c r="B317" t="s">
        <v>14</v>
      </c>
      <c r="C317" t="s">
        <v>20</v>
      </c>
      <c r="D317">
        <v>1</v>
      </c>
      <c r="E317" t="s">
        <v>25</v>
      </c>
      <c r="F317" t="s">
        <v>15</v>
      </c>
      <c r="G317">
        <v>3399</v>
      </c>
      <c r="H317">
        <v>1640</v>
      </c>
      <c r="I317">
        <v>111</v>
      </c>
      <c r="J317">
        <v>180</v>
      </c>
      <c r="K317">
        <v>1</v>
      </c>
      <c r="L317" t="s">
        <v>17</v>
      </c>
      <c r="M317" t="s">
        <v>18</v>
      </c>
    </row>
    <row r="318" spans="1:13" x14ac:dyDescent="0.3">
      <c r="A318" t="s">
        <v>341</v>
      </c>
      <c r="B318" t="s">
        <v>14</v>
      </c>
      <c r="C318" t="s">
        <v>20</v>
      </c>
      <c r="D318">
        <v>2</v>
      </c>
      <c r="E318" t="s">
        <v>16</v>
      </c>
      <c r="F318" t="s">
        <v>15</v>
      </c>
      <c r="G318">
        <v>3717</v>
      </c>
      <c r="H318">
        <v>0</v>
      </c>
      <c r="I318">
        <v>120</v>
      </c>
      <c r="J318">
        <v>360</v>
      </c>
      <c r="K318">
        <v>1</v>
      </c>
      <c r="L318" t="s">
        <v>31</v>
      </c>
      <c r="M318" t="s">
        <v>18</v>
      </c>
    </row>
    <row r="319" spans="1:13" x14ac:dyDescent="0.3">
      <c r="A319" t="s">
        <v>342</v>
      </c>
      <c r="B319" t="s">
        <v>14</v>
      </c>
      <c r="C319" t="s">
        <v>20</v>
      </c>
      <c r="D319">
        <v>0</v>
      </c>
      <c r="E319" t="s">
        <v>16</v>
      </c>
      <c r="F319" t="s">
        <v>15</v>
      </c>
      <c r="G319">
        <v>2058</v>
      </c>
      <c r="H319">
        <v>2134</v>
      </c>
      <c r="I319">
        <v>88</v>
      </c>
      <c r="J319">
        <v>360</v>
      </c>
      <c r="L319" t="s">
        <v>17</v>
      </c>
      <c r="M319" t="s">
        <v>18</v>
      </c>
    </row>
    <row r="320" spans="1:13" x14ac:dyDescent="0.3">
      <c r="A320" t="s">
        <v>343</v>
      </c>
      <c r="B320" t="s">
        <v>42</v>
      </c>
      <c r="C320" t="s">
        <v>15</v>
      </c>
      <c r="D320">
        <v>1</v>
      </c>
      <c r="E320" t="s">
        <v>16</v>
      </c>
      <c r="F320" t="s">
        <v>15</v>
      </c>
      <c r="G320">
        <v>3541</v>
      </c>
      <c r="H320">
        <v>0</v>
      </c>
      <c r="I320">
        <v>112</v>
      </c>
      <c r="J320">
        <v>360</v>
      </c>
      <c r="L320" t="s">
        <v>31</v>
      </c>
      <c r="M320" t="s">
        <v>18</v>
      </c>
    </row>
    <row r="321" spans="1:13" x14ac:dyDescent="0.3">
      <c r="A321" t="s">
        <v>344</v>
      </c>
      <c r="B321" t="s">
        <v>14</v>
      </c>
      <c r="C321" t="s">
        <v>20</v>
      </c>
      <c r="D321">
        <v>1</v>
      </c>
      <c r="E321" t="s">
        <v>16</v>
      </c>
      <c r="F321" t="s">
        <v>20</v>
      </c>
      <c r="G321">
        <v>10000</v>
      </c>
      <c r="H321">
        <v>0</v>
      </c>
      <c r="I321">
        <v>155</v>
      </c>
      <c r="J321">
        <v>360</v>
      </c>
      <c r="K321">
        <v>1</v>
      </c>
      <c r="L321" t="s">
        <v>21</v>
      </c>
      <c r="M321" t="s">
        <v>22</v>
      </c>
    </row>
    <row r="322" spans="1:13" x14ac:dyDescent="0.3">
      <c r="A322" t="s">
        <v>345</v>
      </c>
      <c r="B322" t="s">
        <v>14</v>
      </c>
      <c r="C322" t="s">
        <v>20</v>
      </c>
      <c r="D322">
        <v>0</v>
      </c>
      <c r="E322" t="s">
        <v>16</v>
      </c>
      <c r="F322" t="s">
        <v>15</v>
      </c>
      <c r="G322">
        <v>2400</v>
      </c>
      <c r="H322">
        <v>2167</v>
      </c>
      <c r="I322">
        <v>115</v>
      </c>
      <c r="J322">
        <v>360</v>
      </c>
      <c r="K322">
        <v>1</v>
      </c>
      <c r="L322" t="s">
        <v>31</v>
      </c>
      <c r="M322" t="s">
        <v>18</v>
      </c>
    </row>
    <row r="323" spans="1:13" x14ac:dyDescent="0.3">
      <c r="A323" t="s">
        <v>346</v>
      </c>
      <c r="B323" t="s">
        <v>14</v>
      </c>
      <c r="C323" t="s">
        <v>20</v>
      </c>
      <c r="D323" t="s">
        <v>30</v>
      </c>
      <c r="E323" t="s">
        <v>16</v>
      </c>
      <c r="F323" t="s">
        <v>15</v>
      </c>
      <c r="G323">
        <v>4342</v>
      </c>
      <c r="H323">
        <v>189</v>
      </c>
      <c r="I323">
        <v>124</v>
      </c>
      <c r="J323">
        <v>360</v>
      </c>
      <c r="K323">
        <v>1</v>
      </c>
      <c r="L323" t="s">
        <v>31</v>
      </c>
      <c r="M323" t="s">
        <v>18</v>
      </c>
    </row>
    <row r="324" spans="1:13" x14ac:dyDescent="0.3">
      <c r="A324" t="s">
        <v>347</v>
      </c>
      <c r="B324" t="s">
        <v>14</v>
      </c>
      <c r="C324" t="s">
        <v>20</v>
      </c>
      <c r="D324">
        <v>2</v>
      </c>
      <c r="E324" t="s">
        <v>25</v>
      </c>
      <c r="F324" t="s">
        <v>15</v>
      </c>
      <c r="G324">
        <v>3601</v>
      </c>
      <c r="H324">
        <v>1590</v>
      </c>
      <c r="J324">
        <v>360</v>
      </c>
      <c r="K324">
        <v>1</v>
      </c>
      <c r="L324" t="s">
        <v>21</v>
      </c>
      <c r="M324" t="s">
        <v>18</v>
      </c>
    </row>
    <row r="325" spans="1:13" x14ac:dyDescent="0.3">
      <c r="A325" t="s">
        <v>348</v>
      </c>
      <c r="B325" t="s">
        <v>42</v>
      </c>
      <c r="C325" t="s">
        <v>15</v>
      </c>
      <c r="D325">
        <v>0</v>
      </c>
      <c r="E325" t="s">
        <v>16</v>
      </c>
      <c r="F325" t="s">
        <v>15</v>
      </c>
      <c r="G325">
        <v>3166</v>
      </c>
      <c r="H325">
        <v>2985</v>
      </c>
      <c r="I325">
        <v>132</v>
      </c>
      <c r="J325">
        <v>360</v>
      </c>
      <c r="L325" t="s">
        <v>21</v>
      </c>
      <c r="M325" t="s">
        <v>18</v>
      </c>
    </row>
    <row r="326" spans="1:13" x14ac:dyDescent="0.3">
      <c r="A326" t="s">
        <v>349</v>
      </c>
      <c r="B326" t="s">
        <v>14</v>
      </c>
      <c r="C326" t="s">
        <v>20</v>
      </c>
      <c r="D326" t="s">
        <v>30</v>
      </c>
      <c r="E326" t="s">
        <v>16</v>
      </c>
      <c r="F326" t="s">
        <v>15</v>
      </c>
      <c r="G326">
        <v>15000</v>
      </c>
      <c r="H326">
        <v>0</v>
      </c>
      <c r="I326">
        <v>300</v>
      </c>
      <c r="J326">
        <v>360</v>
      </c>
      <c r="K326">
        <v>1</v>
      </c>
      <c r="L326" t="s">
        <v>21</v>
      </c>
      <c r="M326" t="s">
        <v>18</v>
      </c>
    </row>
    <row r="327" spans="1:13" x14ac:dyDescent="0.3">
      <c r="A327" t="s">
        <v>350</v>
      </c>
      <c r="B327" t="s">
        <v>14</v>
      </c>
      <c r="C327" t="s">
        <v>20</v>
      </c>
      <c r="D327">
        <v>1</v>
      </c>
      <c r="E327" t="s">
        <v>16</v>
      </c>
      <c r="F327" t="s">
        <v>20</v>
      </c>
      <c r="G327">
        <v>8666</v>
      </c>
      <c r="H327">
        <v>4983</v>
      </c>
      <c r="I327">
        <v>376</v>
      </c>
      <c r="J327">
        <v>360</v>
      </c>
      <c r="K327">
        <v>0</v>
      </c>
      <c r="L327" t="s">
        <v>21</v>
      </c>
      <c r="M327" t="s">
        <v>22</v>
      </c>
    </row>
    <row r="328" spans="1:13" x14ac:dyDescent="0.3">
      <c r="A328" t="s">
        <v>351</v>
      </c>
      <c r="B328" t="s">
        <v>14</v>
      </c>
      <c r="C328" t="s">
        <v>15</v>
      </c>
      <c r="D328">
        <v>0</v>
      </c>
      <c r="E328" t="s">
        <v>16</v>
      </c>
      <c r="F328" t="s">
        <v>15</v>
      </c>
      <c r="G328">
        <v>4917</v>
      </c>
      <c r="H328">
        <v>0</v>
      </c>
      <c r="I328">
        <v>130</v>
      </c>
      <c r="J328">
        <v>360</v>
      </c>
      <c r="K328">
        <v>0</v>
      </c>
      <c r="L328" t="s">
        <v>21</v>
      </c>
      <c r="M328" t="s">
        <v>18</v>
      </c>
    </row>
    <row r="329" spans="1:13" x14ac:dyDescent="0.3">
      <c r="A329" t="s">
        <v>352</v>
      </c>
      <c r="B329" t="s">
        <v>14</v>
      </c>
      <c r="C329" t="s">
        <v>20</v>
      </c>
      <c r="D329">
        <v>0</v>
      </c>
      <c r="E329" t="s">
        <v>16</v>
      </c>
      <c r="F329" t="s">
        <v>20</v>
      </c>
      <c r="G329">
        <v>5818</v>
      </c>
      <c r="H329">
        <v>2160</v>
      </c>
      <c r="I329">
        <v>184</v>
      </c>
      <c r="J329">
        <v>360</v>
      </c>
      <c r="K329">
        <v>1</v>
      </c>
      <c r="L329" t="s">
        <v>31</v>
      </c>
      <c r="M329" t="s">
        <v>18</v>
      </c>
    </row>
    <row r="330" spans="1:13" x14ac:dyDescent="0.3">
      <c r="A330" t="s">
        <v>353</v>
      </c>
      <c r="B330" t="s">
        <v>42</v>
      </c>
      <c r="C330" t="s">
        <v>20</v>
      </c>
      <c r="D330">
        <v>0</v>
      </c>
      <c r="E330" t="s">
        <v>16</v>
      </c>
      <c r="F330" t="s">
        <v>15</v>
      </c>
      <c r="G330">
        <v>4333</v>
      </c>
      <c r="H330">
        <v>2451</v>
      </c>
      <c r="I330">
        <v>110</v>
      </c>
      <c r="J330">
        <v>360</v>
      </c>
      <c r="K330">
        <v>1</v>
      </c>
      <c r="L330" t="s">
        <v>17</v>
      </c>
      <c r="M330" t="s">
        <v>22</v>
      </c>
    </row>
    <row r="331" spans="1:13" x14ac:dyDescent="0.3">
      <c r="A331" t="s">
        <v>354</v>
      </c>
      <c r="B331" t="s">
        <v>42</v>
      </c>
      <c r="C331" t="s">
        <v>15</v>
      </c>
      <c r="D331">
        <v>0</v>
      </c>
      <c r="E331" t="s">
        <v>16</v>
      </c>
      <c r="F331" t="s">
        <v>15</v>
      </c>
      <c r="G331">
        <v>2500</v>
      </c>
      <c r="H331">
        <v>0</v>
      </c>
      <c r="I331">
        <v>67</v>
      </c>
      <c r="J331">
        <v>360</v>
      </c>
      <c r="K331">
        <v>1</v>
      </c>
      <c r="L331" t="s">
        <v>17</v>
      </c>
      <c r="M331" t="s">
        <v>18</v>
      </c>
    </row>
    <row r="332" spans="1:13" x14ac:dyDescent="0.3">
      <c r="A332" t="s">
        <v>355</v>
      </c>
      <c r="B332" t="s">
        <v>14</v>
      </c>
      <c r="C332" t="s">
        <v>15</v>
      </c>
      <c r="D332">
        <v>1</v>
      </c>
      <c r="E332" t="s">
        <v>16</v>
      </c>
      <c r="F332" t="s">
        <v>15</v>
      </c>
      <c r="G332">
        <v>4384</v>
      </c>
      <c r="H332">
        <v>1793</v>
      </c>
      <c r="I332">
        <v>117</v>
      </c>
      <c r="J332">
        <v>360</v>
      </c>
      <c r="K332">
        <v>1</v>
      </c>
      <c r="L332" t="s">
        <v>17</v>
      </c>
      <c r="M332" t="s">
        <v>18</v>
      </c>
    </row>
    <row r="333" spans="1:13" x14ac:dyDescent="0.3">
      <c r="A333" t="s">
        <v>356</v>
      </c>
      <c r="B333" t="s">
        <v>14</v>
      </c>
      <c r="C333" t="s">
        <v>15</v>
      </c>
      <c r="D333">
        <v>0</v>
      </c>
      <c r="E333" t="s">
        <v>16</v>
      </c>
      <c r="F333" t="s">
        <v>15</v>
      </c>
      <c r="G333">
        <v>2935</v>
      </c>
      <c r="H333">
        <v>0</v>
      </c>
      <c r="I333">
        <v>98</v>
      </c>
      <c r="J333">
        <v>360</v>
      </c>
      <c r="K333">
        <v>1</v>
      </c>
      <c r="L333" t="s">
        <v>31</v>
      </c>
      <c r="M333" t="s">
        <v>18</v>
      </c>
    </row>
    <row r="334" spans="1:13" x14ac:dyDescent="0.3">
      <c r="A334" t="s">
        <v>357</v>
      </c>
      <c r="B334" t="s">
        <v>14</v>
      </c>
      <c r="C334" t="s">
        <v>15</v>
      </c>
      <c r="E334" t="s">
        <v>16</v>
      </c>
      <c r="F334" t="s">
        <v>15</v>
      </c>
      <c r="G334">
        <v>2833</v>
      </c>
      <c r="H334">
        <v>0</v>
      </c>
      <c r="I334">
        <v>71</v>
      </c>
      <c r="J334">
        <v>360</v>
      </c>
      <c r="K334">
        <v>1</v>
      </c>
      <c r="L334" t="s">
        <v>17</v>
      </c>
      <c r="M334" t="s">
        <v>18</v>
      </c>
    </row>
    <row r="335" spans="1:13" x14ac:dyDescent="0.3">
      <c r="A335" t="s">
        <v>358</v>
      </c>
      <c r="B335" t="s">
        <v>14</v>
      </c>
      <c r="C335" t="s">
        <v>20</v>
      </c>
      <c r="D335">
        <v>0</v>
      </c>
      <c r="E335" t="s">
        <v>16</v>
      </c>
      <c r="G335">
        <v>63337</v>
      </c>
      <c r="H335">
        <v>0</v>
      </c>
      <c r="I335">
        <v>490</v>
      </c>
      <c r="J335">
        <v>180</v>
      </c>
      <c r="K335">
        <v>1</v>
      </c>
      <c r="L335" t="s">
        <v>17</v>
      </c>
      <c r="M335" t="s">
        <v>18</v>
      </c>
    </row>
    <row r="336" spans="1:13" x14ac:dyDescent="0.3">
      <c r="A336" t="s">
        <v>359</v>
      </c>
      <c r="C336" t="s">
        <v>20</v>
      </c>
      <c r="D336">
        <v>1</v>
      </c>
      <c r="E336" t="s">
        <v>16</v>
      </c>
      <c r="F336" t="s">
        <v>20</v>
      </c>
      <c r="G336">
        <v>9833</v>
      </c>
      <c r="H336">
        <v>1833</v>
      </c>
      <c r="I336">
        <v>182</v>
      </c>
      <c r="J336">
        <v>180</v>
      </c>
      <c r="K336">
        <v>1</v>
      </c>
      <c r="L336" t="s">
        <v>17</v>
      </c>
      <c r="M336" t="s">
        <v>18</v>
      </c>
    </row>
    <row r="337" spans="1:13" x14ac:dyDescent="0.3">
      <c r="A337" t="s">
        <v>360</v>
      </c>
      <c r="B337" t="s">
        <v>14</v>
      </c>
      <c r="C337" t="s">
        <v>20</v>
      </c>
      <c r="E337" t="s">
        <v>16</v>
      </c>
      <c r="F337" t="s">
        <v>20</v>
      </c>
      <c r="G337">
        <v>5503</v>
      </c>
      <c r="H337">
        <v>4490</v>
      </c>
      <c r="I337">
        <v>70</v>
      </c>
      <c r="K337">
        <v>1</v>
      </c>
      <c r="L337" t="s">
        <v>31</v>
      </c>
      <c r="M337" t="s">
        <v>18</v>
      </c>
    </row>
    <row r="338" spans="1:13" x14ac:dyDescent="0.3">
      <c r="A338" t="s">
        <v>361</v>
      </c>
      <c r="B338" t="s">
        <v>14</v>
      </c>
      <c r="C338" t="s">
        <v>20</v>
      </c>
      <c r="D338">
        <v>1</v>
      </c>
      <c r="E338" t="s">
        <v>16</v>
      </c>
      <c r="G338">
        <v>5250</v>
      </c>
      <c r="H338">
        <v>688</v>
      </c>
      <c r="I338">
        <v>160</v>
      </c>
      <c r="J338">
        <v>360</v>
      </c>
      <c r="K338">
        <v>1</v>
      </c>
      <c r="L338" t="s">
        <v>21</v>
      </c>
      <c r="M338" t="s">
        <v>18</v>
      </c>
    </row>
    <row r="339" spans="1:13" x14ac:dyDescent="0.3">
      <c r="A339" t="s">
        <v>362</v>
      </c>
      <c r="B339" t="s">
        <v>14</v>
      </c>
      <c r="C339" t="s">
        <v>20</v>
      </c>
      <c r="D339">
        <v>2</v>
      </c>
      <c r="E339" t="s">
        <v>16</v>
      </c>
      <c r="F339" t="s">
        <v>20</v>
      </c>
      <c r="G339">
        <v>2500</v>
      </c>
      <c r="H339">
        <v>4600</v>
      </c>
      <c r="I339">
        <v>176</v>
      </c>
      <c r="J339">
        <v>360</v>
      </c>
      <c r="K339">
        <v>1</v>
      </c>
      <c r="L339" t="s">
        <v>21</v>
      </c>
      <c r="M339" t="s">
        <v>18</v>
      </c>
    </row>
    <row r="340" spans="1:13" x14ac:dyDescent="0.3">
      <c r="A340" t="s">
        <v>363</v>
      </c>
      <c r="B340" t="s">
        <v>42</v>
      </c>
      <c r="C340" t="s">
        <v>15</v>
      </c>
      <c r="D340" t="s">
        <v>30</v>
      </c>
      <c r="E340" t="s">
        <v>25</v>
      </c>
      <c r="F340" t="s">
        <v>15</v>
      </c>
      <c r="G340">
        <v>1830</v>
      </c>
      <c r="H340">
        <v>0</v>
      </c>
      <c r="J340">
        <v>360</v>
      </c>
      <c r="K340">
        <v>0</v>
      </c>
      <c r="L340" t="s">
        <v>17</v>
      </c>
      <c r="M340" t="s">
        <v>22</v>
      </c>
    </row>
    <row r="341" spans="1:13" x14ac:dyDescent="0.3">
      <c r="A341" t="s">
        <v>364</v>
      </c>
      <c r="B341" t="s">
        <v>42</v>
      </c>
      <c r="C341" t="s">
        <v>15</v>
      </c>
      <c r="D341">
        <v>0</v>
      </c>
      <c r="E341" t="s">
        <v>16</v>
      </c>
      <c r="F341" t="s">
        <v>15</v>
      </c>
      <c r="G341">
        <v>4160</v>
      </c>
      <c r="H341">
        <v>0</v>
      </c>
      <c r="I341">
        <v>71</v>
      </c>
      <c r="J341">
        <v>360</v>
      </c>
      <c r="K341">
        <v>1</v>
      </c>
      <c r="L341" t="s">
        <v>31</v>
      </c>
      <c r="M341" t="s">
        <v>18</v>
      </c>
    </row>
    <row r="342" spans="1:13" x14ac:dyDescent="0.3">
      <c r="A342" t="s">
        <v>365</v>
      </c>
      <c r="B342" t="s">
        <v>14</v>
      </c>
      <c r="C342" t="s">
        <v>20</v>
      </c>
      <c r="D342" t="s">
        <v>30</v>
      </c>
      <c r="E342" t="s">
        <v>25</v>
      </c>
      <c r="F342" t="s">
        <v>15</v>
      </c>
      <c r="G342">
        <v>2647</v>
      </c>
      <c r="H342">
        <v>1587</v>
      </c>
      <c r="I342">
        <v>173</v>
      </c>
      <c r="J342">
        <v>360</v>
      </c>
      <c r="K342">
        <v>1</v>
      </c>
      <c r="L342" t="s">
        <v>21</v>
      </c>
      <c r="M342" t="s">
        <v>22</v>
      </c>
    </row>
    <row r="343" spans="1:13" x14ac:dyDescent="0.3">
      <c r="A343" t="s">
        <v>366</v>
      </c>
      <c r="B343" t="s">
        <v>42</v>
      </c>
      <c r="C343" t="s">
        <v>15</v>
      </c>
      <c r="D343">
        <v>0</v>
      </c>
      <c r="E343" t="s">
        <v>16</v>
      </c>
      <c r="F343" t="s">
        <v>15</v>
      </c>
      <c r="G343">
        <v>2378</v>
      </c>
      <c r="H343">
        <v>0</v>
      </c>
      <c r="I343">
        <v>46</v>
      </c>
      <c r="J343">
        <v>360</v>
      </c>
      <c r="K343">
        <v>1</v>
      </c>
      <c r="L343" t="s">
        <v>21</v>
      </c>
      <c r="M343" t="s">
        <v>22</v>
      </c>
    </row>
    <row r="344" spans="1:13" x14ac:dyDescent="0.3">
      <c r="A344" t="s">
        <v>367</v>
      </c>
      <c r="B344" t="s">
        <v>14</v>
      </c>
      <c r="C344" t="s">
        <v>20</v>
      </c>
      <c r="D344">
        <v>1</v>
      </c>
      <c r="E344" t="s">
        <v>25</v>
      </c>
      <c r="F344" t="s">
        <v>15</v>
      </c>
      <c r="G344">
        <v>4554</v>
      </c>
      <c r="H344">
        <v>1229</v>
      </c>
      <c r="I344">
        <v>158</v>
      </c>
      <c r="J344">
        <v>360</v>
      </c>
      <c r="K344">
        <v>1</v>
      </c>
      <c r="L344" t="s">
        <v>17</v>
      </c>
      <c r="M344" t="s">
        <v>18</v>
      </c>
    </row>
    <row r="345" spans="1:13" x14ac:dyDescent="0.3">
      <c r="A345" t="s">
        <v>368</v>
      </c>
      <c r="B345" t="s">
        <v>14</v>
      </c>
      <c r="C345" t="s">
        <v>20</v>
      </c>
      <c r="D345" t="s">
        <v>30</v>
      </c>
      <c r="E345" t="s">
        <v>25</v>
      </c>
      <c r="F345" t="s">
        <v>15</v>
      </c>
      <c r="G345">
        <v>3173</v>
      </c>
      <c r="H345">
        <v>0</v>
      </c>
      <c r="I345">
        <v>74</v>
      </c>
      <c r="J345">
        <v>360</v>
      </c>
      <c r="K345">
        <v>1</v>
      </c>
      <c r="L345" t="s">
        <v>31</v>
      </c>
      <c r="M345" t="s">
        <v>18</v>
      </c>
    </row>
    <row r="346" spans="1:13" x14ac:dyDescent="0.3">
      <c r="A346" t="s">
        <v>369</v>
      </c>
      <c r="B346" t="s">
        <v>14</v>
      </c>
      <c r="C346" t="s">
        <v>20</v>
      </c>
      <c r="D346">
        <v>2</v>
      </c>
      <c r="E346" t="s">
        <v>16</v>
      </c>
      <c r="G346">
        <v>2583</v>
      </c>
      <c r="H346">
        <v>2330</v>
      </c>
      <c r="I346">
        <v>125</v>
      </c>
      <c r="J346">
        <v>360</v>
      </c>
      <c r="K346">
        <v>1</v>
      </c>
      <c r="L346" t="s">
        <v>21</v>
      </c>
      <c r="M346" t="s">
        <v>18</v>
      </c>
    </row>
    <row r="347" spans="1:13" x14ac:dyDescent="0.3">
      <c r="A347" t="s">
        <v>370</v>
      </c>
      <c r="B347" t="s">
        <v>14</v>
      </c>
      <c r="C347" t="s">
        <v>20</v>
      </c>
      <c r="D347">
        <v>0</v>
      </c>
      <c r="E347" t="s">
        <v>16</v>
      </c>
      <c r="F347" t="s">
        <v>15</v>
      </c>
      <c r="G347">
        <v>2499</v>
      </c>
      <c r="H347">
        <v>2458</v>
      </c>
      <c r="I347">
        <v>160</v>
      </c>
      <c r="J347">
        <v>360</v>
      </c>
      <c r="K347">
        <v>1</v>
      </c>
      <c r="L347" t="s">
        <v>31</v>
      </c>
      <c r="M347" t="s">
        <v>18</v>
      </c>
    </row>
    <row r="348" spans="1:13" x14ac:dyDescent="0.3">
      <c r="A348" t="s">
        <v>371</v>
      </c>
      <c r="B348" t="s">
        <v>14</v>
      </c>
      <c r="C348" t="s">
        <v>20</v>
      </c>
      <c r="E348" t="s">
        <v>25</v>
      </c>
      <c r="F348" t="s">
        <v>15</v>
      </c>
      <c r="G348">
        <v>3523</v>
      </c>
      <c r="H348">
        <v>3230</v>
      </c>
      <c r="I348">
        <v>152</v>
      </c>
      <c r="J348">
        <v>360</v>
      </c>
      <c r="K348">
        <v>0</v>
      </c>
      <c r="L348" t="s">
        <v>21</v>
      </c>
      <c r="M348" t="s">
        <v>22</v>
      </c>
    </row>
    <row r="349" spans="1:13" x14ac:dyDescent="0.3">
      <c r="A349" t="s">
        <v>372</v>
      </c>
      <c r="B349" t="s">
        <v>14</v>
      </c>
      <c r="C349" t="s">
        <v>20</v>
      </c>
      <c r="D349">
        <v>2</v>
      </c>
      <c r="E349" t="s">
        <v>25</v>
      </c>
      <c r="F349" t="s">
        <v>15</v>
      </c>
      <c r="G349">
        <v>3083</v>
      </c>
      <c r="H349">
        <v>2168</v>
      </c>
      <c r="I349">
        <v>126</v>
      </c>
      <c r="J349">
        <v>360</v>
      </c>
      <c r="K349">
        <v>1</v>
      </c>
      <c r="L349" t="s">
        <v>17</v>
      </c>
      <c r="M349" t="s">
        <v>18</v>
      </c>
    </row>
    <row r="350" spans="1:13" x14ac:dyDescent="0.3">
      <c r="A350" t="s">
        <v>373</v>
      </c>
      <c r="B350" t="s">
        <v>14</v>
      </c>
      <c r="C350" t="s">
        <v>20</v>
      </c>
      <c r="D350">
        <v>0</v>
      </c>
      <c r="E350" t="s">
        <v>16</v>
      </c>
      <c r="F350" t="s">
        <v>15</v>
      </c>
      <c r="G350">
        <v>6333</v>
      </c>
      <c r="H350">
        <v>4583</v>
      </c>
      <c r="I350">
        <v>259</v>
      </c>
      <c r="J350">
        <v>360</v>
      </c>
      <c r="L350" t="s">
        <v>31</v>
      </c>
      <c r="M350" t="s">
        <v>18</v>
      </c>
    </row>
    <row r="351" spans="1:13" x14ac:dyDescent="0.3">
      <c r="A351" t="s">
        <v>374</v>
      </c>
      <c r="B351" t="s">
        <v>14</v>
      </c>
      <c r="C351" t="s">
        <v>20</v>
      </c>
      <c r="D351">
        <v>0</v>
      </c>
      <c r="E351" t="s">
        <v>16</v>
      </c>
      <c r="F351" t="s">
        <v>15</v>
      </c>
      <c r="G351">
        <v>2625</v>
      </c>
      <c r="H351">
        <v>6250</v>
      </c>
      <c r="I351">
        <v>187</v>
      </c>
      <c r="J351">
        <v>360</v>
      </c>
      <c r="K351">
        <v>1</v>
      </c>
      <c r="L351" t="s">
        <v>21</v>
      </c>
      <c r="M351" t="s">
        <v>18</v>
      </c>
    </row>
    <row r="352" spans="1:13" x14ac:dyDescent="0.3">
      <c r="A352" t="s">
        <v>375</v>
      </c>
      <c r="B352" t="s">
        <v>14</v>
      </c>
      <c r="C352" t="s">
        <v>20</v>
      </c>
      <c r="D352">
        <v>0</v>
      </c>
      <c r="E352" t="s">
        <v>16</v>
      </c>
      <c r="F352" t="s">
        <v>15</v>
      </c>
      <c r="G352">
        <v>9083</v>
      </c>
      <c r="H352">
        <v>0</v>
      </c>
      <c r="I352">
        <v>228</v>
      </c>
      <c r="J352">
        <v>360</v>
      </c>
      <c r="K352">
        <v>1</v>
      </c>
      <c r="L352" t="s">
        <v>31</v>
      </c>
      <c r="M352" t="s">
        <v>18</v>
      </c>
    </row>
    <row r="353" spans="1:13" x14ac:dyDescent="0.3">
      <c r="A353" t="s">
        <v>376</v>
      </c>
      <c r="B353" t="s">
        <v>14</v>
      </c>
      <c r="C353" t="s">
        <v>15</v>
      </c>
      <c r="D353">
        <v>0</v>
      </c>
      <c r="E353" t="s">
        <v>16</v>
      </c>
      <c r="F353" t="s">
        <v>15</v>
      </c>
      <c r="G353">
        <v>8750</v>
      </c>
      <c r="H353">
        <v>4167</v>
      </c>
      <c r="I353">
        <v>308</v>
      </c>
      <c r="J353">
        <v>360</v>
      </c>
      <c r="K353">
        <v>1</v>
      </c>
      <c r="L353" t="s">
        <v>21</v>
      </c>
      <c r="M353" t="s">
        <v>22</v>
      </c>
    </row>
    <row r="354" spans="1:13" x14ac:dyDescent="0.3">
      <c r="A354" t="s">
        <v>377</v>
      </c>
      <c r="B354" t="s">
        <v>14</v>
      </c>
      <c r="C354" t="s">
        <v>20</v>
      </c>
      <c r="D354" t="s">
        <v>30</v>
      </c>
      <c r="E354" t="s">
        <v>16</v>
      </c>
      <c r="F354" t="s">
        <v>15</v>
      </c>
      <c r="G354">
        <v>2666</v>
      </c>
      <c r="H354">
        <v>2083</v>
      </c>
      <c r="I354">
        <v>95</v>
      </c>
      <c r="J354">
        <v>360</v>
      </c>
      <c r="K354">
        <v>1</v>
      </c>
      <c r="L354" t="s">
        <v>21</v>
      </c>
      <c r="M354" t="s">
        <v>18</v>
      </c>
    </row>
    <row r="355" spans="1:13" x14ac:dyDescent="0.3">
      <c r="A355" t="s">
        <v>378</v>
      </c>
      <c r="B355" t="s">
        <v>42</v>
      </c>
      <c r="C355" t="s">
        <v>20</v>
      </c>
      <c r="D355">
        <v>0</v>
      </c>
      <c r="E355" t="s">
        <v>16</v>
      </c>
      <c r="F355" t="s">
        <v>20</v>
      </c>
      <c r="G355">
        <v>5500</v>
      </c>
      <c r="H355">
        <v>0</v>
      </c>
      <c r="I355">
        <v>105</v>
      </c>
      <c r="J355">
        <v>360</v>
      </c>
      <c r="K355">
        <v>0</v>
      </c>
      <c r="L355" t="s">
        <v>21</v>
      </c>
      <c r="M355" t="s">
        <v>22</v>
      </c>
    </row>
    <row r="356" spans="1:13" x14ac:dyDescent="0.3">
      <c r="A356" t="s">
        <v>379</v>
      </c>
      <c r="B356" t="s">
        <v>42</v>
      </c>
      <c r="C356" t="s">
        <v>20</v>
      </c>
      <c r="D356">
        <v>0</v>
      </c>
      <c r="E356" t="s">
        <v>16</v>
      </c>
      <c r="F356" t="s">
        <v>15</v>
      </c>
      <c r="G356">
        <v>2423</v>
      </c>
      <c r="H356">
        <v>505</v>
      </c>
      <c r="I356">
        <v>130</v>
      </c>
      <c r="J356">
        <v>360</v>
      </c>
      <c r="K356">
        <v>1</v>
      </c>
      <c r="L356" t="s">
        <v>31</v>
      </c>
      <c r="M356" t="s">
        <v>18</v>
      </c>
    </row>
    <row r="357" spans="1:13" x14ac:dyDescent="0.3">
      <c r="A357" t="s">
        <v>380</v>
      </c>
      <c r="B357" t="s">
        <v>42</v>
      </c>
      <c r="C357" t="s">
        <v>15</v>
      </c>
      <c r="E357" t="s">
        <v>16</v>
      </c>
      <c r="F357" t="s">
        <v>15</v>
      </c>
      <c r="G357">
        <v>3813</v>
      </c>
      <c r="H357">
        <v>0</v>
      </c>
      <c r="I357">
        <v>116</v>
      </c>
      <c r="J357">
        <v>180</v>
      </c>
      <c r="K357">
        <v>1</v>
      </c>
      <c r="L357" t="s">
        <v>17</v>
      </c>
      <c r="M357" t="s">
        <v>18</v>
      </c>
    </row>
    <row r="358" spans="1:13" x14ac:dyDescent="0.3">
      <c r="A358" t="s">
        <v>381</v>
      </c>
      <c r="B358" t="s">
        <v>14</v>
      </c>
      <c r="C358" t="s">
        <v>20</v>
      </c>
      <c r="D358">
        <v>2</v>
      </c>
      <c r="E358" t="s">
        <v>16</v>
      </c>
      <c r="F358" t="s">
        <v>15</v>
      </c>
      <c r="G358">
        <v>8333</v>
      </c>
      <c r="H358">
        <v>3167</v>
      </c>
      <c r="I358">
        <v>165</v>
      </c>
      <c r="J358">
        <v>360</v>
      </c>
      <c r="K358">
        <v>1</v>
      </c>
      <c r="L358" t="s">
        <v>21</v>
      </c>
      <c r="M358" t="s">
        <v>18</v>
      </c>
    </row>
    <row r="359" spans="1:13" x14ac:dyDescent="0.3">
      <c r="A359" t="s">
        <v>382</v>
      </c>
      <c r="B359" t="s">
        <v>14</v>
      </c>
      <c r="C359" t="s">
        <v>20</v>
      </c>
      <c r="D359">
        <v>1</v>
      </c>
      <c r="E359" t="s">
        <v>16</v>
      </c>
      <c r="F359" t="s">
        <v>15</v>
      </c>
      <c r="G359">
        <v>3875</v>
      </c>
      <c r="H359">
        <v>0</v>
      </c>
      <c r="I359">
        <v>67</v>
      </c>
      <c r="J359">
        <v>360</v>
      </c>
      <c r="K359">
        <v>1</v>
      </c>
      <c r="L359" t="s">
        <v>17</v>
      </c>
      <c r="M359" t="s">
        <v>22</v>
      </c>
    </row>
    <row r="360" spans="1:13" x14ac:dyDescent="0.3">
      <c r="A360" t="s">
        <v>383</v>
      </c>
      <c r="B360" t="s">
        <v>14</v>
      </c>
      <c r="C360" t="s">
        <v>20</v>
      </c>
      <c r="D360">
        <v>0</v>
      </c>
      <c r="E360" t="s">
        <v>25</v>
      </c>
      <c r="F360" t="s">
        <v>15</v>
      </c>
      <c r="G360">
        <v>3000</v>
      </c>
      <c r="H360">
        <v>1666</v>
      </c>
      <c r="I360">
        <v>100</v>
      </c>
      <c r="J360">
        <v>480</v>
      </c>
      <c r="K360">
        <v>0</v>
      </c>
      <c r="L360" t="s">
        <v>17</v>
      </c>
      <c r="M360" t="s">
        <v>22</v>
      </c>
    </row>
    <row r="361" spans="1:13" x14ac:dyDescent="0.3">
      <c r="A361" t="s">
        <v>384</v>
      </c>
      <c r="B361" t="s">
        <v>14</v>
      </c>
      <c r="C361" t="s">
        <v>20</v>
      </c>
      <c r="D361" t="s">
        <v>30</v>
      </c>
      <c r="E361" t="s">
        <v>16</v>
      </c>
      <c r="F361" t="s">
        <v>15</v>
      </c>
      <c r="G361">
        <v>5167</v>
      </c>
      <c r="H361">
        <v>3167</v>
      </c>
      <c r="I361">
        <v>200</v>
      </c>
      <c r="J361">
        <v>360</v>
      </c>
      <c r="K361">
        <v>1</v>
      </c>
      <c r="L361" t="s">
        <v>31</v>
      </c>
      <c r="M361" t="s">
        <v>18</v>
      </c>
    </row>
    <row r="362" spans="1:13" x14ac:dyDescent="0.3">
      <c r="A362" t="s">
        <v>385</v>
      </c>
      <c r="B362" t="s">
        <v>42</v>
      </c>
      <c r="C362" t="s">
        <v>15</v>
      </c>
      <c r="D362">
        <v>1</v>
      </c>
      <c r="E362" t="s">
        <v>16</v>
      </c>
      <c r="F362" t="s">
        <v>15</v>
      </c>
      <c r="G362">
        <v>4723</v>
      </c>
      <c r="H362">
        <v>0</v>
      </c>
      <c r="I362">
        <v>81</v>
      </c>
      <c r="J362">
        <v>360</v>
      </c>
      <c r="K362">
        <v>1</v>
      </c>
      <c r="L362" t="s">
        <v>31</v>
      </c>
      <c r="M362" t="s">
        <v>22</v>
      </c>
    </row>
    <row r="363" spans="1:13" x14ac:dyDescent="0.3">
      <c r="A363" t="s">
        <v>386</v>
      </c>
      <c r="B363" t="s">
        <v>14</v>
      </c>
      <c r="C363" t="s">
        <v>20</v>
      </c>
      <c r="D363">
        <v>2</v>
      </c>
      <c r="E363" t="s">
        <v>16</v>
      </c>
      <c r="F363" t="s">
        <v>15</v>
      </c>
      <c r="G363">
        <v>5000</v>
      </c>
      <c r="H363">
        <v>3667</v>
      </c>
      <c r="I363">
        <v>236</v>
      </c>
      <c r="J363">
        <v>360</v>
      </c>
      <c r="K363">
        <v>1</v>
      </c>
      <c r="L363" t="s">
        <v>31</v>
      </c>
      <c r="M363" t="s">
        <v>18</v>
      </c>
    </row>
    <row r="364" spans="1:13" x14ac:dyDescent="0.3">
      <c r="A364" t="s">
        <v>387</v>
      </c>
      <c r="B364" t="s">
        <v>14</v>
      </c>
      <c r="C364" t="s">
        <v>20</v>
      </c>
      <c r="D364">
        <v>0</v>
      </c>
      <c r="E364" t="s">
        <v>16</v>
      </c>
      <c r="F364" t="s">
        <v>15</v>
      </c>
      <c r="G364">
        <v>4750</v>
      </c>
      <c r="H364">
        <v>2333</v>
      </c>
      <c r="I364">
        <v>130</v>
      </c>
      <c r="J364">
        <v>360</v>
      </c>
      <c r="K364">
        <v>1</v>
      </c>
      <c r="L364" t="s">
        <v>17</v>
      </c>
      <c r="M364" t="s">
        <v>18</v>
      </c>
    </row>
    <row r="365" spans="1:13" x14ac:dyDescent="0.3">
      <c r="A365" t="s">
        <v>388</v>
      </c>
      <c r="B365" t="s">
        <v>14</v>
      </c>
      <c r="C365" t="s">
        <v>20</v>
      </c>
      <c r="D365">
        <v>0</v>
      </c>
      <c r="E365" t="s">
        <v>16</v>
      </c>
      <c r="F365" t="s">
        <v>15</v>
      </c>
      <c r="G365">
        <v>3013</v>
      </c>
      <c r="H365">
        <v>3033</v>
      </c>
      <c r="I365">
        <v>95</v>
      </c>
      <c r="J365">
        <v>300</v>
      </c>
      <c r="L365" t="s">
        <v>17</v>
      </c>
      <c r="M365" t="s">
        <v>18</v>
      </c>
    </row>
    <row r="366" spans="1:13" x14ac:dyDescent="0.3">
      <c r="A366" t="s">
        <v>389</v>
      </c>
      <c r="B366" t="s">
        <v>14</v>
      </c>
      <c r="C366" t="s">
        <v>15</v>
      </c>
      <c r="D366">
        <v>0</v>
      </c>
      <c r="E366" t="s">
        <v>16</v>
      </c>
      <c r="F366" t="s">
        <v>20</v>
      </c>
      <c r="G366">
        <v>6822</v>
      </c>
      <c r="H366">
        <v>0</v>
      </c>
      <c r="I366">
        <v>141</v>
      </c>
      <c r="J366">
        <v>360</v>
      </c>
      <c r="K366">
        <v>1</v>
      </c>
      <c r="L366" t="s">
        <v>21</v>
      </c>
      <c r="M366" t="s">
        <v>18</v>
      </c>
    </row>
    <row r="367" spans="1:13" x14ac:dyDescent="0.3">
      <c r="A367" t="s">
        <v>390</v>
      </c>
      <c r="B367" t="s">
        <v>14</v>
      </c>
      <c r="C367" t="s">
        <v>15</v>
      </c>
      <c r="D367">
        <v>0</v>
      </c>
      <c r="E367" t="s">
        <v>25</v>
      </c>
      <c r="F367" t="s">
        <v>15</v>
      </c>
      <c r="G367">
        <v>6216</v>
      </c>
      <c r="H367">
        <v>0</v>
      </c>
      <c r="I367">
        <v>133</v>
      </c>
      <c r="J367">
        <v>360</v>
      </c>
      <c r="K367">
        <v>1</v>
      </c>
      <c r="L367" t="s">
        <v>21</v>
      </c>
      <c r="M367" t="s">
        <v>22</v>
      </c>
    </row>
    <row r="368" spans="1:13" x14ac:dyDescent="0.3">
      <c r="A368" t="s">
        <v>391</v>
      </c>
      <c r="B368" t="s">
        <v>14</v>
      </c>
      <c r="C368" t="s">
        <v>15</v>
      </c>
      <c r="D368">
        <v>0</v>
      </c>
      <c r="E368" t="s">
        <v>16</v>
      </c>
      <c r="F368" t="s">
        <v>15</v>
      </c>
      <c r="G368">
        <v>2500</v>
      </c>
      <c r="H368">
        <v>0</v>
      </c>
      <c r="I368">
        <v>96</v>
      </c>
      <c r="J368">
        <v>480</v>
      </c>
      <c r="K368">
        <v>1</v>
      </c>
      <c r="L368" t="s">
        <v>31</v>
      </c>
      <c r="M368" t="s">
        <v>22</v>
      </c>
    </row>
    <row r="369" spans="1:13" x14ac:dyDescent="0.3">
      <c r="A369" t="s">
        <v>392</v>
      </c>
      <c r="B369" t="s">
        <v>14</v>
      </c>
      <c r="C369" t="s">
        <v>15</v>
      </c>
      <c r="D369">
        <v>0</v>
      </c>
      <c r="E369" t="s">
        <v>16</v>
      </c>
      <c r="F369" t="s">
        <v>15</v>
      </c>
      <c r="G369">
        <v>5124</v>
      </c>
      <c r="H369">
        <v>0</v>
      </c>
      <c r="I369">
        <v>124</v>
      </c>
      <c r="K369">
        <v>0</v>
      </c>
      <c r="L369" t="s">
        <v>21</v>
      </c>
      <c r="M369" t="s">
        <v>22</v>
      </c>
    </row>
    <row r="370" spans="1:13" x14ac:dyDescent="0.3">
      <c r="A370" t="s">
        <v>393</v>
      </c>
      <c r="B370" t="s">
        <v>14</v>
      </c>
      <c r="C370" t="s">
        <v>20</v>
      </c>
      <c r="D370">
        <v>1</v>
      </c>
      <c r="E370" t="s">
        <v>16</v>
      </c>
      <c r="F370" t="s">
        <v>15</v>
      </c>
      <c r="G370">
        <v>6325</v>
      </c>
      <c r="H370">
        <v>0</v>
      </c>
      <c r="I370">
        <v>175</v>
      </c>
      <c r="J370">
        <v>360</v>
      </c>
      <c r="K370">
        <v>1</v>
      </c>
      <c r="L370" t="s">
        <v>31</v>
      </c>
      <c r="M370" t="s">
        <v>18</v>
      </c>
    </row>
    <row r="371" spans="1:13" x14ac:dyDescent="0.3">
      <c r="A371" t="s">
        <v>394</v>
      </c>
      <c r="B371" t="s">
        <v>14</v>
      </c>
      <c r="C371" t="s">
        <v>20</v>
      </c>
      <c r="D371">
        <v>0</v>
      </c>
      <c r="E371" t="s">
        <v>16</v>
      </c>
      <c r="F371" t="s">
        <v>15</v>
      </c>
      <c r="G371">
        <v>19730</v>
      </c>
      <c r="H371">
        <v>5266</v>
      </c>
      <c r="I371">
        <v>570</v>
      </c>
      <c r="J371">
        <v>360</v>
      </c>
      <c r="K371">
        <v>1</v>
      </c>
      <c r="L371" t="s">
        <v>21</v>
      </c>
      <c r="M371" t="s">
        <v>22</v>
      </c>
    </row>
    <row r="372" spans="1:13" x14ac:dyDescent="0.3">
      <c r="A372" t="s">
        <v>395</v>
      </c>
      <c r="B372" t="s">
        <v>42</v>
      </c>
      <c r="C372" t="s">
        <v>15</v>
      </c>
      <c r="D372">
        <v>0</v>
      </c>
      <c r="E372" t="s">
        <v>16</v>
      </c>
      <c r="F372" t="s">
        <v>20</v>
      </c>
      <c r="G372">
        <v>15759</v>
      </c>
      <c r="H372">
        <v>0</v>
      </c>
      <c r="I372">
        <v>55</v>
      </c>
      <c r="J372">
        <v>360</v>
      </c>
      <c r="K372">
        <v>1</v>
      </c>
      <c r="L372" t="s">
        <v>31</v>
      </c>
      <c r="M372" t="s">
        <v>18</v>
      </c>
    </row>
    <row r="373" spans="1:13" x14ac:dyDescent="0.3">
      <c r="A373" t="s">
        <v>396</v>
      </c>
      <c r="B373" t="s">
        <v>14</v>
      </c>
      <c r="C373" t="s">
        <v>20</v>
      </c>
      <c r="D373">
        <v>2</v>
      </c>
      <c r="E373" t="s">
        <v>16</v>
      </c>
      <c r="F373" t="s">
        <v>15</v>
      </c>
      <c r="G373">
        <v>5185</v>
      </c>
      <c r="H373">
        <v>0</v>
      </c>
      <c r="I373">
        <v>155</v>
      </c>
      <c r="J373">
        <v>360</v>
      </c>
      <c r="K373">
        <v>1</v>
      </c>
      <c r="L373" t="s">
        <v>31</v>
      </c>
      <c r="M373" t="s">
        <v>18</v>
      </c>
    </row>
    <row r="374" spans="1:13" x14ac:dyDescent="0.3">
      <c r="A374" t="s">
        <v>397</v>
      </c>
      <c r="B374" t="s">
        <v>14</v>
      </c>
      <c r="C374" t="s">
        <v>20</v>
      </c>
      <c r="D374">
        <v>2</v>
      </c>
      <c r="E374" t="s">
        <v>16</v>
      </c>
      <c r="F374" t="s">
        <v>20</v>
      </c>
      <c r="G374">
        <v>9323</v>
      </c>
      <c r="H374">
        <v>7873</v>
      </c>
      <c r="I374">
        <v>380</v>
      </c>
      <c r="J374">
        <v>300</v>
      </c>
      <c r="K374">
        <v>1</v>
      </c>
      <c r="L374" t="s">
        <v>21</v>
      </c>
      <c r="M374" t="s">
        <v>18</v>
      </c>
    </row>
    <row r="375" spans="1:13" x14ac:dyDescent="0.3">
      <c r="A375" t="s">
        <v>398</v>
      </c>
      <c r="B375" t="s">
        <v>14</v>
      </c>
      <c r="C375" t="s">
        <v>15</v>
      </c>
      <c r="D375">
        <v>1</v>
      </c>
      <c r="E375" t="s">
        <v>16</v>
      </c>
      <c r="F375" t="s">
        <v>15</v>
      </c>
      <c r="G375">
        <v>3062</v>
      </c>
      <c r="H375">
        <v>1987</v>
      </c>
      <c r="I375">
        <v>111</v>
      </c>
      <c r="J375">
        <v>180</v>
      </c>
      <c r="K375">
        <v>0</v>
      </c>
      <c r="L375" t="s">
        <v>17</v>
      </c>
      <c r="M375" t="s">
        <v>22</v>
      </c>
    </row>
    <row r="376" spans="1:13" x14ac:dyDescent="0.3">
      <c r="A376" t="s">
        <v>399</v>
      </c>
      <c r="B376" t="s">
        <v>42</v>
      </c>
      <c r="C376" t="s">
        <v>15</v>
      </c>
      <c r="D376">
        <v>0</v>
      </c>
      <c r="E376" t="s">
        <v>16</v>
      </c>
      <c r="G376">
        <v>2764</v>
      </c>
      <c r="H376">
        <v>1459</v>
      </c>
      <c r="I376">
        <v>110</v>
      </c>
      <c r="J376">
        <v>360</v>
      </c>
      <c r="K376">
        <v>1</v>
      </c>
      <c r="L376" t="s">
        <v>17</v>
      </c>
      <c r="M376" t="s">
        <v>18</v>
      </c>
    </row>
    <row r="377" spans="1:13" x14ac:dyDescent="0.3">
      <c r="A377" t="s">
        <v>400</v>
      </c>
      <c r="B377" t="s">
        <v>14</v>
      </c>
      <c r="C377" t="s">
        <v>20</v>
      </c>
      <c r="D377">
        <v>0</v>
      </c>
      <c r="E377" t="s">
        <v>16</v>
      </c>
      <c r="F377" t="s">
        <v>15</v>
      </c>
      <c r="G377">
        <v>4817</v>
      </c>
      <c r="H377">
        <v>923</v>
      </c>
      <c r="I377">
        <v>120</v>
      </c>
      <c r="J377">
        <v>180</v>
      </c>
      <c r="K377">
        <v>1</v>
      </c>
      <c r="L377" t="s">
        <v>17</v>
      </c>
      <c r="M377" t="s">
        <v>18</v>
      </c>
    </row>
    <row r="378" spans="1:13" x14ac:dyDescent="0.3">
      <c r="A378" t="s">
        <v>401</v>
      </c>
      <c r="B378" t="s">
        <v>14</v>
      </c>
      <c r="C378" t="s">
        <v>20</v>
      </c>
      <c r="D378" t="s">
        <v>30</v>
      </c>
      <c r="E378" t="s">
        <v>16</v>
      </c>
      <c r="F378" t="s">
        <v>15</v>
      </c>
      <c r="G378">
        <v>8750</v>
      </c>
      <c r="H378">
        <v>4996</v>
      </c>
      <c r="I378">
        <v>130</v>
      </c>
      <c r="J378">
        <v>360</v>
      </c>
      <c r="K378">
        <v>1</v>
      </c>
      <c r="L378" t="s">
        <v>21</v>
      </c>
      <c r="M378" t="s">
        <v>18</v>
      </c>
    </row>
    <row r="379" spans="1:13" x14ac:dyDescent="0.3">
      <c r="A379" t="s">
        <v>402</v>
      </c>
      <c r="B379" t="s">
        <v>14</v>
      </c>
      <c r="C379" t="s">
        <v>20</v>
      </c>
      <c r="D379">
        <v>0</v>
      </c>
      <c r="E379" t="s">
        <v>16</v>
      </c>
      <c r="F379" t="s">
        <v>15</v>
      </c>
      <c r="G379">
        <v>4310</v>
      </c>
      <c r="H379">
        <v>0</v>
      </c>
      <c r="I379">
        <v>130</v>
      </c>
      <c r="J379">
        <v>360</v>
      </c>
      <c r="L379" t="s">
        <v>31</v>
      </c>
      <c r="M379" t="s">
        <v>18</v>
      </c>
    </row>
    <row r="380" spans="1:13" x14ac:dyDescent="0.3">
      <c r="A380" t="s">
        <v>403</v>
      </c>
      <c r="B380" t="s">
        <v>14</v>
      </c>
      <c r="C380" t="s">
        <v>15</v>
      </c>
      <c r="D380">
        <v>0</v>
      </c>
      <c r="E380" t="s">
        <v>16</v>
      </c>
      <c r="F380" t="s">
        <v>15</v>
      </c>
      <c r="G380">
        <v>3069</v>
      </c>
      <c r="H380">
        <v>0</v>
      </c>
      <c r="I380">
        <v>71</v>
      </c>
      <c r="J380">
        <v>480</v>
      </c>
      <c r="K380">
        <v>1</v>
      </c>
      <c r="L380" t="s">
        <v>17</v>
      </c>
      <c r="M380" t="s">
        <v>22</v>
      </c>
    </row>
    <row r="381" spans="1:13" x14ac:dyDescent="0.3">
      <c r="A381" t="s">
        <v>404</v>
      </c>
      <c r="B381" t="s">
        <v>14</v>
      </c>
      <c r="C381" t="s">
        <v>20</v>
      </c>
      <c r="D381">
        <v>2</v>
      </c>
      <c r="E381" t="s">
        <v>16</v>
      </c>
      <c r="F381" t="s">
        <v>15</v>
      </c>
      <c r="G381">
        <v>5391</v>
      </c>
      <c r="H381">
        <v>0</v>
      </c>
      <c r="I381">
        <v>130</v>
      </c>
      <c r="J381">
        <v>360</v>
      </c>
      <c r="K381">
        <v>1</v>
      </c>
      <c r="L381" t="s">
        <v>17</v>
      </c>
      <c r="M381" t="s">
        <v>18</v>
      </c>
    </row>
    <row r="382" spans="1:13" x14ac:dyDescent="0.3">
      <c r="A382" t="s">
        <v>405</v>
      </c>
      <c r="B382" t="s">
        <v>14</v>
      </c>
      <c r="C382" t="s">
        <v>20</v>
      </c>
      <c r="D382">
        <v>0</v>
      </c>
      <c r="E382" t="s">
        <v>16</v>
      </c>
      <c r="G382">
        <v>3333</v>
      </c>
      <c r="H382">
        <v>2500</v>
      </c>
      <c r="I382">
        <v>128</v>
      </c>
      <c r="J382">
        <v>360</v>
      </c>
      <c r="K382">
        <v>1</v>
      </c>
      <c r="L382" t="s">
        <v>31</v>
      </c>
      <c r="M382" t="s">
        <v>18</v>
      </c>
    </row>
    <row r="383" spans="1:13" x14ac:dyDescent="0.3">
      <c r="A383" t="s">
        <v>406</v>
      </c>
      <c r="B383" t="s">
        <v>14</v>
      </c>
      <c r="C383" t="s">
        <v>15</v>
      </c>
      <c r="D383">
        <v>0</v>
      </c>
      <c r="E383" t="s">
        <v>16</v>
      </c>
      <c r="F383" t="s">
        <v>15</v>
      </c>
      <c r="G383">
        <v>5941</v>
      </c>
      <c r="H383">
        <v>4232</v>
      </c>
      <c r="I383">
        <v>296</v>
      </c>
      <c r="J383">
        <v>360</v>
      </c>
      <c r="K383">
        <v>1</v>
      </c>
      <c r="L383" t="s">
        <v>31</v>
      </c>
      <c r="M383" t="s">
        <v>18</v>
      </c>
    </row>
    <row r="384" spans="1:13" x14ac:dyDescent="0.3">
      <c r="A384" t="s">
        <v>407</v>
      </c>
      <c r="B384" t="s">
        <v>42</v>
      </c>
      <c r="C384" t="s">
        <v>15</v>
      </c>
      <c r="D384">
        <v>0</v>
      </c>
      <c r="E384" t="s">
        <v>16</v>
      </c>
      <c r="F384" t="s">
        <v>15</v>
      </c>
      <c r="G384">
        <v>6000</v>
      </c>
      <c r="H384">
        <v>0</v>
      </c>
      <c r="I384">
        <v>156</v>
      </c>
      <c r="J384">
        <v>360</v>
      </c>
      <c r="K384">
        <v>1</v>
      </c>
      <c r="L384" t="s">
        <v>17</v>
      </c>
      <c r="M384" t="s">
        <v>18</v>
      </c>
    </row>
    <row r="385" spans="1:13" x14ac:dyDescent="0.3">
      <c r="A385" t="s">
        <v>408</v>
      </c>
      <c r="B385" t="s">
        <v>14</v>
      </c>
      <c r="C385" t="s">
        <v>15</v>
      </c>
      <c r="D385">
        <v>0</v>
      </c>
      <c r="E385" t="s">
        <v>16</v>
      </c>
      <c r="F385" t="s">
        <v>20</v>
      </c>
      <c r="G385">
        <v>7167</v>
      </c>
      <c r="H385">
        <v>0</v>
      </c>
      <c r="I385">
        <v>128</v>
      </c>
      <c r="J385">
        <v>360</v>
      </c>
      <c r="K385">
        <v>1</v>
      </c>
      <c r="L385" t="s">
        <v>17</v>
      </c>
      <c r="M385" t="s">
        <v>18</v>
      </c>
    </row>
    <row r="386" spans="1:13" x14ac:dyDescent="0.3">
      <c r="A386" t="s">
        <v>409</v>
      </c>
      <c r="B386" t="s">
        <v>14</v>
      </c>
      <c r="C386" t="s">
        <v>20</v>
      </c>
      <c r="D386">
        <v>2</v>
      </c>
      <c r="E386" t="s">
        <v>16</v>
      </c>
      <c r="F386" t="s">
        <v>15</v>
      </c>
      <c r="G386">
        <v>4566</v>
      </c>
      <c r="H386">
        <v>0</v>
      </c>
      <c r="I386">
        <v>100</v>
      </c>
      <c r="J386">
        <v>360</v>
      </c>
      <c r="K386">
        <v>1</v>
      </c>
      <c r="L386" t="s">
        <v>17</v>
      </c>
      <c r="M386" t="s">
        <v>22</v>
      </c>
    </row>
    <row r="387" spans="1:13" x14ac:dyDescent="0.3">
      <c r="A387" t="s">
        <v>410</v>
      </c>
      <c r="B387" t="s">
        <v>14</v>
      </c>
      <c r="C387" t="s">
        <v>15</v>
      </c>
      <c r="D387">
        <v>1</v>
      </c>
      <c r="E387" t="s">
        <v>16</v>
      </c>
      <c r="G387">
        <v>3667</v>
      </c>
      <c r="H387">
        <v>0</v>
      </c>
      <c r="I387">
        <v>113</v>
      </c>
      <c r="J387">
        <v>180</v>
      </c>
      <c r="K387">
        <v>1</v>
      </c>
      <c r="L387" t="s">
        <v>17</v>
      </c>
      <c r="M387" t="s">
        <v>18</v>
      </c>
    </row>
    <row r="388" spans="1:13" x14ac:dyDescent="0.3">
      <c r="A388" t="s">
        <v>411</v>
      </c>
      <c r="B388" t="s">
        <v>14</v>
      </c>
      <c r="C388" t="s">
        <v>15</v>
      </c>
      <c r="D388">
        <v>0</v>
      </c>
      <c r="E388" t="s">
        <v>25</v>
      </c>
      <c r="F388" t="s">
        <v>15</v>
      </c>
      <c r="G388">
        <v>2346</v>
      </c>
      <c r="H388">
        <v>1600</v>
      </c>
      <c r="I388">
        <v>132</v>
      </c>
      <c r="J388">
        <v>360</v>
      </c>
      <c r="K388">
        <v>1</v>
      </c>
      <c r="L388" t="s">
        <v>31</v>
      </c>
      <c r="M388" t="s">
        <v>18</v>
      </c>
    </row>
    <row r="389" spans="1:13" x14ac:dyDescent="0.3">
      <c r="A389" t="s">
        <v>412</v>
      </c>
      <c r="B389" t="s">
        <v>14</v>
      </c>
      <c r="C389" t="s">
        <v>20</v>
      </c>
      <c r="D389">
        <v>0</v>
      </c>
      <c r="E389" t="s">
        <v>25</v>
      </c>
      <c r="F389" t="s">
        <v>15</v>
      </c>
      <c r="G389">
        <v>3010</v>
      </c>
      <c r="H389">
        <v>3136</v>
      </c>
      <c r="J389">
        <v>360</v>
      </c>
      <c r="K389">
        <v>0</v>
      </c>
      <c r="L389" t="s">
        <v>17</v>
      </c>
      <c r="M389" t="s">
        <v>22</v>
      </c>
    </row>
    <row r="390" spans="1:13" x14ac:dyDescent="0.3">
      <c r="A390" t="s">
        <v>413</v>
      </c>
      <c r="B390" t="s">
        <v>14</v>
      </c>
      <c r="C390" t="s">
        <v>20</v>
      </c>
      <c r="D390">
        <v>0</v>
      </c>
      <c r="E390" t="s">
        <v>16</v>
      </c>
      <c r="F390" t="s">
        <v>15</v>
      </c>
      <c r="G390">
        <v>2333</v>
      </c>
      <c r="H390">
        <v>2417</v>
      </c>
      <c r="I390">
        <v>136</v>
      </c>
      <c r="J390">
        <v>360</v>
      </c>
      <c r="K390">
        <v>1</v>
      </c>
      <c r="L390" t="s">
        <v>17</v>
      </c>
      <c r="M390" t="s">
        <v>18</v>
      </c>
    </row>
    <row r="391" spans="1:13" x14ac:dyDescent="0.3">
      <c r="A391" t="s">
        <v>414</v>
      </c>
      <c r="B391" t="s">
        <v>14</v>
      </c>
      <c r="C391" t="s">
        <v>20</v>
      </c>
      <c r="D391">
        <v>0</v>
      </c>
      <c r="E391" t="s">
        <v>16</v>
      </c>
      <c r="F391" t="s">
        <v>15</v>
      </c>
      <c r="G391">
        <v>5488</v>
      </c>
      <c r="H391">
        <v>0</v>
      </c>
      <c r="I391">
        <v>125</v>
      </c>
      <c r="J391">
        <v>360</v>
      </c>
      <c r="K391">
        <v>1</v>
      </c>
      <c r="L391" t="s">
        <v>21</v>
      </c>
      <c r="M391" t="s">
        <v>18</v>
      </c>
    </row>
    <row r="392" spans="1:13" x14ac:dyDescent="0.3">
      <c r="A392" t="s">
        <v>415</v>
      </c>
      <c r="B392" t="s">
        <v>14</v>
      </c>
      <c r="C392" t="s">
        <v>15</v>
      </c>
      <c r="D392" t="s">
        <v>30</v>
      </c>
      <c r="E392" t="s">
        <v>16</v>
      </c>
      <c r="F392" t="s">
        <v>15</v>
      </c>
      <c r="G392">
        <v>9167</v>
      </c>
      <c r="H392">
        <v>0</v>
      </c>
      <c r="I392">
        <v>185</v>
      </c>
      <c r="J392">
        <v>360</v>
      </c>
      <c r="K392">
        <v>1</v>
      </c>
      <c r="L392" t="s">
        <v>21</v>
      </c>
      <c r="M392" t="s">
        <v>18</v>
      </c>
    </row>
    <row r="393" spans="1:13" x14ac:dyDescent="0.3">
      <c r="A393" t="s">
        <v>416</v>
      </c>
      <c r="B393" t="s">
        <v>14</v>
      </c>
      <c r="C393" t="s">
        <v>20</v>
      </c>
      <c r="D393" t="s">
        <v>30</v>
      </c>
      <c r="E393" t="s">
        <v>16</v>
      </c>
      <c r="F393" t="s">
        <v>15</v>
      </c>
      <c r="G393">
        <v>9504</v>
      </c>
      <c r="H393">
        <v>0</v>
      </c>
      <c r="I393">
        <v>275</v>
      </c>
      <c r="J393">
        <v>360</v>
      </c>
      <c r="K393">
        <v>1</v>
      </c>
      <c r="L393" t="s">
        <v>21</v>
      </c>
      <c r="M393" t="s">
        <v>18</v>
      </c>
    </row>
    <row r="394" spans="1:13" x14ac:dyDescent="0.3">
      <c r="A394" t="s">
        <v>417</v>
      </c>
      <c r="B394" t="s">
        <v>14</v>
      </c>
      <c r="C394" t="s">
        <v>20</v>
      </c>
      <c r="D394">
        <v>0</v>
      </c>
      <c r="E394" t="s">
        <v>16</v>
      </c>
      <c r="F394" t="s">
        <v>15</v>
      </c>
      <c r="G394">
        <v>2583</v>
      </c>
      <c r="H394">
        <v>2115</v>
      </c>
      <c r="I394">
        <v>120</v>
      </c>
      <c r="J394">
        <v>360</v>
      </c>
      <c r="L394" t="s">
        <v>17</v>
      </c>
      <c r="M394" t="s">
        <v>18</v>
      </c>
    </row>
    <row r="395" spans="1:13" x14ac:dyDescent="0.3">
      <c r="A395" t="s">
        <v>418</v>
      </c>
      <c r="B395" t="s">
        <v>14</v>
      </c>
      <c r="C395" t="s">
        <v>20</v>
      </c>
      <c r="D395">
        <v>2</v>
      </c>
      <c r="E395" t="s">
        <v>25</v>
      </c>
      <c r="F395" t="s">
        <v>15</v>
      </c>
      <c r="G395">
        <v>1993</v>
      </c>
      <c r="H395">
        <v>1625</v>
      </c>
      <c r="I395">
        <v>113</v>
      </c>
      <c r="J395">
        <v>180</v>
      </c>
      <c r="K395">
        <v>1</v>
      </c>
      <c r="L395" t="s">
        <v>31</v>
      </c>
      <c r="M395" t="s">
        <v>18</v>
      </c>
    </row>
    <row r="396" spans="1:13" x14ac:dyDescent="0.3">
      <c r="A396" t="s">
        <v>419</v>
      </c>
      <c r="B396" t="s">
        <v>14</v>
      </c>
      <c r="C396" t="s">
        <v>20</v>
      </c>
      <c r="D396">
        <v>2</v>
      </c>
      <c r="E396" t="s">
        <v>16</v>
      </c>
      <c r="F396" t="s">
        <v>15</v>
      </c>
      <c r="G396">
        <v>3100</v>
      </c>
      <c r="H396">
        <v>1400</v>
      </c>
      <c r="I396">
        <v>113</v>
      </c>
      <c r="J396">
        <v>360</v>
      </c>
      <c r="K396">
        <v>1</v>
      </c>
      <c r="L396" t="s">
        <v>17</v>
      </c>
      <c r="M396" t="s">
        <v>18</v>
      </c>
    </row>
    <row r="397" spans="1:13" x14ac:dyDescent="0.3">
      <c r="A397" t="s">
        <v>420</v>
      </c>
      <c r="B397" t="s">
        <v>14</v>
      </c>
      <c r="C397" t="s">
        <v>20</v>
      </c>
      <c r="D397">
        <v>2</v>
      </c>
      <c r="E397" t="s">
        <v>16</v>
      </c>
      <c r="F397" t="s">
        <v>15</v>
      </c>
      <c r="G397">
        <v>3276</v>
      </c>
      <c r="H397">
        <v>484</v>
      </c>
      <c r="I397">
        <v>135</v>
      </c>
      <c r="J397">
        <v>360</v>
      </c>
      <c r="L397" t="s">
        <v>31</v>
      </c>
      <c r="M397" t="s">
        <v>18</v>
      </c>
    </row>
    <row r="398" spans="1:13" x14ac:dyDescent="0.3">
      <c r="A398" t="s">
        <v>421</v>
      </c>
      <c r="B398" t="s">
        <v>42</v>
      </c>
      <c r="C398" t="s">
        <v>15</v>
      </c>
      <c r="D398">
        <v>0</v>
      </c>
      <c r="E398" t="s">
        <v>16</v>
      </c>
      <c r="F398" t="s">
        <v>15</v>
      </c>
      <c r="G398">
        <v>3180</v>
      </c>
      <c r="H398">
        <v>0</v>
      </c>
      <c r="I398">
        <v>71</v>
      </c>
      <c r="J398">
        <v>360</v>
      </c>
      <c r="K398">
        <v>0</v>
      </c>
      <c r="L398" t="s">
        <v>17</v>
      </c>
      <c r="M398" t="s">
        <v>22</v>
      </c>
    </row>
    <row r="399" spans="1:13" x14ac:dyDescent="0.3">
      <c r="A399" t="s">
        <v>422</v>
      </c>
      <c r="B399" t="s">
        <v>14</v>
      </c>
      <c r="C399" t="s">
        <v>20</v>
      </c>
      <c r="D399">
        <v>0</v>
      </c>
      <c r="E399" t="s">
        <v>16</v>
      </c>
      <c r="F399" t="s">
        <v>15</v>
      </c>
      <c r="G399">
        <v>3033</v>
      </c>
      <c r="H399">
        <v>1459</v>
      </c>
      <c r="I399">
        <v>95</v>
      </c>
      <c r="J399">
        <v>360</v>
      </c>
      <c r="K399">
        <v>1</v>
      </c>
      <c r="L399" t="s">
        <v>17</v>
      </c>
      <c r="M399" t="s">
        <v>18</v>
      </c>
    </row>
    <row r="400" spans="1:13" x14ac:dyDescent="0.3">
      <c r="A400" t="s">
        <v>423</v>
      </c>
      <c r="B400" t="s">
        <v>14</v>
      </c>
      <c r="C400" t="s">
        <v>15</v>
      </c>
      <c r="D400">
        <v>0</v>
      </c>
      <c r="E400" t="s">
        <v>25</v>
      </c>
      <c r="F400" t="s">
        <v>15</v>
      </c>
      <c r="G400">
        <v>3902</v>
      </c>
      <c r="H400">
        <v>1666</v>
      </c>
      <c r="I400">
        <v>109</v>
      </c>
      <c r="J400">
        <v>360</v>
      </c>
      <c r="K400">
        <v>1</v>
      </c>
      <c r="L400" t="s">
        <v>21</v>
      </c>
      <c r="M400" t="s">
        <v>18</v>
      </c>
    </row>
    <row r="401" spans="1:13" x14ac:dyDescent="0.3">
      <c r="A401" t="s">
        <v>424</v>
      </c>
      <c r="B401" t="s">
        <v>42</v>
      </c>
      <c r="C401" t="s">
        <v>15</v>
      </c>
      <c r="D401">
        <v>0</v>
      </c>
      <c r="E401" t="s">
        <v>16</v>
      </c>
      <c r="F401" t="s">
        <v>15</v>
      </c>
      <c r="G401">
        <v>1500</v>
      </c>
      <c r="H401">
        <v>1800</v>
      </c>
      <c r="I401">
        <v>103</v>
      </c>
      <c r="J401">
        <v>360</v>
      </c>
      <c r="K401">
        <v>0</v>
      </c>
      <c r="L401" t="s">
        <v>31</v>
      </c>
      <c r="M401" t="s">
        <v>22</v>
      </c>
    </row>
    <row r="402" spans="1:13" x14ac:dyDescent="0.3">
      <c r="A402" t="s">
        <v>425</v>
      </c>
      <c r="B402" t="s">
        <v>14</v>
      </c>
      <c r="C402" t="s">
        <v>20</v>
      </c>
      <c r="D402">
        <v>2</v>
      </c>
      <c r="E402" t="s">
        <v>25</v>
      </c>
      <c r="F402" t="s">
        <v>15</v>
      </c>
      <c r="G402">
        <v>2889</v>
      </c>
      <c r="H402">
        <v>0</v>
      </c>
      <c r="I402">
        <v>45</v>
      </c>
      <c r="J402">
        <v>180</v>
      </c>
      <c r="K402">
        <v>0</v>
      </c>
      <c r="L402" t="s">
        <v>17</v>
      </c>
      <c r="M402" t="s">
        <v>22</v>
      </c>
    </row>
    <row r="403" spans="1:13" x14ac:dyDescent="0.3">
      <c r="A403" t="s">
        <v>426</v>
      </c>
      <c r="B403" t="s">
        <v>14</v>
      </c>
      <c r="C403" t="s">
        <v>15</v>
      </c>
      <c r="D403">
        <v>0</v>
      </c>
      <c r="E403" t="s">
        <v>25</v>
      </c>
      <c r="F403" t="s">
        <v>15</v>
      </c>
      <c r="G403">
        <v>2755</v>
      </c>
      <c r="H403">
        <v>0</v>
      </c>
      <c r="I403">
        <v>65</v>
      </c>
      <c r="J403">
        <v>300</v>
      </c>
      <c r="K403">
        <v>1</v>
      </c>
      <c r="L403" t="s">
        <v>21</v>
      </c>
      <c r="M403" t="s">
        <v>22</v>
      </c>
    </row>
    <row r="404" spans="1:13" x14ac:dyDescent="0.3">
      <c r="A404" t="s">
        <v>427</v>
      </c>
      <c r="B404" t="s">
        <v>14</v>
      </c>
      <c r="C404" t="s">
        <v>15</v>
      </c>
      <c r="D404">
        <v>0</v>
      </c>
      <c r="E404" t="s">
        <v>16</v>
      </c>
      <c r="F404" t="s">
        <v>15</v>
      </c>
      <c r="G404">
        <v>2500</v>
      </c>
      <c r="H404">
        <v>20000</v>
      </c>
      <c r="I404">
        <v>103</v>
      </c>
      <c r="J404">
        <v>360</v>
      </c>
      <c r="K404">
        <v>1</v>
      </c>
      <c r="L404" t="s">
        <v>31</v>
      </c>
      <c r="M404" t="s">
        <v>18</v>
      </c>
    </row>
    <row r="405" spans="1:13" x14ac:dyDescent="0.3">
      <c r="A405" t="s">
        <v>428</v>
      </c>
      <c r="B405" t="s">
        <v>42</v>
      </c>
      <c r="C405" t="s">
        <v>15</v>
      </c>
      <c r="D405">
        <v>0</v>
      </c>
      <c r="E405" t="s">
        <v>25</v>
      </c>
      <c r="F405" t="s">
        <v>15</v>
      </c>
      <c r="G405">
        <v>1963</v>
      </c>
      <c r="H405">
        <v>0</v>
      </c>
      <c r="I405">
        <v>53</v>
      </c>
      <c r="J405">
        <v>360</v>
      </c>
      <c r="K405">
        <v>1</v>
      </c>
      <c r="L405" t="s">
        <v>31</v>
      </c>
      <c r="M405" t="s">
        <v>18</v>
      </c>
    </row>
    <row r="406" spans="1:13" x14ac:dyDescent="0.3">
      <c r="A406" t="s">
        <v>429</v>
      </c>
      <c r="B406" t="s">
        <v>42</v>
      </c>
      <c r="C406" t="s">
        <v>15</v>
      </c>
      <c r="D406">
        <v>0</v>
      </c>
      <c r="E406" t="s">
        <v>16</v>
      </c>
      <c r="F406" t="s">
        <v>20</v>
      </c>
      <c r="G406">
        <v>7441</v>
      </c>
      <c r="H406">
        <v>0</v>
      </c>
      <c r="I406">
        <v>194</v>
      </c>
      <c r="J406">
        <v>360</v>
      </c>
      <c r="K406">
        <v>1</v>
      </c>
      <c r="L406" t="s">
        <v>21</v>
      </c>
      <c r="M406" t="s">
        <v>22</v>
      </c>
    </row>
    <row r="407" spans="1:13" x14ac:dyDescent="0.3">
      <c r="A407" t="s">
        <v>430</v>
      </c>
      <c r="B407" t="s">
        <v>42</v>
      </c>
      <c r="C407" t="s">
        <v>15</v>
      </c>
      <c r="D407">
        <v>0</v>
      </c>
      <c r="E407" t="s">
        <v>16</v>
      </c>
      <c r="F407" t="s">
        <v>15</v>
      </c>
      <c r="G407">
        <v>4547</v>
      </c>
      <c r="H407">
        <v>0</v>
      </c>
      <c r="I407">
        <v>115</v>
      </c>
      <c r="J407">
        <v>360</v>
      </c>
      <c r="K407">
        <v>1</v>
      </c>
      <c r="L407" t="s">
        <v>31</v>
      </c>
      <c r="M407" t="s">
        <v>18</v>
      </c>
    </row>
    <row r="408" spans="1:13" x14ac:dyDescent="0.3">
      <c r="A408" t="s">
        <v>431</v>
      </c>
      <c r="B408" t="s">
        <v>14</v>
      </c>
      <c r="C408" t="s">
        <v>20</v>
      </c>
      <c r="D408">
        <v>0</v>
      </c>
      <c r="E408" t="s">
        <v>25</v>
      </c>
      <c r="F408" t="s">
        <v>15</v>
      </c>
      <c r="G408">
        <v>2167</v>
      </c>
      <c r="H408">
        <v>2400</v>
      </c>
      <c r="I408">
        <v>115</v>
      </c>
      <c r="J408">
        <v>360</v>
      </c>
      <c r="K408">
        <v>1</v>
      </c>
      <c r="L408" t="s">
        <v>17</v>
      </c>
      <c r="M408" t="s">
        <v>18</v>
      </c>
    </row>
    <row r="409" spans="1:13" x14ac:dyDescent="0.3">
      <c r="A409" t="s">
        <v>432</v>
      </c>
      <c r="B409" t="s">
        <v>42</v>
      </c>
      <c r="C409" t="s">
        <v>15</v>
      </c>
      <c r="D409">
        <v>0</v>
      </c>
      <c r="E409" t="s">
        <v>25</v>
      </c>
      <c r="F409" t="s">
        <v>15</v>
      </c>
      <c r="G409">
        <v>2213</v>
      </c>
      <c r="H409">
        <v>0</v>
      </c>
      <c r="I409">
        <v>66</v>
      </c>
      <c r="J409">
        <v>360</v>
      </c>
      <c r="K409">
        <v>1</v>
      </c>
      <c r="L409" t="s">
        <v>21</v>
      </c>
      <c r="M409" t="s">
        <v>18</v>
      </c>
    </row>
    <row r="410" spans="1:13" x14ac:dyDescent="0.3">
      <c r="A410" t="s">
        <v>433</v>
      </c>
      <c r="B410" t="s">
        <v>14</v>
      </c>
      <c r="C410" t="s">
        <v>20</v>
      </c>
      <c r="D410">
        <v>1</v>
      </c>
      <c r="E410" t="s">
        <v>16</v>
      </c>
      <c r="F410" t="s">
        <v>15</v>
      </c>
      <c r="G410">
        <v>8300</v>
      </c>
      <c r="H410">
        <v>0</v>
      </c>
      <c r="I410">
        <v>152</v>
      </c>
      <c r="J410">
        <v>300</v>
      </c>
      <c r="K410">
        <v>0</v>
      </c>
      <c r="L410" t="s">
        <v>31</v>
      </c>
      <c r="M410" t="s">
        <v>22</v>
      </c>
    </row>
    <row r="411" spans="1:13" x14ac:dyDescent="0.3">
      <c r="A411" t="s">
        <v>434</v>
      </c>
      <c r="B411" t="s">
        <v>14</v>
      </c>
      <c r="C411" t="s">
        <v>20</v>
      </c>
      <c r="D411" t="s">
        <v>30</v>
      </c>
      <c r="E411" t="s">
        <v>16</v>
      </c>
      <c r="F411" t="s">
        <v>15</v>
      </c>
      <c r="G411">
        <v>81000</v>
      </c>
      <c r="H411">
        <v>0</v>
      </c>
      <c r="I411">
        <v>360</v>
      </c>
      <c r="J411">
        <v>360</v>
      </c>
      <c r="K411">
        <v>0</v>
      </c>
      <c r="L411" t="s">
        <v>21</v>
      </c>
      <c r="M411" t="s">
        <v>22</v>
      </c>
    </row>
    <row r="412" spans="1:13" x14ac:dyDescent="0.3">
      <c r="A412" t="s">
        <v>435</v>
      </c>
      <c r="B412" t="s">
        <v>42</v>
      </c>
      <c r="C412" t="s">
        <v>15</v>
      </c>
      <c r="D412">
        <v>1</v>
      </c>
      <c r="E412" t="s">
        <v>25</v>
      </c>
      <c r="F412" t="s">
        <v>20</v>
      </c>
      <c r="G412">
        <v>3867</v>
      </c>
      <c r="H412">
        <v>0</v>
      </c>
      <c r="I412">
        <v>62</v>
      </c>
      <c r="J412">
        <v>360</v>
      </c>
      <c r="K412">
        <v>1</v>
      </c>
      <c r="L412" t="s">
        <v>31</v>
      </c>
      <c r="M412" t="s">
        <v>22</v>
      </c>
    </row>
    <row r="413" spans="1:13" x14ac:dyDescent="0.3">
      <c r="A413" t="s">
        <v>436</v>
      </c>
      <c r="B413" t="s">
        <v>14</v>
      </c>
      <c r="C413" t="s">
        <v>20</v>
      </c>
      <c r="D413">
        <v>0</v>
      </c>
      <c r="E413" t="s">
        <v>16</v>
      </c>
      <c r="G413">
        <v>6256</v>
      </c>
      <c r="H413">
        <v>0</v>
      </c>
      <c r="I413">
        <v>160</v>
      </c>
      <c r="J413">
        <v>360</v>
      </c>
      <c r="L413" t="s">
        <v>17</v>
      </c>
      <c r="M413" t="s">
        <v>18</v>
      </c>
    </row>
    <row r="414" spans="1:13" x14ac:dyDescent="0.3">
      <c r="A414" t="s">
        <v>437</v>
      </c>
      <c r="B414" t="s">
        <v>14</v>
      </c>
      <c r="C414" t="s">
        <v>20</v>
      </c>
      <c r="D414">
        <v>0</v>
      </c>
      <c r="E414" t="s">
        <v>25</v>
      </c>
      <c r="F414" t="s">
        <v>15</v>
      </c>
      <c r="G414">
        <v>6096</v>
      </c>
      <c r="H414">
        <v>0</v>
      </c>
      <c r="I414">
        <v>218</v>
      </c>
      <c r="J414">
        <v>360</v>
      </c>
      <c r="K414">
        <v>0</v>
      </c>
      <c r="L414" t="s">
        <v>21</v>
      </c>
      <c r="M414" t="s">
        <v>22</v>
      </c>
    </row>
    <row r="415" spans="1:13" x14ac:dyDescent="0.3">
      <c r="A415" t="s">
        <v>438</v>
      </c>
      <c r="B415" t="s">
        <v>14</v>
      </c>
      <c r="C415" t="s">
        <v>20</v>
      </c>
      <c r="D415">
        <v>0</v>
      </c>
      <c r="E415" t="s">
        <v>25</v>
      </c>
      <c r="F415" t="s">
        <v>15</v>
      </c>
      <c r="G415">
        <v>2253</v>
      </c>
      <c r="H415">
        <v>2033</v>
      </c>
      <c r="I415">
        <v>110</v>
      </c>
      <c r="J415">
        <v>360</v>
      </c>
      <c r="K415">
        <v>1</v>
      </c>
      <c r="L415" t="s">
        <v>21</v>
      </c>
      <c r="M415" t="s">
        <v>18</v>
      </c>
    </row>
    <row r="416" spans="1:13" x14ac:dyDescent="0.3">
      <c r="A416" t="s">
        <v>439</v>
      </c>
      <c r="B416" t="s">
        <v>42</v>
      </c>
      <c r="C416" t="s">
        <v>20</v>
      </c>
      <c r="D416">
        <v>0</v>
      </c>
      <c r="E416" t="s">
        <v>25</v>
      </c>
      <c r="F416" t="s">
        <v>15</v>
      </c>
      <c r="G416">
        <v>2149</v>
      </c>
      <c r="H416">
        <v>3237</v>
      </c>
      <c r="I416">
        <v>178</v>
      </c>
      <c r="J416">
        <v>360</v>
      </c>
      <c r="K416">
        <v>0</v>
      </c>
      <c r="L416" t="s">
        <v>31</v>
      </c>
      <c r="M416" t="s">
        <v>22</v>
      </c>
    </row>
    <row r="417" spans="1:13" x14ac:dyDescent="0.3">
      <c r="A417" t="s">
        <v>440</v>
      </c>
      <c r="B417" t="s">
        <v>42</v>
      </c>
      <c r="C417" t="s">
        <v>15</v>
      </c>
      <c r="D417">
        <v>0</v>
      </c>
      <c r="E417" t="s">
        <v>16</v>
      </c>
      <c r="F417" t="s">
        <v>15</v>
      </c>
      <c r="G417">
        <v>2995</v>
      </c>
      <c r="H417">
        <v>0</v>
      </c>
      <c r="I417">
        <v>60</v>
      </c>
      <c r="J417">
        <v>360</v>
      </c>
      <c r="K417">
        <v>1</v>
      </c>
      <c r="L417" t="s">
        <v>17</v>
      </c>
      <c r="M417" t="s">
        <v>18</v>
      </c>
    </row>
    <row r="418" spans="1:13" x14ac:dyDescent="0.3">
      <c r="A418" t="s">
        <v>441</v>
      </c>
      <c r="B418" t="s">
        <v>42</v>
      </c>
      <c r="C418" t="s">
        <v>15</v>
      </c>
      <c r="D418">
        <v>1</v>
      </c>
      <c r="E418" t="s">
        <v>16</v>
      </c>
      <c r="F418" t="s">
        <v>15</v>
      </c>
      <c r="G418">
        <v>2600</v>
      </c>
      <c r="H418">
        <v>0</v>
      </c>
      <c r="I418">
        <v>160</v>
      </c>
      <c r="J418">
        <v>360</v>
      </c>
      <c r="K418">
        <v>1</v>
      </c>
      <c r="L418" t="s">
        <v>17</v>
      </c>
      <c r="M418" t="s">
        <v>22</v>
      </c>
    </row>
    <row r="419" spans="1:13" x14ac:dyDescent="0.3">
      <c r="A419" t="s">
        <v>442</v>
      </c>
      <c r="B419" t="s">
        <v>14</v>
      </c>
      <c r="C419" t="s">
        <v>20</v>
      </c>
      <c r="D419">
        <v>2</v>
      </c>
      <c r="E419" t="s">
        <v>16</v>
      </c>
      <c r="F419" t="s">
        <v>20</v>
      </c>
      <c r="G419">
        <v>1600</v>
      </c>
      <c r="H419">
        <v>20000</v>
      </c>
      <c r="I419">
        <v>239</v>
      </c>
      <c r="J419">
        <v>360</v>
      </c>
      <c r="K419">
        <v>1</v>
      </c>
      <c r="L419" t="s">
        <v>17</v>
      </c>
      <c r="M419" t="s">
        <v>22</v>
      </c>
    </row>
    <row r="420" spans="1:13" x14ac:dyDescent="0.3">
      <c r="A420" t="s">
        <v>443</v>
      </c>
      <c r="B420" t="s">
        <v>14</v>
      </c>
      <c r="C420" t="s">
        <v>20</v>
      </c>
      <c r="D420">
        <v>0</v>
      </c>
      <c r="E420" t="s">
        <v>16</v>
      </c>
      <c r="F420" t="s">
        <v>15</v>
      </c>
      <c r="G420">
        <v>1025</v>
      </c>
      <c r="H420">
        <v>2773</v>
      </c>
      <c r="I420">
        <v>112</v>
      </c>
      <c r="J420">
        <v>360</v>
      </c>
      <c r="K420">
        <v>1</v>
      </c>
      <c r="L420" t="s">
        <v>21</v>
      </c>
      <c r="M420" t="s">
        <v>18</v>
      </c>
    </row>
    <row r="421" spans="1:13" x14ac:dyDescent="0.3">
      <c r="A421" t="s">
        <v>444</v>
      </c>
      <c r="B421" t="s">
        <v>14</v>
      </c>
      <c r="C421" t="s">
        <v>20</v>
      </c>
      <c r="D421">
        <v>0</v>
      </c>
      <c r="E421" t="s">
        <v>16</v>
      </c>
      <c r="F421" t="s">
        <v>15</v>
      </c>
      <c r="G421">
        <v>3246</v>
      </c>
      <c r="H421">
        <v>1417</v>
      </c>
      <c r="I421">
        <v>138</v>
      </c>
      <c r="J421">
        <v>360</v>
      </c>
      <c r="K421">
        <v>1</v>
      </c>
      <c r="L421" t="s">
        <v>31</v>
      </c>
      <c r="M421" t="s">
        <v>18</v>
      </c>
    </row>
    <row r="422" spans="1:13" x14ac:dyDescent="0.3">
      <c r="A422" t="s">
        <v>445</v>
      </c>
      <c r="B422" t="s">
        <v>14</v>
      </c>
      <c r="C422" t="s">
        <v>20</v>
      </c>
      <c r="D422">
        <v>0</v>
      </c>
      <c r="E422" t="s">
        <v>16</v>
      </c>
      <c r="F422" t="s">
        <v>15</v>
      </c>
      <c r="G422">
        <v>5829</v>
      </c>
      <c r="H422">
        <v>0</v>
      </c>
      <c r="I422">
        <v>138</v>
      </c>
      <c r="J422">
        <v>360</v>
      </c>
      <c r="K422">
        <v>1</v>
      </c>
      <c r="L422" t="s">
        <v>21</v>
      </c>
      <c r="M422" t="s">
        <v>18</v>
      </c>
    </row>
    <row r="423" spans="1:13" x14ac:dyDescent="0.3">
      <c r="A423" t="s">
        <v>446</v>
      </c>
      <c r="B423" t="s">
        <v>42</v>
      </c>
      <c r="C423" t="s">
        <v>15</v>
      </c>
      <c r="D423">
        <v>0</v>
      </c>
      <c r="E423" t="s">
        <v>25</v>
      </c>
      <c r="F423" t="s">
        <v>15</v>
      </c>
      <c r="G423">
        <v>2720</v>
      </c>
      <c r="H423">
        <v>0</v>
      </c>
      <c r="I423">
        <v>80</v>
      </c>
      <c r="K423">
        <v>0</v>
      </c>
      <c r="L423" t="s">
        <v>17</v>
      </c>
      <c r="M423" t="s">
        <v>22</v>
      </c>
    </row>
    <row r="424" spans="1:13" x14ac:dyDescent="0.3">
      <c r="A424" t="s">
        <v>447</v>
      </c>
      <c r="B424" t="s">
        <v>14</v>
      </c>
      <c r="C424" t="s">
        <v>20</v>
      </c>
      <c r="D424">
        <v>0</v>
      </c>
      <c r="E424" t="s">
        <v>16</v>
      </c>
      <c r="F424" t="s">
        <v>15</v>
      </c>
      <c r="G424">
        <v>1820</v>
      </c>
      <c r="H424">
        <v>1719</v>
      </c>
      <c r="I424">
        <v>100</v>
      </c>
      <c r="J424">
        <v>360</v>
      </c>
      <c r="K424">
        <v>1</v>
      </c>
      <c r="L424" t="s">
        <v>17</v>
      </c>
      <c r="M424" t="s">
        <v>18</v>
      </c>
    </row>
    <row r="425" spans="1:13" x14ac:dyDescent="0.3">
      <c r="A425" t="s">
        <v>448</v>
      </c>
      <c r="B425" t="s">
        <v>14</v>
      </c>
      <c r="C425" t="s">
        <v>20</v>
      </c>
      <c r="D425">
        <v>1</v>
      </c>
      <c r="E425" t="s">
        <v>16</v>
      </c>
      <c r="F425" t="s">
        <v>15</v>
      </c>
      <c r="G425">
        <v>7250</v>
      </c>
      <c r="H425">
        <v>1667</v>
      </c>
      <c r="I425">
        <v>110</v>
      </c>
      <c r="K425">
        <v>0</v>
      </c>
      <c r="L425" t="s">
        <v>17</v>
      </c>
      <c r="M425" t="s">
        <v>22</v>
      </c>
    </row>
    <row r="426" spans="1:13" x14ac:dyDescent="0.3">
      <c r="A426" t="s">
        <v>449</v>
      </c>
      <c r="B426" t="s">
        <v>14</v>
      </c>
      <c r="C426" t="s">
        <v>20</v>
      </c>
      <c r="D426">
        <v>0</v>
      </c>
      <c r="E426" t="s">
        <v>16</v>
      </c>
      <c r="F426" t="s">
        <v>15</v>
      </c>
      <c r="G426">
        <v>14880</v>
      </c>
      <c r="H426">
        <v>0</v>
      </c>
      <c r="I426">
        <v>96</v>
      </c>
      <c r="J426">
        <v>360</v>
      </c>
      <c r="K426">
        <v>1</v>
      </c>
      <c r="L426" t="s">
        <v>31</v>
      </c>
      <c r="M426" t="s">
        <v>18</v>
      </c>
    </row>
    <row r="427" spans="1:13" x14ac:dyDescent="0.3">
      <c r="A427" t="s">
        <v>450</v>
      </c>
      <c r="B427" t="s">
        <v>14</v>
      </c>
      <c r="C427" t="s">
        <v>20</v>
      </c>
      <c r="D427">
        <v>0</v>
      </c>
      <c r="E427" t="s">
        <v>16</v>
      </c>
      <c r="F427" t="s">
        <v>15</v>
      </c>
      <c r="G427">
        <v>2666</v>
      </c>
      <c r="H427">
        <v>4300</v>
      </c>
      <c r="I427">
        <v>121</v>
      </c>
      <c r="J427">
        <v>360</v>
      </c>
      <c r="K427">
        <v>1</v>
      </c>
      <c r="L427" t="s">
        <v>21</v>
      </c>
      <c r="M427" t="s">
        <v>18</v>
      </c>
    </row>
    <row r="428" spans="1:13" x14ac:dyDescent="0.3">
      <c r="A428" t="s">
        <v>451</v>
      </c>
      <c r="B428" t="s">
        <v>42</v>
      </c>
      <c r="C428" t="s">
        <v>15</v>
      </c>
      <c r="D428">
        <v>1</v>
      </c>
      <c r="E428" t="s">
        <v>25</v>
      </c>
      <c r="F428" t="s">
        <v>15</v>
      </c>
      <c r="G428">
        <v>4606</v>
      </c>
      <c r="H428">
        <v>0</v>
      </c>
      <c r="I428">
        <v>81</v>
      </c>
      <c r="J428">
        <v>360</v>
      </c>
      <c r="K428">
        <v>1</v>
      </c>
      <c r="L428" t="s">
        <v>21</v>
      </c>
      <c r="M428" t="s">
        <v>22</v>
      </c>
    </row>
    <row r="429" spans="1:13" x14ac:dyDescent="0.3">
      <c r="A429" t="s">
        <v>452</v>
      </c>
      <c r="B429" t="s">
        <v>14</v>
      </c>
      <c r="C429" t="s">
        <v>20</v>
      </c>
      <c r="D429">
        <v>2</v>
      </c>
      <c r="E429" t="s">
        <v>16</v>
      </c>
      <c r="F429" t="s">
        <v>15</v>
      </c>
      <c r="G429">
        <v>5935</v>
      </c>
      <c r="H429">
        <v>0</v>
      </c>
      <c r="I429">
        <v>133</v>
      </c>
      <c r="J429">
        <v>360</v>
      </c>
      <c r="K429">
        <v>1</v>
      </c>
      <c r="L429" t="s">
        <v>31</v>
      </c>
      <c r="M429" t="s">
        <v>18</v>
      </c>
    </row>
    <row r="430" spans="1:13" x14ac:dyDescent="0.3">
      <c r="A430" t="s">
        <v>453</v>
      </c>
      <c r="B430" t="s">
        <v>14</v>
      </c>
      <c r="C430" t="s">
        <v>20</v>
      </c>
      <c r="D430">
        <v>0</v>
      </c>
      <c r="E430" t="s">
        <v>16</v>
      </c>
      <c r="F430" t="s">
        <v>15</v>
      </c>
      <c r="G430">
        <v>2920</v>
      </c>
      <c r="H430">
        <v>16.120000839999999</v>
      </c>
      <c r="I430">
        <v>87</v>
      </c>
      <c r="J430">
        <v>360</v>
      </c>
      <c r="K430">
        <v>1</v>
      </c>
      <c r="L430" t="s">
        <v>21</v>
      </c>
      <c r="M430" t="s">
        <v>18</v>
      </c>
    </row>
    <row r="431" spans="1:13" x14ac:dyDescent="0.3">
      <c r="A431" t="s">
        <v>454</v>
      </c>
      <c r="B431" t="s">
        <v>14</v>
      </c>
      <c r="C431" t="s">
        <v>15</v>
      </c>
      <c r="D431">
        <v>0</v>
      </c>
      <c r="E431" t="s">
        <v>25</v>
      </c>
      <c r="F431" t="s">
        <v>15</v>
      </c>
      <c r="G431">
        <v>2717</v>
      </c>
      <c r="H431">
        <v>0</v>
      </c>
      <c r="I431">
        <v>60</v>
      </c>
      <c r="J431">
        <v>180</v>
      </c>
      <c r="K431">
        <v>1</v>
      </c>
      <c r="L431" t="s">
        <v>17</v>
      </c>
      <c r="M431" t="s">
        <v>18</v>
      </c>
    </row>
    <row r="432" spans="1:13" x14ac:dyDescent="0.3">
      <c r="A432" t="s">
        <v>455</v>
      </c>
      <c r="B432" t="s">
        <v>42</v>
      </c>
      <c r="C432" t="s">
        <v>15</v>
      </c>
      <c r="D432">
        <v>1</v>
      </c>
      <c r="E432" t="s">
        <v>16</v>
      </c>
      <c r="F432" t="s">
        <v>20</v>
      </c>
      <c r="G432">
        <v>8624</v>
      </c>
      <c r="H432">
        <v>0</v>
      </c>
      <c r="I432">
        <v>150</v>
      </c>
      <c r="J432">
        <v>360</v>
      </c>
      <c r="K432">
        <v>1</v>
      </c>
      <c r="L432" t="s">
        <v>31</v>
      </c>
      <c r="M432" t="s">
        <v>18</v>
      </c>
    </row>
    <row r="433" spans="1:13" x14ac:dyDescent="0.3">
      <c r="A433" t="s">
        <v>456</v>
      </c>
      <c r="B433" t="s">
        <v>14</v>
      </c>
      <c r="C433" t="s">
        <v>15</v>
      </c>
      <c r="D433">
        <v>0</v>
      </c>
      <c r="E433" t="s">
        <v>16</v>
      </c>
      <c r="F433" t="s">
        <v>15</v>
      </c>
      <c r="G433">
        <v>6500</v>
      </c>
      <c r="H433">
        <v>0</v>
      </c>
      <c r="I433">
        <v>105</v>
      </c>
      <c r="J433">
        <v>360</v>
      </c>
      <c r="K433">
        <v>0</v>
      </c>
      <c r="L433" t="s">
        <v>21</v>
      </c>
      <c r="M433" t="s">
        <v>22</v>
      </c>
    </row>
    <row r="434" spans="1:13" x14ac:dyDescent="0.3">
      <c r="A434" t="s">
        <v>457</v>
      </c>
      <c r="B434" t="s">
        <v>14</v>
      </c>
      <c r="C434" t="s">
        <v>15</v>
      </c>
      <c r="D434">
        <v>0</v>
      </c>
      <c r="E434" t="s">
        <v>16</v>
      </c>
      <c r="G434">
        <v>12876</v>
      </c>
      <c r="H434">
        <v>0</v>
      </c>
      <c r="I434">
        <v>405</v>
      </c>
      <c r="J434">
        <v>360</v>
      </c>
      <c r="K434">
        <v>1</v>
      </c>
      <c r="L434" t="s">
        <v>31</v>
      </c>
      <c r="M434" t="s">
        <v>18</v>
      </c>
    </row>
    <row r="435" spans="1:13" x14ac:dyDescent="0.3">
      <c r="A435" t="s">
        <v>458</v>
      </c>
      <c r="B435" t="s">
        <v>14</v>
      </c>
      <c r="C435" t="s">
        <v>20</v>
      </c>
      <c r="D435">
        <v>0</v>
      </c>
      <c r="E435" t="s">
        <v>16</v>
      </c>
      <c r="F435" t="s">
        <v>15</v>
      </c>
      <c r="G435">
        <v>2425</v>
      </c>
      <c r="H435">
        <v>2340</v>
      </c>
      <c r="I435">
        <v>143</v>
      </c>
      <c r="J435">
        <v>360</v>
      </c>
      <c r="K435">
        <v>1</v>
      </c>
      <c r="L435" t="s">
        <v>31</v>
      </c>
      <c r="M435" t="s">
        <v>18</v>
      </c>
    </row>
    <row r="436" spans="1:13" x14ac:dyDescent="0.3">
      <c r="A436" t="s">
        <v>459</v>
      </c>
      <c r="B436" t="s">
        <v>14</v>
      </c>
      <c r="C436" t="s">
        <v>15</v>
      </c>
      <c r="D436">
        <v>0</v>
      </c>
      <c r="E436" t="s">
        <v>16</v>
      </c>
      <c r="F436" t="s">
        <v>15</v>
      </c>
      <c r="G436">
        <v>3750</v>
      </c>
      <c r="H436">
        <v>0</v>
      </c>
      <c r="I436">
        <v>100</v>
      </c>
      <c r="J436">
        <v>360</v>
      </c>
      <c r="K436">
        <v>1</v>
      </c>
      <c r="L436" t="s">
        <v>17</v>
      </c>
      <c r="M436" t="s">
        <v>18</v>
      </c>
    </row>
    <row r="437" spans="1:13" x14ac:dyDescent="0.3">
      <c r="A437" t="s">
        <v>460</v>
      </c>
      <c r="B437" t="s">
        <v>42</v>
      </c>
      <c r="E437" t="s">
        <v>16</v>
      </c>
      <c r="F437" t="s">
        <v>15</v>
      </c>
      <c r="G437">
        <v>10047</v>
      </c>
      <c r="H437">
        <v>0</v>
      </c>
      <c r="J437">
        <v>240</v>
      </c>
      <c r="K437">
        <v>1</v>
      </c>
      <c r="L437" t="s">
        <v>31</v>
      </c>
      <c r="M437" t="s">
        <v>18</v>
      </c>
    </row>
    <row r="438" spans="1:13" x14ac:dyDescent="0.3">
      <c r="A438" t="s">
        <v>461</v>
      </c>
      <c r="B438" t="s">
        <v>14</v>
      </c>
      <c r="C438" t="s">
        <v>15</v>
      </c>
      <c r="D438">
        <v>0</v>
      </c>
      <c r="E438" t="s">
        <v>16</v>
      </c>
      <c r="F438" t="s">
        <v>15</v>
      </c>
      <c r="G438">
        <v>1926</v>
      </c>
      <c r="H438">
        <v>1851</v>
      </c>
      <c r="I438">
        <v>50</v>
      </c>
      <c r="J438">
        <v>360</v>
      </c>
      <c r="K438">
        <v>1</v>
      </c>
      <c r="L438" t="s">
        <v>31</v>
      </c>
      <c r="M438" t="s">
        <v>18</v>
      </c>
    </row>
    <row r="439" spans="1:13" x14ac:dyDescent="0.3">
      <c r="A439" t="s">
        <v>462</v>
      </c>
      <c r="B439" t="s">
        <v>14</v>
      </c>
      <c r="C439" t="s">
        <v>20</v>
      </c>
      <c r="D439">
        <v>0</v>
      </c>
      <c r="E439" t="s">
        <v>16</v>
      </c>
      <c r="F439" t="s">
        <v>15</v>
      </c>
      <c r="G439">
        <v>2213</v>
      </c>
      <c r="H439">
        <v>1125</v>
      </c>
      <c r="J439">
        <v>360</v>
      </c>
      <c r="K439">
        <v>1</v>
      </c>
      <c r="L439" t="s">
        <v>17</v>
      </c>
      <c r="M439" t="s">
        <v>18</v>
      </c>
    </row>
    <row r="440" spans="1:13" x14ac:dyDescent="0.3">
      <c r="A440" t="s">
        <v>463</v>
      </c>
      <c r="B440" t="s">
        <v>14</v>
      </c>
      <c r="C440" t="s">
        <v>15</v>
      </c>
      <c r="D440">
        <v>0</v>
      </c>
      <c r="E440" t="s">
        <v>16</v>
      </c>
      <c r="F440" t="s">
        <v>20</v>
      </c>
      <c r="G440">
        <v>10416</v>
      </c>
      <c r="H440">
        <v>0</v>
      </c>
      <c r="I440">
        <v>187</v>
      </c>
      <c r="J440">
        <v>360</v>
      </c>
      <c r="K440">
        <v>0</v>
      </c>
      <c r="L440" t="s">
        <v>17</v>
      </c>
      <c r="M440" t="s">
        <v>22</v>
      </c>
    </row>
    <row r="441" spans="1:13" x14ac:dyDescent="0.3">
      <c r="A441" t="s">
        <v>464</v>
      </c>
      <c r="B441" t="s">
        <v>42</v>
      </c>
      <c r="C441" t="s">
        <v>20</v>
      </c>
      <c r="D441">
        <v>0</v>
      </c>
      <c r="E441" t="s">
        <v>25</v>
      </c>
      <c r="F441" t="s">
        <v>20</v>
      </c>
      <c r="G441">
        <v>7142</v>
      </c>
      <c r="H441">
        <v>0</v>
      </c>
      <c r="I441">
        <v>138</v>
      </c>
      <c r="J441">
        <v>360</v>
      </c>
      <c r="K441">
        <v>1</v>
      </c>
      <c r="L441" t="s">
        <v>21</v>
      </c>
      <c r="M441" t="s">
        <v>18</v>
      </c>
    </row>
    <row r="442" spans="1:13" x14ac:dyDescent="0.3">
      <c r="A442" t="s">
        <v>465</v>
      </c>
      <c r="B442" t="s">
        <v>14</v>
      </c>
      <c r="C442" t="s">
        <v>15</v>
      </c>
      <c r="D442">
        <v>0</v>
      </c>
      <c r="E442" t="s">
        <v>16</v>
      </c>
      <c r="F442" t="s">
        <v>15</v>
      </c>
      <c r="G442">
        <v>3660</v>
      </c>
      <c r="H442">
        <v>5064</v>
      </c>
      <c r="I442">
        <v>187</v>
      </c>
      <c r="J442">
        <v>360</v>
      </c>
      <c r="K442">
        <v>1</v>
      </c>
      <c r="L442" t="s">
        <v>31</v>
      </c>
      <c r="M442" t="s">
        <v>18</v>
      </c>
    </row>
    <row r="443" spans="1:13" x14ac:dyDescent="0.3">
      <c r="A443" t="s">
        <v>466</v>
      </c>
      <c r="B443" t="s">
        <v>14</v>
      </c>
      <c r="C443" t="s">
        <v>20</v>
      </c>
      <c r="D443">
        <v>0</v>
      </c>
      <c r="E443" t="s">
        <v>16</v>
      </c>
      <c r="F443" t="s">
        <v>15</v>
      </c>
      <c r="G443">
        <v>7901</v>
      </c>
      <c r="H443">
        <v>1833</v>
      </c>
      <c r="I443">
        <v>180</v>
      </c>
      <c r="J443">
        <v>360</v>
      </c>
      <c r="K443">
        <v>1</v>
      </c>
      <c r="L443" t="s">
        <v>21</v>
      </c>
      <c r="M443" t="s">
        <v>18</v>
      </c>
    </row>
    <row r="444" spans="1:13" x14ac:dyDescent="0.3">
      <c r="A444" t="s">
        <v>467</v>
      </c>
      <c r="B444" t="s">
        <v>14</v>
      </c>
      <c r="C444" t="s">
        <v>15</v>
      </c>
      <c r="D444" t="s">
        <v>30</v>
      </c>
      <c r="E444" t="s">
        <v>25</v>
      </c>
      <c r="F444" t="s">
        <v>15</v>
      </c>
      <c r="G444">
        <v>4707</v>
      </c>
      <c r="H444">
        <v>1993</v>
      </c>
      <c r="I444">
        <v>148</v>
      </c>
      <c r="J444">
        <v>360</v>
      </c>
      <c r="K444">
        <v>1</v>
      </c>
      <c r="L444" t="s">
        <v>31</v>
      </c>
      <c r="M444" t="s">
        <v>18</v>
      </c>
    </row>
    <row r="445" spans="1:13" x14ac:dyDescent="0.3">
      <c r="A445" t="s">
        <v>468</v>
      </c>
      <c r="B445" t="s">
        <v>14</v>
      </c>
      <c r="C445" t="s">
        <v>15</v>
      </c>
      <c r="D445">
        <v>1</v>
      </c>
      <c r="E445" t="s">
        <v>16</v>
      </c>
      <c r="F445" t="s">
        <v>15</v>
      </c>
      <c r="G445">
        <v>37719</v>
      </c>
      <c r="H445">
        <v>0</v>
      </c>
      <c r="I445">
        <v>152</v>
      </c>
      <c r="J445">
        <v>360</v>
      </c>
      <c r="K445">
        <v>1</v>
      </c>
      <c r="L445" t="s">
        <v>31</v>
      </c>
      <c r="M445" t="s">
        <v>18</v>
      </c>
    </row>
    <row r="446" spans="1:13" x14ac:dyDescent="0.3">
      <c r="A446" t="s">
        <v>469</v>
      </c>
      <c r="B446" t="s">
        <v>14</v>
      </c>
      <c r="C446" t="s">
        <v>20</v>
      </c>
      <c r="D446">
        <v>0</v>
      </c>
      <c r="E446" t="s">
        <v>16</v>
      </c>
      <c r="F446" t="s">
        <v>15</v>
      </c>
      <c r="G446">
        <v>7333</v>
      </c>
      <c r="H446">
        <v>8333</v>
      </c>
      <c r="I446">
        <v>175</v>
      </c>
      <c r="J446">
        <v>300</v>
      </c>
      <c r="L446" t="s">
        <v>21</v>
      </c>
      <c r="M446" t="s">
        <v>18</v>
      </c>
    </row>
    <row r="447" spans="1:13" x14ac:dyDescent="0.3">
      <c r="A447" t="s">
        <v>470</v>
      </c>
      <c r="B447" t="s">
        <v>14</v>
      </c>
      <c r="C447" t="s">
        <v>20</v>
      </c>
      <c r="D447">
        <v>1</v>
      </c>
      <c r="E447" t="s">
        <v>16</v>
      </c>
      <c r="F447" t="s">
        <v>20</v>
      </c>
      <c r="G447">
        <v>3466</v>
      </c>
      <c r="H447">
        <v>1210</v>
      </c>
      <c r="I447">
        <v>130</v>
      </c>
      <c r="J447">
        <v>360</v>
      </c>
      <c r="K447">
        <v>1</v>
      </c>
      <c r="L447" t="s">
        <v>21</v>
      </c>
      <c r="M447" t="s">
        <v>18</v>
      </c>
    </row>
    <row r="448" spans="1:13" x14ac:dyDescent="0.3">
      <c r="A448" t="s">
        <v>471</v>
      </c>
      <c r="B448" t="s">
        <v>14</v>
      </c>
      <c r="C448" t="s">
        <v>20</v>
      </c>
      <c r="D448">
        <v>2</v>
      </c>
      <c r="E448" t="s">
        <v>25</v>
      </c>
      <c r="F448" t="s">
        <v>15</v>
      </c>
      <c r="G448">
        <v>4652</v>
      </c>
      <c r="H448">
        <v>0</v>
      </c>
      <c r="I448">
        <v>110</v>
      </c>
      <c r="J448">
        <v>360</v>
      </c>
      <c r="K448">
        <v>1</v>
      </c>
      <c r="L448" t="s">
        <v>21</v>
      </c>
      <c r="M448" t="s">
        <v>18</v>
      </c>
    </row>
    <row r="449" spans="1:13" x14ac:dyDescent="0.3">
      <c r="A449" t="s">
        <v>472</v>
      </c>
      <c r="B449" t="s">
        <v>14</v>
      </c>
      <c r="C449" t="s">
        <v>20</v>
      </c>
      <c r="D449">
        <v>0</v>
      </c>
      <c r="E449" t="s">
        <v>16</v>
      </c>
      <c r="G449">
        <v>3539</v>
      </c>
      <c r="H449">
        <v>1376</v>
      </c>
      <c r="I449">
        <v>55</v>
      </c>
      <c r="J449">
        <v>360</v>
      </c>
      <c r="K449">
        <v>1</v>
      </c>
      <c r="L449" t="s">
        <v>21</v>
      </c>
      <c r="M449" t="s">
        <v>22</v>
      </c>
    </row>
    <row r="450" spans="1:13" x14ac:dyDescent="0.3">
      <c r="A450" t="s">
        <v>473</v>
      </c>
      <c r="B450" t="s">
        <v>14</v>
      </c>
      <c r="C450" t="s">
        <v>20</v>
      </c>
      <c r="D450">
        <v>2</v>
      </c>
      <c r="E450" t="s">
        <v>16</v>
      </c>
      <c r="F450" t="s">
        <v>15</v>
      </c>
      <c r="G450">
        <v>3340</v>
      </c>
      <c r="H450">
        <v>1710</v>
      </c>
      <c r="I450">
        <v>150</v>
      </c>
      <c r="J450">
        <v>360</v>
      </c>
      <c r="K450">
        <v>0</v>
      </c>
      <c r="L450" t="s">
        <v>21</v>
      </c>
      <c r="M450" t="s">
        <v>22</v>
      </c>
    </row>
    <row r="451" spans="1:13" x14ac:dyDescent="0.3">
      <c r="A451" t="s">
        <v>474</v>
      </c>
      <c r="B451" t="s">
        <v>14</v>
      </c>
      <c r="C451" t="s">
        <v>15</v>
      </c>
      <c r="D451">
        <v>1</v>
      </c>
      <c r="E451" t="s">
        <v>25</v>
      </c>
      <c r="F451" t="s">
        <v>20</v>
      </c>
      <c r="G451">
        <v>2769</v>
      </c>
      <c r="H451">
        <v>1542</v>
      </c>
      <c r="I451">
        <v>190</v>
      </c>
      <c r="J451">
        <v>360</v>
      </c>
      <c r="L451" t="s">
        <v>31</v>
      </c>
      <c r="M451" t="s">
        <v>22</v>
      </c>
    </row>
    <row r="452" spans="1:13" x14ac:dyDescent="0.3">
      <c r="A452" t="s">
        <v>475</v>
      </c>
      <c r="B452" t="s">
        <v>14</v>
      </c>
      <c r="C452" t="s">
        <v>20</v>
      </c>
      <c r="D452">
        <v>2</v>
      </c>
      <c r="E452" t="s">
        <v>25</v>
      </c>
      <c r="F452" t="s">
        <v>15</v>
      </c>
      <c r="G452">
        <v>2309</v>
      </c>
      <c r="H452">
        <v>1255</v>
      </c>
      <c r="I452">
        <v>125</v>
      </c>
      <c r="J452">
        <v>360</v>
      </c>
      <c r="K452">
        <v>0</v>
      </c>
      <c r="L452" t="s">
        <v>21</v>
      </c>
      <c r="M452" t="s">
        <v>22</v>
      </c>
    </row>
    <row r="453" spans="1:13" x14ac:dyDescent="0.3">
      <c r="A453" t="s">
        <v>476</v>
      </c>
      <c r="B453" t="s">
        <v>14</v>
      </c>
      <c r="C453" t="s">
        <v>20</v>
      </c>
      <c r="D453">
        <v>2</v>
      </c>
      <c r="E453" t="s">
        <v>25</v>
      </c>
      <c r="F453" t="s">
        <v>15</v>
      </c>
      <c r="G453">
        <v>1958</v>
      </c>
      <c r="H453">
        <v>1456</v>
      </c>
      <c r="I453">
        <v>60</v>
      </c>
      <c r="J453">
        <v>300</v>
      </c>
      <c r="L453" t="s">
        <v>17</v>
      </c>
      <c r="M453" t="s">
        <v>18</v>
      </c>
    </row>
    <row r="454" spans="1:13" x14ac:dyDescent="0.3">
      <c r="A454" t="s">
        <v>477</v>
      </c>
      <c r="B454" t="s">
        <v>14</v>
      </c>
      <c r="C454" t="s">
        <v>20</v>
      </c>
      <c r="D454">
        <v>0</v>
      </c>
      <c r="E454" t="s">
        <v>16</v>
      </c>
      <c r="F454" t="s">
        <v>15</v>
      </c>
      <c r="G454">
        <v>3948</v>
      </c>
      <c r="H454">
        <v>1733</v>
      </c>
      <c r="I454">
        <v>149</v>
      </c>
      <c r="J454">
        <v>360</v>
      </c>
      <c r="K454">
        <v>0</v>
      </c>
      <c r="L454" t="s">
        <v>21</v>
      </c>
      <c r="M454" t="s">
        <v>22</v>
      </c>
    </row>
    <row r="455" spans="1:13" x14ac:dyDescent="0.3">
      <c r="A455" t="s">
        <v>478</v>
      </c>
      <c r="B455" t="s">
        <v>14</v>
      </c>
      <c r="C455" t="s">
        <v>20</v>
      </c>
      <c r="D455">
        <v>0</v>
      </c>
      <c r="E455" t="s">
        <v>16</v>
      </c>
      <c r="F455" t="s">
        <v>15</v>
      </c>
      <c r="G455">
        <v>2483</v>
      </c>
      <c r="H455">
        <v>2466</v>
      </c>
      <c r="I455">
        <v>90</v>
      </c>
      <c r="J455">
        <v>180</v>
      </c>
      <c r="K455">
        <v>0</v>
      </c>
      <c r="L455" t="s">
        <v>21</v>
      </c>
      <c r="M455" t="s">
        <v>18</v>
      </c>
    </row>
    <row r="456" spans="1:13" x14ac:dyDescent="0.3">
      <c r="A456" t="s">
        <v>479</v>
      </c>
      <c r="B456" t="s">
        <v>14</v>
      </c>
      <c r="C456" t="s">
        <v>15</v>
      </c>
      <c r="D456">
        <v>0</v>
      </c>
      <c r="E456" t="s">
        <v>16</v>
      </c>
      <c r="F456" t="s">
        <v>20</v>
      </c>
      <c r="G456">
        <v>7085</v>
      </c>
      <c r="H456">
        <v>0</v>
      </c>
      <c r="I456">
        <v>84</v>
      </c>
      <c r="J456">
        <v>360</v>
      </c>
      <c r="K456">
        <v>1</v>
      </c>
      <c r="L456" t="s">
        <v>31</v>
      </c>
      <c r="M456" t="s">
        <v>18</v>
      </c>
    </row>
    <row r="457" spans="1:13" x14ac:dyDescent="0.3">
      <c r="A457" t="s">
        <v>480</v>
      </c>
      <c r="B457" t="s">
        <v>14</v>
      </c>
      <c r="C457" t="s">
        <v>20</v>
      </c>
      <c r="D457">
        <v>2</v>
      </c>
      <c r="E457" t="s">
        <v>16</v>
      </c>
      <c r="F457" t="s">
        <v>15</v>
      </c>
      <c r="G457">
        <v>3859</v>
      </c>
      <c r="H457">
        <v>0</v>
      </c>
      <c r="I457">
        <v>96</v>
      </c>
      <c r="J457">
        <v>360</v>
      </c>
      <c r="K457">
        <v>1</v>
      </c>
      <c r="L457" t="s">
        <v>31</v>
      </c>
      <c r="M457" t="s">
        <v>18</v>
      </c>
    </row>
    <row r="458" spans="1:13" x14ac:dyDescent="0.3">
      <c r="A458" t="s">
        <v>481</v>
      </c>
      <c r="B458" t="s">
        <v>14</v>
      </c>
      <c r="C458" t="s">
        <v>20</v>
      </c>
      <c r="D458">
        <v>0</v>
      </c>
      <c r="E458" t="s">
        <v>16</v>
      </c>
      <c r="F458" t="s">
        <v>15</v>
      </c>
      <c r="G458">
        <v>4301</v>
      </c>
      <c r="H458">
        <v>0</v>
      </c>
      <c r="I458">
        <v>118</v>
      </c>
      <c r="J458">
        <v>360</v>
      </c>
      <c r="K458">
        <v>1</v>
      </c>
      <c r="L458" t="s">
        <v>17</v>
      </c>
      <c r="M458" t="s">
        <v>18</v>
      </c>
    </row>
    <row r="459" spans="1:13" x14ac:dyDescent="0.3">
      <c r="A459" t="s">
        <v>482</v>
      </c>
      <c r="B459" t="s">
        <v>14</v>
      </c>
      <c r="C459" t="s">
        <v>20</v>
      </c>
      <c r="D459">
        <v>0</v>
      </c>
      <c r="E459" t="s">
        <v>16</v>
      </c>
      <c r="F459" t="s">
        <v>15</v>
      </c>
      <c r="G459">
        <v>3708</v>
      </c>
      <c r="H459">
        <v>2569</v>
      </c>
      <c r="I459">
        <v>173</v>
      </c>
      <c r="J459">
        <v>360</v>
      </c>
      <c r="K459">
        <v>1</v>
      </c>
      <c r="L459" t="s">
        <v>17</v>
      </c>
      <c r="M459" t="s">
        <v>22</v>
      </c>
    </row>
    <row r="460" spans="1:13" x14ac:dyDescent="0.3">
      <c r="A460" t="s">
        <v>483</v>
      </c>
      <c r="B460" t="s">
        <v>14</v>
      </c>
      <c r="C460" t="s">
        <v>15</v>
      </c>
      <c r="D460">
        <v>2</v>
      </c>
      <c r="E460" t="s">
        <v>16</v>
      </c>
      <c r="F460" t="s">
        <v>15</v>
      </c>
      <c r="G460">
        <v>4354</v>
      </c>
      <c r="H460">
        <v>0</v>
      </c>
      <c r="I460">
        <v>136</v>
      </c>
      <c r="J460">
        <v>360</v>
      </c>
      <c r="K460">
        <v>1</v>
      </c>
      <c r="L460" t="s">
        <v>21</v>
      </c>
      <c r="M460" t="s">
        <v>18</v>
      </c>
    </row>
    <row r="461" spans="1:13" x14ac:dyDescent="0.3">
      <c r="A461" t="s">
        <v>484</v>
      </c>
      <c r="B461" t="s">
        <v>14</v>
      </c>
      <c r="C461" t="s">
        <v>20</v>
      </c>
      <c r="D461">
        <v>0</v>
      </c>
      <c r="E461" t="s">
        <v>16</v>
      </c>
      <c r="F461" t="s">
        <v>15</v>
      </c>
      <c r="G461">
        <v>8334</v>
      </c>
      <c r="H461">
        <v>0</v>
      </c>
      <c r="I461">
        <v>160</v>
      </c>
      <c r="J461">
        <v>360</v>
      </c>
      <c r="K461">
        <v>1</v>
      </c>
      <c r="L461" t="s">
        <v>31</v>
      </c>
      <c r="M461" t="s">
        <v>22</v>
      </c>
    </row>
    <row r="462" spans="1:13" x14ac:dyDescent="0.3">
      <c r="A462" t="s">
        <v>485</v>
      </c>
      <c r="C462" t="s">
        <v>20</v>
      </c>
      <c r="D462">
        <v>0</v>
      </c>
      <c r="E462" t="s">
        <v>16</v>
      </c>
      <c r="F462" t="s">
        <v>20</v>
      </c>
      <c r="G462">
        <v>2083</v>
      </c>
      <c r="H462">
        <v>4083</v>
      </c>
      <c r="I462">
        <v>160</v>
      </c>
      <c r="J462">
        <v>360</v>
      </c>
      <c r="L462" t="s">
        <v>31</v>
      </c>
      <c r="M462" t="s">
        <v>18</v>
      </c>
    </row>
    <row r="463" spans="1:13" x14ac:dyDescent="0.3">
      <c r="A463" t="s">
        <v>486</v>
      </c>
      <c r="B463" t="s">
        <v>14</v>
      </c>
      <c r="C463" t="s">
        <v>20</v>
      </c>
      <c r="D463" t="s">
        <v>30</v>
      </c>
      <c r="E463" t="s">
        <v>16</v>
      </c>
      <c r="F463" t="s">
        <v>15</v>
      </c>
      <c r="G463">
        <v>7740</v>
      </c>
      <c r="H463">
        <v>0</v>
      </c>
      <c r="I463">
        <v>128</v>
      </c>
      <c r="J463">
        <v>180</v>
      </c>
      <c r="K463">
        <v>1</v>
      </c>
      <c r="L463" t="s">
        <v>17</v>
      </c>
      <c r="M463" t="s">
        <v>18</v>
      </c>
    </row>
    <row r="464" spans="1:13" x14ac:dyDescent="0.3">
      <c r="A464" t="s">
        <v>487</v>
      </c>
      <c r="B464" t="s">
        <v>14</v>
      </c>
      <c r="C464" t="s">
        <v>20</v>
      </c>
      <c r="D464">
        <v>0</v>
      </c>
      <c r="E464" t="s">
        <v>16</v>
      </c>
      <c r="F464" t="s">
        <v>15</v>
      </c>
      <c r="G464">
        <v>3015</v>
      </c>
      <c r="H464">
        <v>2188</v>
      </c>
      <c r="I464">
        <v>153</v>
      </c>
      <c r="J464">
        <v>360</v>
      </c>
      <c r="K464">
        <v>1</v>
      </c>
      <c r="L464" t="s">
        <v>21</v>
      </c>
      <c r="M464" t="s">
        <v>18</v>
      </c>
    </row>
    <row r="465" spans="1:13" x14ac:dyDescent="0.3">
      <c r="A465" t="s">
        <v>488</v>
      </c>
      <c r="B465" t="s">
        <v>42</v>
      </c>
      <c r="C465" t="s">
        <v>15</v>
      </c>
      <c r="D465">
        <v>1</v>
      </c>
      <c r="E465" t="s">
        <v>25</v>
      </c>
      <c r="G465">
        <v>5191</v>
      </c>
      <c r="H465">
        <v>0</v>
      </c>
      <c r="I465">
        <v>132</v>
      </c>
      <c r="J465">
        <v>360</v>
      </c>
      <c r="K465">
        <v>1</v>
      </c>
      <c r="L465" t="s">
        <v>31</v>
      </c>
      <c r="M465" t="s">
        <v>18</v>
      </c>
    </row>
    <row r="466" spans="1:13" x14ac:dyDescent="0.3">
      <c r="A466" t="s">
        <v>489</v>
      </c>
      <c r="B466" t="s">
        <v>14</v>
      </c>
      <c r="C466" t="s">
        <v>15</v>
      </c>
      <c r="D466">
        <v>0</v>
      </c>
      <c r="E466" t="s">
        <v>16</v>
      </c>
      <c r="F466" t="s">
        <v>15</v>
      </c>
      <c r="G466">
        <v>4166</v>
      </c>
      <c r="H466">
        <v>0</v>
      </c>
      <c r="I466">
        <v>98</v>
      </c>
      <c r="J466">
        <v>360</v>
      </c>
      <c r="K466">
        <v>0</v>
      </c>
      <c r="L466" t="s">
        <v>31</v>
      </c>
      <c r="M466" t="s">
        <v>22</v>
      </c>
    </row>
    <row r="467" spans="1:13" x14ac:dyDescent="0.3">
      <c r="A467" t="s">
        <v>490</v>
      </c>
      <c r="B467" t="s">
        <v>14</v>
      </c>
      <c r="C467" t="s">
        <v>15</v>
      </c>
      <c r="D467">
        <v>0</v>
      </c>
      <c r="E467" t="s">
        <v>16</v>
      </c>
      <c r="F467" t="s">
        <v>15</v>
      </c>
      <c r="G467">
        <v>6000</v>
      </c>
      <c r="H467">
        <v>0</v>
      </c>
      <c r="I467">
        <v>140</v>
      </c>
      <c r="J467">
        <v>360</v>
      </c>
      <c r="K467">
        <v>1</v>
      </c>
      <c r="L467" t="s">
        <v>21</v>
      </c>
      <c r="M467" t="s">
        <v>18</v>
      </c>
    </row>
    <row r="468" spans="1:13" x14ac:dyDescent="0.3">
      <c r="A468" t="s">
        <v>491</v>
      </c>
      <c r="B468" t="s">
        <v>14</v>
      </c>
      <c r="C468" t="s">
        <v>20</v>
      </c>
      <c r="D468" t="s">
        <v>30</v>
      </c>
      <c r="E468" t="s">
        <v>25</v>
      </c>
      <c r="F468" t="s">
        <v>15</v>
      </c>
      <c r="G468">
        <v>2947</v>
      </c>
      <c r="H468">
        <v>1664</v>
      </c>
      <c r="I468">
        <v>70</v>
      </c>
      <c r="J468">
        <v>180</v>
      </c>
      <c r="K468">
        <v>0</v>
      </c>
      <c r="L468" t="s">
        <v>17</v>
      </c>
      <c r="M468" t="s">
        <v>22</v>
      </c>
    </row>
    <row r="469" spans="1:13" x14ac:dyDescent="0.3">
      <c r="A469" t="s">
        <v>492</v>
      </c>
      <c r="C469" t="s">
        <v>20</v>
      </c>
      <c r="D469">
        <v>0</v>
      </c>
      <c r="E469" t="s">
        <v>16</v>
      </c>
      <c r="F469" t="s">
        <v>15</v>
      </c>
      <c r="G469">
        <v>16692</v>
      </c>
      <c r="H469">
        <v>0</v>
      </c>
      <c r="I469">
        <v>110</v>
      </c>
      <c r="J469">
        <v>360</v>
      </c>
      <c r="K469">
        <v>1</v>
      </c>
      <c r="L469" t="s">
        <v>31</v>
      </c>
      <c r="M469" t="s">
        <v>18</v>
      </c>
    </row>
    <row r="470" spans="1:13" x14ac:dyDescent="0.3">
      <c r="A470" t="s">
        <v>493</v>
      </c>
      <c r="B470" t="s">
        <v>42</v>
      </c>
      <c r="C470" t="s">
        <v>20</v>
      </c>
      <c r="D470">
        <v>2</v>
      </c>
      <c r="E470" t="s">
        <v>25</v>
      </c>
      <c r="G470">
        <v>210</v>
      </c>
      <c r="H470">
        <v>2917</v>
      </c>
      <c r="I470">
        <v>98</v>
      </c>
      <c r="J470">
        <v>360</v>
      </c>
      <c r="K470">
        <v>1</v>
      </c>
      <c r="L470" t="s">
        <v>31</v>
      </c>
      <c r="M470" t="s">
        <v>18</v>
      </c>
    </row>
    <row r="471" spans="1:13" x14ac:dyDescent="0.3">
      <c r="A471" t="s">
        <v>494</v>
      </c>
      <c r="B471" t="s">
        <v>14</v>
      </c>
      <c r="C471" t="s">
        <v>20</v>
      </c>
      <c r="D471">
        <v>0</v>
      </c>
      <c r="E471" t="s">
        <v>16</v>
      </c>
      <c r="F471" t="s">
        <v>15</v>
      </c>
      <c r="G471">
        <v>4333</v>
      </c>
      <c r="H471">
        <v>2451</v>
      </c>
      <c r="I471">
        <v>110</v>
      </c>
      <c r="J471">
        <v>360</v>
      </c>
      <c r="K471">
        <v>1</v>
      </c>
      <c r="L471" t="s">
        <v>17</v>
      </c>
      <c r="M471" t="s">
        <v>22</v>
      </c>
    </row>
    <row r="472" spans="1:13" x14ac:dyDescent="0.3">
      <c r="A472" t="s">
        <v>495</v>
      </c>
      <c r="B472" t="s">
        <v>14</v>
      </c>
      <c r="C472" t="s">
        <v>20</v>
      </c>
      <c r="D472">
        <v>1</v>
      </c>
      <c r="E472" t="s">
        <v>16</v>
      </c>
      <c r="F472" t="s">
        <v>20</v>
      </c>
      <c r="G472">
        <v>3450</v>
      </c>
      <c r="H472">
        <v>2079</v>
      </c>
      <c r="I472">
        <v>162</v>
      </c>
      <c r="J472">
        <v>360</v>
      </c>
      <c r="K472">
        <v>1</v>
      </c>
      <c r="L472" t="s">
        <v>31</v>
      </c>
      <c r="M472" t="s">
        <v>18</v>
      </c>
    </row>
    <row r="473" spans="1:13" x14ac:dyDescent="0.3">
      <c r="A473" t="s">
        <v>496</v>
      </c>
      <c r="B473" t="s">
        <v>14</v>
      </c>
      <c r="C473" t="s">
        <v>20</v>
      </c>
      <c r="D473">
        <v>1</v>
      </c>
      <c r="E473" t="s">
        <v>25</v>
      </c>
      <c r="F473" t="s">
        <v>15</v>
      </c>
      <c r="G473">
        <v>2653</v>
      </c>
      <c r="H473">
        <v>1500</v>
      </c>
      <c r="I473">
        <v>113</v>
      </c>
      <c r="J473">
        <v>180</v>
      </c>
      <c r="K473">
        <v>0</v>
      </c>
      <c r="L473" t="s">
        <v>21</v>
      </c>
      <c r="M473" t="s">
        <v>22</v>
      </c>
    </row>
    <row r="474" spans="1:13" x14ac:dyDescent="0.3">
      <c r="A474" t="s">
        <v>497</v>
      </c>
      <c r="B474" t="s">
        <v>14</v>
      </c>
      <c r="C474" t="s">
        <v>20</v>
      </c>
      <c r="D474" t="s">
        <v>30</v>
      </c>
      <c r="E474" t="s">
        <v>16</v>
      </c>
      <c r="F474" t="s">
        <v>15</v>
      </c>
      <c r="G474">
        <v>4691</v>
      </c>
      <c r="H474">
        <v>0</v>
      </c>
      <c r="I474">
        <v>100</v>
      </c>
      <c r="J474">
        <v>360</v>
      </c>
      <c r="K474">
        <v>1</v>
      </c>
      <c r="L474" t="s">
        <v>31</v>
      </c>
      <c r="M474" t="s">
        <v>18</v>
      </c>
    </row>
    <row r="475" spans="1:13" x14ac:dyDescent="0.3">
      <c r="A475" t="s">
        <v>498</v>
      </c>
      <c r="B475" t="s">
        <v>42</v>
      </c>
      <c r="C475" t="s">
        <v>15</v>
      </c>
      <c r="D475">
        <v>0</v>
      </c>
      <c r="E475" t="s">
        <v>16</v>
      </c>
      <c r="F475" t="s">
        <v>20</v>
      </c>
      <c r="G475">
        <v>2500</v>
      </c>
      <c r="H475">
        <v>0</v>
      </c>
      <c r="I475">
        <v>93</v>
      </c>
      <c r="J475">
        <v>360</v>
      </c>
      <c r="L475" t="s">
        <v>17</v>
      </c>
      <c r="M475" t="s">
        <v>18</v>
      </c>
    </row>
    <row r="476" spans="1:13" x14ac:dyDescent="0.3">
      <c r="A476" t="s">
        <v>499</v>
      </c>
      <c r="B476" t="s">
        <v>14</v>
      </c>
      <c r="C476" t="s">
        <v>15</v>
      </c>
      <c r="D476">
        <v>2</v>
      </c>
      <c r="E476" t="s">
        <v>16</v>
      </c>
      <c r="F476" t="s">
        <v>15</v>
      </c>
      <c r="G476">
        <v>5532</v>
      </c>
      <c r="H476">
        <v>4648</v>
      </c>
      <c r="I476">
        <v>162</v>
      </c>
      <c r="J476">
        <v>360</v>
      </c>
      <c r="K476">
        <v>1</v>
      </c>
      <c r="L476" t="s">
        <v>21</v>
      </c>
      <c r="M476" t="s">
        <v>18</v>
      </c>
    </row>
    <row r="477" spans="1:13" x14ac:dyDescent="0.3">
      <c r="A477" t="s">
        <v>500</v>
      </c>
      <c r="B477" t="s">
        <v>14</v>
      </c>
      <c r="C477" t="s">
        <v>20</v>
      </c>
      <c r="D477">
        <v>2</v>
      </c>
      <c r="E477" t="s">
        <v>16</v>
      </c>
      <c r="F477" t="s">
        <v>20</v>
      </c>
      <c r="G477">
        <v>16525</v>
      </c>
      <c r="H477">
        <v>1014</v>
      </c>
      <c r="I477">
        <v>150</v>
      </c>
      <c r="J477">
        <v>360</v>
      </c>
      <c r="K477">
        <v>1</v>
      </c>
      <c r="L477" t="s">
        <v>21</v>
      </c>
      <c r="M477" t="s">
        <v>18</v>
      </c>
    </row>
    <row r="478" spans="1:13" x14ac:dyDescent="0.3">
      <c r="A478" t="s">
        <v>501</v>
      </c>
      <c r="B478" t="s">
        <v>14</v>
      </c>
      <c r="C478" t="s">
        <v>20</v>
      </c>
      <c r="D478">
        <v>2</v>
      </c>
      <c r="E478" t="s">
        <v>16</v>
      </c>
      <c r="F478" t="s">
        <v>15</v>
      </c>
      <c r="G478">
        <v>6700</v>
      </c>
      <c r="H478">
        <v>1750</v>
      </c>
      <c r="I478">
        <v>230</v>
      </c>
      <c r="J478">
        <v>300</v>
      </c>
      <c r="K478">
        <v>1</v>
      </c>
      <c r="L478" t="s">
        <v>31</v>
      </c>
      <c r="M478" t="s">
        <v>18</v>
      </c>
    </row>
    <row r="479" spans="1:13" x14ac:dyDescent="0.3">
      <c r="A479" t="s">
        <v>502</v>
      </c>
      <c r="C479" t="s">
        <v>20</v>
      </c>
      <c r="D479">
        <v>2</v>
      </c>
      <c r="E479" t="s">
        <v>16</v>
      </c>
      <c r="F479" t="s">
        <v>15</v>
      </c>
      <c r="G479">
        <v>2873</v>
      </c>
      <c r="H479">
        <v>1872</v>
      </c>
      <c r="I479">
        <v>132</v>
      </c>
      <c r="J479">
        <v>360</v>
      </c>
      <c r="K479">
        <v>0</v>
      </c>
      <c r="L479" t="s">
        <v>31</v>
      </c>
      <c r="M479" t="s">
        <v>22</v>
      </c>
    </row>
    <row r="480" spans="1:13" x14ac:dyDescent="0.3">
      <c r="A480" t="s">
        <v>503</v>
      </c>
      <c r="B480" t="s">
        <v>14</v>
      </c>
      <c r="C480" t="s">
        <v>20</v>
      </c>
      <c r="D480">
        <v>1</v>
      </c>
      <c r="E480" t="s">
        <v>16</v>
      </c>
      <c r="F480" t="s">
        <v>20</v>
      </c>
      <c r="G480">
        <v>16667</v>
      </c>
      <c r="H480">
        <v>2250</v>
      </c>
      <c r="I480">
        <v>86</v>
      </c>
      <c r="J480">
        <v>360</v>
      </c>
      <c r="K480">
        <v>1</v>
      </c>
      <c r="L480" t="s">
        <v>31</v>
      </c>
      <c r="M480" t="s">
        <v>18</v>
      </c>
    </row>
    <row r="481" spans="1:13" x14ac:dyDescent="0.3">
      <c r="A481" t="s">
        <v>504</v>
      </c>
      <c r="B481" t="s">
        <v>14</v>
      </c>
      <c r="C481" t="s">
        <v>20</v>
      </c>
      <c r="D481">
        <v>2</v>
      </c>
      <c r="E481" t="s">
        <v>16</v>
      </c>
      <c r="F481" t="s">
        <v>15</v>
      </c>
      <c r="G481">
        <v>2947</v>
      </c>
      <c r="H481">
        <v>1603</v>
      </c>
      <c r="J481">
        <v>360</v>
      </c>
      <c r="K481">
        <v>1</v>
      </c>
      <c r="L481" t="s">
        <v>17</v>
      </c>
      <c r="M481" t="s">
        <v>22</v>
      </c>
    </row>
    <row r="482" spans="1:13" x14ac:dyDescent="0.3">
      <c r="A482" t="s">
        <v>505</v>
      </c>
      <c r="B482" t="s">
        <v>42</v>
      </c>
      <c r="C482" t="s">
        <v>15</v>
      </c>
      <c r="D482">
        <v>0</v>
      </c>
      <c r="E482" t="s">
        <v>25</v>
      </c>
      <c r="F482" t="s">
        <v>15</v>
      </c>
      <c r="G482">
        <v>4350</v>
      </c>
      <c r="H482">
        <v>0</v>
      </c>
      <c r="I482">
        <v>154</v>
      </c>
      <c r="J482">
        <v>360</v>
      </c>
      <c r="K482">
        <v>1</v>
      </c>
      <c r="L482" t="s">
        <v>21</v>
      </c>
      <c r="M482" t="s">
        <v>18</v>
      </c>
    </row>
    <row r="483" spans="1:13" x14ac:dyDescent="0.3">
      <c r="A483" t="s">
        <v>506</v>
      </c>
      <c r="B483" t="s">
        <v>14</v>
      </c>
      <c r="C483" t="s">
        <v>20</v>
      </c>
      <c r="D483" t="s">
        <v>30</v>
      </c>
      <c r="E483" t="s">
        <v>25</v>
      </c>
      <c r="F483" t="s">
        <v>15</v>
      </c>
      <c r="G483">
        <v>3095</v>
      </c>
      <c r="H483">
        <v>0</v>
      </c>
      <c r="I483">
        <v>113</v>
      </c>
      <c r="J483">
        <v>360</v>
      </c>
      <c r="K483">
        <v>1</v>
      </c>
      <c r="L483" t="s">
        <v>21</v>
      </c>
      <c r="M483" t="s">
        <v>18</v>
      </c>
    </row>
    <row r="484" spans="1:13" x14ac:dyDescent="0.3">
      <c r="A484" t="s">
        <v>507</v>
      </c>
      <c r="B484" t="s">
        <v>14</v>
      </c>
      <c r="C484" t="s">
        <v>20</v>
      </c>
      <c r="D484">
        <v>0</v>
      </c>
      <c r="E484" t="s">
        <v>16</v>
      </c>
      <c r="F484" t="s">
        <v>15</v>
      </c>
      <c r="G484">
        <v>2083</v>
      </c>
      <c r="H484">
        <v>3150</v>
      </c>
      <c r="I484">
        <v>128</v>
      </c>
      <c r="J484">
        <v>360</v>
      </c>
      <c r="K484">
        <v>1</v>
      </c>
      <c r="L484" t="s">
        <v>31</v>
      </c>
      <c r="M484" t="s">
        <v>18</v>
      </c>
    </row>
    <row r="485" spans="1:13" x14ac:dyDescent="0.3">
      <c r="A485" t="s">
        <v>508</v>
      </c>
      <c r="B485" t="s">
        <v>14</v>
      </c>
      <c r="C485" t="s">
        <v>20</v>
      </c>
      <c r="D485">
        <v>0</v>
      </c>
      <c r="E485" t="s">
        <v>16</v>
      </c>
      <c r="F485" t="s">
        <v>15</v>
      </c>
      <c r="G485">
        <v>10833</v>
      </c>
      <c r="H485">
        <v>0</v>
      </c>
      <c r="I485">
        <v>234</v>
      </c>
      <c r="J485">
        <v>360</v>
      </c>
      <c r="K485">
        <v>1</v>
      </c>
      <c r="L485" t="s">
        <v>31</v>
      </c>
      <c r="M485" t="s">
        <v>18</v>
      </c>
    </row>
    <row r="486" spans="1:13" x14ac:dyDescent="0.3">
      <c r="A486" t="s">
        <v>509</v>
      </c>
      <c r="B486" t="s">
        <v>14</v>
      </c>
      <c r="C486" t="s">
        <v>20</v>
      </c>
      <c r="D486">
        <v>2</v>
      </c>
      <c r="E486" t="s">
        <v>16</v>
      </c>
      <c r="F486" t="s">
        <v>15</v>
      </c>
      <c r="G486">
        <v>8333</v>
      </c>
      <c r="H486">
        <v>0</v>
      </c>
      <c r="I486">
        <v>246</v>
      </c>
      <c r="J486">
        <v>360</v>
      </c>
      <c r="K486">
        <v>1</v>
      </c>
      <c r="L486" t="s">
        <v>31</v>
      </c>
      <c r="M486" t="s">
        <v>18</v>
      </c>
    </row>
    <row r="487" spans="1:13" x14ac:dyDescent="0.3">
      <c r="A487" t="s">
        <v>510</v>
      </c>
      <c r="B487" t="s">
        <v>14</v>
      </c>
      <c r="C487" t="s">
        <v>20</v>
      </c>
      <c r="D487">
        <v>1</v>
      </c>
      <c r="E487" t="s">
        <v>25</v>
      </c>
      <c r="F487" t="s">
        <v>15</v>
      </c>
      <c r="G487">
        <v>1958</v>
      </c>
      <c r="H487">
        <v>2436</v>
      </c>
      <c r="I487">
        <v>131</v>
      </c>
      <c r="J487">
        <v>360</v>
      </c>
      <c r="K487">
        <v>1</v>
      </c>
      <c r="L487" t="s">
        <v>21</v>
      </c>
      <c r="M487" t="s">
        <v>18</v>
      </c>
    </row>
    <row r="488" spans="1:13" x14ac:dyDescent="0.3">
      <c r="A488" t="s">
        <v>511</v>
      </c>
      <c r="B488" t="s">
        <v>14</v>
      </c>
      <c r="C488" t="s">
        <v>15</v>
      </c>
      <c r="D488">
        <v>2</v>
      </c>
      <c r="E488" t="s">
        <v>16</v>
      </c>
      <c r="F488" t="s">
        <v>15</v>
      </c>
      <c r="G488">
        <v>3547</v>
      </c>
      <c r="H488">
        <v>0</v>
      </c>
      <c r="I488">
        <v>80</v>
      </c>
      <c r="J488">
        <v>360</v>
      </c>
      <c r="K488">
        <v>0</v>
      </c>
      <c r="L488" t="s">
        <v>21</v>
      </c>
      <c r="M488" t="s">
        <v>22</v>
      </c>
    </row>
    <row r="489" spans="1:13" x14ac:dyDescent="0.3">
      <c r="A489" t="s">
        <v>512</v>
      </c>
      <c r="B489" t="s">
        <v>14</v>
      </c>
      <c r="C489" t="s">
        <v>20</v>
      </c>
      <c r="D489">
        <v>1</v>
      </c>
      <c r="E489" t="s">
        <v>16</v>
      </c>
      <c r="F489" t="s">
        <v>15</v>
      </c>
      <c r="G489">
        <v>18333</v>
      </c>
      <c r="H489">
        <v>0</v>
      </c>
      <c r="I489">
        <v>500</v>
      </c>
      <c r="J489">
        <v>360</v>
      </c>
      <c r="K489">
        <v>1</v>
      </c>
      <c r="L489" t="s">
        <v>17</v>
      </c>
      <c r="M489" t="s">
        <v>22</v>
      </c>
    </row>
    <row r="490" spans="1:13" x14ac:dyDescent="0.3">
      <c r="A490" t="s">
        <v>513</v>
      </c>
      <c r="B490" t="s">
        <v>14</v>
      </c>
      <c r="C490" t="s">
        <v>20</v>
      </c>
      <c r="D490">
        <v>2</v>
      </c>
      <c r="E490" t="s">
        <v>16</v>
      </c>
      <c r="F490" t="s">
        <v>20</v>
      </c>
      <c r="G490">
        <v>4583</v>
      </c>
      <c r="H490">
        <v>2083</v>
      </c>
      <c r="I490">
        <v>160</v>
      </c>
      <c r="J490">
        <v>360</v>
      </c>
      <c r="K490">
        <v>1</v>
      </c>
      <c r="L490" t="s">
        <v>31</v>
      </c>
      <c r="M490" t="s">
        <v>18</v>
      </c>
    </row>
    <row r="491" spans="1:13" x14ac:dyDescent="0.3">
      <c r="A491" t="s">
        <v>514</v>
      </c>
      <c r="B491" t="s">
        <v>14</v>
      </c>
      <c r="C491" t="s">
        <v>15</v>
      </c>
      <c r="D491">
        <v>0</v>
      </c>
      <c r="E491" t="s">
        <v>16</v>
      </c>
      <c r="F491" t="s">
        <v>15</v>
      </c>
      <c r="G491">
        <v>2435</v>
      </c>
      <c r="H491">
        <v>0</v>
      </c>
      <c r="I491">
        <v>75</v>
      </c>
      <c r="J491">
        <v>360</v>
      </c>
      <c r="K491">
        <v>1</v>
      </c>
      <c r="L491" t="s">
        <v>17</v>
      </c>
      <c r="M491" t="s">
        <v>22</v>
      </c>
    </row>
    <row r="492" spans="1:13" x14ac:dyDescent="0.3">
      <c r="A492" t="s">
        <v>515</v>
      </c>
      <c r="B492" t="s">
        <v>14</v>
      </c>
      <c r="C492" t="s">
        <v>15</v>
      </c>
      <c r="D492">
        <v>0</v>
      </c>
      <c r="E492" t="s">
        <v>25</v>
      </c>
      <c r="F492" t="s">
        <v>15</v>
      </c>
      <c r="G492">
        <v>2699</v>
      </c>
      <c r="H492">
        <v>2785</v>
      </c>
      <c r="I492">
        <v>96</v>
      </c>
      <c r="J492">
        <v>360</v>
      </c>
      <c r="L492" t="s">
        <v>31</v>
      </c>
      <c r="M492" t="s">
        <v>18</v>
      </c>
    </row>
    <row r="493" spans="1:13" x14ac:dyDescent="0.3">
      <c r="A493" t="s">
        <v>516</v>
      </c>
      <c r="B493" t="s">
        <v>14</v>
      </c>
      <c r="C493" t="s">
        <v>20</v>
      </c>
      <c r="D493">
        <v>1</v>
      </c>
      <c r="E493" t="s">
        <v>25</v>
      </c>
      <c r="F493" t="s">
        <v>15</v>
      </c>
      <c r="G493">
        <v>5333</v>
      </c>
      <c r="H493">
        <v>1131</v>
      </c>
      <c r="I493">
        <v>186</v>
      </c>
      <c r="J493">
        <v>360</v>
      </c>
      <c r="L493" t="s">
        <v>17</v>
      </c>
      <c r="M493" t="s">
        <v>18</v>
      </c>
    </row>
    <row r="494" spans="1:13" x14ac:dyDescent="0.3">
      <c r="A494" t="s">
        <v>517</v>
      </c>
      <c r="B494" t="s">
        <v>14</v>
      </c>
      <c r="C494" t="s">
        <v>15</v>
      </c>
      <c r="D494">
        <v>0</v>
      </c>
      <c r="E494" t="s">
        <v>25</v>
      </c>
      <c r="F494" t="s">
        <v>15</v>
      </c>
      <c r="G494">
        <v>3691</v>
      </c>
      <c r="H494">
        <v>0</v>
      </c>
      <c r="I494">
        <v>110</v>
      </c>
      <c r="J494">
        <v>360</v>
      </c>
      <c r="K494">
        <v>1</v>
      </c>
      <c r="L494" t="s">
        <v>21</v>
      </c>
      <c r="M494" t="s">
        <v>18</v>
      </c>
    </row>
    <row r="495" spans="1:13" x14ac:dyDescent="0.3">
      <c r="A495" t="s">
        <v>518</v>
      </c>
      <c r="B495" t="s">
        <v>42</v>
      </c>
      <c r="C495" t="s">
        <v>15</v>
      </c>
      <c r="D495">
        <v>0</v>
      </c>
      <c r="E495" t="s">
        <v>25</v>
      </c>
      <c r="F495" t="s">
        <v>20</v>
      </c>
      <c r="G495">
        <v>17263</v>
      </c>
      <c r="H495">
        <v>0</v>
      </c>
      <c r="I495">
        <v>225</v>
      </c>
      <c r="J495">
        <v>360</v>
      </c>
      <c r="K495">
        <v>1</v>
      </c>
      <c r="L495" t="s">
        <v>31</v>
      </c>
      <c r="M495" t="s">
        <v>18</v>
      </c>
    </row>
    <row r="496" spans="1:13" x14ac:dyDescent="0.3">
      <c r="A496" t="s">
        <v>519</v>
      </c>
      <c r="B496" t="s">
        <v>14</v>
      </c>
      <c r="C496" t="s">
        <v>20</v>
      </c>
      <c r="D496">
        <v>0</v>
      </c>
      <c r="E496" t="s">
        <v>16</v>
      </c>
      <c r="F496" t="s">
        <v>15</v>
      </c>
      <c r="G496">
        <v>3597</v>
      </c>
      <c r="H496">
        <v>2157</v>
      </c>
      <c r="I496">
        <v>119</v>
      </c>
      <c r="J496">
        <v>360</v>
      </c>
      <c r="K496">
        <v>0</v>
      </c>
      <c r="L496" t="s">
        <v>21</v>
      </c>
      <c r="M496" t="s">
        <v>22</v>
      </c>
    </row>
    <row r="497" spans="1:13" x14ac:dyDescent="0.3">
      <c r="A497" t="s">
        <v>520</v>
      </c>
      <c r="B497" t="s">
        <v>42</v>
      </c>
      <c r="C497" t="s">
        <v>20</v>
      </c>
      <c r="D497">
        <v>1</v>
      </c>
      <c r="E497" t="s">
        <v>16</v>
      </c>
      <c r="F497" t="s">
        <v>15</v>
      </c>
      <c r="G497">
        <v>3326</v>
      </c>
      <c r="H497">
        <v>913</v>
      </c>
      <c r="I497">
        <v>105</v>
      </c>
      <c r="J497">
        <v>84</v>
      </c>
      <c r="K497">
        <v>1</v>
      </c>
      <c r="L497" t="s">
        <v>31</v>
      </c>
      <c r="M497" t="s">
        <v>18</v>
      </c>
    </row>
    <row r="498" spans="1:13" x14ac:dyDescent="0.3">
      <c r="A498" t="s">
        <v>521</v>
      </c>
      <c r="B498" t="s">
        <v>14</v>
      </c>
      <c r="C498" t="s">
        <v>20</v>
      </c>
      <c r="D498">
        <v>0</v>
      </c>
      <c r="E498" t="s">
        <v>25</v>
      </c>
      <c r="F498" t="s">
        <v>15</v>
      </c>
      <c r="G498">
        <v>2600</v>
      </c>
      <c r="H498">
        <v>1700</v>
      </c>
      <c r="I498">
        <v>107</v>
      </c>
      <c r="J498">
        <v>360</v>
      </c>
      <c r="K498">
        <v>1</v>
      </c>
      <c r="L498" t="s">
        <v>21</v>
      </c>
      <c r="M498" t="s">
        <v>18</v>
      </c>
    </row>
    <row r="499" spans="1:13" x14ac:dyDescent="0.3">
      <c r="A499" t="s">
        <v>522</v>
      </c>
      <c r="B499" t="s">
        <v>14</v>
      </c>
      <c r="C499" t="s">
        <v>20</v>
      </c>
      <c r="D499">
        <v>0</v>
      </c>
      <c r="E499" t="s">
        <v>16</v>
      </c>
      <c r="F499" t="s">
        <v>15</v>
      </c>
      <c r="G499">
        <v>4625</v>
      </c>
      <c r="H499">
        <v>2857</v>
      </c>
      <c r="I499">
        <v>111</v>
      </c>
      <c r="J499">
        <v>12</v>
      </c>
      <c r="L499" t="s">
        <v>17</v>
      </c>
      <c r="M499" t="s">
        <v>18</v>
      </c>
    </row>
    <row r="500" spans="1:13" x14ac:dyDescent="0.3">
      <c r="A500" t="s">
        <v>523</v>
      </c>
      <c r="B500" t="s">
        <v>14</v>
      </c>
      <c r="C500" t="s">
        <v>20</v>
      </c>
      <c r="D500">
        <v>1</v>
      </c>
      <c r="E500" t="s">
        <v>16</v>
      </c>
      <c r="F500" t="s">
        <v>20</v>
      </c>
      <c r="G500">
        <v>2895</v>
      </c>
      <c r="H500">
        <v>0</v>
      </c>
      <c r="I500">
        <v>95</v>
      </c>
      <c r="J500">
        <v>360</v>
      </c>
      <c r="K500">
        <v>1</v>
      </c>
      <c r="L500" t="s">
        <v>31</v>
      </c>
      <c r="M500" t="s">
        <v>18</v>
      </c>
    </row>
    <row r="501" spans="1:13" x14ac:dyDescent="0.3">
      <c r="A501" t="s">
        <v>524</v>
      </c>
      <c r="B501" t="s">
        <v>14</v>
      </c>
      <c r="C501" t="s">
        <v>15</v>
      </c>
      <c r="D501">
        <v>0</v>
      </c>
      <c r="E501" t="s">
        <v>16</v>
      </c>
      <c r="F501" t="s">
        <v>15</v>
      </c>
      <c r="G501">
        <v>6283</v>
      </c>
      <c r="H501">
        <v>4416</v>
      </c>
      <c r="I501">
        <v>209</v>
      </c>
      <c r="J501">
        <v>360</v>
      </c>
      <c r="K501">
        <v>0</v>
      </c>
      <c r="L501" t="s">
        <v>21</v>
      </c>
      <c r="M501" t="s">
        <v>22</v>
      </c>
    </row>
    <row r="502" spans="1:13" x14ac:dyDescent="0.3">
      <c r="A502" t="s">
        <v>525</v>
      </c>
      <c r="B502" t="s">
        <v>42</v>
      </c>
      <c r="C502" t="s">
        <v>15</v>
      </c>
      <c r="D502">
        <v>0</v>
      </c>
      <c r="E502" t="s">
        <v>16</v>
      </c>
      <c r="F502" t="s">
        <v>15</v>
      </c>
      <c r="G502">
        <v>645</v>
      </c>
      <c r="H502">
        <v>3683</v>
      </c>
      <c r="I502">
        <v>113</v>
      </c>
      <c r="J502">
        <v>480</v>
      </c>
      <c r="K502">
        <v>1</v>
      </c>
      <c r="L502" t="s">
        <v>21</v>
      </c>
      <c r="M502" t="s">
        <v>18</v>
      </c>
    </row>
    <row r="503" spans="1:13" x14ac:dyDescent="0.3">
      <c r="A503" t="s">
        <v>526</v>
      </c>
      <c r="B503" t="s">
        <v>42</v>
      </c>
      <c r="C503" t="s">
        <v>15</v>
      </c>
      <c r="D503">
        <v>0</v>
      </c>
      <c r="E503" t="s">
        <v>16</v>
      </c>
      <c r="F503" t="s">
        <v>15</v>
      </c>
      <c r="G503">
        <v>3159</v>
      </c>
      <c r="H503">
        <v>0</v>
      </c>
      <c r="I503">
        <v>100</v>
      </c>
      <c r="J503">
        <v>360</v>
      </c>
      <c r="K503">
        <v>1</v>
      </c>
      <c r="L503" t="s">
        <v>31</v>
      </c>
      <c r="M503" t="s">
        <v>18</v>
      </c>
    </row>
    <row r="504" spans="1:13" x14ac:dyDescent="0.3">
      <c r="A504" t="s">
        <v>527</v>
      </c>
      <c r="B504" t="s">
        <v>14</v>
      </c>
      <c r="C504" t="s">
        <v>20</v>
      </c>
      <c r="D504">
        <v>2</v>
      </c>
      <c r="E504" t="s">
        <v>16</v>
      </c>
      <c r="F504" t="s">
        <v>15</v>
      </c>
      <c r="G504">
        <v>4865</v>
      </c>
      <c r="H504">
        <v>5624</v>
      </c>
      <c r="I504">
        <v>208</v>
      </c>
      <c r="J504">
        <v>360</v>
      </c>
      <c r="K504">
        <v>1</v>
      </c>
      <c r="L504" t="s">
        <v>31</v>
      </c>
      <c r="M504" t="s">
        <v>18</v>
      </c>
    </row>
    <row r="505" spans="1:13" x14ac:dyDescent="0.3">
      <c r="A505" t="s">
        <v>528</v>
      </c>
      <c r="B505" t="s">
        <v>14</v>
      </c>
      <c r="C505" t="s">
        <v>20</v>
      </c>
      <c r="D505">
        <v>1</v>
      </c>
      <c r="E505" t="s">
        <v>25</v>
      </c>
      <c r="F505" t="s">
        <v>15</v>
      </c>
      <c r="G505">
        <v>4050</v>
      </c>
      <c r="H505">
        <v>5302</v>
      </c>
      <c r="I505">
        <v>138</v>
      </c>
      <c r="J505">
        <v>360</v>
      </c>
      <c r="L505" t="s">
        <v>21</v>
      </c>
      <c r="M505" t="s">
        <v>22</v>
      </c>
    </row>
    <row r="506" spans="1:13" x14ac:dyDescent="0.3">
      <c r="A506" t="s">
        <v>529</v>
      </c>
      <c r="B506" t="s">
        <v>14</v>
      </c>
      <c r="C506" t="s">
        <v>20</v>
      </c>
      <c r="D506">
        <v>0</v>
      </c>
      <c r="E506" t="s">
        <v>25</v>
      </c>
      <c r="F506" t="s">
        <v>15</v>
      </c>
      <c r="G506">
        <v>3814</v>
      </c>
      <c r="H506">
        <v>1483</v>
      </c>
      <c r="I506">
        <v>124</v>
      </c>
      <c r="J506">
        <v>300</v>
      </c>
      <c r="K506">
        <v>1</v>
      </c>
      <c r="L506" t="s">
        <v>31</v>
      </c>
      <c r="M506" t="s">
        <v>18</v>
      </c>
    </row>
    <row r="507" spans="1:13" x14ac:dyDescent="0.3">
      <c r="A507" t="s">
        <v>530</v>
      </c>
      <c r="B507" t="s">
        <v>14</v>
      </c>
      <c r="C507" t="s">
        <v>20</v>
      </c>
      <c r="D507">
        <v>2</v>
      </c>
      <c r="E507" t="s">
        <v>16</v>
      </c>
      <c r="F507" t="s">
        <v>15</v>
      </c>
      <c r="G507">
        <v>3510</v>
      </c>
      <c r="H507">
        <v>4416</v>
      </c>
      <c r="I507">
        <v>243</v>
      </c>
      <c r="J507">
        <v>360</v>
      </c>
      <c r="K507">
        <v>1</v>
      </c>
      <c r="L507" t="s">
        <v>21</v>
      </c>
      <c r="M507" t="s">
        <v>18</v>
      </c>
    </row>
    <row r="508" spans="1:13" x14ac:dyDescent="0.3">
      <c r="A508" t="s">
        <v>531</v>
      </c>
      <c r="B508" t="s">
        <v>14</v>
      </c>
      <c r="C508" t="s">
        <v>20</v>
      </c>
      <c r="D508">
        <v>0</v>
      </c>
      <c r="E508" t="s">
        <v>16</v>
      </c>
      <c r="F508" t="s">
        <v>15</v>
      </c>
      <c r="G508">
        <v>20833</v>
      </c>
      <c r="H508">
        <v>6667</v>
      </c>
      <c r="I508">
        <v>480</v>
      </c>
      <c r="J508">
        <v>360</v>
      </c>
      <c r="L508" t="s">
        <v>17</v>
      </c>
      <c r="M508" t="s">
        <v>18</v>
      </c>
    </row>
    <row r="509" spans="1:13" x14ac:dyDescent="0.3">
      <c r="A509" t="s">
        <v>532</v>
      </c>
      <c r="C509" t="s">
        <v>15</v>
      </c>
      <c r="D509">
        <v>0</v>
      </c>
      <c r="E509" t="s">
        <v>16</v>
      </c>
      <c r="F509" t="s">
        <v>15</v>
      </c>
      <c r="G509">
        <v>3583</v>
      </c>
      <c r="H509">
        <v>0</v>
      </c>
      <c r="I509">
        <v>96</v>
      </c>
      <c r="J509">
        <v>360</v>
      </c>
      <c r="K509">
        <v>1</v>
      </c>
      <c r="L509" t="s">
        <v>17</v>
      </c>
      <c r="M509" t="s">
        <v>22</v>
      </c>
    </row>
    <row r="510" spans="1:13" x14ac:dyDescent="0.3">
      <c r="A510" t="s">
        <v>533</v>
      </c>
      <c r="B510" t="s">
        <v>14</v>
      </c>
      <c r="C510" t="s">
        <v>20</v>
      </c>
      <c r="D510">
        <v>0</v>
      </c>
      <c r="E510" t="s">
        <v>16</v>
      </c>
      <c r="F510" t="s">
        <v>20</v>
      </c>
      <c r="G510">
        <v>2479</v>
      </c>
      <c r="H510">
        <v>3013</v>
      </c>
      <c r="I510">
        <v>188</v>
      </c>
      <c r="J510">
        <v>360</v>
      </c>
      <c r="K510">
        <v>1</v>
      </c>
      <c r="L510" t="s">
        <v>17</v>
      </c>
      <c r="M510" t="s">
        <v>18</v>
      </c>
    </row>
    <row r="511" spans="1:13" x14ac:dyDescent="0.3">
      <c r="A511" t="s">
        <v>534</v>
      </c>
      <c r="B511" t="s">
        <v>42</v>
      </c>
      <c r="C511" t="s">
        <v>15</v>
      </c>
      <c r="D511">
        <v>1</v>
      </c>
      <c r="E511" t="s">
        <v>16</v>
      </c>
      <c r="F511" t="s">
        <v>15</v>
      </c>
      <c r="G511">
        <v>13262</v>
      </c>
      <c r="H511">
        <v>0</v>
      </c>
      <c r="I511">
        <v>40</v>
      </c>
      <c r="J511">
        <v>360</v>
      </c>
      <c r="K511">
        <v>1</v>
      </c>
      <c r="L511" t="s">
        <v>17</v>
      </c>
      <c r="M511" t="s">
        <v>18</v>
      </c>
    </row>
    <row r="512" spans="1:13" x14ac:dyDescent="0.3">
      <c r="A512" t="s">
        <v>535</v>
      </c>
      <c r="B512" t="s">
        <v>14</v>
      </c>
      <c r="C512" t="s">
        <v>15</v>
      </c>
      <c r="D512">
        <v>0</v>
      </c>
      <c r="E512" t="s">
        <v>25</v>
      </c>
      <c r="F512" t="s">
        <v>15</v>
      </c>
      <c r="G512">
        <v>3598</v>
      </c>
      <c r="H512">
        <v>1287</v>
      </c>
      <c r="I512">
        <v>100</v>
      </c>
      <c r="J512">
        <v>360</v>
      </c>
      <c r="K512">
        <v>1</v>
      </c>
      <c r="L512" t="s">
        <v>21</v>
      </c>
      <c r="M512" t="s">
        <v>22</v>
      </c>
    </row>
    <row r="513" spans="1:13" x14ac:dyDescent="0.3">
      <c r="A513" t="s">
        <v>536</v>
      </c>
      <c r="B513" t="s">
        <v>14</v>
      </c>
      <c r="C513" t="s">
        <v>20</v>
      </c>
      <c r="D513">
        <v>1</v>
      </c>
      <c r="E513" t="s">
        <v>16</v>
      </c>
      <c r="F513" t="s">
        <v>15</v>
      </c>
      <c r="G513">
        <v>6065</v>
      </c>
      <c r="H513">
        <v>2004</v>
      </c>
      <c r="I513">
        <v>250</v>
      </c>
      <c r="J513">
        <v>360</v>
      </c>
      <c r="K513">
        <v>1</v>
      </c>
      <c r="L513" t="s">
        <v>31</v>
      </c>
      <c r="M513" t="s">
        <v>18</v>
      </c>
    </row>
    <row r="514" spans="1:13" x14ac:dyDescent="0.3">
      <c r="A514" t="s">
        <v>537</v>
      </c>
      <c r="B514" t="s">
        <v>14</v>
      </c>
      <c r="C514" t="s">
        <v>20</v>
      </c>
      <c r="D514">
        <v>2</v>
      </c>
      <c r="E514" t="s">
        <v>16</v>
      </c>
      <c r="F514" t="s">
        <v>15</v>
      </c>
      <c r="G514">
        <v>3283</v>
      </c>
      <c r="H514">
        <v>2035</v>
      </c>
      <c r="I514">
        <v>148</v>
      </c>
      <c r="J514">
        <v>360</v>
      </c>
      <c r="K514">
        <v>1</v>
      </c>
      <c r="L514" t="s">
        <v>17</v>
      </c>
      <c r="M514" t="s">
        <v>18</v>
      </c>
    </row>
    <row r="515" spans="1:13" x14ac:dyDescent="0.3">
      <c r="A515" t="s">
        <v>538</v>
      </c>
      <c r="B515" t="s">
        <v>14</v>
      </c>
      <c r="C515" t="s">
        <v>20</v>
      </c>
      <c r="D515">
        <v>0</v>
      </c>
      <c r="E515" t="s">
        <v>16</v>
      </c>
      <c r="F515" t="s">
        <v>15</v>
      </c>
      <c r="G515">
        <v>2130</v>
      </c>
      <c r="H515">
        <v>6666</v>
      </c>
      <c r="I515">
        <v>70</v>
      </c>
      <c r="J515">
        <v>180</v>
      </c>
      <c r="K515">
        <v>1</v>
      </c>
      <c r="L515" t="s">
        <v>31</v>
      </c>
      <c r="M515" t="s">
        <v>22</v>
      </c>
    </row>
    <row r="516" spans="1:13" x14ac:dyDescent="0.3">
      <c r="A516" t="s">
        <v>539</v>
      </c>
      <c r="B516" t="s">
        <v>14</v>
      </c>
      <c r="C516" t="s">
        <v>15</v>
      </c>
      <c r="D516">
        <v>0</v>
      </c>
      <c r="E516" t="s">
        <v>16</v>
      </c>
      <c r="F516" t="s">
        <v>15</v>
      </c>
      <c r="G516">
        <v>5815</v>
      </c>
      <c r="H516">
        <v>3666</v>
      </c>
      <c r="I516">
        <v>311</v>
      </c>
      <c r="J516">
        <v>360</v>
      </c>
      <c r="K516">
        <v>1</v>
      </c>
      <c r="L516" t="s">
        <v>21</v>
      </c>
      <c r="M516" t="s">
        <v>22</v>
      </c>
    </row>
    <row r="517" spans="1:13" x14ac:dyDescent="0.3">
      <c r="A517" t="s">
        <v>540</v>
      </c>
      <c r="B517" t="s">
        <v>14</v>
      </c>
      <c r="C517" t="s">
        <v>20</v>
      </c>
      <c r="D517" t="s">
        <v>30</v>
      </c>
      <c r="E517" t="s">
        <v>16</v>
      </c>
      <c r="F517" t="s">
        <v>15</v>
      </c>
      <c r="G517">
        <v>3466</v>
      </c>
      <c r="H517">
        <v>3428</v>
      </c>
      <c r="I517">
        <v>150</v>
      </c>
      <c r="J517">
        <v>360</v>
      </c>
      <c r="K517">
        <v>1</v>
      </c>
      <c r="L517" t="s">
        <v>21</v>
      </c>
      <c r="M517" t="s">
        <v>18</v>
      </c>
    </row>
    <row r="518" spans="1:13" x14ac:dyDescent="0.3">
      <c r="A518" t="s">
        <v>541</v>
      </c>
      <c r="B518" t="s">
        <v>42</v>
      </c>
      <c r="C518" t="s">
        <v>20</v>
      </c>
      <c r="D518">
        <v>2</v>
      </c>
      <c r="E518" t="s">
        <v>16</v>
      </c>
      <c r="F518" t="s">
        <v>15</v>
      </c>
      <c r="G518">
        <v>2031</v>
      </c>
      <c r="H518">
        <v>1632</v>
      </c>
      <c r="I518">
        <v>113</v>
      </c>
      <c r="J518">
        <v>480</v>
      </c>
      <c r="K518">
        <v>1</v>
      </c>
      <c r="L518" t="s">
        <v>31</v>
      </c>
      <c r="M518" t="s">
        <v>18</v>
      </c>
    </row>
    <row r="519" spans="1:13" x14ac:dyDescent="0.3">
      <c r="A519" t="s">
        <v>542</v>
      </c>
      <c r="B519" t="s">
        <v>14</v>
      </c>
      <c r="C519" t="s">
        <v>20</v>
      </c>
      <c r="E519" t="s">
        <v>25</v>
      </c>
      <c r="F519" t="s">
        <v>15</v>
      </c>
      <c r="G519">
        <v>3074</v>
      </c>
      <c r="H519">
        <v>1800</v>
      </c>
      <c r="I519">
        <v>123</v>
      </c>
      <c r="J519">
        <v>360</v>
      </c>
      <c r="K519">
        <v>0</v>
      </c>
      <c r="L519" t="s">
        <v>31</v>
      </c>
      <c r="M519" t="s">
        <v>22</v>
      </c>
    </row>
    <row r="520" spans="1:13" x14ac:dyDescent="0.3">
      <c r="A520" t="s">
        <v>543</v>
      </c>
      <c r="B520" t="s">
        <v>14</v>
      </c>
      <c r="C520" t="s">
        <v>15</v>
      </c>
      <c r="D520">
        <v>0</v>
      </c>
      <c r="E520" t="s">
        <v>16</v>
      </c>
      <c r="F520" t="s">
        <v>15</v>
      </c>
      <c r="G520">
        <v>4683</v>
      </c>
      <c r="H520">
        <v>1915</v>
      </c>
      <c r="I520">
        <v>185</v>
      </c>
      <c r="J520">
        <v>360</v>
      </c>
      <c r="K520">
        <v>1</v>
      </c>
      <c r="L520" t="s">
        <v>31</v>
      </c>
      <c r="M520" t="s">
        <v>22</v>
      </c>
    </row>
    <row r="521" spans="1:13" x14ac:dyDescent="0.3">
      <c r="A521" t="s">
        <v>544</v>
      </c>
      <c r="B521" t="s">
        <v>42</v>
      </c>
      <c r="C521" t="s">
        <v>15</v>
      </c>
      <c r="D521">
        <v>0</v>
      </c>
      <c r="E521" t="s">
        <v>25</v>
      </c>
      <c r="F521" t="s">
        <v>15</v>
      </c>
      <c r="G521">
        <v>3400</v>
      </c>
      <c r="H521">
        <v>0</v>
      </c>
      <c r="I521">
        <v>95</v>
      </c>
      <c r="J521">
        <v>360</v>
      </c>
      <c r="K521">
        <v>1</v>
      </c>
      <c r="L521" t="s">
        <v>21</v>
      </c>
      <c r="M521" t="s">
        <v>22</v>
      </c>
    </row>
    <row r="522" spans="1:13" x14ac:dyDescent="0.3">
      <c r="A522" t="s">
        <v>545</v>
      </c>
      <c r="B522" t="s">
        <v>14</v>
      </c>
      <c r="C522" t="s">
        <v>20</v>
      </c>
      <c r="D522">
        <v>2</v>
      </c>
      <c r="E522" t="s">
        <v>25</v>
      </c>
      <c r="F522" t="s">
        <v>15</v>
      </c>
      <c r="G522">
        <v>2192</v>
      </c>
      <c r="H522">
        <v>1742</v>
      </c>
      <c r="I522">
        <v>45</v>
      </c>
      <c r="J522">
        <v>360</v>
      </c>
      <c r="K522">
        <v>1</v>
      </c>
      <c r="L522" t="s">
        <v>31</v>
      </c>
      <c r="M522" t="s">
        <v>18</v>
      </c>
    </row>
    <row r="523" spans="1:13" x14ac:dyDescent="0.3">
      <c r="A523" t="s">
        <v>546</v>
      </c>
      <c r="B523" t="s">
        <v>14</v>
      </c>
      <c r="C523" t="s">
        <v>15</v>
      </c>
      <c r="D523">
        <v>0</v>
      </c>
      <c r="E523" t="s">
        <v>16</v>
      </c>
      <c r="F523" t="s">
        <v>15</v>
      </c>
      <c r="G523">
        <v>2500</v>
      </c>
      <c r="H523">
        <v>0</v>
      </c>
      <c r="I523">
        <v>55</v>
      </c>
      <c r="J523">
        <v>360</v>
      </c>
      <c r="K523">
        <v>1</v>
      </c>
      <c r="L523" t="s">
        <v>31</v>
      </c>
      <c r="M523" t="s">
        <v>18</v>
      </c>
    </row>
    <row r="524" spans="1:13" x14ac:dyDescent="0.3">
      <c r="A524" t="s">
        <v>547</v>
      </c>
      <c r="B524" t="s">
        <v>14</v>
      </c>
      <c r="C524" t="s">
        <v>20</v>
      </c>
      <c r="D524" t="s">
        <v>30</v>
      </c>
      <c r="E524" t="s">
        <v>16</v>
      </c>
      <c r="F524" t="s">
        <v>20</v>
      </c>
      <c r="G524">
        <v>5677</v>
      </c>
      <c r="H524">
        <v>1424</v>
      </c>
      <c r="I524">
        <v>100</v>
      </c>
      <c r="J524">
        <v>360</v>
      </c>
      <c r="K524">
        <v>1</v>
      </c>
      <c r="L524" t="s">
        <v>21</v>
      </c>
      <c r="M524" t="s">
        <v>18</v>
      </c>
    </row>
    <row r="525" spans="1:13" x14ac:dyDescent="0.3">
      <c r="A525" t="s">
        <v>548</v>
      </c>
      <c r="B525" t="s">
        <v>14</v>
      </c>
      <c r="C525" t="s">
        <v>20</v>
      </c>
      <c r="D525">
        <v>2</v>
      </c>
      <c r="E525" t="s">
        <v>16</v>
      </c>
      <c r="F525" t="s">
        <v>20</v>
      </c>
      <c r="G525">
        <v>7948</v>
      </c>
      <c r="H525">
        <v>7166</v>
      </c>
      <c r="I525">
        <v>480</v>
      </c>
      <c r="J525">
        <v>360</v>
      </c>
      <c r="K525">
        <v>1</v>
      </c>
      <c r="L525" t="s">
        <v>21</v>
      </c>
      <c r="M525" t="s">
        <v>18</v>
      </c>
    </row>
    <row r="526" spans="1:13" x14ac:dyDescent="0.3">
      <c r="A526" t="s">
        <v>549</v>
      </c>
      <c r="B526" t="s">
        <v>14</v>
      </c>
      <c r="C526" t="s">
        <v>15</v>
      </c>
      <c r="D526">
        <v>0</v>
      </c>
      <c r="E526" t="s">
        <v>16</v>
      </c>
      <c r="F526" t="s">
        <v>15</v>
      </c>
      <c r="G526">
        <v>4680</v>
      </c>
      <c r="H526">
        <v>2087</v>
      </c>
      <c r="J526">
        <v>360</v>
      </c>
      <c r="K526">
        <v>1</v>
      </c>
      <c r="L526" t="s">
        <v>31</v>
      </c>
      <c r="M526" t="s">
        <v>22</v>
      </c>
    </row>
    <row r="527" spans="1:13" x14ac:dyDescent="0.3">
      <c r="A527" t="s">
        <v>550</v>
      </c>
      <c r="B527" t="s">
        <v>14</v>
      </c>
      <c r="C527" t="s">
        <v>20</v>
      </c>
      <c r="D527">
        <v>2</v>
      </c>
      <c r="E527" t="s">
        <v>16</v>
      </c>
      <c r="F527" t="s">
        <v>20</v>
      </c>
      <c r="G527">
        <v>17500</v>
      </c>
      <c r="H527">
        <v>0</v>
      </c>
      <c r="I527">
        <v>400</v>
      </c>
      <c r="J527">
        <v>360</v>
      </c>
      <c r="K527">
        <v>1</v>
      </c>
      <c r="L527" t="s">
        <v>21</v>
      </c>
      <c r="M527" t="s">
        <v>18</v>
      </c>
    </row>
    <row r="528" spans="1:13" x14ac:dyDescent="0.3">
      <c r="A528" t="s">
        <v>551</v>
      </c>
      <c r="B528" t="s">
        <v>14</v>
      </c>
      <c r="C528" t="s">
        <v>20</v>
      </c>
      <c r="D528">
        <v>0</v>
      </c>
      <c r="E528" t="s">
        <v>16</v>
      </c>
      <c r="F528" t="s">
        <v>15</v>
      </c>
      <c r="G528">
        <v>3775</v>
      </c>
      <c r="H528">
        <v>0</v>
      </c>
      <c r="I528">
        <v>110</v>
      </c>
      <c r="J528">
        <v>360</v>
      </c>
      <c r="K528">
        <v>1</v>
      </c>
      <c r="L528" t="s">
        <v>31</v>
      </c>
      <c r="M528" t="s">
        <v>18</v>
      </c>
    </row>
    <row r="529" spans="1:13" x14ac:dyDescent="0.3">
      <c r="A529" t="s">
        <v>552</v>
      </c>
      <c r="B529" t="s">
        <v>14</v>
      </c>
      <c r="C529" t="s">
        <v>20</v>
      </c>
      <c r="D529">
        <v>1</v>
      </c>
      <c r="E529" t="s">
        <v>25</v>
      </c>
      <c r="F529" t="s">
        <v>15</v>
      </c>
      <c r="G529">
        <v>5285</v>
      </c>
      <c r="H529">
        <v>1430</v>
      </c>
      <c r="I529">
        <v>161</v>
      </c>
      <c r="J529">
        <v>360</v>
      </c>
      <c r="K529">
        <v>0</v>
      </c>
      <c r="L529" t="s">
        <v>31</v>
      </c>
      <c r="M529" t="s">
        <v>18</v>
      </c>
    </row>
    <row r="530" spans="1:13" x14ac:dyDescent="0.3">
      <c r="A530" t="s">
        <v>553</v>
      </c>
      <c r="B530" t="s">
        <v>14</v>
      </c>
      <c r="C530" t="s">
        <v>15</v>
      </c>
      <c r="D530">
        <v>1</v>
      </c>
      <c r="E530" t="s">
        <v>25</v>
      </c>
      <c r="F530" t="s">
        <v>15</v>
      </c>
      <c r="G530">
        <v>2679</v>
      </c>
      <c r="H530">
        <v>1302</v>
      </c>
      <c r="I530">
        <v>94</v>
      </c>
      <c r="J530">
        <v>360</v>
      </c>
      <c r="K530">
        <v>1</v>
      </c>
      <c r="L530" t="s">
        <v>31</v>
      </c>
      <c r="M530" t="s">
        <v>18</v>
      </c>
    </row>
    <row r="531" spans="1:13" x14ac:dyDescent="0.3">
      <c r="A531" t="s">
        <v>554</v>
      </c>
      <c r="B531" t="s">
        <v>14</v>
      </c>
      <c r="C531" t="s">
        <v>15</v>
      </c>
      <c r="D531">
        <v>0</v>
      </c>
      <c r="E531" t="s">
        <v>25</v>
      </c>
      <c r="F531" t="s">
        <v>15</v>
      </c>
      <c r="G531">
        <v>6783</v>
      </c>
      <c r="H531">
        <v>0</v>
      </c>
      <c r="I531">
        <v>130</v>
      </c>
      <c r="J531">
        <v>360</v>
      </c>
      <c r="K531">
        <v>1</v>
      </c>
      <c r="L531" t="s">
        <v>31</v>
      </c>
      <c r="M531" t="s">
        <v>18</v>
      </c>
    </row>
    <row r="532" spans="1:13" x14ac:dyDescent="0.3">
      <c r="A532" t="s">
        <v>555</v>
      </c>
      <c r="B532" t="s">
        <v>14</v>
      </c>
      <c r="C532" t="s">
        <v>20</v>
      </c>
      <c r="D532">
        <v>0</v>
      </c>
      <c r="E532" t="s">
        <v>16</v>
      </c>
      <c r="F532" t="s">
        <v>15</v>
      </c>
      <c r="G532">
        <v>1025</v>
      </c>
      <c r="H532">
        <v>5500</v>
      </c>
      <c r="I532">
        <v>216</v>
      </c>
      <c r="J532">
        <v>360</v>
      </c>
      <c r="L532" t="s">
        <v>21</v>
      </c>
      <c r="M532" t="s">
        <v>18</v>
      </c>
    </row>
    <row r="533" spans="1:13" x14ac:dyDescent="0.3">
      <c r="A533" t="s">
        <v>556</v>
      </c>
      <c r="B533" t="s">
        <v>14</v>
      </c>
      <c r="C533" t="s">
        <v>20</v>
      </c>
      <c r="D533" t="s">
        <v>30</v>
      </c>
      <c r="E533" t="s">
        <v>16</v>
      </c>
      <c r="F533" t="s">
        <v>15</v>
      </c>
      <c r="G533">
        <v>4281</v>
      </c>
      <c r="H533">
        <v>0</v>
      </c>
      <c r="I533">
        <v>100</v>
      </c>
      <c r="J533">
        <v>360</v>
      </c>
      <c r="K533">
        <v>1</v>
      </c>
      <c r="L533" t="s">
        <v>17</v>
      </c>
      <c r="M533" t="s">
        <v>18</v>
      </c>
    </row>
    <row r="534" spans="1:13" x14ac:dyDescent="0.3">
      <c r="A534" t="s">
        <v>557</v>
      </c>
      <c r="B534" t="s">
        <v>14</v>
      </c>
      <c r="C534" t="s">
        <v>15</v>
      </c>
      <c r="D534">
        <v>2</v>
      </c>
      <c r="E534" t="s">
        <v>16</v>
      </c>
      <c r="F534" t="s">
        <v>15</v>
      </c>
      <c r="G534">
        <v>3588</v>
      </c>
      <c r="H534">
        <v>0</v>
      </c>
      <c r="I534">
        <v>110</v>
      </c>
      <c r="J534">
        <v>360</v>
      </c>
      <c r="K534">
        <v>0</v>
      </c>
      <c r="L534" t="s">
        <v>21</v>
      </c>
      <c r="M534" t="s">
        <v>22</v>
      </c>
    </row>
    <row r="535" spans="1:13" x14ac:dyDescent="0.3">
      <c r="A535" t="s">
        <v>558</v>
      </c>
      <c r="B535" t="s">
        <v>14</v>
      </c>
      <c r="C535" t="s">
        <v>15</v>
      </c>
      <c r="D535">
        <v>1</v>
      </c>
      <c r="E535" t="s">
        <v>16</v>
      </c>
      <c r="F535" t="s">
        <v>15</v>
      </c>
      <c r="G535">
        <v>11250</v>
      </c>
      <c r="H535">
        <v>0</v>
      </c>
      <c r="I535">
        <v>196</v>
      </c>
      <c r="J535">
        <v>360</v>
      </c>
      <c r="L535" t="s">
        <v>31</v>
      </c>
      <c r="M535" t="s">
        <v>22</v>
      </c>
    </row>
    <row r="536" spans="1:13" x14ac:dyDescent="0.3">
      <c r="A536" t="s">
        <v>559</v>
      </c>
      <c r="B536" t="s">
        <v>42</v>
      </c>
      <c r="C536" t="s">
        <v>15</v>
      </c>
      <c r="D536">
        <v>0</v>
      </c>
      <c r="E536" t="s">
        <v>25</v>
      </c>
      <c r="F536" t="s">
        <v>20</v>
      </c>
      <c r="G536">
        <v>18165</v>
      </c>
      <c r="H536">
        <v>0</v>
      </c>
      <c r="I536">
        <v>125</v>
      </c>
      <c r="J536">
        <v>360</v>
      </c>
      <c r="K536">
        <v>1</v>
      </c>
      <c r="L536" t="s">
        <v>17</v>
      </c>
      <c r="M536" t="s">
        <v>18</v>
      </c>
    </row>
    <row r="537" spans="1:13" x14ac:dyDescent="0.3">
      <c r="A537" t="s">
        <v>560</v>
      </c>
      <c r="B537" t="s">
        <v>14</v>
      </c>
      <c r="C537" t="s">
        <v>15</v>
      </c>
      <c r="D537">
        <v>0</v>
      </c>
      <c r="E537" t="s">
        <v>25</v>
      </c>
      <c r="G537">
        <v>2550</v>
      </c>
      <c r="H537">
        <v>2042</v>
      </c>
      <c r="I537">
        <v>126</v>
      </c>
      <c r="J537">
        <v>360</v>
      </c>
      <c r="K537">
        <v>1</v>
      </c>
      <c r="L537" t="s">
        <v>21</v>
      </c>
      <c r="M537" t="s">
        <v>18</v>
      </c>
    </row>
    <row r="538" spans="1:13" x14ac:dyDescent="0.3">
      <c r="A538" t="s">
        <v>561</v>
      </c>
      <c r="B538" t="s">
        <v>14</v>
      </c>
      <c r="C538" t="s">
        <v>20</v>
      </c>
      <c r="D538">
        <v>0</v>
      </c>
      <c r="E538" t="s">
        <v>16</v>
      </c>
      <c r="F538" t="s">
        <v>15</v>
      </c>
      <c r="G538">
        <v>6133</v>
      </c>
      <c r="H538">
        <v>3906</v>
      </c>
      <c r="I538">
        <v>324</v>
      </c>
      <c r="J538">
        <v>360</v>
      </c>
      <c r="K538">
        <v>1</v>
      </c>
      <c r="L538" t="s">
        <v>17</v>
      </c>
      <c r="M538" t="s">
        <v>18</v>
      </c>
    </row>
    <row r="539" spans="1:13" x14ac:dyDescent="0.3">
      <c r="A539" t="s">
        <v>562</v>
      </c>
      <c r="B539" t="s">
        <v>14</v>
      </c>
      <c r="C539" t="s">
        <v>15</v>
      </c>
      <c r="D539">
        <v>2</v>
      </c>
      <c r="E539" t="s">
        <v>16</v>
      </c>
      <c r="F539" t="s">
        <v>15</v>
      </c>
      <c r="G539">
        <v>3617</v>
      </c>
      <c r="H539">
        <v>0</v>
      </c>
      <c r="I539">
        <v>107</v>
      </c>
      <c r="J539">
        <v>360</v>
      </c>
      <c r="K539">
        <v>1</v>
      </c>
      <c r="L539" t="s">
        <v>31</v>
      </c>
      <c r="M539" t="s">
        <v>18</v>
      </c>
    </row>
    <row r="540" spans="1:13" x14ac:dyDescent="0.3">
      <c r="A540" t="s">
        <v>563</v>
      </c>
      <c r="B540" t="s">
        <v>14</v>
      </c>
      <c r="C540" t="s">
        <v>20</v>
      </c>
      <c r="D540">
        <v>0</v>
      </c>
      <c r="E540" t="s">
        <v>25</v>
      </c>
      <c r="F540" t="s">
        <v>15</v>
      </c>
      <c r="G540">
        <v>2917</v>
      </c>
      <c r="H540">
        <v>536</v>
      </c>
      <c r="I540">
        <v>66</v>
      </c>
      <c r="J540">
        <v>360</v>
      </c>
      <c r="K540">
        <v>1</v>
      </c>
      <c r="L540" t="s">
        <v>21</v>
      </c>
      <c r="M540" t="s">
        <v>22</v>
      </c>
    </row>
    <row r="541" spans="1:13" x14ac:dyDescent="0.3">
      <c r="A541" t="s">
        <v>564</v>
      </c>
      <c r="B541" t="s">
        <v>14</v>
      </c>
      <c r="C541" t="s">
        <v>20</v>
      </c>
      <c r="D541" t="s">
        <v>30</v>
      </c>
      <c r="E541" t="s">
        <v>16</v>
      </c>
      <c r="F541" t="s">
        <v>15</v>
      </c>
      <c r="G541">
        <v>6417</v>
      </c>
      <c r="H541">
        <v>0</v>
      </c>
      <c r="I541">
        <v>157</v>
      </c>
      <c r="J541">
        <v>180</v>
      </c>
      <c r="K541">
        <v>1</v>
      </c>
      <c r="L541" t="s">
        <v>21</v>
      </c>
      <c r="M541" t="s">
        <v>18</v>
      </c>
    </row>
    <row r="542" spans="1:13" x14ac:dyDescent="0.3">
      <c r="A542" t="s">
        <v>565</v>
      </c>
      <c r="B542" t="s">
        <v>42</v>
      </c>
      <c r="C542" t="s">
        <v>20</v>
      </c>
      <c r="D542">
        <v>1</v>
      </c>
      <c r="E542" t="s">
        <v>16</v>
      </c>
      <c r="F542" t="s">
        <v>15</v>
      </c>
      <c r="G542">
        <v>4608</v>
      </c>
      <c r="H542">
        <v>2845</v>
      </c>
      <c r="I542">
        <v>140</v>
      </c>
      <c r="J542">
        <v>180</v>
      </c>
      <c r="K542">
        <v>1</v>
      </c>
      <c r="L542" t="s">
        <v>31</v>
      </c>
      <c r="M542" t="s">
        <v>18</v>
      </c>
    </row>
    <row r="543" spans="1:13" x14ac:dyDescent="0.3">
      <c r="A543" t="s">
        <v>566</v>
      </c>
      <c r="B543" t="s">
        <v>42</v>
      </c>
      <c r="C543" t="s">
        <v>15</v>
      </c>
      <c r="D543">
        <v>0</v>
      </c>
      <c r="E543" t="s">
        <v>16</v>
      </c>
      <c r="F543" t="s">
        <v>15</v>
      </c>
      <c r="G543">
        <v>2138</v>
      </c>
      <c r="H543">
        <v>0</v>
      </c>
      <c r="I543">
        <v>99</v>
      </c>
      <c r="J543">
        <v>360</v>
      </c>
      <c r="K543">
        <v>0</v>
      </c>
      <c r="L543" t="s">
        <v>31</v>
      </c>
      <c r="M543" t="s">
        <v>22</v>
      </c>
    </row>
    <row r="544" spans="1:13" x14ac:dyDescent="0.3">
      <c r="A544" t="s">
        <v>567</v>
      </c>
      <c r="B544" t="s">
        <v>42</v>
      </c>
      <c r="C544" t="s">
        <v>15</v>
      </c>
      <c r="D544">
        <v>1</v>
      </c>
      <c r="E544" t="s">
        <v>16</v>
      </c>
      <c r="G544">
        <v>3652</v>
      </c>
      <c r="H544">
        <v>0</v>
      </c>
      <c r="I544">
        <v>95</v>
      </c>
      <c r="J544">
        <v>360</v>
      </c>
      <c r="K544">
        <v>1</v>
      </c>
      <c r="L544" t="s">
        <v>31</v>
      </c>
      <c r="M544" t="s">
        <v>18</v>
      </c>
    </row>
    <row r="545" spans="1:13" x14ac:dyDescent="0.3">
      <c r="A545" t="s">
        <v>568</v>
      </c>
      <c r="B545" t="s">
        <v>14</v>
      </c>
      <c r="C545" t="s">
        <v>20</v>
      </c>
      <c r="D545">
        <v>1</v>
      </c>
      <c r="E545" t="s">
        <v>25</v>
      </c>
      <c r="F545" t="s">
        <v>15</v>
      </c>
      <c r="G545">
        <v>2239</v>
      </c>
      <c r="H545">
        <v>2524</v>
      </c>
      <c r="I545">
        <v>128</v>
      </c>
      <c r="J545">
        <v>360</v>
      </c>
      <c r="K545">
        <v>1</v>
      </c>
      <c r="L545" t="s">
        <v>17</v>
      </c>
      <c r="M545" t="s">
        <v>18</v>
      </c>
    </row>
    <row r="546" spans="1:13" x14ac:dyDescent="0.3">
      <c r="A546" t="s">
        <v>569</v>
      </c>
      <c r="B546" t="s">
        <v>42</v>
      </c>
      <c r="C546" t="s">
        <v>20</v>
      </c>
      <c r="D546">
        <v>0</v>
      </c>
      <c r="E546" t="s">
        <v>25</v>
      </c>
      <c r="F546" t="s">
        <v>15</v>
      </c>
      <c r="G546">
        <v>3017</v>
      </c>
      <c r="H546">
        <v>663</v>
      </c>
      <c r="I546">
        <v>102</v>
      </c>
      <c r="J546">
        <v>360</v>
      </c>
      <c r="L546" t="s">
        <v>31</v>
      </c>
      <c r="M546" t="s">
        <v>18</v>
      </c>
    </row>
    <row r="547" spans="1:13" x14ac:dyDescent="0.3">
      <c r="A547" t="s">
        <v>570</v>
      </c>
      <c r="B547" t="s">
        <v>14</v>
      </c>
      <c r="C547" t="s">
        <v>20</v>
      </c>
      <c r="D547">
        <v>0</v>
      </c>
      <c r="E547" t="s">
        <v>16</v>
      </c>
      <c r="F547" t="s">
        <v>15</v>
      </c>
      <c r="G547">
        <v>2768</v>
      </c>
      <c r="H547">
        <v>1950</v>
      </c>
      <c r="I547">
        <v>155</v>
      </c>
      <c r="J547">
        <v>360</v>
      </c>
      <c r="K547">
        <v>1</v>
      </c>
      <c r="L547" t="s">
        <v>21</v>
      </c>
      <c r="M547" t="s">
        <v>18</v>
      </c>
    </row>
    <row r="548" spans="1:13" x14ac:dyDescent="0.3">
      <c r="A548" t="s">
        <v>571</v>
      </c>
      <c r="B548" t="s">
        <v>14</v>
      </c>
      <c r="C548" t="s">
        <v>15</v>
      </c>
      <c r="D548">
        <v>0</v>
      </c>
      <c r="E548" t="s">
        <v>25</v>
      </c>
      <c r="F548" t="s">
        <v>15</v>
      </c>
      <c r="G548">
        <v>3358</v>
      </c>
      <c r="H548">
        <v>0</v>
      </c>
      <c r="I548">
        <v>80</v>
      </c>
      <c r="J548">
        <v>36</v>
      </c>
      <c r="K548">
        <v>1</v>
      </c>
      <c r="L548" t="s">
        <v>31</v>
      </c>
      <c r="M548" t="s">
        <v>22</v>
      </c>
    </row>
    <row r="549" spans="1:13" x14ac:dyDescent="0.3">
      <c r="A549" t="s">
        <v>572</v>
      </c>
      <c r="B549" t="s">
        <v>14</v>
      </c>
      <c r="C549" t="s">
        <v>15</v>
      </c>
      <c r="D549">
        <v>0</v>
      </c>
      <c r="E549" t="s">
        <v>16</v>
      </c>
      <c r="F549" t="s">
        <v>15</v>
      </c>
      <c r="G549">
        <v>2526</v>
      </c>
      <c r="H549">
        <v>1783</v>
      </c>
      <c r="I549">
        <v>145</v>
      </c>
      <c r="J549">
        <v>360</v>
      </c>
      <c r="K549">
        <v>1</v>
      </c>
      <c r="L549" t="s">
        <v>21</v>
      </c>
      <c r="M549" t="s">
        <v>18</v>
      </c>
    </row>
    <row r="550" spans="1:13" x14ac:dyDescent="0.3">
      <c r="A550" t="s">
        <v>573</v>
      </c>
      <c r="B550" t="s">
        <v>42</v>
      </c>
      <c r="C550" t="s">
        <v>15</v>
      </c>
      <c r="D550">
        <v>0</v>
      </c>
      <c r="E550" t="s">
        <v>16</v>
      </c>
      <c r="F550" t="s">
        <v>15</v>
      </c>
      <c r="G550">
        <v>5000</v>
      </c>
      <c r="H550">
        <v>0</v>
      </c>
      <c r="I550">
        <v>103</v>
      </c>
      <c r="J550">
        <v>360</v>
      </c>
      <c r="K550">
        <v>0</v>
      </c>
      <c r="L550" t="s">
        <v>31</v>
      </c>
      <c r="M550" t="s">
        <v>22</v>
      </c>
    </row>
    <row r="551" spans="1:13" x14ac:dyDescent="0.3">
      <c r="A551" t="s">
        <v>574</v>
      </c>
      <c r="B551" t="s">
        <v>14</v>
      </c>
      <c r="C551" t="s">
        <v>20</v>
      </c>
      <c r="D551">
        <v>0</v>
      </c>
      <c r="E551" t="s">
        <v>16</v>
      </c>
      <c r="F551" t="s">
        <v>15</v>
      </c>
      <c r="G551">
        <v>2785</v>
      </c>
      <c r="H551">
        <v>2016</v>
      </c>
      <c r="I551">
        <v>110</v>
      </c>
      <c r="J551">
        <v>360</v>
      </c>
      <c r="K551">
        <v>1</v>
      </c>
      <c r="L551" t="s">
        <v>21</v>
      </c>
      <c r="M551" t="s">
        <v>18</v>
      </c>
    </row>
    <row r="552" spans="1:13" x14ac:dyDescent="0.3">
      <c r="A552" t="s">
        <v>575</v>
      </c>
      <c r="B552" t="s">
        <v>14</v>
      </c>
      <c r="C552" t="s">
        <v>20</v>
      </c>
      <c r="D552">
        <v>2</v>
      </c>
      <c r="E552" t="s">
        <v>16</v>
      </c>
      <c r="F552" t="s">
        <v>20</v>
      </c>
      <c r="G552">
        <v>6633</v>
      </c>
      <c r="H552">
        <v>0</v>
      </c>
      <c r="J552">
        <v>360</v>
      </c>
      <c r="K552">
        <v>0</v>
      </c>
      <c r="L552" t="s">
        <v>21</v>
      </c>
      <c r="M552" t="s">
        <v>22</v>
      </c>
    </row>
    <row r="553" spans="1:13" x14ac:dyDescent="0.3">
      <c r="A553" t="s">
        <v>576</v>
      </c>
      <c r="B553" t="s">
        <v>14</v>
      </c>
      <c r="C553" t="s">
        <v>20</v>
      </c>
      <c r="D553">
        <v>1</v>
      </c>
      <c r="E553" t="s">
        <v>25</v>
      </c>
      <c r="F553" t="s">
        <v>15</v>
      </c>
      <c r="G553">
        <v>2492</v>
      </c>
      <c r="H553">
        <v>2375</v>
      </c>
      <c r="J553">
        <v>360</v>
      </c>
      <c r="K553">
        <v>1</v>
      </c>
      <c r="L553" t="s">
        <v>21</v>
      </c>
      <c r="M553" t="s">
        <v>18</v>
      </c>
    </row>
    <row r="554" spans="1:13" x14ac:dyDescent="0.3">
      <c r="A554" t="s">
        <v>577</v>
      </c>
      <c r="B554" t="s">
        <v>14</v>
      </c>
      <c r="C554" t="s">
        <v>20</v>
      </c>
      <c r="D554">
        <v>1</v>
      </c>
      <c r="E554" t="s">
        <v>16</v>
      </c>
      <c r="F554" t="s">
        <v>15</v>
      </c>
      <c r="G554">
        <v>3333</v>
      </c>
      <c r="H554">
        <v>3250</v>
      </c>
      <c r="I554">
        <v>158</v>
      </c>
      <c r="J554">
        <v>360</v>
      </c>
      <c r="K554">
        <v>1</v>
      </c>
      <c r="L554" t="s">
        <v>17</v>
      </c>
      <c r="M554" t="s">
        <v>18</v>
      </c>
    </row>
    <row r="555" spans="1:13" x14ac:dyDescent="0.3">
      <c r="A555" t="s">
        <v>578</v>
      </c>
      <c r="B555" t="s">
        <v>14</v>
      </c>
      <c r="C555" t="s">
        <v>20</v>
      </c>
      <c r="D555">
        <v>0</v>
      </c>
      <c r="E555" t="s">
        <v>25</v>
      </c>
      <c r="F555" t="s">
        <v>15</v>
      </c>
      <c r="G555">
        <v>2454</v>
      </c>
      <c r="H555">
        <v>2333</v>
      </c>
      <c r="I555">
        <v>181</v>
      </c>
      <c r="J555">
        <v>360</v>
      </c>
      <c r="K555">
        <v>0</v>
      </c>
      <c r="L555" t="s">
        <v>17</v>
      </c>
      <c r="M555" t="s">
        <v>22</v>
      </c>
    </row>
    <row r="556" spans="1:13" x14ac:dyDescent="0.3">
      <c r="A556" t="s">
        <v>579</v>
      </c>
      <c r="B556" t="s">
        <v>14</v>
      </c>
      <c r="C556" t="s">
        <v>20</v>
      </c>
      <c r="D556">
        <v>0</v>
      </c>
      <c r="E556" t="s">
        <v>16</v>
      </c>
      <c r="F556" t="s">
        <v>15</v>
      </c>
      <c r="G556">
        <v>3593</v>
      </c>
      <c r="H556">
        <v>4266</v>
      </c>
      <c r="I556">
        <v>132</v>
      </c>
      <c r="J556">
        <v>180</v>
      </c>
      <c r="K556">
        <v>0</v>
      </c>
      <c r="L556" t="s">
        <v>21</v>
      </c>
      <c r="M556" t="s">
        <v>22</v>
      </c>
    </row>
    <row r="557" spans="1:13" x14ac:dyDescent="0.3">
      <c r="A557" t="s">
        <v>580</v>
      </c>
      <c r="B557" t="s">
        <v>14</v>
      </c>
      <c r="C557" t="s">
        <v>20</v>
      </c>
      <c r="D557">
        <v>1</v>
      </c>
      <c r="E557" t="s">
        <v>16</v>
      </c>
      <c r="F557" t="s">
        <v>15</v>
      </c>
      <c r="G557">
        <v>5468</v>
      </c>
      <c r="H557">
        <v>1032</v>
      </c>
      <c r="I557">
        <v>26</v>
      </c>
      <c r="J557">
        <v>360</v>
      </c>
      <c r="K557">
        <v>1</v>
      </c>
      <c r="L557" t="s">
        <v>31</v>
      </c>
      <c r="M557" t="s">
        <v>18</v>
      </c>
    </row>
    <row r="558" spans="1:13" x14ac:dyDescent="0.3">
      <c r="A558" t="s">
        <v>581</v>
      </c>
      <c r="B558" t="s">
        <v>42</v>
      </c>
      <c r="C558" t="s">
        <v>15</v>
      </c>
      <c r="D558">
        <v>0</v>
      </c>
      <c r="E558" t="s">
        <v>16</v>
      </c>
      <c r="F558" t="s">
        <v>15</v>
      </c>
      <c r="G558">
        <v>2667</v>
      </c>
      <c r="H558">
        <v>1625</v>
      </c>
      <c r="I558">
        <v>84</v>
      </c>
      <c r="J558">
        <v>360</v>
      </c>
      <c r="L558" t="s">
        <v>17</v>
      </c>
      <c r="M558" t="s">
        <v>18</v>
      </c>
    </row>
    <row r="559" spans="1:13" x14ac:dyDescent="0.3">
      <c r="A559" t="s">
        <v>582</v>
      </c>
      <c r="B559" t="s">
        <v>14</v>
      </c>
      <c r="C559" t="s">
        <v>20</v>
      </c>
      <c r="D559" t="s">
        <v>30</v>
      </c>
      <c r="E559" t="s">
        <v>16</v>
      </c>
      <c r="F559" t="s">
        <v>20</v>
      </c>
      <c r="G559">
        <v>10139</v>
      </c>
      <c r="H559">
        <v>0</v>
      </c>
      <c r="I559">
        <v>260</v>
      </c>
      <c r="J559">
        <v>360</v>
      </c>
      <c r="K559">
        <v>1</v>
      </c>
      <c r="L559" t="s">
        <v>31</v>
      </c>
      <c r="M559" t="s">
        <v>18</v>
      </c>
    </row>
    <row r="560" spans="1:13" x14ac:dyDescent="0.3">
      <c r="A560" t="s">
        <v>583</v>
      </c>
      <c r="B560" t="s">
        <v>14</v>
      </c>
      <c r="C560" t="s">
        <v>20</v>
      </c>
      <c r="D560">
        <v>0</v>
      </c>
      <c r="E560" t="s">
        <v>16</v>
      </c>
      <c r="F560" t="s">
        <v>15</v>
      </c>
      <c r="G560">
        <v>3887</v>
      </c>
      <c r="H560">
        <v>2669</v>
      </c>
      <c r="I560">
        <v>162</v>
      </c>
      <c r="J560">
        <v>360</v>
      </c>
      <c r="K560">
        <v>1</v>
      </c>
      <c r="L560" t="s">
        <v>31</v>
      </c>
      <c r="M560" t="s">
        <v>18</v>
      </c>
    </row>
    <row r="561" spans="1:13" x14ac:dyDescent="0.3">
      <c r="A561" t="s">
        <v>584</v>
      </c>
      <c r="B561" t="s">
        <v>42</v>
      </c>
      <c r="C561" t="s">
        <v>20</v>
      </c>
      <c r="D561">
        <v>0</v>
      </c>
      <c r="E561" t="s">
        <v>16</v>
      </c>
      <c r="F561" t="s">
        <v>15</v>
      </c>
      <c r="G561">
        <v>4180</v>
      </c>
      <c r="H561">
        <v>2306</v>
      </c>
      <c r="I561">
        <v>182</v>
      </c>
      <c r="J561">
        <v>360</v>
      </c>
      <c r="K561">
        <v>1</v>
      </c>
      <c r="L561" t="s">
        <v>31</v>
      </c>
      <c r="M561" t="s">
        <v>18</v>
      </c>
    </row>
    <row r="562" spans="1:13" x14ac:dyDescent="0.3">
      <c r="A562" t="s">
        <v>585</v>
      </c>
      <c r="B562" t="s">
        <v>14</v>
      </c>
      <c r="C562" t="s">
        <v>20</v>
      </c>
      <c r="D562">
        <v>2</v>
      </c>
      <c r="E562" t="s">
        <v>25</v>
      </c>
      <c r="F562" t="s">
        <v>15</v>
      </c>
      <c r="G562">
        <v>3675</v>
      </c>
      <c r="H562">
        <v>242</v>
      </c>
      <c r="I562">
        <v>108</v>
      </c>
      <c r="J562">
        <v>360</v>
      </c>
      <c r="K562">
        <v>1</v>
      </c>
      <c r="L562" t="s">
        <v>31</v>
      </c>
      <c r="M562" t="s">
        <v>18</v>
      </c>
    </row>
    <row r="563" spans="1:13" x14ac:dyDescent="0.3">
      <c r="A563" t="s">
        <v>586</v>
      </c>
      <c r="B563" t="s">
        <v>42</v>
      </c>
      <c r="C563" t="s">
        <v>20</v>
      </c>
      <c r="D563">
        <v>1</v>
      </c>
      <c r="E563" t="s">
        <v>16</v>
      </c>
      <c r="F563" t="s">
        <v>20</v>
      </c>
      <c r="G563">
        <v>19484</v>
      </c>
      <c r="H563">
        <v>0</v>
      </c>
      <c r="I563">
        <v>600</v>
      </c>
      <c r="J563">
        <v>360</v>
      </c>
      <c r="K563">
        <v>1</v>
      </c>
      <c r="L563" t="s">
        <v>31</v>
      </c>
      <c r="M563" t="s">
        <v>18</v>
      </c>
    </row>
    <row r="564" spans="1:13" x14ac:dyDescent="0.3">
      <c r="A564" t="s">
        <v>587</v>
      </c>
      <c r="B564" t="s">
        <v>14</v>
      </c>
      <c r="C564" t="s">
        <v>20</v>
      </c>
      <c r="D564">
        <v>0</v>
      </c>
      <c r="E564" t="s">
        <v>16</v>
      </c>
      <c r="F564" t="s">
        <v>15</v>
      </c>
      <c r="G564">
        <v>5923</v>
      </c>
      <c r="H564">
        <v>2054</v>
      </c>
      <c r="I564">
        <v>211</v>
      </c>
      <c r="J564">
        <v>360</v>
      </c>
      <c r="K564">
        <v>1</v>
      </c>
      <c r="L564" t="s">
        <v>21</v>
      </c>
      <c r="M564" t="s">
        <v>18</v>
      </c>
    </row>
    <row r="565" spans="1:13" x14ac:dyDescent="0.3">
      <c r="A565" t="s">
        <v>588</v>
      </c>
      <c r="B565" t="s">
        <v>14</v>
      </c>
      <c r="C565" t="s">
        <v>15</v>
      </c>
      <c r="D565">
        <v>0</v>
      </c>
      <c r="E565" t="s">
        <v>25</v>
      </c>
      <c r="F565" t="s">
        <v>20</v>
      </c>
      <c r="G565">
        <v>5800</v>
      </c>
      <c r="H565">
        <v>0</v>
      </c>
      <c r="I565">
        <v>132</v>
      </c>
      <c r="J565">
        <v>360</v>
      </c>
      <c r="K565">
        <v>1</v>
      </c>
      <c r="L565" t="s">
        <v>31</v>
      </c>
      <c r="M565" t="s">
        <v>18</v>
      </c>
    </row>
    <row r="566" spans="1:13" x14ac:dyDescent="0.3">
      <c r="A566" t="s">
        <v>589</v>
      </c>
      <c r="B566" t="s">
        <v>14</v>
      </c>
      <c r="C566" t="s">
        <v>20</v>
      </c>
      <c r="D566">
        <v>2</v>
      </c>
      <c r="E566" t="s">
        <v>16</v>
      </c>
      <c r="F566" t="s">
        <v>15</v>
      </c>
      <c r="G566">
        <v>8799</v>
      </c>
      <c r="H566">
        <v>0</v>
      </c>
      <c r="I566">
        <v>258</v>
      </c>
      <c r="J566">
        <v>360</v>
      </c>
      <c r="K566">
        <v>0</v>
      </c>
      <c r="L566" t="s">
        <v>17</v>
      </c>
      <c r="M566" t="s">
        <v>22</v>
      </c>
    </row>
    <row r="567" spans="1:13" x14ac:dyDescent="0.3">
      <c r="A567" t="s">
        <v>590</v>
      </c>
      <c r="B567" t="s">
        <v>14</v>
      </c>
      <c r="C567" t="s">
        <v>20</v>
      </c>
      <c r="D567">
        <v>0</v>
      </c>
      <c r="E567" t="s">
        <v>25</v>
      </c>
      <c r="F567" t="s">
        <v>15</v>
      </c>
      <c r="G567">
        <v>4467</v>
      </c>
      <c r="H567">
        <v>0</v>
      </c>
      <c r="I567">
        <v>120</v>
      </c>
      <c r="J567">
        <v>360</v>
      </c>
      <c r="L567" t="s">
        <v>21</v>
      </c>
      <c r="M567" t="s">
        <v>18</v>
      </c>
    </row>
    <row r="568" spans="1:13" x14ac:dyDescent="0.3">
      <c r="A568" t="s">
        <v>591</v>
      </c>
      <c r="B568" t="s">
        <v>14</v>
      </c>
      <c r="C568" t="s">
        <v>15</v>
      </c>
      <c r="D568">
        <v>0</v>
      </c>
      <c r="E568" t="s">
        <v>16</v>
      </c>
      <c r="F568" t="s">
        <v>15</v>
      </c>
      <c r="G568">
        <v>3333</v>
      </c>
      <c r="H568">
        <v>0</v>
      </c>
      <c r="I568">
        <v>70</v>
      </c>
      <c r="J568">
        <v>360</v>
      </c>
      <c r="K568">
        <v>1</v>
      </c>
      <c r="L568" t="s">
        <v>17</v>
      </c>
      <c r="M568" t="s">
        <v>18</v>
      </c>
    </row>
    <row r="569" spans="1:13" x14ac:dyDescent="0.3">
      <c r="A569" t="s">
        <v>592</v>
      </c>
      <c r="B569" t="s">
        <v>14</v>
      </c>
      <c r="C569" t="s">
        <v>20</v>
      </c>
      <c r="D569" t="s">
        <v>30</v>
      </c>
      <c r="E569" t="s">
        <v>16</v>
      </c>
      <c r="F569" t="s">
        <v>15</v>
      </c>
      <c r="G569">
        <v>3400</v>
      </c>
      <c r="H569">
        <v>2500</v>
      </c>
      <c r="I569">
        <v>123</v>
      </c>
      <c r="J569">
        <v>360</v>
      </c>
      <c r="K569">
        <v>0</v>
      </c>
      <c r="L569" t="s">
        <v>21</v>
      </c>
      <c r="M569" t="s">
        <v>22</v>
      </c>
    </row>
    <row r="570" spans="1:13" x14ac:dyDescent="0.3">
      <c r="A570" t="s">
        <v>593</v>
      </c>
      <c r="B570" t="s">
        <v>42</v>
      </c>
      <c r="C570" t="s">
        <v>15</v>
      </c>
      <c r="D570">
        <v>0</v>
      </c>
      <c r="E570" t="s">
        <v>16</v>
      </c>
      <c r="F570" t="s">
        <v>15</v>
      </c>
      <c r="G570">
        <v>2378</v>
      </c>
      <c r="H570">
        <v>0</v>
      </c>
      <c r="I570">
        <v>9</v>
      </c>
      <c r="J570">
        <v>360</v>
      </c>
      <c r="K570">
        <v>1</v>
      </c>
      <c r="L570" t="s">
        <v>17</v>
      </c>
      <c r="M570" t="s">
        <v>22</v>
      </c>
    </row>
    <row r="571" spans="1:13" x14ac:dyDescent="0.3">
      <c r="A571" t="s">
        <v>594</v>
      </c>
      <c r="B571" t="s">
        <v>14</v>
      </c>
      <c r="C571" t="s">
        <v>20</v>
      </c>
      <c r="D571">
        <v>0</v>
      </c>
      <c r="E571" t="s">
        <v>16</v>
      </c>
      <c r="F571" t="s">
        <v>15</v>
      </c>
      <c r="G571">
        <v>3166</v>
      </c>
      <c r="H571">
        <v>2064</v>
      </c>
      <c r="I571">
        <v>104</v>
      </c>
      <c r="J571">
        <v>360</v>
      </c>
      <c r="K571">
        <v>0</v>
      </c>
      <c r="L571" t="s">
        <v>17</v>
      </c>
      <c r="M571" t="s">
        <v>22</v>
      </c>
    </row>
    <row r="572" spans="1:13" x14ac:dyDescent="0.3">
      <c r="A572" t="s">
        <v>595</v>
      </c>
      <c r="B572" t="s">
        <v>14</v>
      </c>
      <c r="C572" t="s">
        <v>20</v>
      </c>
      <c r="D572">
        <v>1</v>
      </c>
      <c r="E572" t="s">
        <v>16</v>
      </c>
      <c r="F572" t="s">
        <v>15</v>
      </c>
      <c r="G572">
        <v>3417</v>
      </c>
      <c r="H572">
        <v>1750</v>
      </c>
      <c r="I572">
        <v>186</v>
      </c>
      <c r="J572">
        <v>360</v>
      </c>
      <c r="K572">
        <v>1</v>
      </c>
      <c r="L572" t="s">
        <v>17</v>
      </c>
      <c r="M572" t="s">
        <v>18</v>
      </c>
    </row>
    <row r="573" spans="1:13" x14ac:dyDescent="0.3">
      <c r="A573" t="s">
        <v>596</v>
      </c>
      <c r="B573" t="s">
        <v>14</v>
      </c>
      <c r="C573" t="s">
        <v>20</v>
      </c>
      <c r="E573" t="s">
        <v>16</v>
      </c>
      <c r="F573" t="s">
        <v>15</v>
      </c>
      <c r="G573">
        <v>5116</v>
      </c>
      <c r="H573">
        <v>1451</v>
      </c>
      <c r="I573">
        <v>165</v>
      </c>
      <c r="J573">
        <v>360</v>
      </c>
      <c r="K573">
        <v>0</v>
      </c>
      <c r="L573" t="s">
        <v>17</v>
      </c>
      <c r="M573" t="s">
        <v>22</v>
      </c>
    </row>
    <row r="574" spans="1:13" x14ac:dyDescent="0.3">
      <c r="A574" t="s">
        <v>597</v>
      </c>
      <c r="B574" t="s">
        <v>14</v>
      </c>
      <c r="C574" t="s">
        <v>20</v>
      </c>
      <c r="D574">
        <v>2</v>
      </c>
      <c r="E574" t="s">
        <v>16</v>
      </c>
      <c r="F574" t="s">
        <v>15</v>
      </c>
      <c r="G574">
        <v>16666</v>
      </c>
      <c r="H574">
        <v>0</v>
      </c>
      <c r="I574">
        <v>275</v>
      </c>
      <c r="J574">
        <v>360</v>
      </c>
      <c r="K574">
        <v>1</v>
      </c>
      <c r="L574" t="s">
        <v>17</v>
      </c>
      <c r="M574" t="s">
        <v>18</v>
      </c>
    </row>
    <row r="575" spans="1:13" x14ac:dyDescent="0.3">
      <c r="A575" t="s">
        <v>598</v>
      </c>
      <c r="B575" t="s">
        <v>14</v>
      </c>
      <c r="C575" t="s">
        <v>20</v>
      </c>
      <c r="D575">
        <v>2</v>
      </c>
      <c r="E575" t="s">
        <v>25</v>
      </c>
      <c r="F575" t="s">
        <v>15</v>
      </c>
      <c r="G575">
        <v>6125</v>
      </c>
      <c r="H575">
        <v>1625</v>
      </c>
      <c r="I575">
        <v>187</v>
      </c>
      <c r="J575">
        <v>480</v>
      </c>
      <c r="K575">
        <v>1</v>
      </c>
      <c r="L575" t="s">
        <v>31</v>
      </c>
      <c r="M575" t="s">
        <v>22</v>
      </c>
    </row>
    <row r="576" spans="1:13" x14ac:dyDescent="0.3">
      <c r="A576" t="s">
        <v>599</v>
      </c>
      <c r="B576" t="s">
        <v>14</v>
      </c>
      <c r="C576" t="s">
        <v>20</v>
      </c>
      <c r="D576" t="s">
        <v>30</v>
      </c>
      <c r="E576" t="s">
        <v>16</v>
      </c>
      <c r="F576" t="s">
        <v>15</v>
      </c>
      <c r="G576">
        <v>6406</v>
      </c>
      <c r="H576">
        <v>0</v>
      </c>
      <c r="I576">
        <v>150</v>
      </c>
      <c r="J576">
        <v>360</v>
      </c>
      <c r="K576">
        <v>1</v>
      </c>
      <c r="L576" t="s">
        <v>31</v>
      </c>
      <c r="M576" t="s">
        <v>22</v>
      </c>
    </row>
    <row r="577" spans="1:13" x14ac:dyDescent="0.3">
      <c r="A577" t="s">
        <v>600</v>
      </c>
      <c r="B577" t="s">
        <v>14</v>
      </c>
      <c r="C577" t="s">
        <v>20</v>
      </c>
      <c r="D577">
        <v>2</v>
      </c>
      <c r="E577" t="s">
        <v>16</v>
      </c>
      <c r="F577" t="s">
        <v>15</v>
      </c>
      <c r="G577">
        <v>3159</v>
      </c>
      <c r="H577">
        <v>461</v>
      </c>
      <c r="I577">
        <v>108</v>
      </c>
      <c r="J577">
        <v>84</v>
      </c>
      <c r="K577">
        <v>1</v>
      </c>
      <c r="L577" t="s">
        <v>17</v>
      </c>
      <c r="M577" t="s">
        <v>18</v>
      </c>
    </row>
    <row r="578" spans="1:13" x14ac:dyDescent="0.3">
      <c r="A578" t="s">
        <v>601</v>
      </c>
      <c r="C578" t="s">
        <v>20</v>
      </c>
      <c r="D578">
        <v>0</v>
      </c>
      <c r="E578" t="s">
        <v>16</v>
      </c>
      <c r="F578" t="s">
        <v>15</v>
      </c>
      <c r="G578">
        <v>3087</v>
      </c>
      <c r="H578">
        <v>2210</v>
      </c>
      <c r="I578">
        <v>136</v>
      </c>
      <c r="J578">
        <v>360</v>
      </c>
      <c r="K578">
        <v>0</v>
      </c>
      <c r="L578" t="s">
        <v>31</v>
      </c>
      <c r="M578" t="s">
        <v>22</v>
      </c>
    </row>
    <row r="579" spans="1:13" x14ac:dyDescent="0.3">
      <c r="A579" t="s">
        <v>602</v>
      </c>
      <c r="B579" t="s">
        <v>14</v>
      </c>
      <c r="C579" t="s">
        <v>15</v>
      </c>
      <c r="D579">
        <v>0</v>
      </c>
      <c r="E579" t="s">
        <v>16</v>
      </c>
      <c r="F579" t="s">
        <v>15</v>
      </c>
      <c r="G579">
        <v>3229</v>
      </c>
      <c r="H579">
        <v>2739</v>
      </c>
      <c r="I579">
        <v>110</v>
      </c>
      <c r="J579">
        <v>360</v>
      </c>
      <c r="K579">
        <v>1</v>
      </c>
      <c r="L579" t="s">
        <v>17</v>
      </c>
      <c r="M579" t="s">
        <v>18</v>
      </c>
    </row>
    <row r="580" spans="1:13" x14ac:dyDescent="0.3">
      <c r="A580" t="s">
        <v>603</v>
      </c>
      <c r="B580" t="s">
        <v>14</v>
      </c>
      <c r="C580" t="s">
        <v>20</v>
      </c>
      <c r="D580">
        <v>1</v>
      </c>
      <c r="E580" t="s">
        <v>16</v>
      </c>
      <c r="F580" t="s">
        <v>15</v>
      </c>
      <c r="G580">
        <v>1782</v>
      </c>
      <c r="H580">
        <v>2232</v>
      </c>
      <c r="I580">
        <v>107</v>
      </c>
      <c r="J580">
        <v>360</v>
      </c>
      <c r="K580">
        <v>1</v>
      </c>
      <c r="L580" t="s">
        <v>21</v>
      </c>
      <c r="M580" t="s">
        <v>18</v>
      </c>
    </row>
    <row r="581" spans="1:13" x14ac:dyDescent="0.3">
      <c r="A581" t="s">
        <v>604</v>
      </c>
      <c r="B581" t="s">
        <v>14</v>
      </c>
      <c r="C581" t="s">
        <v>15</v>
      </c>
      <c r="D581">
        <v>0</v>
      </c>
      <c r="E581" t="s">
        <v>16</v>
      </c>
      <c r="G581">
        <v>3182</v>
      </c>
      <c r="H581">
        <v>2917</v>
      </c>
      <c r="I581">
        <v>161</v>
      </c>
      <c r="J581">
        <v>360</v>
      </c>
      <c r="K581">
        <v>1</v>
      </c>
      <c r="L581" t="s">
        <v>17</v>
      </c>
      <c r="M581" t="s">
        <v>18</v>
      </c>
    </row>
    <row r="582" spans="1:13" x14ac:dyDescent="0.3">
      <c r="A582" t="s">
        <v>605</v>
      </c>
      <c r="B582" t="s">
        <v>14</v>
      </c>
      <c r="C582" t="s">
        <v>20</v>
      </c>
      <c r="D582">
        <v>2</v>
      </c>
      <c r="E582" t="s">
        <v>16</v>
      </c>
      <c r="F582" t="s">
        <v>15</v>
      </c>
      <c r="G582">
        <v>6540</v>
      </c>
      <c r="H582">
        <v>0</v>
      </c>
      <c r="I582">
        <v>205</v>
      </c>
      <c r="J582">
        <v>360</v>
      </c>
      <c r="K582">
        <v>1</v>
      </c>
      <c r="L582" t="s">
        <v>31</v>
      </c>
      <c r="M582" t="s">
        <v>18</v>
      </c>
    </row>
    <row r="583" spans="1:13" x14ac:dyDescent="0.3">
      <c r="A583" t="s">
        <v>606</v>
      </c>
      <c r="B583" t="s">
        <v>14</v>
      </c>
      <c r="C583" t="s">
        <v>15</v>
      </c>
      <c r="D583">
        <v>0</v>
      </c>
      <c r="E583" t="s">
        <v>16</v>
      </c>
      <c r="F583" t="s">
        <v>15</v>
      </c>
      <c r="G583">
        <v>1836</v>
      </c>
      <c r="H583">
        <v>33837</v>
      </c>
      <c r="I583">
        <v>90</v>
      </c>
      <c r="J583">
        <v>360</v>
      </c>
      <c r="K583">
        <v>1</v>
      </c>
      <c r="L583" t="s">
        <v>17</v>
      </c>
      <c r="M583" t="s">
        <v>22</v>
      </c>
    </row>
    <row r="584" spans="1:13" x14ac:dyDescent="0.3">
      <c r="A584" t="s">
        <v>607</v>
      </c>
      <c r="B584" t="s">
        <v>42</v>
      </c>
      <c r="C584" t="s">
        <v>20</v>
      </c>
      <c r="D584">
        <v>0</v>
      </c>
      <c r="E584" t="s">
        <v>16</v>
      </c>
      <c r="F584" t="s">
        <v>15</v>
      </c>
      <c r="G584">
        <v>3166</v>
      </c>
      <c r="H584">
        <v>0</v>
      </c>
      <c r="I584">
        <v>36</v>
      </c>
      <c r="J584">
        <v>360</v>
      </c>
      <c r="K584">
        <v>1</v>
      </c>
      <c r="L584" t="s">
        <v>31</v>
      </c>
      <c r="M584" t="s">
        <v>18</v>
      </c>
    </row>
    <row r="585" spans="1:13" x14ac:dyDescent="0.3">
      <c r="A585" t="s">
        <v>608</v>
      </c>
      <c r="B585" t="s">
        <v>14</v>
      </c>
      <c r="C585" t="s">
        <v>20</v>
      </c>
      <c r="D585">
        <v>1</v>
      </c>
      <c r="E585" t="s">
        <v>16</v>
      </c>
      <c r="F585" t="s">
        <v>15</v>
      </c>
      <c r="G585">
        <v>1880</v>
      </c>
      <c r="H585">
        <v>0</v>
      </c>
      <c r="I585">
        <v>61</v>
      </c>
      <c r="J585">
        <v>360</v>
      </c>
      <c r="L585" t="s">
        <v>21</v>
      </c>
      <c r="M585" t="s">
        <v>22</v>
      </c>
    </row>
    <row r="586" spans="1:13" x14ac:dyDescent="0.3">
      <c r="A586" t="s">
        <v>609</v>
      </c>
      <c r="B586" t="s">
        <v>14</v>
      </c>
      <c r="C586" t="s">
        <v>20</v>
      </c>
      <c r="D586">
        <v>1</v>
      </c>
      <c r="E586" t="s">
        <v>16</v>
      </c>
      <c r="F586" t="s">
        <v>15</v>
      </c>
      <c r="G586">
        <v>2787</v>
      </c>
      <c r="H586">
        <v>1917</v>
      </c>
      <c r="I586">
        <v>146</v>
      </c>
      <c r="J586">
        <v>360</v>
      </c>
      <c r="K586">
        <v>0</v>
      </c>
      <c r="L586" t="s">
        <v>21</v>
      </c>
      <c r="M586" t="s">
        <v>22</v>
      </c>
    </row>
    <row r="587" spans="1:13" x14ac:dyDescent="0.3">
      <c r="A587" t="s">
        <v>610</v>
      </c>
      <c r="B587" t="s">
        <v>14</v>
      </c>
      <c r="C587" t="s">
        <v>20</v>
      </c>
      <c r="D587">
        <v>1</v>
      </c>
      <c r="E587" t="s">
        <v>16</v>
      </c>
      <c r="F587" t="s">
        <v>15</v>
      </c>
      <c r="G587">
        <v>4283</v>
      </c>
      <c r="H587">
        <v>3000</v>
      </c>
      <c r="I587">
        <v>172</v>
      </c>
      <c r="J587">
        <v>84</v>
      </c>
      <c r="K587">
        <v>1</v>
      </c>
      <c r="L587" t="s">
        <v>21</v>
      </c>
      <c r="M587" t="s">
        <v>22</v>
      </c>
    </row>
    <row r="588" spans="1:13" x14ac:dyDescent="0.3">
      <c r="A588" t="s">
        <v>611</v>
      </c>
      <c r="B588" t="s">
        <v>14</v>
      </c>
      <c r="C588" t="s">
        <v>20</v>
      </c>
      <c r="D588">
        <v>0</v>
      </c>
      <c r="E588" t="s">
        <v>16</v>
      </c>
      <c r="F588" t="s">
        <v>15</v>
      </c>
      <c r="G588">
        <v>2297</v>
      </c>
      <c r="H588">
        <v>1522</v>
      </c>
      <c r="I588">
        <v>104</v>
      </c>
      <c r="J588">
        <v>360</v>
      </c>
      <c r="K588">
        <v>1</v>
      </c>
      <c r="L588" t="s">
        <v>17</v>
      </c>
      <c r="M588" t="s">
        <v>18</v>
      </c>
    </row>
    <row r="589" spans="1:13" x14ac:dyDescent="0.3">
      <c r="A589" t="s">
        <v>612</v>
      </c>
      <c r="B589" t="s">
        <v>42</v>
      </c>
      <c r="C589" t="s">
        <v>15</v>
      </c>
      <c r="D589">
        <v>0</v>
      </c>
      <c r="E589" t="s">
        <v>25</v>
      </c>
      <c r="F589" t="s">
        <v>15</v>
      </c>
      <c r="G589">
        <v>2165</v>
      </c>
      <c r="H589">
        <v>0</v>
      </c>
      <c r="I589">
        <v>70</v>
      </c>
      <c r="J589">
        <v>360</v>
      </c>
      <c r="K589">
        <v>1</v>
      </c>
      <c r="L589" t="s">
        <v>31</v>
      </c>
      <c r="M589" t="s">
        <v>18</v>
      </c>
    </row>
    <row r="590" spans="1:13" x14ac:dyDescent="0.3">
      <c r="A590" t="s">
        <v>613</v>
      </c>
      <c r="C590" t="s">
        <v>15</v>
      </c>
      <c r="D590">
        <v>0</v>
      </c>
      <c r="E590" t="s">
        <v>16</v>
      </c>
      <c r="F590" t="s">
        <v>15</v>
      </c>
      <c r="G590">
        <v>4750</v>
      </c>
      <c r="H590">
        <v>0</v>
      </c>
      <c r="I590">
        <v>94</v>
      </c>
      <c r="J590">
        <v>360</v>
      </c>
      <c r="K590">
        <v>1</v>
      </c>
      <c r="L590" t="s">
        <v>31</v>
      </c>
      <c r="M590" t="s">
        <v>18</v>
      </c>
    </row>
    <row r="591" spans="1:13" x14ac:dyDescent="0.3">
      <c r="A591" t="s">
        <v>614</v>
      </c>
      <c r="B591" t="s">
        <v>14</v>
      </c>
      <c r="C591" t="s">
        <v>20</v>
      </c>
      <c r="D591">
        <v>2</v>
      </c>
      <c r="E591" t="s">
        <v>16</v>
      </c>
      <c r="F591" t="s">
        <v>20</v>
      </c>
      <c r="G591">
        <v>2726</v>
      </c>
      <c r="H591">
        <v>0</v>
      </c>
      <c r="I591">
        <v>106</v>
      </c>
      <c r="J591">
        <v>360</v>
      </c>
      <c r="K591">
        <v>0</v>
      </c>
      <c r="L591" t="s">
        <v>31</v>
      </c>
      <c r="M591" t="s">
        <v>22</v>
      </c>
    </row>
    <row r="592" spans="1:13" x14ac:dyDescent="0.3">
      <c r="A592" t="s">
        <v>615</v>
      </c>
      <c r="B592" t="s">
        <v>14</v>
      </c>
      <c r="C592" t="s">
        <v>20</v>
      </c>
      <c r="D592">
        <v>0</v>
      </c>
      <c r="E592" t="s">
        <v>16</v>
      </c>
      <c r="F592" t="s">
        <v>15</v>
      </c>
      <c r="G592">
        <v>3000</v>
      </c>
      <c r="H592">
        <v>3416</v>
      </c>
      <c r="I592">
        <v>56</v>
      </c>
      <c r="J592">
        <v>180</v>
      </c>
      <c r="K592">
        <v>1</v>
      </c>
      <c r="L592" t="s">
        <v>31</v>
      </c>
      <c r="M592" t="s">
        <v>18</v>
      </c>
    </row>
    <row r="593" spans="1:13" x14ac:dyDescent="0.3">
      <c r="A593" t="s">
        <v>616</v>
      </c>
      <c r="B593" t="s">
        <v>14</v>
      </c>
      <c r="C593" t="s">
        <v>20</v>
      </c>
      <c r="D593">
        <v>2</v>
      </c>
      <c r="E593" t="s">
        <v>16</v>
      </c>
      <c r="F593" t="s">
        <v>20</v>
      </c>
      <c r="G593">
        <v>6000</v>
      </c>
      <c r="H593">
        <v>0</v>
      </c>
      <c r="I593">
        <v>205</v>
      </c>
      <c r="J593">
        <v>240</v>
      </c>
      <c r="K593">
        <v>1</v>
      </c>
      <c r="L593" t="s">
        <v>31</v>
      </c>
      <c r="M593" t="s">
        <v>22</v>
      </c>
    </row>
    <row r="594" spans="1:13" x14ac:dyDescent="0.3">
      <c r="A594" t="s">
        <v>617</v>
      </c>
      <c r="C594" t="s">
        <v>15</v>
      </c>
      <c r="D594" t="s">
        <v>30</v>
      </c>
      <c r="E594" t="s">
        <v>16</v>
      </c>
      <c r="F594" t="s">
        <v>20</v>
      </c>
      <c r="G594">
        <v>9357</v>
      </c>
      <c r="H594">
        <v>0</v>
      </c>
      <c r="I594">
        <v>292</v>
      </c>
      <c r="J594">
        <v>360</v>
      </c>
      <c r="K594">
        <v>1</v>
      </c>
      <c r="L594" t="s">
        <v>31</v>
      </c>
      <c r="M594" t="s">
        <v>18</v>
      </c>
    </row>
    <row r="595" spans="1:13" x14ac:dyDescent="0.3">
      <c r="A595" t="s">
        <v>618</v>
      </c>
      <c r="B595" t="s">
        <v>14</v>
      </c>
      <c r="C595" t="s">
        <v>20</v>
      </c>
      <c r="D595">
        <v>0</v>
      </c>
      <c r="E595" t="s">
        <v>16</v>
      </c>
      <c r="F595" t="s">
        <v>15</v>
      </c>
      <c r="G595">
        <v>3859</v>
      </c>
      <c r="H595">
        <v>3300</v>
      </c>
      <c r="I595">
        <v>142</v>
      </c>
      <c r="J595">
        <v>180</v>
      </c>
      <c r="K595">
        <v>1</v>
      </c>
      <c r="L595" t="s">
        <v>21</v>
      </c>
      <c r="M595" t="s">
        <v>18</v>
      </c>
    </row>
    <row r="596" spans="1:13" x14ac:dyDescent="0.3">
      <c r="A596" t="s">
        <v>619</v>
      </c>
      <c r="B596" t="s">
        <v>14</v>
      </c>
      <c r="C596" t="s">
        <v>20</v>
      </c>
      <c r="D596">
        <v>0</v>
      </c>
      <c r="E596" t="s">
        <v>16</v>
      </c>
      <c r="F596" t="s">
        <v>20</v>
      </c>
      <c r="G596">
        <v>16120</v>
      </c>
      <c r="H596">
        <v>0</v>
      </c>
      <c r="I596">
        <v>260</v>
      </c>
      <c r="J596">
        <v>360</v>
      </c>
      <c r="K596">
        <v>1</v>
      </c>
      <c r="L596" t="s">
        <v>17</v>
      </c>
      <c r="M596" t="s">
        <v>18</v>
      </c>
    </row>
    <row r="597" spans="1:13" x14ac:dyDescent="0.3">
      <c r="A597" t="s">
        <v>620</v>
      </c>
      <c r="B597" t="s">
        <v>14</v>
      </c>
      <c r="C597" t="s">
        <v>15</v>
      </c>
      <c r="D597">
        <v>0</v>
      </c>
      <c r="E597" t="s">
        <v>25</v>
      </c>
      <c r="F597" t="s">
        <v>15</v>
      </c>
      <c r="G597">
        <v>3833</v>
      </c>
      <c r="H597">
        <v>0</v>
      </c>
      <c r="I597">
        <v>110</v>
      </c>
      <c r="J597">
        <v>360</v>
      </c>
      <c r="K597">
        <v>1</v>
      </c>
      <c r="L597" t="s">
        <v>21</v>
      </c>
      <c r="M597" t="s">
        <v>18</v>
      </c>
    </row>
    <row r="598" spans="1:13" x14ac:dyDescent="0.3">
      <c r="A598" t="s">
        <v>621</v>
      </c>
      <c r="B598" t="s">
        <v>14</v>
      </c>
      <c r="C598" t="s">
        <v>20</v>
      </c>
      <c r="D598">
        <v>2</v>
      </c>
      <c r="E598" t="s">
        <v>25</v>
      </c>
      <c r="F598" t="s">
        <v>20</v>
      </c>
      <c r="G598">
        <v>6383</v>
      </c>
      <c r="H598">
        <v>1000</v>
      </c>
      <c r="I598">
        <v>187</v>
      </c>
      <c r="J598">
        <v>360</v>
      </c>
      <c r="K598">
        <v>1</v>
      </c>
      <c r="L598" t="s">
        <v>21</v>
      </c>
      <c r="M598" t="s">
        <v>22</v>
      </c>
    </row>
    <row r="599" spans="1:13" x14ac:dyDescent="0.3">
      <c r="A599" t="s">
        <v>622</v>
      </c>
      <c r="B599" t="s">
        <v>14</v>
      </c>
      <c r="C599" t="s">
        <v>15</v>
      </c>
      <c r="E599" t="s">
        <v>16</v>
      </c>
      <c r="F599" t="s">
        <v>15</v>
      </c>
      <c r="G599">
        <v>2987</v>
      </c>
      <c r="H599">
        <v>0</v>
      </c>
      <c r="I599">
        <v>88</v>
      </c>
      <c r="J599">
        <v>360</v>
      </c>
      <c r="K599">
        <v>0</v>
      </c>
      <c r="L599" t="s">
        <v>31</v>
      </c>
      <c r="M599" t="s">
        <v>22</v>
      </c>
    </row>
    <row r="600" spans="1:13" x14ac:dyDescent="0.3">
      <c r="A600" t="s">
        <v>623</v>
      </c>
      <c r="B600" t="s">
        <v>14</v>
      </c>
      <c r="C600" t="s">
        <v>20</v>
      </c>
      <c r="D600">
        <v>0</v>
      </c>
      <c r="E600" t="s">
        <v>16</v>
      </c>
      <c r="F600" t="s">
        <v>20</v>
      </c>
      <c r="G600">
        <v>9963</v>
      </c>
      <c r="H600">
        <v>0</v>
      </c>
      <c r="I600">
        <v>180</v>
      </c>
      <c r="J600">
        <v>360</v>
      </c>
      <c r="K600">
        <v>1</v>
      </c>
      <c r="L600" t="s">
        <v>21</v>
      </c>
      <c r="M600" t="s">
        <v>18</v>
      </c>
    </row>
    <row r="601" spans="1:13" x14ac:dyDescent="0.3">
      <c r="A601" t="s">
        <v>624</v>
      </c>
      <c r="B601" t="s">
        <v>14</v>
      </c>
      <c r="C601" t="s">
        <v>20</v>
      </c>
      <c r="D601">
        <v>2</v>
      </c>
      <c r="E601" t="s">
        <v>16</v>
      </c>
      <c r="F601" t="s">
        <v>15</v>
      </c>
      <c r="G601">
        <v>5780</v>
      </c>
      <c r="H601">
        <v>0</v>
      </c>
      <c r="I601">
        <v>192</v>
      </c>
      <c r="J601">
        <v>360</v>
      </c>
      <c r="K601">
        <v>1</v>
      </c>
      <c r="L601" t="s">
        <v>17</v>
      </c>
      <c r="M601" t="s">
        <v>18</v>
      </c>
    </row>
    <row r="602" spans="1:13" x14ac:dyDescent="0.3">
      <c r="A602" t="s">
        <v>625</v>
      </c>
      <c r="B602" t="s">
        <v>42</v>
      </c>
      <c r="C602" t="s">
        <v>15</v>
      </c>
      <c r="D602" t="s">
        <v>30</v>
      </c>
      <c r="E602" t="s">
        <v>16</v>
      </c>
      <c r="G602">
        <v>416</v>
      </c>
      <c r="H602">
        <v>41667</v>
      </c>
      <c r="I602">
        <v>350</v>
      </c>
      <c r="J602">
        <v>180</v>
      </c>
      <c r="L602" t="s">
        <v>17</v>
      </c>
      <c r="M602" t="s">
        <v>22</v>
      </c>
    </row>
    <row r="603" spans="1:13" x14ac:dyDescent="0.3">
      <c r="A603" t="s">
        <v>626</v>
      </c>
      <c r="B603" t="s">
        <v>14</v>
      </c>
      <c r="C603" t="s">
        <v>20</v>
      </c>
      <c r="D603">
        <v>0</v>
      </c>
      <c r="E603" t="s">
        <v>25</v>
      </c>
      <c r="G603">
        <v>2894</v>
      </c>
      <c r="H603">
        <v>2792</v>
      </c>
      <c r="I603">
        <v>155</v>
      </c>
      <c r="J603">
        <v>360</v>
      </c>
      <c r="K603">
        <v>1</v>
      </c>
      <c r="L603" t="s">
        <v>21</v>
      </c>
      <c r="M603" t="s">
        <v>18</v>
      </c>
    </row>
    <row r="604" spans="1:13" x14ac:dyDescent="0.3">
      <c r="A604" t="s">
        <v>627</v>
      </c>
      <c r="B604" t="s">
        <v>14</v>
      </c>
      <c r="C604" t="s">
        <v>20</v>
      </c>
      <c r="D604" t="s">
        <v>30</v>
      </c>
      <c r="E604" t="s">
        <v>16</v>
      </c>
      <c r="F604" t="s">
        <v>15</v>
      </c>
      <c r="G604">
        <v>5703</v>
      </c>
      <c r="H604">
        <v>0</v>
      </c>
      <c r="I604">
        <v>128</v>
      </c>
      <c r="J604">
        <v>360</v>
      </c>
      <c r="K604">
        <v>1</v>
      </c>
      <c r="L604" t="s">
        <v>17</v>
      </c>
      <c r="M604" t="s">
        <v>18</v>
      </c>
    </row>
    <row r="605" spans="1:13" x14ac:dyDescent="0.3">
      <c r="A605" t="s">
        <v>628</v>
      </c>
      <c r="B605" t="s">
        <v>14</v>
      </c>
      <c r="C605" t="s">
        <v>15</v>
      </c>
      <c r="D605">
        <v>0</v>
      </c>
      <c r="E605" t="s">
        <v>16</v>
      </c>
      <c r="F605" t="s">
        <v>15</v>
      </c>
      <c r="G605">
        <v>3676</v>
      </c>
      <c r="H605">
        <v>4301</v>
      </c>
      <c r="I605">
        <v>172</v>
      </c>
      <c r="J605">
        <v>360</v>
      </c>
      <c r="K605">
        <v>1</v>
      </c>
      <c r="L605" t="s">
        <v>21</v>
      </c>
      <c r="M605" t="s">
        <v>18</v>
      </c>
    </row>
    <row r="606" spans="1:13" x14ac:dyDescent="0.3">
      <c r="A606" t="s">
        <v>629</v>
      </c>
      <c r="B606" t="s">
        <v>42</v>
      </c>
      <c r="C606" t="s">
        <v>20</v>
      </c>
      <c r="D606">
        <v>1</v>
      </c>
      <c r="E606" t="s">
        <v>16</v>
      </c>
      <c r="F606" t="s">
        <v>15</v>
      </c>
      <c r="G606">
        <v>12000</v>
      </c>
      <c r="H606">
        <v>0</v>
      </c>
      <c r="I606">
        <v>496</v>
      </c>
      <c r="J606">
        <v>360</v>
      </c>
      <c r="K606">
        <v>1</v>
      </c>
      <c r="L606" t="s">
        <v>31</v>
      </c>
      <c r="M606" t="s">
        <v>18</v>
      </c>
    </row>
    <row r="607" spans="1:13" x14ac:dyDescent="0.3">
      <c r="A607" t="s">
        <v>630</v>
      </c>
      <c r="B607" t="s">
        <v>14</v>
      </c>
      <c r="C607" t="s">
        <v>20</v>
      </c>
      <c r="D607">
        <v>0</v>
      </c>
      <c r="E607" t="s">
        <v>25</v>
      </c>
      <c r="F607" t="s">
        <v>15</v>
      </c>
      <c r="G607">
        <v>2400</v>
      </c>
      <c r="H607">
        <v>3800</v>
      </c>
      <c r="J607">
        <v>180</v>
      </c>
      <c r="K607">
        <v>1</v>
      </c>
      <c r="L607" t="s">
        <v>17</v>
      </c>
      <c r="M607" t="s">
        <v>22</v>
      </c>
    </row>
    <row r="608" spans="1:13" x14ac:dyDescent="0.3">
      <c r="A608" t="s">
        <v>631</v>
      </c>
      <c r="B608" t="s">
        <v>14</v>
      </c>
      <c r="C608" t="s">
        <v>20</v>
      </c>
      <c r="D608">
        <v>1</v>
      </c>
      <c r="E608" t="s">
        <v>16</v>
      </c>
      <c r="F608" t="s">
        <v>15</v>
      </c>
      <c r="G608">
        <v>3400</v>
      </c>
      <c r="H608">
        <v>2500</v>
      </c>
      <c r="I608">
        <v>173</v>
      </c>
      <c r="J608">
        <v>360</v>
      </c>
      <c r="K608">
        <v>1</v>
      </c>
      <c r="L608" t="s">
        <v>31</v>
      </c>
      <c r="M608" t="s">
        <v>18</v>
      </c>
    </row>
    <row r="609" spans="1:13" x14ac:dyDescent="0.3">
      <c r="A609" t="s">
        <v>632</v>
      </c>
      <c r="B609" t="s">
        <v>14</v>
      </c>
      <c r="C609" t="s">
        <v>20</v>
      </c>
      <c r="D609">
        <v>2</v>
      </c>
      <c r="E609" t="s">
        <v>25</v>
      </c>
      <c r="F609" t="s">
        <v>15</v>
      </c>
      <c r="G609">
        <v>3987</v>
      </c>
      <c r="H609">
        <v>1411</v>
      </c>
      <c r="I609">
        <v>157</v>
      </c>
      <c r="J609">
        <v>360</v>
      </c>
      <c r="K609">
        <v>1</v>
      </c>
      <c r="L609" t="s">
        <v>21</v>
      </c>
      <c r="M609" t="s">
        <v>18</v>
      </c>
    </row>
    <row r="610" spans="1:13" x14ac:dyDescent="0.3">
      <c r="A610" t="s">
        <v>633</v>
      </c>
      <c r="B610" t="s">
        <v>14</v>
      </c>
      <c r="C610" t="s">
        <v>20</v>
      </c>
      <c r="D610">
        <v>0</v>
      </c>
      <c r="E610" t="s">
        <v>16</v>
      </c>
      <c r="F610" t="s">
        <v>15</v>
      </c>
      <c r="G610">
        <v>3232</v>
      </c>
      <c r="H610">
        <v>1950</v>
      </c>
      <c r="I610">
        <v>108</v>
      </c>
      <c r="J610">
        <v>360</v>
      </c>
      <c r="K610">
        <v>1</v>
      </c>
      <c r="L610" t="s">
        <v>21</v>
      </c>
      <c r="M610" t="s">
        <v>18</v>
      </c>
    </row>
    <row r="611" spans="1:13" x14ac:dyDescent="0.3">
      <c r="A611" t="s">
        <v>634</v>
      </c>
      <c r="B611" t="s">
        <v>42</v>
      </c>
      <c r="C611" t="s">
        <v>15</v>
      </c>
      <c r="D611">
        <v>0</v>
      </c>
      <c r="E611" t="s">
        <v>16</v>
      </c>
      <c r="F611" t="s">
        <v>15</v>
      </c>
      <c r="G611">
        <v>2900</v>
      </c>
      <c r="H611">
        <v>0</v>
      </c>
      <c r="I611">
        <v>71</v>
      </c>
      <c r="J611">
        <v>360</v>
      </c>
      <c r="K611">
        <v>1</v>
      </c>
      <c r="L611" t="s">
        <v>21</v>
      </c>
      <c r="M611" t="s">
        <v>18</v>
      </c>
    </row>
    <row r="612" spans="1:13" x14ac:dyDescent="0.3">
      <c r="A612" t="s">
        <v>635</v>
      </c>
      <c r="B612" t="s">
        <v>14</v>
      </c>
      <c r="C612" t="s">
        <v>20</v>
      </c>
      <c r="D612" t="s">
        <v>30</v>
      </c>
      <c r="E612" t="s">
        <v>16</v>
      </c>
      <c r="F612" t="s">
        <v>15</v>
      </c>
      <c r="G612">
        <v>4106</v>
      </c>
      <c r="H612">
        <v>0</v>
      </c>
      <c r="I612">
        <v>40</v>
      </c>
      <c r="J612">
        <v>180</v>
      </c>
      <c r="K612">
        <v>1</v>
      </c>
      <c r="L612" t="s">
        <v>21</v>
      </c>
      <c r="M612" t="s">
        <v>18</v>
      </c>
    </row>
    <row r="613" spans="1:13" x14ac:dyDescent="0.3">
      <c r="A613" t="s">
        <v>636</v>
      </c>
      <c r="B613" t="s">
        <v>14</v>
      </c>
      <c r="C613" t="s">
        <v>20</v>
      </c>
      <c r="D613">
        <v>1</v>
      </c>
      <c r="E613" t="s">
        <v>16</v>
      </c>
      <c r="F613" t="s">
        <v>15</v>
      </c>
      <c r="G613">
        <v>8072</v>
      </c>
      <c r="H613">
        <v>240</v>
      </c>
      <c r="I613">
        <v>253</v>
      </c>
      <c r="J613">
        <v>360</v>
      </c>
      <c r="K613">
        <v>1</v>
      </c>
      <c r="L613" t="s">
        <v>17</v>
      </c>
      <c r="M613" t="s">
        <v>18</v>
      </c>
    </row>
    <row r="614" spans="1:13" x14ac:dyDescent="0.3">
      <c r="A614" t="s">
        <v>637</v>
      </c>
      <c r="B614" t="s">
        <v>14</v>
      </c>
      <c r="C614" t="s">
        <v>20</v>
      </c>
      <c r="D614">
        <v>2</v>
      </c>
      <c r="E614" t="s">
        <v>16</v>
      </c>
      <c r="F614" t="s">
        <v>15</v>
      </c>
      <c r="G614">
        <v>7583</v>
      </c>
      <c r="H614">
        <v>0</v>
      </c>
      <c r="I614">
        <v>187</v>
      </c>
      <c r="J614">
        <v>360</v>
      </c>
      <c r="K614">
        <v>1</v>
      </c>
      <c r="L614" t="s">
        <v>17</v>
      </c>
      <c r="M614" t="s">
        <v>18</v>
      </c>
    </row>
    <row r="615" spans="1:13" x14ac:dyDescent="0.3">
      <c r="A615" t="s">
        <v>638</v>
      </c>
      <c r="B615" t="s">
        <v>42</v>
      </c>
      <c r="C615" t="s">
        <v>15</v>
      </c>
      <c r="D615">
        <v>0</v>
      </c>
      <c r="E615" t="s">
        <v>16</v>
      </c>
      <c r="F615" t="s">
        <v>20</v>
      </c>
      <c r="G615">
        <v>4583</v>
      </c>
      <c r="H615">
        <v>0</v>
      </c>
      <c r="I615">
        <v>133</v>
      </c>
      <c r="J615">
        <v>360</v>
      </c>
      <c r="K615">
        <v>0</v>
      </c>
      <c r="L615" t="s">
        <v>31</v>
      </c>
      <c r="M61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47A3-D837-4B45-9C53-F9D9391EB1B2}">
  <dimension ref="A1:V615"/>
  <sheetViews>
    <sheetView topLeftCell="A2" workbookViewId="0">
      <selection activeCell="J6" sqref="A2:V615"/>
    </sheetView>
  </sheetViews>
  <sheetFormatPr defaultRowHeight="14.4" x14ac:dyDescent="0.3"/>
  <cols>
    <col min="1" max="1" width="9.6640625" bestFit="1" customWidth="1"/>
    <col min="2" max="2" width="9.33203125" bestFit="1" customWidth="1"/>
    <col min="3" max="3" width="9.6640625" bestFit="1" customWidth="1"/>
    <col min="4" max="4" width="13.21875" bestFit="1" customWidth="1"/>
    <col min="5" max="5" width="11.77734375" bestFit="1" customWidth="1"/>
    <col min="6" max="6" width="15.6640625" bestFit="1" customWidth="1"/>
    <col min="7" max="7" width="17.6640625" bestFit="1" customWidth="1"/>
    <col min="8" max="8" width="19.88671875" bestFit="1" customWidth="1"/>
    <col min="9" max="9" width="13.5546875" bestFit="1" customWidth="1"/>
    <col min="10" max="10" width="19.5546875" bestFit="1" customWidth="1"/>
    <col min="11" max="11" width="15.33203125" bestFit="1" customWidth="1"/>
    <col min="12" max="12" width="14.88671875" bestFit="1" customWidth="1"/>
    <col min="13" max="13" width="13.21875" bestFit="1" customWidth="1"/>
    <col min="14" max="14" width="11.6640625" bestFit="1" customWidth="1"/>
    <col min="15" max="15" width="17.6640625" bestFit="1" customWidth="1"/>
    <col min="16" max="16" width="12.33203125" bestFit="1" customWidth="1"/>
    <col min="17" max="17" width="19.77734375" bestFit="1" customWidth="1"/>
    <col min="18" max="18" width="14.8867187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642</v>
      </c>
      <c r="O1" t="s">
        <v>639</v>
      </c>
      <c r="P1" t="s">
        <v>640</v>
      </c>
      <c r="Q1" t="s">
        <v>641</v>
      </c>
      <c r="R1" t="s">
        <v>658</v>
      </c>
      <c r="S1" t="s">
        <v>668</v>
      </c>
      <c r="T1" t="s">
        <v>667</v>
      </c>
      <c r="U1" t="s">
        <v>666</v>
      </c>
      <c r="V1" t="s">
        <v>669</v>
      </c>
    </row>
    <row r="2" spans="1:22" x14ac:dyDescent="0.3">
      <c r="A2" s="1" t="s">
        <v>13</v>
      </c>
      <c r="B2" s="1" t="s">
        <v>14</v>
      </c>
      <c r="C2" s="1" t="s">
        <v>15</v>
      </c>
      <c r="D2">
        <v>0</v>
      </c>
      <c r="E2" s="1" t="s">
        <v>16</v>
      </c>
      <c r="F2" s="1" t="s">
        <v>15</v>
      </c>
      <c r="G2">
        <v>5849</v>
      </c>
      <c r="H2">
        <v>0</v>
      </c>
      <c r="I2">
        <v>146</v>
      </c>
      <c r="J2">
        <v>360</v>
      </c>
      <c r="K2">
        <v>1</v>
      </c>
      <c r="L2" s="1" t="s">
        <v>17</v>
      </c>
      <c r="M2" s="1" t="s">
        <v>18</v>
      </c>
      <c r="N2">
        <v>5849</v>
      </c>
      <c r="O2" s="1" t="s">
        <v>643</v>
      </c>
      <c r="P2">
        <v>40</v>
      </c>
      <c r="Q2" s="1" t="s">
        <v>643</v>
      </c>
      <c r="R2" s="1" t="str">
        <f t="shared" ref="R2:R65" si="0">IF(AND(K2=1,O2="High Income"),"Low Risk",IF(AND(K2=1,O2="Medium Income"),"Medium Risk","High Risk"))</f>
        <v>Medium Risk</v>
      </c>
      <c r="S2" s="1">
        <f t="shared" ref="S2:S65" si="1">(IF(K2=1,40,0))+(IF(E2="Graduate",20,0))+(IF(G2&gt;5000,20,0))+(IF(L2="Urban",10,5))</f>
        <v>90</v>
      </c>
      <c r="T2" s="1" t="str">
        <f t="shared" ref="T2:T65" si="2">IF(R2&lt;=25,"Very High Risk",IF(R2&lt;=50,"High Risk",IF(R2&lt;=75,"Medium Risk","Low Risk")))</f>
        <v>Low Risk</v>
      </c>
      <c r="U2" s="5" t="str">
        <f>IF(AND(K2=1,S2&lt;&gt;"Very High Risk",N2&gt;=I2*0.3),"APPROVE","REVIEW")</f>
        <v>APPROVE</v>
      </c>
      <c r="V2" s="1">
        <f t="shared" ref="V2:V65" si="3">IF(I2&gt;0,PMT(0.08/12,J2,-I2*1000),"N/A")</f>
        <v>1071.2962778638891</v>
      </c>
    </row>
    <row r="3" spans="1:22" x14ac:dyDescent="0.3">
      <c r="A3" s="1" t="s">
        <v>19</v>
      </c>
      <c r="B3" s="1" t="s">
        <v>14</v>
      </c>
      <c r="C3" s="1" t="s">
        <v>20</v>
      </c>
      <c r="D3">
        <v>1</v>
      </c>
      <c r="E3" s="1" t="s">
        <v>16</v>
      </c>
      <c r="F3" s="1" t="s">
        <v>15</v>
      </c>
      <c r="G3">
        <v>4583</v>
      </c>
      <c r="H3">
        <v>1508</v>
      </c>
      <c r="I3">
        <v>128</v>
      </c>
      <c r="J3">
        <v>360</v>
      </c>
      <c r="K3">
        <v>1</v>
      </c>
      <c r="L3" s="1" t="s">
        <v>21</v>
      </c>
      <c r="M3" s="1" t="s">
        <v>22</v>
      </c>
      <c r="N3">
        <v>6091</v>
      </c>
      <c r="O3" s="1" t="s">
        <v>643</v>
      </c>
      <c r="P3">
        <v>35</v>
      </c>
      <c r="Q3" s="1" t="s">
        <v>643</v>
      </c>
      <c r="R3" s="1" t="str">
        <f t="shared" si="0"/>
        <v>Medium Risk</v>
      </c>
      <c r="S3" s="1">
        <f t="shared" si="1"/>
        <v>65</v>
      </c>
      <c r="T3" s="1" t="str">
        <f t="shared" si="2"/>
        <v>Low Risk</v>
      </c>
      <c r="U3" s="1" t="str">
        <f>IF(AND(K3=1,S3&lt;&gt;"Very High Risk",N3&gt;=I3*0.3),"APPROVE","REVIEW")</f>
        <v>APPROVE</v>
      </c>
      <c r="V3" s="1">
        <f t="shared" si="3"/>
        <v>939.21865456560147</v>
      </c>
    </row>
    <row r="4" spans="1:22" x14ac:dyDescent="0.3">
      <c r="A4" s="1" t="s">
        <v>23</v>
      </c>
      <c r="B4" s="1" t="s">
        <v>14</v>
      </c>
      <c r="C4" s="1" t="s">
        <v>20</v>
      </c>
      <c r="D4">
        <v>0</v>
      </c>
      <c r="E4" s="1" t="s">
        <v>16</v>
      </c>
      <c r="F4" s="1" t="s">
        <v>20</v>
      </c>
      <c r="G4">
        <v>3000</v>
      </c>
      <c r="H4">
        <v>0</v>
      </c>
      <c r="I4">
        <v>66</v>
      </c>
      <c r="J4">
        <v>360</v>
      </c>
      <c r="K4">
        <v>1</v>
      </c>
      <c r="L4" s="1" t="s">
        <v>17</v>
      </c>
      <c r="M4" s="1" t="s">
        <v>18</v>
      </c>
      <c r="N4">
        <v>3000</v>
      </c>
      <c r="O4" s="1" t="s">
        <v>644</v>
      </c>
      <c r="P4">
        <v>30</v>
      </c>
      <c r="Q4" s="1" t="s">
        <v>644</v>
      </c>
      <c r="R4" s="1" t="str">
        <f t="shared" si="0"/>
        <v>High Risk</v>
      </c>
      <c r="S4" s="1">
        <f t="shared" si="1"/>
        <v>70</v>
      </c>
      <c r="T4" s="1" t="str">
        <f t="shared" si="2"/>
        <v>Low Risk</v>
      </c>
      <c r="U4" s="1" t="str">
        <f>IF(AND(K4=1,S4&lt;&gt;"Very High Risk",N4&gt;=I4*0.3),"APPROVE","REVIEW")</f>
        <v>APPROVE</v>
      </c>
      <c r="V4" s="1">
        <f t="shared" si="3"/>
        <v>484.28461876038835</v>
      </c>
    </row>
    <row r="5" spans="1:22" x14ac:dyDescent="0.3">
      <c r="A5" s="1" t="s">
        <v>24</v>
      </c>
      <c r="B5" s="1" t="s">
        <v>14</v>
      </c>
      <c r="C5" s="1" t="s">
        <v>20</v>
      </c>
      <c r="D5">
        <v>0</v>
      </c>
      <c r="E5" s="1" t="s">
        <v>25</v>
      </c>
      <c r="F5" s="1" t="s">
        <v>15</v>
      </c>
      <c r="G5">
        <v>2583</v>
      </c>
      <c r="H5">
        <v>2358</v>
      </c>
      <c r="I5">
        <v>120</v>
      </c>
      <c r="J5">
        <v>360</v>
      </c>
      <c r="K5">
        <v>1</v>
      </c>
      <c r="L5" s="1" t="s">
        <v>17</v>
      </c>
      <c r="M5" s="1" t="s">
        <v>18</v>
      </c>
      <c r="N5">
        <v>4941</v>
      </c>
      <c r="O5" s="1" t="s">
        <v>643</v>
      </c>
      <c r="P5">
        <v>20</v>
      </c>
      <c r="Q5" s="1" t="s">
        <v>643</v>
      </c>
      <c r="R5" s="1" t="str">
        <f t="shared" si="0"/>
        <v>Medium Risk</v>
      </c>
      <c r="S5" s="1">
        <f t="shared" si="1"/>
        <v>50</v>
      </c>
      <c r="T5" s="1" t="str">
        <f t="shared" si="2"/>
        <v>Low Risk</v>
      </c>
      <c r="U5" s="1" t="str">
        <f>IF(AND(K5=1,S5&lt;&gt;"Very High Risk",N5&gt;=I5*0.3),"APPROVE","REVIEW")</f>
        <v>APPROVE</v>
      </c>
      <c r="V5" s="1">
        <f t="shared" si="3"/>
        <v>880.51748865525144</v>
      </c>
    </row>
    <row r="6" spans="1:22" x14ac:dyDescent="0.3">
      <c r="A6" s="1" t="s">
        <v>26</v>
      </c>
      <c r="B6" s="1" t="s">
        <v>14</v>
      </c>
      <c r="C6" s="1" t="s">
        <v>15</v>
      </c>
      <c r="D6">
        <v>0</v>
      </c>
      <c r="E6" s="1" t="s">
        <v>16</v>
      </c>
      <c r="F6" s="1" t="s">
        <v>15</v>
      </c>
      <c r="G6">
        <v>6000</v>
      </c>
      <c r="H6">
        <v>0</v>
      </c>
      <c r="I6">
        <v>141</v>
      </c>
      <c r="J6">
        <v>360</v>
      </c>
      <c r="K6">
        <v>1</v>
      </c>
      <c r="L6" s="1" t="s">
        <v>17</v>
      </c>
      <c r="M6" s="1" t="s">
        <v>18</v>
      </c>
      <c r="N6">
        <v>6000</v>
      </c>
      <c r="O6" s="1" t="s">
        <v>643</v>
      </c>
      <c r="P6">
        <v>40</v>
      </c>
      <c r="Q6" s="1" t="s">
        <v>643</v>
      </c>
      <c r="R6" s="1" t="str">
        <f t="shared" si="0"/>
        <v>Medium Risk</v>
      </c>
      <c r="S6" s="1">
        <f t="shared" si="1"/>
        <v>90</v>
      </c>
      <c r="T6" s="1" t="str">
        <f t="shared" si="2"/>
        <v>Low Risk</v>
      </c>
      <c r="U6" s="1" t="str">
        <f>IF(AND(K6=1,S6&lt;&gt;"Very High Risk",N6&gt;=I6*0.3),"APPROVE","REVIEW")</f>
        <v>APPROVE</v>
      </c>
      <c r="V6" s="1">
        <f t="shared" si="3"/>
        <v>1034.6080491699206</v>
      </c>
    </row>
    <row r="7" spans="1:22" x14ac:dyDescent="0.3">
      <c r="A7" s="1" t="s">
        <v>27</v>
      </c>
      <c r="B7" s="1" t="s">
        <v>14</v>
      </c>
      <c r="C7" s="1" t="s">
        <v>20</v>
      </c>
      <c r="D7">
        <v>2</v>
      </c>
      <c r="E7" s="1" t="s">
        <v>16</v>
      </c>
      <c r="F7" s="1" t="s">
        <v>20</v>
      </c>
      <c r="G7">
        <v>5417</v>
      </c>
      <c r="H7">
        <v>4196</v>
      </c>
      <c r="I7">
        <v>267</v>
      </c>
      <c r="J7">
        <v>360</v>
      </c>
      <c r="K7">
        <v>1</v>
      </c>
      <c r="L7" s="1" t="s">
        <v>17</v>
      </c>
      <c r="M7" s="1" t="s">
        <v>18</v>
      </c>
      <c r="N7">
        <v>9613</v>
      </c>
      <c r="O7" s="1" t="s">
        <v>645</v>
      </c>
      <c r="P7">
        <v>50</v>
      </c>
      <c r="Q7" s="1" t="s">
        <v>645</v>
      </c>
      <c r="R7" s="1" t="str">
        <f t="shared" si="0"/>
        <v>Low Risk</v>
      </c>
      <c r="S7" s="1">
        <f t="shared" si="1"/>
        <v>90</v>
      </c>
      <c r="T7" s="1" t="str">
        <f t="shared" si="2"/>
        <v>Low Risk</v>
      </c>
      <c r="U7" s="1" t="str">
        <f>IF(AND(K7=1,S7&lt;&gt;"Very High Risk",N7&gt;=I7*0.3),"APPROVE","REVIEW")</f>
        <v>APPROVE</v>
      </c>
      <c r="V7" s="1">
        <f t="shared" si="3"/>
        <v>1959.1514122579345</v>
      </c>
    </row>
    <row r="8" spans="1:22" x14ac:dyDescent="0.3">
      <c r="A8" s="1" t="s">
        <v>28</v>
      </c>
      <c r="B8" s="1" t="s">
        <v>14</v>
      </c>
      <c r="C8" s="1" t="s">
        <v>20</v>
      </c>
      <c r="D8">
        <v>0</v>
      </c>
      <c r="E8" s="1" t="s">
        <v>25</v>
      </c>
      <c r="F8" s="1" t="s">
        <v>15</v>
      </c>
      <c r="G8">
        <v>2333</v>
      </c>
      <c r="H8">
        <v>1516</v>
      </c>
      <c r="I8">
        <v>95</v>
      </c>
      <c r="J8">
        <v>360</v>
      </c>
      <c r="K8">
        <v>1</v>
      </c>
      <c r="L8" s="1" t="s">
        <v>17</v>
      </c>
      <c r="M8" s="1" t="s">
        <v>18</v>
      </c>
      <c r="N8">
        <v>3849</v>
      </c>
      <c r="O8" s="1" t="s">
        <v>643</v>
      </c>
      <c r="P8">
        <v>20</v>
      </c>
      <c r="Q8" s="1" t="s">
        <v>643</v>
      </c>
      <c r="R8" s="1" t="str">
        <f t="shared" si="0"/>
        <v>Medium Risk</v>
      </c>
      <c r="S8" s="1">
        <f t="shared" si="1"/>
        <v>50</v>
      </c>
      <c r="T8" s="1" t="str">
        <f t="shared" si="2"/>
        <v>Low Risk</v>
      </c>
      <c r="U8" s="1" t="str">
        <f>IF(AND(K8=1,S8&lt;&gt;"Very High Risk",N8&gt;=I8*0.3),"APPROVE","REVIEW")</f>
        <v>APPROVE</v>
      </c>
      <c r="V8" s="1">
        <f t="shared" si="3"/>
        <v>697.07634518540738</v>
      </c>
    </row>
    <row r="9" spans="1:22" x14ac:dyDescent="0.3">
      <c r="A9" s="1" t="s">
        <v>29</v>
      </c>
      <c r="B9" s="1" t="s">
        <v>14</v>
      </c>
      <c r="C9" s="1" t="s">
        <v>20</v>
      </c>
      <c r="D9">
        <v>3</v>
      </c>
      <c r="E9" s="1" t="s">
        <v>16</v>
      </c>
      <c r="F9" s="1" t="s">
        <v>15</v>
      </c>
      <c r="G9">
        <v>3036</v>
      </c>
      <c r="H9">
        <v>2504</v>
      </c>
      <c r="I9">
        <v>158</v>
      </c>
      <c r="J9">
        <v>360</v>
      </c>
      <c r="K9">
        <v>0</v>
      </c>
      <c r="L9" s="1" t="s">
        <v>31</v>
      </c>
      <c r="M9" s="1" t="s">
        <v>22</v>
      </c>
      <c r="N9">
        <v>5540</v>
      </c>
      <c r="O9" s="1" t="s">
        <v>643</v>
      </c>
      <c r="P9">
        <v>35</v>
      </c>
      <c r="Q9" s="1" t="s">
        <v>643</v>
      </c>
      <c r="R9" s="1" t="str">
        <f t="shared" si="0"/>
        <v>High Risk</v>
      </c>
      <c r="S9" s="1">
        <f t="shared" si="1"/>
        <v>25</v>
      </c>
      <c r="T9" s="1" t="str">
        <f t="shared" si="2"/>
        <v>Low Risk</v>
      </c>
      <c r="U9" s="1" t="str">
        <f>IF(AND(K9=1,S9&lt;&gt;"Very High Risk",N9&gt;=I9*0.3),"APPROVE","REVIEW")</f>
        <v>REVIEW</v>
      </c>
      <c r="V9" s="1">
        <f t="shared" si="3"/>
        <v>1159.3480267294144</v>
      </c>
    </row>
    <row r="10" spans="1:22" x14ac:dyDescent="0.3">
      <c r="A10" s="1" t="s">
        <v>32</v>
      </c>
      <c r="B10" s="1" t="s">
        <v>14</v>
      </c>
      <c r="C10" s="1" t="s">
        <v>20</v>
      </c>
      <c r="D10">
        <v>2</v>
      </c>
      <c r="E10" s="1" t="s">
        <v>16</v>
      </c>
      <c r="F10" s="1" t="s">
        <v>15</v>
      </c>
      <c r="G10">
        <v>4006</v>
      </c>
      <c r="H10">
        <v>1526</v>
      </c>
      <c r="I10">
        <v>168</v>
      </c>
      <c r="J10">
        <v>360</v>
      </c>
      <c r="K10">
        <v>1</v>
      </c>
      <c r="L10" s="1" t="s">
        <v>17</v>
      </c>
      <c r="M10" s="1" t="s">
        <v>18</v>
      </c>
      <c r="N10">
        <v>5532</v>
      </c>
      <c r="O10" s="1" t="s">
        <v>643</v>
      </c>
      <c r="P10">
        <v>40</v>
      </c>
      <c r="Q10" s="1" t="s">
        <v>643</v>
      </c>
      <c r="R10" s="1" t="str">
        <f t="shared" si="0"/>
        <v>Medium Risk</v>
      </c>
      <c r="S10" s="1">
        <f t="shared" si="1"/>
        <v>70</v>
      </c>
      <c r="T10" s="1" t="str">
        <f t="shared" si="2"/>
        <v>Low Risk</v>
      </c>
      <c r="U10" s="1" t="str">
        <f>IF(AND(K10=1,S10&lt;&gt;"Very High Risk",N10&gt;=I10*0.3),"APPROVE","REVIEW")</f>
        <v>APPROVE</v>
      </c>
      <c r="V10" s="1">
        <f t="shared" si="3"/>
        <v>1232.7244841173522</v>
      </c>
    </row>
    <row r="11" spans="1:22" x14ac:dyDescent="0.3">
      <c r="A11" s="1" t="s">
        <v>33</v>
      </c>
      <c r="B11" s="1" t="s">
        <v>14</v>
      </c>
      <c r="C11" s="1" t="s">
        <v>20</v>
      </c>
      <c r="D11">
        <v>1</v>
      </c>
      <c r="E11" s="1" t="s">
        <v>16</v>
      </c>
      <c r="F11" s="1" t="s">
        <v>15</v>
      </c>
      <c r="G11">
        <v>12841</v>
      </c>
      <c r="H11">
        <v>10968</v>
      </c>
      <c r="I11">
        <v>349</v>
      </c>
      <c r="J11">
        <v>360</v>
      </c>
      <c r="K11">
        <v>1</v>
      </c>
      <c r="L11" s="1" t="s">
        <v>31</v>
      </c>
      <c r="M11" s="1" t="s">
        <v>22</v>
      </c>
      <c r="N11">
        <v>23809</v>
      </c>
      <c r="O11" s="1" t="s">
        <v>645</v>
      </c>
      <c r="P11">
        <v>45</v>
      </c>
      <c r="Q11" s="1" t="s">
        <v>645</v>
      </c>
      <c r="R11" s="1" t="str">
        <f t="shared" si="0"/>
        <v>Low Risk</v>
      </c>
      <c r="S11" s="1">
        <f t="shared" si="1"/>
        <v>85</v>
      </c>
      <c r="T11" s="1" t="str">
        <f t="shared" si="2"/>
        <v>Low Risk</v>
      </c>
      <c r="U11" s="1" t="str">
        <f>IF(AND(K11=1,S11&lt;&gt;"Very High Risk",N11&gt;=I11*0.3),"APPROVE","REVIEW")</f>
        <v>APPROVE</v>
      </c>
      <c r="V11" s="1">
        <f t="shared" si="3"/>
        <v>2560.8383628390229</v>
      </c>
    </row>
    <row r="12" spans="1:22" x14ac:dyDescent="0.3">
      <c r="A12" s="1" t="s">
        <v>34</v>
      </c>
      <c r="B12" s="1" t="s">
        <v>14</v>
      </c>
      <c r="C12" s="1" t="s">
        <v>20</v>
      </c>
      <c r="D12">
        <v>2</v>
      </c>
      <c r="E12" s="1" t="s">
        <v>16</v>
      </c>
      <c r="F12" s="1" t="s">
        <v>15</v>
      </c>
      <c r="G12">
        <v>3200</v>
      </c>
      <c r="H12">
        <v>700</v>
      </c>
      <c r="I12">
        <v>70</v>
      </c>
      <c r="J12">
        <v>360</v>
      </c>
      <c r="K12">
        <v>1</v>
      </c>
      <c r="L12" s="1" t="s">
        <v>17</v>
      </c>
      <c r="M12" s="1" t="s">
        <v>18</v>
      </c>
      <c r="N12">
        <v>3900</v>
      </c>
      <c r="O12" s="1" t="s">
        <v>643</v>
      </c>
      <c r="P12">
        <v>40</v>
      </c>
      <c r="Q12" s="1" t="s">
        <v>643</v>
      </c>
      <c r="R12" s="1" t="str">
        <f t="shared" si="0"/>
        <v>Medium Risk</v>
      </c>
      <c r="S12" s="1">
        <f t="shared" si="1"/>
        <v>70</v>
      </c>
      <c r="T12" s="1" t="str">
        <f t="shared" si="2"/>
        <v>Low Risk</v>
      </c>
      <c r="U12" s="1" t="str">
        <f>IF(AND(K12=1,S12&lt;&gt;"Very High Risk",N12&gt;=I12*0.3),"APPROVE","REVIEW")</f>
        <v>APPROVE</v>
      </c>
      <c r="V12" s="1">
        <f t="shared" si="3"/>
        <v>513.63520171556331</v>
      </c>
    </row>
    <row r="13" spans="1:22" x14ac:dyDescent="0.3">
      <c r="A13" s="1" t="s">
        <v>35</v>
      </c>
      <c r="B13" s="1" t="s">
        <v>14</v>
      </c>
      <c r="C13" s="1" t="s">
        <v>20</v>
      </c>
      <c r="D13">
        <v>2</v>
      </c>
      <c r="E13" s="1" t="s">
        <v>16</v>
      </c>
      <c r="F13" s="1" t="s">
        <v>15</v>
      </c>
      <c r="G13">
        <v>2500</v>
      </c>
      <c r="H13">
        <v>1840</v>
      </c>
      <c r="I13">
        <v>109</v>
      </c>
      <c r="J13">
        <v>360</v>
      </c>
      <c r="K13">
        <v>1</v>
      </c>
      <c r="L13" s="1" t="s">
        <v>17</v>
      </c>
      <c r="M13" s="1" t="s">
        <v>18</v>
      </c>
      <c r="N13">
        <v>4340</v>
      </c>
      <c r="O13" s="1" t="s">
        <v>643</v>
      </c>
      <c r="P13">
        <v>40</v>
      </c>
      <c r="Q13" s="1" t="s">
        <v>643</v>
      </c>
      <c r="R13" s="1" t="str">
        <f t="shared" si="0"/>
        <v>Medium Risk</v>
      </c>
      <c r="S13" s="1">
        <f t="shared" si="1"/>
        <v>70</v>
      </c>
      <c r="T13" s="1" t="str">
        <f t="shared" si="2"/>
        <v>Low Risk</v>
      </c>
      <c r="U13" s="1" t="str">
        <f>IF(AND(K13=1,S13&lt;&gt;"Very High Risk",N13&gt;=I13*0.3),"APPROVE","REVIEW")</f>
        <v>APPROVE</v>
      </c>
      <c r="V13" s="1">
        <f t="shared" si="3"/>
        <v>799.80338552852004</v>
      </c>
    </row>
    <row r="14" spans="1:22" x14ac:dyDescent="0.3">
      <c r="A14" s="1" t="s">
        <v>36</v>
      </c>
      <c r="B14" s="1" t="s">
        <v>14</v>
      </c>
      <c r="C14" s="1" t="s">
        <v>20</v>
      </c>
      <c r="D14">
        <v>2</v>
      </c>
      <c r="E14" s="1" t="s">
        <v>16</v>
      </c>
      <c r="F14" s="1" t="s">
        <v>15</v>
      </c>
      <c r="G14">
        <v>3073</v>
      </c>
      <c r="H14">
        <v>8106</v>
      </c>
      <c r="I14">
        <v>200</v>
      </c>
      <c r="J14">
        <v>360</v>
      </c>
      <c r="K14">
        <v>1</v>
      </c>
      <c r="L14" s="1" t="s">
        <v>17</v>
      </c>
      <c r="M14" s="1" t="s">
        <v>18</v>
      </c>
      <c r="N14">
        <v>11179</v>
      </c>
      <c r="O14" s="1" t="s">
        <v>645</v>
      </c>
      <c r="P14">
        <v>50</v>
      </c>
      <c r="Q14" s="1" t="s">
        <v>645</v>
      </c>
      <c r="R14" s="1" t="str">
        <f t="shared" si="0"/>
        <v>Low Risk</v>
      </c>
      <c r="S14" s="1">
        <f t="shared" si="1"/>
        <v>70</v>
      </c>
      <c r="T14" s="1" t="str">
        <f t="shared" si="2"/>
        <v>Low Risk</v>
      </c>
      <c r="U14" s="1" t="str">
        <f>IF(AND(K14=1,S14&lt;&gt;"Very High Risk",N14&gt;=I14*0.3),"APPROVE","REVIEW")</f>
        <v>APPROVE</v>
      </c>
      <c r="V14" s="1">
        <f t="shared" si="3"/>
        <v>1467.5291477587523</v>
      </c>
    </row>
    <row r="15" spans="1:22" x14ac:dyDescent="0.3">
      <c r="A15" s="1" t="s">
        <v>37</v>
      </c>
      <c r="B15" s="1" t="s">
        <v>14</v>
      </c>
      <c r="C15" s="1" t="s">
        <v>15</v>
      </c>
      <c r="D15">
        <v>0</v>
      </c>
      <c r="E15" s="1" t="s">
        <v>16</v>
      </c>
      <c r="F15" s="1" t="s">
        <v>15</v>
      </c>
      <c r="G15">
        <v>1853</v>
      </c>
      <c r="H15">
        <v>2840</v>
      </c>
      <c r="I15">
        <v>114</v>
      </c>
      <c r="J15">
        <v>360</v>
      </c>
      <c r="K15">
        <v>1</v>
      </c>
      <c r="L15" s="1" t="s">
        <v>21</v>
      </c>
      <c r="M15" s="1" t="s">
        <v>22</v>
      </c>
      <c r="N15">
        <v>4693</v>
      </c>
      <c r="O15" s="1" t="s">
        <v>643</v>
      </c>
      <c r="P15">
        <v>35</v>
      </c>
      <c r="Q15" s="1" t="s">
        <v>643</v>
      </c>
      <c r="R15" s="1" t="str">
        <f t="shared" si="0"/>
        <v>Medium Risk</v>
      </c>
      <c r="S15" s="1">
        <f t="shared" si="1"/>
        <v>65</v>
      </c>
      <c r="T15" s="1" t="str">
        <f t="shared" si="2"/>
        <v>Low Risk</v>
      </c>
      <c r="U15" s="1" t="str">
        <f>IF(AND(K15=1,S15&lt;&gt;"Very High Risk",N15&gt;=I15*0.3),"APPROVE","REVIEW")</f>
        <v>APPROVE</v>
      </c>
      <c r="V15" s="1">
        <f t="shared" si="3"/>
        <v>836.49161422248892</v>
      </c>
    </row>
    <row r="16" spans="1:22" x14ac:dyDescent="0.3">
      <c r="A16" s="1" t="s">
        <v>38</v>
      </c>
      <c r="B16" s="1" t="s">
        <v>14</v>
      </c>
      <c r="C16" s="1" t="s">
        <v>20</v>
      </c>
      <c r="D16">
        <v>2</v>
      </c>
      <c r="E16" s="1" t="s">
        <v>16</v>
      </c>
      <c r="F16" s="1" t="s">
        <v>15</v>
      </c>
      <c r="G16">
        <v>1299</v>
      </c>
      <c r="H16">
        <v>1086</v>
      </c>
      <c r="I16">
        <v>17</v>
      </c>
      <c r="J16">
        <v>120</v>
      </c>
      <c r="K16">
        <v>1</v>
      </c>
      <c r="L16" s="1" t="s">
        <v>17</v>
      </c>
      <c r="M16" s="1" t="s">
        <v>18</v>
      </c>
      <c r="N16">
        <v>2385</v>
      </c>
      <c r="O16" s="1" t="s">
        <v>644</v>
      </c>
      <c r="P16">
        <v>30</v>
      </c>
      <c r="Q16" s="1" t="s">
        <v>644</v>
      </c>
      <c r="R16" s="1" t="str">
        <f t="shared" si="0"/>
        <v>High Risk</v>
      </c>
      <c r="S16" s="1">
        <f t="shared" si="1"/>
        <v>70</v>
      </c>
      <c r="T16" s="1" t="str">
        <f t="shared" si="2"/>
        <v>Low Risk</v>
      </c>
      <c r="U16" s="1" t="str">
        <f>IF(AND(K16=1,S16&lt;&gt;"Very High Risk",N16&gt;=I16*0.3),"APPROVE","REVIEW")</f>
        <v>APPROVE</v>
      </c>
      <c r="V16" s="1">
        <f t="shared" si="3"/>
        <v>206.25691040410678</v>
      </c>
    </row>
    <row r="17" spans="1:22" x14ac:dyDescent="0.3">
      <c r="A17" s="1" t="s">
        <v>39</v>
      </c>
      <c r="B17" s="1" t="s">
        <v>14</v>
      </c>
      <c r="C17" s="1" t="s">
        <v>15</v>
      </c>
      <c r="D17">
        <v>0</v>
      </c>
      <c r="E17" s="1" t="s">
        <v>16</v>
      </c>
      <c r="F17" s="1" t="s">
        <v>15</v>
      </c>
      <c r="G17">
        <v>4950</v>
      </c>
      <c r="H17">
        <v>0</v>
      </c>
      <c r="I17">
        <v>125</v>
      </c>
      <c r="J17">
        <v>360</v>
      </c>
      <c r="K17">
        <v>1</v>
      </c>
      <c r="L17" s="1" t="s">
        <v>17</v>
      </c>
      <c r="M17" s="1" t="s">
        <v>18</v>
      </c>
      <c r="N17">
        <v>4950</v>
      </c>
      <c r="O17" s="1" t="s">
        <v>643</v>
      </c>
      <c r="P17">
        <v>40</v>
      </c>
      <c r="Q17" s="1" t="s">
        <v>643</v>
      </c>
      <c r="R17" s="1" t="str">
        <f t="shared" si="0"/>
        <v>Medium Risk</v>
      </c>
      <c r="S17" s="1">
        <f t="shared" si="1"/>
        <v>70</v>
      </c>
      <c r="T17" s="1" t="str">
        <f t="shared" si="2"/>
        <v>Low Risk</v>
      </c>
      <c r="U17" s="1" t="str">
        <f>IF(AND(K17=1,S17&lt;&gt;"Very High Risk",N17&gt;=I17*0.3),"APPROVE","REVIEW")</f>
        <v>APPROVE</v>
      </c>
      <c r="V17" s="1">
        <f t="shared" si="3"/>
        <v>917.20571734922032</v>
      </c>
    </row>
    <row r="18" spans="1:22" x14ac:dyDescent="0.3">
      <c r="A18" s="1" t="s">
        <v>40</v>
      </c>
      <c r="B18" s="1" t="s">
        <v>14</v>
      </c>
      <c r="C18" s="1" t="s">
        <v>15</v>
      </c>
      <c r="D18">
        <v>1</v>
      </c>
      <c r="E18" s="1" t="s">
        <v>25</v>
      </c>
      <c r="F18" s="1" t="s">
        <v>15</v>
      </c>
      <c r="G18">
        <v>3596</v>
      </c>
      <c r="H18">
        <v>0</v>
      </c>
      <c r="I18">
        <v>100</v>
      </c>
      <c r="J18">
        <v>240</v>
      </c>
      <c r="K18">
        <v>0</v>
      </c>
      <c r="L18" s="1" t="s">
        <v>17</v>
      </c>
      <c r="M18" s="1" t="s">
        <v>18</v>
      </c>
      <c r="N18">
        <v>3596</v>
      </c>
      <c r="O18" s="1" t="s">
        <v>643</v>
      </c>
      <c r="P18">
        <v>20</v>
      </c>
      <c r="Q18" s="1" t="s">
        <v>643</v>
      </c>
      <c r="R18" s="1" t="str">
        <f t="shared" si="0"/>
        <v>High Risk</v>
      </c>
      <c r="S18" s="1">
        <f t="shared" si="1"/>
        <v>10</v>
      </c>
      <c r="T18" s="1" t="str">
        <f t="shared" si="2"/>
        <v>Low Risk</v>
      </c>
      <c r="U18" s="1" t="str">
        <f>IF(AND(K18=1,S18&lt;&gt;"Very High Risk",N18&gt;=I18*0.3),"APPROVE","REVIEW")</f>
        <v>REVIEW</v>
      </c>
      <c r="V18" s="1">
        <f t="shared" si="3"/>
        <v>836.44006899346277</v>
      </c>
    </row>
    <row r="19" spans="1:22" x14ac:dyDescent="0.3">
      <c r="A19" s="1" t="s">
        <v>41</v>
      </c>
      <c r="B19" s="1" t="s">
        <v>42</v>
      </c>
      <c r="C19" s="1" t="s">
        <v>15</v>
      </c>
      <c r="D19">
        <v>0</v>
      </c>
      <c r="E19" s="1" t="s">
        <v>16</v>
      </c>
      <c r="F19" s="1" t="s">
        <v>15</v>
      </c>
      <c r="G19">
        <v>3510</v>
      </c>
      <c r="H19">
        <v>0</v>
      </c>
      <c r="I19">
        <v>76</v>
      </c>
      <c r="J19">
        <v>360</v>
      </c>
      <c r="K19">
        <v>0</v>
      </c>
      <c r="L19" s="1" t="s">
        <v>17</v>
      </c>
      <c r="M19" s="1" t="s">
        <v>22</v>
      </c>
      <c r="N19">
        <v>3510</v>
      </c>
      <c r="O19" s="1" t="s">
        <v>643</v>
      </c>
      <c r="P19">
        <v>40</v>
      </c>
      <c r="Q19" s="1" t="s">
        <v>643</v>
      </c>
      <c r="R19" s="1" t="str">
        <f t="shared" si="0"/>
        <v>High Risk</v>
      </c>
      <c r="S19" s="1">
        <f t="shared" si="1"/>
        <v>30</v>
      </c>
      <c r="T19" s="1" t="str">
        <f t="shared" si="2"/>
        <v>Low Risk</v>
      </c>
      <c r="U19" s="1" t="str">
        <f>IF(AND(K19=1,S19&lt;&gt;"Very High Risk",N19&gt;=I19*0.3),"APPROVE","REVIEW")</f>
        <v>REVIEW</v>
      </c>
      <c r="V19" s="1">
        <f t="shared" si="3"/>
        <v>557.66107614832595</v>
      </c>
    </row>
    <row r="20" spans="1:22" x14ac:dyDescent="0.3">
      <c r="A20" s="1" t="s">
        <v>43</v>
      </c>
      <c r="B20" s="1" t="s">
        <v>14</v>
      </c>
      <c r="C20" s="1" t="s">
        <v>20</v>
      </c>
      <c r="D20">
        <v>0</v>
      </c>
      <c r="E20" s="1" t="s">
        <v>25</v>
      </c>
      <c r="F20" s="1" t="s">
        <v>15</v>
      </c>
      <c r="G20">
        <v>4887</v>
      </c>
      <c r="H20">
        <v>0</v>
      </c>
      <c r="I20">
        <v>133</v>
      </c>
      <c r="J20">
        <v>360</v>
      </c>
      <c r="K20">
        <v>1</v>
      </c>
      <c r="L20" s="1" t="s">
        <v>21</v>
      </c>
      <c r="M20" s="1" t="s">
        <v>22</v>
      </c>
      <c r="N20">
        <v>4887</v>
      </c>
      <c r="O20" s="1" t="s">
        <v>643</v>
      </c>
      <c r="P20">
        <v>15</v>
      </c>
      <c r="Q20" s="1" t="s">
        <v>643</v>
      </c>
      <c r="R20" s="1" t="str">
        <f t="shared" si="0"/>
        <v>Medium Risk</v>
      </c>
      <c r="S20" s="1">
        <f t="shared" si="1"/>
        <v>45</v>
      </c>
      <c r="T20" s="1" t="str">
        <f t="shared" si="2"/>
        <v>Low Risk</v>
      </c>
      <c r="U20" s="1" t="str">
        <f>IF(AND(K20=1,S20&lt;&gt;"Very High Risk",N20&gt;=I20*0.3),"APPROVE","REVIEW")</f>
        <v>APPROVE</v>
      </c>
      <c r="V20" s="1">
        <f t="shared" si="3"/>
        <v>975.90688325957035</v>
      </c>
    </row>
    <row r="21" spans="1:22" x14ac:dyDescent="0.3">
      <c r="A21" s="1" t="s">
        <v>44</v>
      </c>
      <c r="B21" s="1" t="s">
        <v>14</v>
      </c>
      <c r="C21" s="1" t="s">
        <v>20</v>
      </c>
      <c r="D21">
        <v>0</v>
      </c>
      <c r="E21" s="1" t="s">
        <v>16</v>
      </c>
      <c r="F21" s="1" t="s">
        <v>15</v>
      </c>
      <c r="G21">
        <v>2600</v>
      </c>
      <c r="H21">
        <v>3500</v>
      </c>
      <c r="I21">
        <v>115</v>
      </c>
      <c r="J21">
        <v>360</v>
      </c>
      <c r="K21">
        <v>1</v>
      </c>
      <c r="L21" s="1" t="s">
        <v>17</v>
      </c>
      <c r="M21" s="1" t="s">
        <v>18</v>
      </c>
      <c r="N21">
        <v>6100</v>
      </c>
      <c r="O21" s="1" t="s">
        <v>643</v>
      </c>
      <c r="P21">
        <v>40</v>
      </c>
      <c r="Q21" s="1" t="s">
        <v>643</v>
      </c>
      <c r="R21" s="1" t="str">
        <f t="shared" si="0"/>
        <v>Medium Risk</v>
      </c>
      <c r="S21" s="1">
        <f t="shared" si="1"/>
        <v>70</v>
      </c>
      <c r="T21" s="1" t="str">
        <f t="shared" si="2"/>
        <v>Low Risk</v>
      </c>
      <c r="U21" s="1" t="str">
        <f>IF(AND(K21=1,S21&lt;&gt;"Very High Risk",N21&gt;=I21*0.3),"APPROVE","REVIEW")</f>
        <v>APPROVE</v>
      </c>
      <c r="V21" s="1">
        <f t="shared" si="3"/>
        <v>843.82925996128267</v>
      </c>
    </row>
    <row r="22" spans="1:22" x14ac:dyDescent="0.3">
      <c r="A22" s="1" t="s">
        <v>45</v>
      </c>
      <c r="B22" s="1" t="s">
        <v>14</v>
      </c>
      <c r="C22" s="1" t="s">
        <v>20</v>
      </c>
      <c r="D22">
        <v>0</v>
      </c>
      <c r="E22" s="1" t="s">
        <v>25</v>
      </c>
      <c r="F22" s="1" t="s">
        <v>15</v>
      </c>
      <c r="G22">
        <v>7660</v>
      </c>
      <c r="H22">
        <v>0</v>
      </c>
      <c r="I22">
        <v>104</v>
      </c>
      <c r="J22">
        <v>360</v>
      </c>
      <c r="K22">
        <v>0</v>
      </c>
      <c r="L22" s="1" t="s">
        <v>17</v>
      </c>
      <c r="M22" s="1" t="s">
        <v>22</v>
      </c>
      <c r="N22">
        <v>7660</v>
      </c>
      <c r="O22" s="1" t="s">
        <v>643</v>
      </c>
      <c r="P22">
        <v>20</v>
      </c>
      <c r="Q22" s="1" t="s">
        <v>643</v>
      </c>
      <c r="R22" s="1" t="str">
        <f t="shared" si="0"/>
        <v>High Risk</v>
      </c>
      <c r="S22" s="1">
        <f t="shared" si="1"/>
        <v>30</v>
      </c>
      <c r="T22" s="1" t="str">
        <f t="shared" si="2"/>
        <v>Low Risk</v>
      </c>
      <c r="U22" s="1" t="str">
        <f>IF(AND(K22=1,S22&lt;&gt;"Very High Risk",N22&gt;=I22*0.3),"APPROVE","REVIEW")</f>
        <v>REVIEW</v>
      </c>
      <c r="V22" s="1">
        <f t="shared" si="3"/>
        <v>763.11515683455127</v>
      </c>
    </row>
    <row r="23" spans="1:22" x14ac:dyDescent="0.3">
      <c r="A23" s="1" t="s">
        <v>46</v>
      </c>
      <c r="B23" s="1" t="s">
        <v>14</v>
      </c>
      <c r="C23" s="1" t="s">
        <v>20</v>
      </c>
      <c r="D23">
        <v>1</v>
      </c>
      <c r="E23" s="1" t="s">
        <v>16</v>
      </c>
      <c r="F23" s="1" t="s">
        <v>15</v>
      </c>
      <c r="G23">
        <v>5955</v>
      </c>
      <c r="H23">
        <v>5625</v>
      </c>
      <c r="I23">
        <v>315</v>
      </c>
      <c r="J23">
        <v>360</v>
      </c>
      <c r="K23">
        <v>1</v>
      </c>
      <c r="L23" s="1" t="s">
        <v>17</v>
      </c>
      <c r="M23" s="1" t="s">
        <v>18</v>
      </c>
      <c r="N23">
        <v>11580</v>
      </c>
      <c r="O23" s="1" t="s">
        <v>645</v>
      </c>
      <c r="P23">
        <v>50</v>
      </c>
      <c r="Q23" s="1" t="s">
        <v>645</v>
      </c>
      <c r="R23" s="1" t="str">
        <f t="shared" si="0"/>
        <v>Low Risk</v>
      </c>
      <c r="S23" s="1">
        <f t="shared" si="1"/>
        <v>90</v>
      </c>
      <c r="T23" s="1" t="str">
        <f t="shared" si="2"/>
        <v>Low Risk</v>
      </c>
      <c r="U23" s="1" t="str">
        <f>IF(AND(K23=1,S23&lt;&gt;"Very High Risk",N23&gt;=I23*0.3),"APPROVE","REVIEW")</f>
        <v>APPROVE</v>
      </c>
      <c r="V23" s="1">
        <f t="shared" si="3"/>
        <v>2311.3584077200348</v>
      </c>
    </row>
    <row r="24" spans="1:22" x14ac:dyDescent="0.3">
      <c r="A24" s="1" t="s">
        <v>47</v>
      </c>
      <c r="B24" s="1" t="s">
        <v>14</v>
      </c>
      <c r="C24" s="1" t="s">
        <v>20</v>
      </c>
      <c r="D24">
        <v>0</v>
      </c>
      <c r="E24" s="1" t="s">
        <v>25</v>
      </c>
      <c r="F24" s="1" t="s">
        <v>15</v>
      </c>
      <c r="G24">
        <v>2600</v>
      </c>
      <c r="H24">
        <v>1911</v>
      </c>
      <c r="I24">
        <v>116</v>
      </c>
      <c r="J24">
        <v>360</v>
      </c>
      <c r="K24">
        <v>0</v>
      </c>
      <c r="L24" s="1" t="s">
        <v>31</v>
      </c>
      <c r="M24" s="1" t="s">
        <v>22</v>
      </c>
      <c r="N24">
        <v>4511</v>
      </c>
      <c r="O24" s="1" t="s">
        <v>643</v>
      </c>
      <c r="P24">
        <v>15</v>
      </c>
      <c r="Q24" s="1" t="s">
        <v>643</v>
      </c>
      <c r="R24" s="1" t="str">
        <f t="shared" si="0"/>
        <v>High Risk</v>
      </c>
      <c r="S24" s="1">
        <f t="shared" si="1"/>
        <v>5</v>
      </c>
      <c r="T24" s="1" t="str">
        <f t="shared" si="2"/>
        <v>Low Risk</v>
      </c>
      <c r="U24" s="1" t="str">
        <f>IF(AND(K24=1,S24&lt;&gt;"Very High Risk",N24&gt;=I24*0.3),"APPROVE","REVIEW")</f>
        <v>REVIEW</v>
      </c>
      <c r="V24" s="1">
        <f t="shared" si="3"/>
        <v>851.16690570007631</v>
      </c>
    </row>
    <row r="25" spans="1:22" x14ac:dyDescent="0.3">
      <c r="A25" s="1" t="s">
        <v>48</v>
      </c>
      <c r="B25" s="1" t="s">
        <v>646</v>
      </c>
      <c r="C25" s="1" t="s">
        <v>20</v>
      </c>
      <c r="D25">
        <v>2</v>
      </c>
      <c r="E25" s="1" t="s">
        <v>25</v>
      </c>
      <c r="F25" s="1" t="s">
        <v>15</v>
      </c>
      <c r="G25">
        <v>3365</v>
      </c>
      <c r="H25">
        <v>1917</v>
      </c>
      <c r="I25">
        <v>112</v>
      </c>
      <c r="J25">
        <v>360</v>
      </c>
      <c r="K25">
        <v>0</v>
      </c>
      <c r="L25" s="1" t="s">
        <v>21</v>
      </c>
      <c r="M25" s="1" t="s">
        <v>22</v>
      </c>
      <c r="N25">
        <v>5282</v>
      </c>
      <c r="O25" s="1" t="s">
        <v>643</v>
      </c>
      <c r="P25">
        <v>15</v>
      </c>
      <c r="Q25" s="1" t="s">
        <v>643</v>
      </c>
      <c r="R25" s="1" t="str">
        <f t="shared" si="0"/>
        <v>High Risk</v>
      </c>
      <c r="S25" s="1">
        <f t="shared" si="1"/>
        <v>5</v>
      </c>
      <c r="T25" s="1" t="str">
        <f t="shared" si="2"/>
        <v>Low Risk</v>
      </c>
      <c r="U25" s="1" t="str">
        <f>IF(AND(K25=1,S25&lt;&gt;"Very High Risk",N25&gt;=I25*0.3),"APPROVE","REVIEW")</f>
        <v>REVIEW</v>
      </c>
      <c r="V25" s="1">
        <f t="shared" si="3"/>
        <v>821.81632274490141</v>
      </c>
    </row>
    <row r="26" spans="1:22" x14ac:dyDescent="0.3">
      <c r="A26" s="1" t="s">
        <v>49</v>
      </c>
      <c r="B26" s="1" t="s">
        <v>14</v>
      </c>
      <c r="C26" s="1" t="s">
        <v>20</v>
      </c>
      <c r="D26">
        <v>1</v>
      </c>
      <c r="E26" s="1" t="s">
        <v>16</v>
      </c>
      <c r="F26" s="1" t="s">
        <v>15</v>
      </c>
      <c r="G26">
        <v>3717</v>
      </c>
      <c r="H26">
        <v>2925</v>
      </c>
      <c r="I26">
        <v>151</v>
      </c>
      <c r="J26">
        <v>360</v>
      </c>
      <c r="K26">
        <v>0</v>
      </c>
      <c r="L26" s="1" t="s">
        <v>31</v>
      </c>
      <c r="M26" s="1" t="s">
        <v>22</v>
      </c>
      <c r="N26">
        <v>6642</v>
      </c>
      <c r="O26" s="1" t="s">
        <v>643</v>
      </c>
      <c r="P26">
        <v>35</v>
      </c>
      <c r="Q26" s="1" t="s">
        <v>643</v>
      </c>
      <c r="R26" s="1" t="str">
        <f t="shared" si="0"/>
        <v>High Risk</v>
      </c>
      <c r="S26" s="1">
        <f t="shared" si="1"/>
        <v>25</v>
      </c>
      <c r="T26" s="1" t="str">
        <f t="shared" si="2"/>
        <v>Low Risk</v>
      </c>
      <c r="U26" s="1" t="str">
        <f>IF(AND(K26=1,S26&lt;&gt;"Very High Risk",N26&gt;=I26*0.3),"APPROVE","REVIEW")</f>
        <v>REVIEW</v>
      </c>
      <c r="V26" s="1">
        <f t="shared" si="3"/>
        <v>1107.9845065578581</v>
      </c>
    </row>
    <row r="27" spans="1:22" x14ac:dyDescent="0.3">
      <c r="A27" s="1" t="s">
        <v>50</v>
      </c>
      <c r="B27" s="1" t="s">
        <v>14</v>
      </c>
      <c r="C27" s="1" t="s">
        <v>20</v>
      </c>
      <c r="D27">
        <v>0</v>
      </c>
      <c r="E27" s="1" t="s">
        <v>16</v>
      </c>
      <c r="F27" s="1" t="s">
        <v>20</v>
      </c>
      <c r="G27">
        <v>9560</v>
      </c>
      <c r="H27">
        <v>0</v>
      </c>
      <c r="I27">
        <v>191</v>
      </c>
      <c r="J27">
        <v>360</v>
      </c>
      <c r="K27">
        <v>1</v>
      </c>
      <c r="L27" s="1" t="s">
        <v>31</v>
      </c>
      <c r="M27" s="1" t="s">
        <v>18</v>
      </c>
      <c r="N27">
        <v>9560</v>
      </c>
      <c r="O27" s="1" t="s">
        <v>645</v>
      </c>
      <c r="P27">
        <v>45</v>
      </c>
      <c r="Q27" s="1" t="s">
        <v>645</v>
      </c>
      <c r="R27" s="1" t="str">
        <f t="shared" si="0"/>
        <v>Low Risk</v>
      </c>
      <c r="S27" s="1">
        <f t="shared" si="1"/>
        <v>85</v>
      </c>
      <c r="T27" s="1" t="str">
        <f t="shared" si="2"/>
        <v>Low Risk</v>
      </c>
      <c r="U27" s="1" t="str">
        <f>IF(AND(K27=1,S27&lt;&gt;"Very High Risk",N27&gt;=I27*0.3),"APPROVE","REVIEW")</f>
        <v>APPROVE</v>
      </c>
      <c r="V27" s="1">
        <f t="shared" si="3"/>
        <v>1401.4903361096085</v>
      </c>
    </row>
    <row r="28" spans="1:22" x14ac:dyDescent="0.3">
      <c r="A28" s="1" t="s">
        <v>51</v>
      </c>
      <c r="B28" s="1" t="s">
        <v>14</v>
      </c>
      <c r="C28" s="1" t="s">
        <v>20</v>
      </c>
      <c r="D28">
        <v>0</v>
      </c>
      <c r="E28" s="1" t="s">
        <v>16</v>
      </c>
      <c r="F28" s="1" t="s">
        <v>15</v>
      </c>
      <c r="G28">
        <v>2799</v>
      </c>
      <c r="H28">
        <v>2253</v>
      </c>
      <c r="I28">
        <v>122</v>
      </c>
      <c r="J28">
        <v>360</v>
      </c>
      <c r="K28">
        <v>1</v>
      </c>
      <c r="L28" s="1" t="s">
        <v>31</v>
      </c>
      <c r="M28" s="1" t="s">
        <v>18</v>
      </c>
      <c r="N28">
        <v>5052</v>
      </c>
      <c r="O28" s="1" t="s">
        <v>643</v>
      </c>
      <c r="P28">
        <v>35</v>
      </c>
      <c r="Q28" s="1" t="s">
        <v>643</v>
      </c>
      <c r="R28" s="1" t="str">
        <f t="shared" si="0"/>
        <v>Medium Risk</v>
      </c>
      <c r="S28" s="1">
        <f t="shared" si="1"/>
        <v>65</v>
      </c>
      <c r="T28" s="1" t="str">
        <f t="shared" si="2"/>
        <v>Low Risk</v>
      </c>
      <c r="U28" s="1" t="str">
        <f>IF(AND(K28=1,S28&lt;&gt;"Very High Risk",N28&gt;=I28*0.3),"APPROVE","REVIEW")</f>
        <v>APPROVE</v>
      </c>
      <c r="V28" s="1">
        <f t="shared" si="3"/>
        <v>895.19278013283895</v>
      </c>
    </row>
    <row r="29" spans="1:22" x14ac:dyDescent="0.3">
      <c r="A29" s="1" t="s">
        <v>52</v>
      </c>
      <c r="B29" s="1" t="s">
        <v>14</v>
      </c>
      <c r="C29" s="1" t="s">
        <v>20</v>
      </c>
      <c r="D29">
        <v>2</v>
      </c>
      <c r="E29" s="1" t="s">
        <v>25</v>
      </c>
      <c r="F29" s="1" t="s">
        <v>15</v>
      </c>
      <c r="G29">
        <v>4226</v>
      </c>
      <c r="H29">
        <v>1040</v>
      </c>
      <c r="I29">
        <v>110</v>
      </c>
      <c r="J29">
        <v>360</v>
      </c>
      <c r="K29">
        <v>1</v>
      </c>
      <c r="L29" s="1" t="s">
        <v>17</v>
      </c>
      <c r="M29" s="1" t="s">
        <v>18</v>
      </c>
      <c r="N29">
        <v>5266</v>
      </c>
      <c r="O29" s="1" t="s">
        <v>643</v>
      </c>
      <c r="P29">
        <v>20</v>
      </c>
      <c r="Q29" s="1" t="s">
        <v>643</v>
      </c>
      <c r="R29" s="1" t="str">
        <f t="shared" si="0"/>
        <v>Medium Risk</v>
      </c>
      <c r="S29" s="1">
        <f t="shared" si="1"/>
        <v>50</v>
      </c>
      <c r="T29" s="1" t="str">
        <f t="shared" si="2"/>
        <v>Low Risk</v>
      </c>
      <c r="U29" s="1" t="str">
        <f>IF(AND(K29=1,S29&lt;&gt;"Very High Risk",N29&gt;=I29*0.3),"APPROVE","REVIEW")</f>
        <v>APPROVE</v>
      </c>
      <c r="V29" s="1">
        <f t="shared" si="3"/>
        <v>807.14103126731391</v>
      </c>
    </row>
    <row r="30" spans="1:22" x14ac:dyDescent="0.3">
      <c r="A30" s="1" t="s">
        <v>53</v>
      </c>
      <c r="B30" s="1" t="s">
        <v>14</v>
      </c>
      <c r="C30" s="1" t="s">
        <v>15</v>
      </c>
      <c r="D30">
        <v>0</v>
      </c>
      <c r="E30" s="1" t="s">
        <v>25</v>
      </c>
      <c r="F30" s="1" t="s">
        <v>15</v>
      </c>
      <c r="G30">
        <v>1442</v>
      </c>
      <c r="H30">
        <v>0</v>
      </c>
      <c r="I30">
        <v>35</v>
      </c>
      <c r="J30">
        <v>360</v>
      </c>
      <c r="K30">
        <v>1</v>
      </c>
      <c r="L30" s="1" t="s">
        <v>17</v>
      </c>
      <c r="M30" s="1" t="s">
        <v>22</v>
      </c>
      <c r="N30">
        <v>1442</v>
      </c>
      <c r="O30" s="1" t="s">
        <v>644</v>
      </c>
      <c r="P30">
        <v>10</v>
      </c>
      <c r="Q30" s="1" t="s">
        <v>644</v>
      </c>
      <c r="R30" s="1" t="str">
        <f t="shared" si="0"/>
        <v>High Risk</v>
      </c>
      <c r="S30" s="1">
        <f t="shared" si="1"/>
        <v>50</v>
      </c>
      <c r="T30" s="1" t="str">
        <f t="shared" si="2"/>
        <v>Low Risk</v>
      </c>
      <c r="U30" s="1" t="str">
        <f>IF(AND(K30=1,S30&lt;&gt;"Very High Risk",N30&gt;=I30*0.3),"APPROVE","REVIEW")</f>
        <v>APPROVE</v>
      </c>
      <c r="V30" s="1">
        <f t="shared" si="3"/>
        <v>256.81760085778166</v>
      </c>
    </row>
    <row r="31" spans="1:22" x14ac:dyDescent="0.3">
      <c r="A31" s="1" t="s">
        <v>54</v>
      </c>
      <c r="B31" s="1" t="s">
        <v>42</v>
      </c>
      <c r="C31" s="1" t="s">
        <v>15</v>
      </c>
      <c r="D31">
        <v>2</v>
      </c>
      <c r="E31" s="1" t="s">
        <v>16</v>
      </c>
      <c r="F31" s="1" t="s">
        <v>15</v>
      </c>
      <c r="G31">
        <v>3750</v>
      </c>
      <c r="H31">
        <v>2083</v>
      </c>
      <c r="I31">
        <v>120</v>
      </c>
      <c r="J31">
        <v>360</v>
      </c>
      <c r="K31">
        <v>1</v>
      </c>
      <c r="L31" s="1" t="s">
        <v>31</v>
      </c>
      <c r="M31" s="1" t="s">
        <v>18</v>
      </c>
      <c r="N31">
        <v>5833</v>
      </c>
      <c r="O31" s="1" t="s">
        <v>643</v>
      </c>
      <c r="P31">
        <v>35</v>
      </c>
      <c r="Q31" s="1" t="s">
        <v>643</v>
      </c>
      <c r="R31" s="1" t="str">
        <f t="shared" si="0"/>
        <v>Medium Risk</v>
      </c>
      <c r="S31" s="1">
        <f t="shared" si="1"/>
        <v>65</v>
      </c>
      <c r="T31" s="1" t="str">
        <f t="shared" si="2"/>
        <v>Low Risk</v>
      </c>
      <c r="U31" s="1" t="str">
        <f>IF(AND(K31=1,S31&lt;&gt;"Very High Risk",N31&gt;=I31*0.3),"APPROVE","REVIEW")</f>
        <v>APPROVE</v>
      </c>
      <c r="V31" s="1">
        <f t="shared" si="3"/>
        <v>880.51748865525144</v>
      </c>
    </row>
    <row r="32" spans="1:22" x14ac:dyDescent="0.3">
      <c r="A32" s="1" t="s">
        <v>55</v>
      </c>
      <c r="B32" s="1" t="s">
        <v>14</v>
      </c>
      <c r="C32" s="1" t="s">
        <v>20</v>
      </c>
      <c r="D32">
        <v>1</v>
      </c>
      <c r="E32" s="1" t="s">
        <v>16</v>
      </c>
      <c r="F32" s="1" t="s">
        <v>15</v>
      </c>
      <c r="G32">
        <v>4166</v>
      </c>
      <c r="H32">
        <v>3369</v>
      </c>
      <c r="I32">
        <v>201</v>
      </c>
      <c r="J32">
        <v>360</v>
      </c>
      <c r="K32">
        <v>0</v>
      </c>
      <c r="L32" s="1" t="s">
        <v>17</v>
      </c>
      <c r="M32" s="1" t="s">
        <v>22</v>
      </c>
      <c r="N32">
        <v>7535</v>
      </c>
      <c r="O32" s="1" t="s">
        <v>643</v>
      </c>
      <c r="P32">
        <v>40</v>
      </c>
      <c r="Q32" s="1" t="s">
        <v>643</v>
      </c>
      <c r="R32" s="1" t="str">
        <f t="shared" si="0"/>
        <v>High Risk</v>
      </c>
      <c r="S32" s="1">
        <f t="shared" si="1"/>
        <v>30</v>
      </c>
      <c r="T32" s="1" t="str">
        <f t="shared" si="2"/>
        <v>Low Risk</v>
      </c>
      <c r="U32" s="1" t="str">
        <f>IF(AND(K32=1,S32&lt;&gt;"Very High Risk",N32&gt;=I32*0.3),"APPROVE","REVIEW")</f>
        <v>REVIEW</v>
      </c>
      <c r="V32" s="1">
        <f t="shared" si="3"/>
        <v>1474.8667934975463</v>
      </c>
    </row>
    <row r="33" spans="1:22" x14ac:dyDescent="0.3">
      <c r="A33" s="1" t="s">
        <v>56</v>
      </c>
      <c r="B33" s="1" t="s">
        <v>14</v>
      </c>
      <c r="C33" s="1" t="s">
        <v>15</v>
      </c>
      <c r="D33">
        <v>0</v>
      </c>
      <c r="E33" s="1" t="s">
        <v>16</v>
      </c>
      <c r="F33" s="1" t="s">
        <v>15</v>
      </c>
      <c r="G33">
        <v>3167</v>
      </c>
      <c r="H33">
        <v>0</v>
      </c>
      <c r="I33">
        <v>74</v>
      </c>
      <c r="J33">
        <v>360</v>
      </c>
      <c r="K33">
        <v>1</v>
      </c>
      <c r="L33" s="1" t="s">
        <v>17</v>
      </c>
      <c r="M33" s="1" t="s">
        <v>22</v>
      </c>
      <c r="N33">
        <v>3167</v>
      </c>
      <c r="O33" s="1" t="s">
        <v>643</v>
      </c>
      <c r="P33">
        <v>40</v>
      </c>
      <c r="Q33" s="1" t="s">
        <v>643</v>
      </c>
      <c r="R33" s="1" t="str">
        <f t="shared" si="0"/>
        <v>Medium Risk</v>
      </c>
      <c r="S33" s="1">
        <f t="shared" si="1"/>
        <v>70</v>
      </c>
      <c r="T33" s="1" t="str">
        <f t="shared" si="2"/>
        <v>Low Risk</v>
      </c>
      <c r="U33" s="1" t="str">
        <f>IF(AND(K33=1,S33&lt;&gt;"Very High Risk",N33&gt;=I33*0.3),"APPROVE","REVIEW")</f>
        <v>APPROVE</v>
      </c>
      <c r="V33" s="1">
        <f t="shared" si="3"/>
        <v>542.98578467073833</v>
      </c>
    </row>
    <row r="34" spans="1:22" x14ac:dyDescent="0.3">
      <c r="A34" s="1" t="s">
        <v>57</v>
      </c>
      <c r="B34" s="1" t="s">
        <v>14</v>
      </c>
      <c r="C34" s="1" t="s">
        <v>15</v>
      </c>
      <c r="D34">
        <v>1</v>
      </c>
      <c r="E34" s="1" t="s">
        <v>16</v>
      </c>
      <c r="F34" s="1" t="s">
        <v>20</v>
      </c>
      <c r="G34">
        <v>4692</v>
      </c>
      <c r="H34">
        <v>0</v>
      </c>
      <c r="I34">
        <v>106</v>
      </c>
      <c r="J34">
        <v>360</v>
      </c>
      <c r="K34">
        <v>1</v>
      </c>
      <c r="L34" s="1" t="s">
        <v>21</v>
      </c>
      <c r="M34" s="1" t="s">
        <v>22</v>
      </c>
      <c r="N34">
        <v>4692</v>
      </c>
      <c r="O34" s="1" t="s">
        <v>643</v>
      </c>
      <c r="P34">
        <v>35</v>
      </c>
      <c r="Q34" s="1" t="s">
        <v>643</v>
      </c>
      <c r="R34" s="1" t="str">
        <f t="shared" si="0"/>
        <v>Medium Risk</v>
      </c>
      <c r="S34" s="1">
        <f t="shared" si="1"/>
        <v>65</v>
      </c>
      <c r="T34" s="1" t="str">
        <f t="shared" si="2"/>
        <v>Low Risk</v>
      </c>
      <c r="U34" s="1" t="str">
        <f>IF(AND(K34=1,S34&lt;&gt;"Very High Risk",N34&gt;=I34*0.3),"APPROVE","REVIEW")</f>
        <v>APPROVE</v>
      </c>
      <c r="V34" s="1">
        <f t="shared" si="3"/>
        <v>777.79044831213878</v>
      </c>
    </row>
    <row r="35" spans="1:22" x14ac:dyDescent="0.3">
      <c r="A35" s="1" t="s">
        <v>58</v>
      </c>
      <c r="B35" s="1" t="s">
        <v>14</v>
      </c>
      <c r="C35" s="1" t="s">
        <v>20</v>
      </c>
      <c r="D35">
        <v>0</v>
      </c>
      <c r="E35" s="1" t="s">
        <v>16</v>
      </c>
      <c r="F35" s="1" t="s">
        <v>15</v>
      </c>
      <c r="G35">
        <v>3500</v>
      </c>
      <c r="H35">
        <v>1667</v>
      </c>
      <c r="I35">
        <v>114</v>
      </c>
      <c r="J35">
        <v>360</v>
      </c>
      <c r="K35">
        <v>1</v>
      </c>
      <c r="L35" s="1" t="s">
        <v>31</v>
      </c>
      <c r="M35" s="1" t="s">
        <v>18</v>
      </c>
      <c r="N35">
        <v>5167</v>
      </c>
      <c r="O35" s="1" t="s">
        <v>643</v>
      </c>
      <c r="P35">
        <v>35</v>
      </c>
      <c r="Q35" s="1" t="s">
        <v>643</v>
      </c>
      <c r="R35" s="1" t="str">
        <f t="shared" si="0"/>
        <v>Medium Risk</v>
      </c>
      <c r="S35" s="1">
        <f t="shared" si="1"/>
        <v>65</v>
      </c>
      <c r="T35" s="1" t="str">
        <f t="shared" si="2"/>
        <v>Low Risk</v>
      </c>
      <c r="U35" s="1" t="str">
        <f>IF(AND(K35=1,S35&lt;&gt;"Very High Risk",N35&gt;=I35*0.3),"APPROVE","REVIEW")</f>
        <v>APPROVE</v>
      </c>
      <c r="V35" s="1">
        <f t="shared" si="3"/>
        <v>836.49161422248892</v>
      </c>
    </row>
    <row r="36" spans="1:22" x14ac:dyDescent="0.3">
      <c r="A36" s="1" t="s">
        <v>59</v>
      </c>
      <c r="B36" s="1" t="s">
        <v>14</v>
      </c>
      <c r="C36" s="1" t="s">
        <v>15</v>
      </c>
      <c r="D36">
        <v>3</v>
      </c>
      <c r="E36" s="1" t="s">
        <v>16</v>
      </c>
      <c r="F36" s="1" t="s">
        <v>15</v>
      </c>
      <c r="G36">
        <v>12500</v>
      </c>
      <c r="H36">
        <v>3000</v>
      </c>
      <c r="I36">
        <v>320</v>
      </c>
      <c r="J36">
        <v>360</v>
      </c>
      <c r="K36">
        <v>1</v>
      </c>
      <c r="L36" s="1" t="s">
        <v>21</v>
      </c>
      <c r="M36" s="1" t="s">
        <v>22</v>
      </c>
      <c r="N36">
        <v>15500</v>
      </c>
      <c r="O36" s="1" t="s">
        <v>645</v>
      </c>
      <c r="P36">
        <v>45</v>
      </c>
      <c r="Q36" s="1" t="s">
        <v>645</v>
      </c>
      <c r="R36" s="1" t="str">
        <f t="shared" si="0"/>
        <v>Low Risk</v>
      </c>
      <c r="S36" s="1">
        <f t="shared" si="1"/>
        <v>85</v>
      </c>
      <c r="T36" s="1" t="str">
        <f t="shared" si="2"/>
        <v>Low Risk</v>
      </c>
      <c r="U36" s="1" t="str">
        <f>IF(AND(K36=1,S36&lt;&gt;"Very High Risk",N36&gt;=I36*0.3),"APPROVE","REVIEW")</f>
        <v>APPROVE</v>
      </c>
      <c r="V36" s="1">
        <f t="shared" si="3"/>
        <v>2348.0466364140038</v>
      </c>
    </row>
    <row r="37" spans="1:22" x14ac:dyDescent="0.3">
      <c r="A37" s="1" t="s">
        <v>60</v>
      </c>
      <c r="B37" s="1" t="s">
        <v>14</v>
      </c>
      <c r="C37" s="1" t="s">
        <v>20</v>
      </c>
      <c r="D37">
        <v>0</v>
      </c>
      <c r="E37" s="1" t="s">
        <v>16</v>
      </c>
      <c r="F37" s="1" t="s">
        <v>15</v>
      </c>
      <c r="G37">
        <v>2275</v>
      </c>
      <c r="H37">
        <v>2067</v>
      </c>
      <c r="I37">
        <v>146</v>
      </c>
      <c r="J37">
        <v>360</v>
      </c>
      <c r="K37">
        <v>1</v>
      </c>
      <c r="L37" s="1" t="s">
        <v>17</v>
      </c>
      <c r="M37" s="1" t="s">
        <v>18</v>
      </c>
      <c r="N37">
        <v>4342</v>
      </c>
      <c r="O37" s="1" t="s">
        <v>643</v>
      </c>
      <c r="P37">
        <v>40</v>
      </c>
      <c r="Q37" s="1" t="s">
        <v>643</v>
      </c>
      <c r="R37" s="1" t="str">
        <f t="shared" si="0"/>
        <v>Medium Risk</v>
      </c>
      <c r="S37" s="1">
        <f t="shared" si="1"/>
        <v>70</v>
      </c>
      <c r="T37" s="1" t="str">
        <f t="shared" si="2"/>
        <v>Low Risk</v>
      </c>
      <c r="U37" s="1" t="str">
        <f>IF(AND(K37=1,S37&lt;&gt;"Very High Risk",N37&gt;=I37*0.3),"APPROVE","REVIEW")</f>
        <v>APPROVE</v>
      </c>
      <c r="V37" s="1">
        <f t="shared" si="3"/>
        <v>1071.2962778638891</v>
      </c>
    </row>
    <row r="38" spans="1:22" x14ac:dyDescent="0.3">
      <c r="A38" s="1" t="s">
        <v>61</v>
      </c>
      <c r="B38" s="1" t="s">
        <v>14</v>
      </c>
      <c r="C38" s="1" t="s">
        <v>20</v>
      </c>
      <c r="D38">
        <v>0</v>
      </c>
      <c r="E38" s="1" t="s">
        <v>16</v>
      </c>
      <c r="F38" s="1" t="s">
        <v>15</v>
      </c>
      <c r="G38">
        <v>1828</v>
      </c>
      <c r="H38">
        <v>1330</v>
      </c>
      <c r="I38">
        <v>100</v>
      </c>
      <c r="J38">
        <v>360</v>
      </c>
      <c r="K38">
        <v>0</v>
      </c>
      <c r="L38" s="1" t="s">
        <v>17</v>
      </c>
      <c r="M38" s="1" t="s">
        <v>22</v>
      </c>
      <c r="N38">
        <v>3158</v>
      </c>
      <c r="O38" s="1" t="s">
        <v>643</v>
      </c>
      <c r="P38">
        <v>40</v>
      </c>
      <c r="Q38" s="1" t="s">
        <v>643</v>
      </c>
      <c r="R38" s="1" t="str">
        <f t="shared" si="0"/>
        <v>High Risk</v>
      </c>
      <c r="S38" s="1">
        <f t="shared" si="1"/>
        <v>30</v>
      </c>
      <c r="T38" s="1" t="str">
        <f t="shared" si="2"/>
        <v>Low Risk</v>
      </c>
      <c r="U38" s="1" t="str">
        <f>IF(AND(K38=1,S38&lt;&gt;"Very High Risk",N38&gt;=I38*0.3),"APPROVE","REVIEW")</f>
        <v>REVIEW</v>
      </c>
      <c r="V38" s="1">
        <f t="shared" si="3"/>
        <v>733.76457387937614</v>
      </c>
    </row>
    <row r="39" spans="1:22" x14ac:dyDescent="0.3">
      <c r="A39" s="1" t="s">
        <v>62</v>
      </c>
      <c r="B39" s="1" t="s">
        <v>42</v>
      </c>
      <c r="C39" s="1" t="s">
        <v>20</v>
      </c>
      <c r="D39">
        <v>0</v>
      </c>
      <c r="E39" s="1" t="s">
        <v>16</v>
      </c>
      <c r="F39" s="1" t="s">
        <v>15</v>
      </c>
      <c r="G39">
        <v>3667</v>
      </c>
      <c r="H39">
        <v>1459</v>
      </c>
      <c r="I39">
        <v>144</v>
      </c>
      <c r="J39">
        <v>360</v>
      </c>
      <c r="K39">
        <v>1</v>
      </c>
      <c r="L39" s="1" t="s">
        <v>31</v>
      </c>
      <c r="M39" s="1" t="s">
        <v>18</v>
      </c>
      <c r="N39">
        <v>5126</v>
      </c>
      <c r="O39" s="1" t="s">
        <v>643</v>
      </c>
      <c r="P39">
        <v>35</v>
      </c>
      <c r="Q39" s="1" t="s">
        <v>643</v>
      </c>
      <c r="R39" s="1" t="str">
        <f t="shared" si="0"/>
        <v>Medium Risk</v>
      </c>
      <c r="S39" s="1">
        <f t="shared" si="1"/>
        <v>65</v>
      </c>
      <c r="T39" s="1" t="str">
        <f t="shared" si="2"/>
        <v>Low Risk</v>
      </c>
      <c r="U39" s="1" t="str">
        <f>IF(AND(K39=1,S39&lt;&gt;"Very High Risk",N39&gt;=I39*0.3),"APPROVE","REVIEW")</f>
        <v>APPROVE</v>
      </c>
      <c r="V39" s="1">
        <f t="shared" si="3"/>
        <v>1056.6209863863016</v>
      </c>
    </row>
    <row r="40" spans="1:22" x14ac:dyDescent="0.3">
      <c r="A40" s="1" t="s">
        <v>63</v>
      </c>
      <c r="B40" s="1" t="s">
        <v>14</v>
      </c>
      <c r="C40" s="1" t="s">
        <v>15</v>
      </c>
      <c r="D40">
        <v>0</v>
      </c>
      <c r="E40" s="1" t="s">
        <v>16</v>
      </c>
      <c r="F40" s="1" t="s">
        <v>15</v>
      </c>
      <c r="G40">
        <v>4166</v>
      </c>
      <c r="H40">
        <v>7210</v>
      </c>
      <c r="I40">
        <v>184</v>
      </c>
      <c r="J40">
        <v>360</v>
      </c>
      <c r="K40">
        <v>1</v>
      </c>
      <c r="L40" s="1" t="s">
        <v>17</v>
      </c>
      <c r="M40" s="1" t="s">
        <v>18</v>
      </c>
      <c r="N40">
        <v>11376</v>
      </c>
      <c r="O40" s="1" t="s">
        <v>645</v>
      </c>
      <c r="P40">
        <v>50</v>
      </c>
      <c r="Q40" s="1" t="s">
        <v>645</v>
      </c>
      <c r="R40" s="1" t="str">
        <f t="shared" si="0"/>
        <v>Low Risk</v>
      </c>
      <c r="S40" s="1">
        <f t="shared" si="1"/>
        <v>70</v>
      </c>
      <c r="T40" s="1" t="str">
        <f t="shared" si="2"/>
        <v>Low Risk</v>
      </c>
      <c r="U40" s="1" t="str">
        <f>IF(AND(K40=1,S40&lt;&gt;"Very High Risk",N40&gt;=I40*0.3),"APPROVE","REVIEW")</f>
        <v>APPROVE</v>
      </c>
      <c r="V40" s="1">
        <f t="shared" si="3"/>
        <v>1350.126815938052</v>
      </c>
    </row>
    <row r="41" spans="1:22" x14ac:dyDescent="0.3">
      <c r="A41" s="1" t="s">
        <v>64</v>
      </c>
      <c r="B41" s="1" t="s">
        <v>14</v>
      </c>
      <c r="C41" s="1" t="s">
        <v>15</v>
      </c>
      <c r="D41">
        <v>0</v>
      </c>
      <c r="E41" s="1" t="s">
        <v>25</v>
      </c>
      <c r="F41" s="1" t="s">
        <v>15</v>
      </c>
      <c r="G41">
        <v>3748</v>
      </c>
      <c r="H41">
        <v>1668</v>
      </c>
      <c r="I41">
        <v>110</v>
      </c>
      <c r="J41">
        <v>360</v>
      </c>
      <c r="K41">
        <v>1</v>
      </c>
      <c r="L41" s="1" t="s">
        <v>31</v>
      </c>
      <c r="M41" s="1" t="s">
        <v>18</v>
      </c>
      <c r="N41">
        <v>5416</v>
      </c>
      <c r="O41" s="1" t="s">
        <v>643</v>
      </c>
      <c r="P41">
        <v>15</v>
      </c>
      <c r="Q41" s="1" t="s">
        <v>643</v>
      </c>
      <c r="R41" s="1" t="str">
        <f t="shared" si="0"/>
        <v>Medium Risk</v>
      </c>
      <c r="S41" s="1">
        <f t="shared" si="1"/>
        <v>45</v>
      </c>
      <c r="T41" s="1" t="str">
        <f t="shared" si="2"/>
        <v>Low Risk</v>
      </c>
      <c r="U41" s="1" t="str">
        <f>IF(AND(K41=1,S41&lt;&gt;"Very High Risk",N41&gt;=I41*0.3),"APPROVE","REVIEW")</f>
        <v>APPROVE</v>
      </c>
      <c r="V41" s="1">
        <f t="shared" si="3"/>
        <v>807.14103126731391</v>
      </c>
    </row>
    <row r="42" spans="1:22" x14ac:dyDescent="0.3">
      <c r="A42" s="1" t="s">
        <v>65</v>
      </c>
      <c r="B42" s="1" t="s">
        <v>14</v>
      </c>
      <c r="C42" s="1" t="s">
        <v>15</v>
      </c>
      <c r="D42">
        <v>0</v>
      </c>
      <c r="E42" s="1" t="s">
        <v>16</v>
      </c>
      <c r="F42" s="1" t="s">
        <v>15</v>
      </c>
      <c r="G42">
        <v>3600</v>
      </c>
      <c r="H42">
        <v>0</v>
      </c>
      <c r="I42">
        <v>80</v>
      </c>
      <c r="J42">
        <v>360</v>
      </c>
      <c r="K42">
        <v>1</v>
      </c>
      <c r="L42" s="1" t="s">
        <v>17</v>
      </c>
      <c r="M42" s="1" t="s">
        <v>22</v>
      </c>
      <c r="N42">
        <v>3600</v>
      </c>
      <c r="O42" s="1" t="s">
        <v>643</v>
      </c>
      <c r="P42">
        <v>40</v>
      </c>
      <c r="Q42" s="1" t="s">
        <v>643</v>
      </c>
      <c r="R42" s="1" t="str">
        <f t="shared" si="0"/>
        <v>Medium Risk</v>
      </c>
      <c r="S42" s="1">
        <f t="shared" si="1"/>
        <v>70</v>
      </c>
      <c r="T42" s="1" t="str">
        <f t="shared" si="2"/>
        <v>Low Risk</v>
      </c>
      <c r="U42" s="1" t="str">
        <f>IF(AND(K42=1,S42&lt;&gt;"Very High Risk",N42&gt;=I42*0.3),"APPROVE","REVIEW")</f>
        <v>APPROVE</v>
      </c>
      <c r="V42" s="1">
        <f t="shared" si="3"/>
        <v>587.01165910350096</v>
      </c>
    </row>
    <row r="43" spans="1:22" x14ac:dyDescent="0.3">
      <c r="A43" s="1" t="s">
        <v>66</v>
      </c>
      <c r="B43" s="1" t="s">
        <v>14</v>
      </c>
      <c r="C43" s="1" t="s">
        <v>15</v>
      </c>
      <c r="D43">
        <v>0</v>
      </c>
      <c r="E43" s="1" t="s">
        <v>16</v>
      </c>
      <c r="F43" s="1" t="s">
        <v>15</v>
      </c>
      <c r="G43">
        <v>1800</v>
      </c>
      <c r="H43">
        <v>1213</v>
      </c>
      <c r="I43">
        <v>47</v>
      </c>
      <c r="J43">
        <v>360</v>
      </c>
      <c r="K43">
        <v>1</v>
      </c>
      <c r="L43" s="1" t="s">
        <v>17</v>
      </c>
      <c r="M43" s="1" t="s">
        <v>18</v>
      </c>
      <c r="N43">
        <v>3013</v>
      </c>
      <c r="O43" s="1" t="s">
        <v>643</v>
      </c>
      <c r="P43">
        <v>40</v>
      </c>
      <c r="Q43" s="1" t="s">
        <v>643</v>
      </c>
      <c r="R43" s="1" t="str">
        <f t="shared" si="0"/>
        <v>Medium Risk</v>
      </c>
      <c r="S43" s="1">
        <f t="shared" si="1"/>
        <v>70</v>
      </c>
      <c r="T43" s="1" t="str">
        <f t="shared" si="2"/>
        <v>Low Risk</v>
      </c>
      <c r="U43" s="1" t="str">
        <f>IF(AND(K43=1,S43&lt;&gt;"Very High Risk",N43&gt;=I43*0.3),"APPROVE","REVIEW")</f>
        <v>APPROVE</v>
      </c>
      <c r="V43" s="1">
        <f t="shared" si="3"/>
        <v>344.86934972330681</v>
      </c>
    </row>
    <row r="44" spans="1:22" x14ac:dyDescent="0.3">
      <c r="A44" s="1" t="s">
        <v>67</v>
      </c>
      <c r="B44" s="1" t="s">
        <v>14</v>
      </c>
      <c r="C44" s="1" t="s">
        <v>20</v>
      </c>
      <c r="D44">
        <v>0</v>
      </c>
      <c r="E44" s="1" t="s">
        <v>16</v>
      </c>
      <c r="F44" s="1" t="s">
        <v>15</v>
      </c>
      <c r="G44">
        <v>2400</v>
      </c>
      <c r="H44">
        <v>0</v>
      </c>
      <c r="I44">
        <v>75</v>
      </c>
      <c r="J44">
        <v>360</v>
      </c>
      <c r="K44">
        <v>0</v>
      </c>
      <c r="L44" s="1" t="s">
        <v>17</v>
      </c>
      <c r="M44" s="1" t="s">
        <v>18</v>
      </c>
      <c r="N44">
        <v>2400</v>
      </c>
      <c r="O44" s="1" t="s">
        <v>644</v>
      </c>
      <c r="P44">
        <v>30</v>
      </c>
      <c r="Q44" s="1" t="s">
        <v>644</v>
      </c>
      <c r="R44" s="1" t="str">
        <f t="shared" si="0"/>
        <v>High Risk</v>
      </c>
      <c r="S44" s="1">
        <f t="shared" si="1"/>
        <v>30</v>
      </c>
      <c r="T44" s="1" t="str">
        <f t="shared" si="2"/>
        <v>Low Risk</v>
      </c>
      <c r="U44" s="1" t="str">
        <f>IF(AND(K44=1,S44&lt;&gt;"Very High Risk",N44&gt;=I44*0.3),"APPROVE","REVIEW")</f>
        <v>REVIEW</v>
      </c>
      <c r="V44" s="1">
        <f t="shared" si="3"/>
        <v>550.32343040953219</v>
      </c>
    </row>
    <row r="45" spans="1:22" x14ac:dyDescent="0.3">
      <c r="A45" s="1" t="s">
        <v>68</v>
      </c>
      <c r="B45" s="1" t="s">
        <v>14</v>
      </c>
      <c r="C45" s="1" t="s">
        <v>20</v>
      </c>
      <c r="D45">
        <v>0</v>
      </c>
      <c r="E45" s="1" t="s">
        <v>16</v>
      </c>
      <c r="F45" s="1" t="s">
        <v>15</v>
      </c>
      <c r="G45">
        <v>3941</v>
      </c>
      <c r="H45">
        <v>2336</v>
      </c>
      <c r="I45">
        <v>134</v>
      </c>
      <c r="J45">
        <v>360</v>
      </c>
      <c r="K45">
        <v>1</v>
      </c>
      <c r="L45" s="1" t="s">
        <v>31</v>
      </c>
      <c r="M45" s="1" t="s">
        <v>18</v>
      </c>
      <c r="N45">
        <v>6277</v>
      </c>
      <c r="O45" s="1" t="s">
        <v>643</v>
      </c>
      <c r="P45">
        <v>35</v>
      </c>
      <c r="Q45" s="1" t="s">
        <v>643</v>
      </c>
      <c r="R45" s="1" t="str">
        <f t="shared" si="0"/>
        <v>Medium Risk</v>
      </c>
      <c r="S45" s="1">
        <f t="shared" si="1"/>
        <v>65</v>
      </c>
      <c r="T45" s="1" t="str">
        <f t="shared" si="2"/>
        <v>Low Risk</v>
      </c>
      <c r="U45" s="1" t="str">
        <f>IF(AND(K45=1,S45&lt;&gt;"Very High Risk",N45&gt;=I45*0.3),"APPROVE","REVIEW")</f>
        <v>APPROVE</v>
      </c>
      <c r="V45" s="1">
        <f t="shared" si="3"/>
        <v>983.24452899836422</v>
      </c>
    </row>
    <row r="46" spans="1:22" x14ac:dyDescent="0.3">
      <c r="A46" s="1" t="s">
        <v>69</v>
      </c>
      <c r="B46" s="1" t="s">
        <v>14</v>
      </c>
      <c r="C46" s="1" t="s">
        <v>20</v>
      </c>
      <c r="D46">
        <v>0</v>
      </c>
      <c r="E46" s="1" t="s">
        <v>25</v>
      </c>
      <c r="F46" s="1" t="s">
        <v>20</v>
      </c>
      <c r="G46">
        <v>4695</v>
      </c>
      <c r="H46">
        <v>0</v>
      </c>
      <c r="I46">
        <v>96</v>
      </c>
      <c r="J46">
        <v>360</v>
      </c>
      <c r="K46">
        <v>1</v>
      </c>
      <c r="L46" s="1" t="s">
        <v>17</v>
      </c>
      <c r="M46" s="1" t="s">
        <v>18</v>
      </c>
      <c r="N46">
        <v>4695</v>
      </c>
      <c r="O46" s="1" t="s">
        <v>643</v>
      </c>
      <c r="P46">
        <v>20</v>
      </c>
      <c r="Q46" s="1" t="s">
        <v>643</v>
      </c>
      <c r="R46" s="1" t="str">
        <f t="shared" si="0"/>
        <v>Medium Risk</v>
      </c>
      <c r="S46" s="1">
        <f t="shared" si="1"/>
        <v>50</v>
      </c>
      <c r="T46" s="1" t="str">
        <f t="shared" si="2"/>
        <v>Low Risk</v>
      </c>
      <c r="U46" s="1" t="str">
        <f>IF(AND(K46=1,S46&lt;&gt;"Very High Risk",N46&gt;=I46*0.3),"APPROVE","REVIEW")</f>
        <v>APPROVE</v>
      </c>
      <c r="V46" s="1">
        <f t="shared" si="3"/>
        <v>704.41399092420113</v>
      </c>
    </row>
    <row r="47" spans="1:22" x14ac:dyDescent="0.3">
      <c r="A47" s="1" t="s">
        <v>70</v>
      </c>
      <c r="B47" s="1" t="s">
        <v>42</v>
      </c>
      <c r="C47" s="1" t="s">
        <v>15</v>
      </c>
      <c r="D47">
        <v>0</v>
      </c>
      <c r="E47" s="1" t="s">
        <v>16</v>
      </c>
      <c r="F47" s="1" t="s">
        <v>15</v>
      </c>
      <c r="G47">
        <v>3410</v>
      </c>
      <c r="H47">
        <v>0</v>
      </c>
      <c r="I47">
        <v>88</v>
      </c>
      <c r="J47">
        <v>360</v>
      </c>
      <c r="K47">
        <v>1</v>
      </c>
      <c r="L47" s="1" t="s">
        <v>17</v>
      </c>
      <c r="M47" s="1" t="s">
        <v>18</v>
      </c>
      <c r="N47">
        <v>3410</v>
      </c>
      <c r="O47" s="1" t="s">
        <v>643</v>
      </c>
      <c r="P47">
        <v>40</v>
      </c>
      <c r="Q47" s="1" t="s">
        <v>643</v>
      </c>
      <c r="R47" s="1" t="str">
        <f t="shared" si="0"/>
        <v>Medium Risk</v>
      </c>
      <c r="S47" s="1">
        <f t="shared" si="1"/>
        <v>70</v>
      </c>
      <c r="T47" s="1" t="str">
        <f t="shared" si="2"/>
        <v>Low Risk</v>
      </c>
      <c r="U47" s="1" t="str">
        <f>IF(AND(K47=1,S47&lt;&gt;"Very High Risk",N47&gt;=I47*0.3),"APPROVE","REVIEW")</f>
        <v>APPROVE</v>
      </c>
      <c r="V47" s="1">
        <f t="shared" si="3"/>
        <v>645.7128250138511</v>
      </c>
    </row>
    <row r="48" spans="1:22" x14ac:dyDescent="0.3">
      <c r="A48" s="1" t="s">
        <v>71</v>
      </c>
      <c r="B48" s="1" t="s">
        <v>14</v>
      </c>
      <c r="C48" s="1" t="s">
        <v>20</v>
      </c>
      <c r="D48">
        <v>1</v>
      </c>
      <c r="E48" s="1" t="s">
        <v>16</v>
      </c>
      <c r="F48" s="1" t="s">
        <v>15</v>
      </c>
      <c r="G48">
        <v>5649</v>
      </c>
      <c r="H48">
        <v>0</v>
      </c>
      <c r="I48">
        <v>44</v>
      </c>
      <c r="J48">
        <v>360</v>
      </c>
      <c r="K48">
        <v>1</v>
      </c>
      <c r="L48" s="1" t="s">
        <v>17</v>
      </c>
      <c r="M48" s="1" t="s">
        <v>18</v>
      </c>
      <c r="N48">
        <v>5649</v>
      </c>
      <c r="O48" s="1" t="s">
        <v>643</v>
      </c>
      <c r="P48">
        <v>40</v>
      </c>
      <c r="Q48" s="1" t="s">
        <v>643</v>
      </c>
      <c r="R48" s="1" t="str">
        <f t="shared" si="0"/>
        <v>Medium Risk</v>
      </c>
      <c r="S48" s="1">
        <f t="shared" si="1"/>
        <v>90</v>
      </c>
      <c r="T48" s="1" t="str">
        <f t="shared" si="2"/>
        <v>Low Risk</v>
      </c>
      <c r="U48" s="1" t="str">
        <f>IF(AND(K48=1,S48&lt;&gt;"Very High Risk",N48&gt;=I48*0.3),"APPROVE","REVIEW")</f>
        <v>APPROVE</v>
      </c>
      <c r="V48" s="1">
        <f t="shared" si="3"/>
        <v>322.85641250692555</v>
      </c>
    </row>
    <row r="49" spans="1:22" x14ac:dyDescent="0.3">
      <c r="A49" s="1" t="s">
        <v>72</v>
      </c>
      <c r="B49" s="1" t="s">
        <v>14</v>
      </c>
      <c r="C49" s="1" t="s">
        <v>20</v>
      </c>
      <c r="D49">
        <v>0</v>
      </c>
      <c r="E49" s="1" t="s">
        <v>16</v>
      </c>
      <c r="F49" s="1" t="s">
        <v>15</v>
      </c>
      <c r="G49">
        <v>5821</v>
      </c>
      <c r="H49">
        <v>0</v>
      </c>
      <c r="I49">
        <v>144</v>
      </c>
      <c r="J49">
        <v>360</v>
      </c>
      <c r="K49">
        <v>1</v>
      </c>
      <c r="L49" s="1" t="s">
        <v>17</v>
      </c>
      <c r="M49" s="1" t="s">
        <v>18</v>
      </c>
      <c r="N49">
        <v>5821</v>
      </c>
      <c r="O49" s="1" t="s">
        <v>643</v>
      </c>
      <c r="P49">
        <v>40</v>
      </c>
      <c r="Q49" s="1" t="s">
        <v>643</v>
      </c>
      <c r="R49" s="1" t="str">
        <f t="shared" si="0"/>
        <v>Medium Risk</v>
      </c>
      <c r="S49" s="1">
        <f t="shared" si="1"/>
        <v>90</v>
      </c>
      <c r="T49" s="1" t="str">
        <f t="shared" si="2"/>
        <v>Low Risk</v>
      </c>
      <c r="U49" s="1" t="str">
        <f>IF(AND(K49=1,S49&lt;&gt;"Very High Risk",N49&gt;=I49*0.3),"APPROVE","REVIEW")</f>
        <v>APPROVE</v>
      </c>
      <c r="V49" s="1">
        <f t="shared" si="3"/>
        <v>1056.6209863863016</v>
      </c>
    </row>
    <row r="50" spans="1:22" x14ac:dyDescent="0.3">
      <c r="A50" s="1" t="s">
        <v>73</v>
      </c>
      <c r="B50" s="1" t="s">
        <v>42</v>
      </c>
      <c r="C50" s="1" t="s">
        <v>20</v>
      </c>
      <c r="D50">
        <v>0</v>
      </c>
      <c r="E50" s="1" t="s">
        <v>16</v>
      </c>
      <c r="F50" s="1" t="s">
        <v>15</v>
      </c>
      <c r="G50">
        <v>2645</v>
      </c>
      <c r="H50">
        <v>3440</v>
      </c>
      <c r="I50">
        <v>120</v>
      </c>
      <c r="J50">
        <v>360</v>
      </c>
      <c r="K50">
        <v>0</v>
      </c>
      <c r="L50" s="1" t="s">
        <v>17</v>
      </c>
      <c r="M50" s="1" t="s">
        <v>22</v>
      </c>
      <c r="N50">
        <v>6085</v>
      </c>
      <c r="O50" s="1" t="s">
        <v>643</v>
      </c>
      <c r="P50">
        <v>40</v>
      </c>
      <c r="Q50" s="1" t="s">
        <v>643</v>
      </c>
      <c r="R50" s="1" t="str">
        <f t="shared" si="0"/>
        <v>High Risk</v>
      </c>
      <c r="S50" s="1">
        <f t="shared" si="1"/>
        <v>30</v>
      </c>
      <c r="T50" s="1" t="str">
        <f t="shared" si="2"/>
        <v>Low Risk</v>
      </c>
      <c r="U50" s="1" t="str">
        <f>IF(AND(K50=1,S50&lt;&gt;"Very High Risk",N50&gt;=I50*0.3),"APPROVE","REVIEW")</f>
        <v>REVIEW</v>
      </c>
      <c r="V50" s="1">
        <f t="shared" si="3"/>
        <v>880.51748865525144</v>
      </c>
    </row>
    <row r="51" spans="1:22" x14ac:dyDescent="0.3">
      <c r="A51" s="1" t="s">
        <v>74</v>
      </c>
      <c r="B51" s="1" t="s">
        <v>42</v>
      </c>
      <c r="C51" s="1" t="s">
        <v>15</v>
      </c>
      <c r="D51">
        <v>0</v>
      </c>
      <c r="E51" s="1" t="s">
        <v>16</v>
      </c>
      <c r="F51" s="1" t="s">
        <v>15</v>
      </c>
      <c r="G51">
        <v>4000</v>
      </c>
      <c r="H51">
        <v>2275</v>
      </c>
      <c r="I51">
        <v>144</v>
      </c>
      <c r="J51">
        <v>360</v>
      </c>
      <c r="K51">
        <v>1</v>
      </c>
      <c r="L51" s="1" t="s">
        <v>31</v>
      </c>
      <c r="M51" s="1" t="s">
        <v>18</v>
      </c>
      <c r="N51">
        <v>6275</v>
      </c>
      <c r="O51" s="1" t="s">
        <v>643</v>
      </c>
      <c r="P51">
        <v>35</v>
      </c>
      <c r="Q51" s="1" t="s">
        <v>643</v>
      </c>
      <c r="R51" s="1" t="str">
        <f t="shared" si="0"/>
        <v>Medium Risk</v>
      </c>
      <c r="S51" s="1">
        <f t="shared" si="1"/>
        <v>65</v>
      </c>
      <c r="T51" s="1" t="str">
        <f t="shared" si="2"/>
        <v>Low Risk</v>
      </c>
      <c r="U51" s="1" t="str">
        <f>IF(AND(K51=1,S51&lt;&gt;"Very High Risk",N51&gt;=I51*0.3),"APPROVE","REVIEW")</f>
        <v>APPROVE</v>
      </c>
      <c r="V51" s="1">
        <f t="shared" si="3"/>
        <v>1056.6209863863016</v>
      </c>
    </row>
    <row r="52" spans="1:22" x14ac:dyDescent="0.3">
      <c r="A52" s="1" t="s">
        <v>75</v>
      </c>
      <c r="B52" s="1" t="s">
        <v>42</v>
      </c>
      <c r="C52" s="1" t="s">
        <v>20</v>
      </c>
      <c r="D52">
        <v>0</v>
      </c>
      <c r="E52" s="1" t="s">
        <v>25</v>
      </c>
      <c r="F52" s="1" t="s">
        <v>15</v>
      </c>
      <c r="G52">
        <v>1928</v>
      </c>
      <c r="H52">
        <v>1644</v>
      </c>
      <c r="I52">
        <v>100</v>
      </c>
      <c r="J52">
        <v>360</v>
      </c>
      <c r="K52">
        <v>1</v>
      </c>
      <c r="L52" s="1" t="s">
        <v>31</v>
      </c>
      <c r="M52" s="1" t="s">
        <v>18</v>
      </c>
      <c r="N52">
        <v>3572</v>
      </c>
      <c r="O52" s="1" t="s">
        <v>643</v>
      </c>
      <c r="P52">
        <v>15</v>
      </c>
      <c r="Q52" s="1" t="s">
        <v>643</v>
      </c>
      <c r="R52" s="1" t="str">
        <f t="shared" si="0"/>
        <v>Medium Risk</v>
      </c>
      <c r="S52" s="1">
        <f t="shared" si="1"/>
        <v>45</v>
      </c>
      <c r="T52" s="1" t="str">
        <f t="shared" si="2"/>
        <v>Low Risk</v>
      </c>
      <c r="U52" s="1" t="str">
        <f>IF(AND(K52=1,S52&lt;&gt;"Very High Risk",N52&gt;=I52*0.3),"APPROVE","REVIEW")</f>
        <v>APPROVE</v>
      </c>
      <c r="V52" s="1">
        <f t="shared" si="3"/>
        <v>733.76457387937614</v>
      </c>
    </row>
    <row r="53" spans="1:22" x14ac:dyDescent="0.3">
      <c r="A53" s="1" t="s">
        <v>76</v>
      </c>
      <c r="B53" s="1" t="s">
        <v>42</v>
      </c>
      <c r="C53" s="1" t="s">
        <v>15</v>
      </c>
      <c r="D53">
        <v>0</v>
      </c>
      <c r="E53" s="1" t="s">
        <v>16</v>
      </c>
      <c r="F53" s="1" t="s">
        <v>15</v>
      </c>
      <c r="G53">
        <v>3086</v>
      </c>
      <c r="H53">
        <v>0</v>
      </c>
      <c r="I53">
        <v>120</v>
      </c>
      <c r="J53">
        <v>360</v>
      </c>
      <c r="K53">
        <v>1</v>
      </c>
      <c r="L53" s="1" t="s">
        <v>31</v>
      </c>
      <c r="M53" s="1" t="s">
        <v>18</v>
      </c>
      <c r="N53">
        <v>3086</v>
      </c>
      <c r="O53" s="1" t="s">
        <v>643</v>
      </c>
      <c r="P53">
        <v>35</v>
      </c>
      <c r="Q53" s="1" t="s">
        <v>643</v>
      </c>
      <c r="R53" s="1" t="str">
        <f t="shared" si="0"/>
        <v>Medium Risk</v>
      </c>
      <c r="S53" s="1">
        <f t="shared" si="1"/>
        <v>65</v>
      </c>
      <c r="T53" s="1" t="str">
        <f t="shared" si="2"/>
        <v>Low Risk</v>
      </c>
      <c r="U53" s="1" t="str">
        <f>IF(AND(K53=1,S53&lt;&gt;"Very High Risk",N53&gt;=I53*0.3),"APPROVE","REVIEW")</f>
        <v>APPROVE</v>
      </c>
      <c r="V53" s="1">
        <f t="shared" si="3"/>
        <v>880.51748865525144</v>
      </c>
    </row>
    <row r="54" spans="1:22" x14ac:dyDescent="0.3">
      <c r="A54" s="1" t="s">
        <v>77</v>
      </c>
      <c r="B54" s="1" t="s">
        <v>42</v>
      </c>
      <c r="C54" s="1" t="s">
        <v>15</v>
      </c>
      <c r="D54">
        <v>0</v>
      </c>
      <c r="E54" s="1" t="s">
        <v>16</v>
      </c>
      <c r="F54" s="1" t="s">
        <v>15</v>
      </c>
      <c r="G54">
        <v>4230</v>
      </c>
      <c r="H54">
        <v>0</v>
      </c>
      <c r="I54">
        <v>112</v>
      </c>
      <c r="J54">
        <v>360</v>
      </c>
      <c r="K54">
        <v>1</v>
      </c>
      <c r="L54" s="1" t="s">
        <v>31</v>
      </c>
      <c r="M54" s="1" t="s">
        <v>22</v>
      </c>
      <c r="N54">
        <v>4230</v>
      </c>
      <c r="O54" s="1" t="s">
        <v>643</v>
      </c>
      <c r="P54">
        <v>35</v>
      </c>
      <c r="Q54" s="1" t="s">
        <v>643</v>
      </c>
      <c r="R54" s="1" t="str">
        <f t="shared" si="0"/>
        <v>Medium Risk</v>
      </c>
      <c r="S54" s="1">
        <f t="shared" si="1"/>
        <v>65</v>
      </c>
      <c r="T54" s="1" t="str">
        <f t="shared" si="2"/>
        <v>Low Risk</v>
      </c>
      <c r="U54" s="1" t="str">
        <f>IF(AND(K54=1,S54&lt;&gt;"Very High Risk",N54&gt;=I54*0.3),"APPROVE","REVIEW")</f>
        <v>APPROVE</v>
      </c>
      <c r="V54" s="1">
        <f t="shared" si="3"/>
        <v>821.81632274490141</v>
      </c>
    </row>
    <row r="55" spans="1:22" x14ac:dyDescent="0.3">
      <c r="A55" s="1" t="s">
        <v>78</v>
      </c>
      <c r="B55" s="1" t="s">
        <v>14</v>
      </c>
      <c r="C55" s="1" t="s">
        <v>20</v>
      </c>
      <c r="D55">
        <v>2</v>
      </c>
      <c r="E55" s="1" t="s">
        <v>16</v>
      </c>
      <c r="F55" s="1" t="s">
        <v>15</v>
      </c>
      <c r="G55">
        <v>4616</v>
      </c>
      <c r="H55">
        <v>0</v>
      </c>
      <c r="I55">
        <v>134</v>
      </c>
      <c r="J55">
        <v>360</v>
      </c>
      <c r="K55">
        <v>1</v>
      </c>
      <c r="L55" s="1" t="s">
        <v>17</v>
      </c>
      <c r="M55" s="1" t="s">
        <v>22</v>
      </c>
      <c r="N55">
        <v>4616</v>
      </c>
      <c r="O55" s="1" t="s">
        <v>643</v>
      </c>
      <c r="P55">
        <v>40</v>
      </c>
      <c r="Q55" s="1" t="s">
        <v>643</v>
      </c>
      <c r="R55" s="1" t="str">
        <f t="shared" si="0"/>
        <v>Medium Risk</v>
      </c>
      <c r="S55" s="1">
        <f t="shared" si="1"/>
        <v>70</v>
      </c>
      <c r="T55" s="1" t="str">
        <f t="shared" si="2"/>
        <v>Low Risk</v>
      </c>
      <c r="U55" s="1" t="str">
        <f>IF(AND(K55=1,S55&lt;&gt;"Very High Risk",N55&gt;=I55*0.3),"APPROVE","REVIEW")</f>
        <v>APPROVE</v>
      </c>
      <c r="V55" s="1">
        <f t="shared" si="3"/>
        <v>983.24452899836422</v>
      </c>
    </row>
    <row r="56" spans="1:22" x14ac:dyDescent="0.3">
      <c r="A56" s="1" t="s">
        <v>79</v>
      </c>
      <c r="B56" s="1" t="s">
        <v>42</v>
      </c>
      <c r="C56" s="1" t="s">
        <v>20</v>
      </c>
      <c r="D56">
        <v>1</v>
      </c>
      <c r="E56" s="1" t="s">
        <v>16</v>
      </c>
      <c r="F56" s="1" t="s">
        <v>20</v>
      </c>
      <c r="G56">
        <v>11500</v>
      </c>
      <c r="H56">
        <v>0</v>
      </c>
      <c r="I56">
        <v>286</v>
      </c>
      <c r="J56">
        <v>360</v>
      </c>
      <c r="K56">
        <v>0</v>
      </c>
      <c r="L56" s="1" t="s">
        <v>17</v>
      </c>
      <c r="M56" s="1" t="s">
        <v>22</v>
      </c>
      <c r="N56">
        <v>11500</v>
      </c>
      <c r="O56" s="1" t="s">
        <v>645</v>
      </c>
      <c r="P56">
        <v>50</v>
      </c>
      <c r="Q56" s="1" t="s">
        <v>645</v>
      </c>
      <c r="R56" s="1" t="str">
        <f t="shared" si="0"/>
        <v>High Risk</v>
      </c>
      <c r="S56" s="1">
        <f t="shared" si="1"/>
        <v>50</v>
      </c>
      <c r="T56" s="1" t="str">
        <f t="shared" si="2"/>
        <v>Low Risk</v>
      </c>
      <c r="U56" s="1" t="str">
        <f>IF(AND(K56=1,S56&lt;&gt;"Very High Risk",N56&gt;=I56*0.3),"APPROVE","REVIEW")</f>
        <v>REVIEW</v>
      </c>
      <c r="V56" s="1">
        <f t="shared" si="3"/>
        <v>2098.5666812950162</v>
      </c>
    </row>
    <row r="57" spans="1:22" x14ac:dyDescent="0.3">
      <c r="A57" s="1" t="s">
        <v>80</v>
      </c>
      <c r="B57" s="1" t="s">
        <v>14</v>
      </c>
      <c r="C57" s="1" t="s">
        <v>20</v>
      </c>
      <c r="D57">
        <v>2</v>
      </c>
      <c r="E57" s="1" t="s">
        <v>16</v>
      </c>
      <c r="F57" s="1" t="s">
        <v>15</v>
      </c>
      <c r="G57">
        <v>2708</v>
      </c>
      <c r="H57">
        <v>1167</v>
      </c>
      <c r="I57">
        <v>97</v>
      </c>
      <c r="J57">
        <v>360</v>
      </c>
      <c r="K57">
        <v>1</v>
      </c>
      <c r="L57" s="1" t="s">
        <v>31</v>
      </c>
      <c r="M57" s="1" t="s">
        <v>18</v>
      </c>
      <c r="N57">
        <v>3875</v>
      </c>
      <c r="O57" s="1" t="s">
        <v>643</v>
      </c>
      <c r="P57">
        <v>35</v>
      </c>
      <c r="Q57" s="1" t="s">
        <v>643</v>
      </c>
      <c r="R57" s="1" t="str">
        <f t="shared" si="0"/>
        <v>Medium Risk</v>
      </c>
      <c r="S57" s="1">
        <f t="shared" si="1"/>
        <v>65</v>
      </c>
      <c r="T57" s="1" t="str">
        <f t="shared" si="2"/>
        <v>Low Risk</v>
      </c>
      <c r="U57" s="1" t="str">
        <f>IF(AND(K57=1,S57&lt;&gt;"Very High Risk",N57&gt;=I57*0.3),"APPROVE","REVIEW")</f>
        <v>APPROVE</v>
      </c>
      <c r="V57" s="1">
        <f t="shared" si="3"/>
        <v>711.75163666299488</v>
      </c>
    </row>
    <row r="58" spans="1:22" x14ac:dyDescent="0.3">
      <c r="A58" s="1" t="s">
        <v>81</v>
      </c>
      <c r="B58" s="1" t="s">
        <v>14</v>
      </c>
      <c r="C58" s="1" t="s">
        <v>20</v>
      </c>
      <c r="D58">
        <v>0</v>
      </c>
      <c r="E58" s="1" t="s">
        <v>16</v>
      </c>
      <c r="F58" s="1" t="s">
        <v>15</v>
      </c>
      <c r="G58">
        <v>2132</v>
      </c>
      <c r="H58">
        <v>1591</v>
      </c>
      <c r="I58">
        <v>96</v>
      </c>
      <c r="J58">
        <v>360</v>
      </c>
      <c r="K58">
        <v>1</v>
      </c>
      <c r="L58" s="1" t="s">
        <v>31</v>
      </c>
      <c r="M58" s="1" t="s">
        <v>18</v>
      </c>
      <c r="N58">
        <v>3723</v>
      </c>
      <c r="O58" s="1" t="s">
        <v>643</v>
      </c>
      <c r="P58">
        <v>35</v>
      </c>
      <c r="Q58" s="1" t="s">
        <v>643</v>
      </c>
      <c r="R58" s="1" t="str">
        <f t="shared" si="0"/>
        <v>Medium Risk</v>
      </c>
      <c r="S58" s="1">
        <f t="shared" si="1"/>
        <v>65</v>
      </c>
      <c r="T58" s="1" t="str">
        <f t="shared" si="2"/>
        <v>Low Risk</v>
      </c>
      <c r="U58" s="1" t="str">
        <f>IF(AND(K58=1,S58&lt;&gt;"Very High Risk",N58&gt;=I58*0.3),"APPROVE","REVIEW")</f>
        <v>APPROVE</v>
      </c>
      <c r="V58" s="1">
        <f t="shared" si="3"/>
        <v>704.41399092420113</v>
      </c>
    </row>
    <row r="59" spans="1:22" x14ac:dyDescent="0.3">
      <c r="A59" s="1" t="s">
        <v>82</v>
      </c>
      <c r="B59" s="1" t="s">
        <v>14</v>
      </c>
      <c r="C59" s="1" t="s">
        <v>20</v>
      </c>
      <c r="D59">
        <v>0</v>
      </c>
      <c r="E59" s="1" t="s">
        <v>16</v>
      </c>
      <c r="F59" s="1" t="s">
        <v>15</v>
      </c>
      <c r="G59">
        <v>3366</v>
      </c>
      <c r="H59">
        <v>2200</v>
      </c>
      <c r="I59">
        <v>135</v>
      </c>
      <c r="J59">
        <v>360</v>
      </c>
      <c r="K59">
        <v>1</v>
      </c>
      <c r="L59" s="1" t="s">
        <v>21</v>
      </c>
      <c r="M59" s="1" t="s">
        <v>22</v>
      </c>
      <c r="N59">
        <v>5566</v>
      </c>
      <c r="O59" s="1" t="s">
        <v>643</v>
      </c>
      <c r="P59">
        <v>35</v>
      </c>
      <c r="Q59" s="1" t="s">
        <v>643</v>
      </c>
      <c r="R59" s="1" t="str">
        <f t="shared" si="0"/>
        <v>Medium Risk</v>
      </c>
      <c r="S59" s="1">
        <f t="shared" si="1"/>
        <v>65</v>
      </c>
      <c r="T59" s="1" t="str">
        <f t="shared" si="2"/>
        <v>Low Risk</v>
      </c>
      <c r="U59" s="1" t="str">
        <f>IF(AND(K59=1,S59&lt;&gt;"Very High Risk",N59&gt;=I59*0.3),"APPROVE","REVIEW")</f>
        <v>APPROVE</v>
      </c>
      <c r="V59" s="1">
        <f t="shared" si="3"/>
        <v>990.58217473715786</v>
      </c>
    </row>
    <row r="60" spans="1:22" x14ac:dyDescent="0.3">
      <c r="A60" s="1" t="s">
        <v>83</v>
      </c>
      <c r="B60" s="1" t="s">
        <v>14</v>
      </c>
      <c r="C60" s="1" t="s">
        <v>20</v>
      </c>
      <c r="D60">
        <v>1</v>
      </c>
      <c r="E60" s="1" t="s">
        <v>16</v>
      </c>
      <c r="F60" s="1" t="s">
        <v>15</v>
      </c>
      <c r="G60">
        <v>8080</v>
      </c>
      <c r="H60">
        <v>2250</v>
      </c>
      <c r="I60">
        <v>180</v>
      </c>
      <c r="J60">
        <v>360</v>
      </c>
      <c r="K60">
        <v>1</v>
      </c>
      <c r="L60" s="1" t="s">
        <v>17</v>
      </c>
      <c r="M60" s="1" t="s">
        <v>18</v>
      </c>
      <c r="N60">
        <v>10330</v>
      </c>
      <c r="O60" s="1" t="s">
        <v>645</v>
      </c>
      <c r="P60">
        <v>50</v>
      </c>
      <c r="Q60" s="1" t="s">
        <v>645</v>
      </c>
      <c r="R60" s="1" t="str">
        <f t="shared" si="0"/>
        <v>Low Risk</v>
      </c>
      <c r="S60" s="1">
        <f t="shared" si="1"/>
        <v>90</v>
      </c>
      <c r="T60" s="1" t="str">
        <f t="shared" si="2"/>
        <v>Low Risk</v>
      </c>
      <c r="U60" s="1" t="str">
        <f>IF(AND(K60=1,S60&lt;&gt;"Very High Risk",N60&gt;=I60*0.3),"APPROVE","REVIEW")</f>
        <v>APPROVE</v>
      </c>
      <c r="V60" s="1">
        <f t="shared" si="3"/>
        <v>1320.7762329828772</v>
      </c>
    </row>
    <row r="61" spans="1:22" x14ac:dyDescent="0.3">
      <c r="A61" s="1" t="s">
        <v>84</v>
      </c>
      <c r="B61" s="1" t="s">
        <v>14</v>
      </c>
      <c r="C61" s="1" t="s">
        <v>20</v>
      </c>
      <c r="D61">
        <v>2</v>
      </c>
      <c r="E61" s="1" t="s">
        <v>25</v>
      </c>
      <c r="F61" s="1" t="s">
        <v>15</v>
      </c>
      <c r="G61">
        <v>3357</v>
      </c>
      <c r="H61">
        <v>2859</v>
      </c>
      <c r="I61">
        <v>144</v>
      </c>
      <c r="J61">
        <v>360</v>
      </c>
      <c r="K61">
        <v>1</v>
      </c>
      <c r="L61" s="1" t="s">
        <v>17</v>
      </c>
      <c r="M61" s="1" t="s">
        <v>18</v>
      </c>
      <c r="N61">
        <v>6216</v>
      </c>
      <c r="O61" s="1" t="s">
        <v>643</v>
      </c>
      <c r="P61">
        <v>20</v>
      </c>
      <c r="Q61" s="1" t="s">
        <v>643</v>
      </c>
      <c r="R61" s="1" t="str">
        <f t="shared" si="0"/>
        <v>Medium Risk</v>
      </c>
      <c r="S61" s="1">
        <f t="shared" si="1"/>
        <v>50</v>
      </c>
      <c r="T61" s="1" t="str">
        <f t="shared" si="2"/>
        <v>Low Risk</v>
      </c>
      <c r="U61" s="1" t="str">
        <f>IF(AND(K61=1,S61&lt;&gt;"Very High Risk",N61&gt;=I61*0.3),"APPROVE","REVIEW")</f>
        <v>APPROVE</v>
      </c>
      <c r="V61" s="1">
        <f t="shared" si="3"/>
        <v>1056.6209863863016</v>
      </c>
    </row>
    <row r="62" spans="1:22" x14ac:dyDescent="0.3">
      <c r="A62" s="1" t="s">
        <v>85</v>
      </c>
      <c r="B62" s="1" t="s">
        <v>14</v>
      </c>
      <c r="C62" s="1" t="s">
        <v>20</v>
      </c>
      <c r="D62">
        <v>0</v>
      </c>
      <c r="E62" s="1" t="s">
        <v>16</v>
      </c>
      <c r="F62" s="1" t="s">
        <v>15</v>
      </c>
      <c r="G62">
        <v>2500</v>
      </c>
      <c r="H62">
        <v>3796</v>
      </c>
      <c r="I62">
        <v>120</v>
      </c>
      <c r="J62">
        <v>360</v>
      </c>
      <c r="K62">
        <v>1</v>
      </c>
      <c r="L62" s="1" t="s">
        <v>17</v>
      </c>
      <c r="M62" s="1" t="s">
        <v>18</v>
      </c>
      <c r="N62">
        <v>6296</v>
      </c>
      <c r="O62" s="1" t="s">
        <v>643</v>
      </c>
      <c r="P62">
        <v>40</v>
      </c>
      <c r="Q62" s="1" t="s">
        <v>643</v>
      </c>
      <c r="R62" s="1" t="str">
        <f t="shared" si="0"/>
        <v>Medium Risk</v>
      </c>
      <c r="S62" s="1">
        <f t="shared" si="1"/>
        <v>70</v>
      </c>
      <c r="T62" s="1" t="str">
        <f t="shared" si="2"/>
        <v>Low Risk</v>
      </c>
      <c r="U62" s="1" t="str">
        <f>IF(AND(K62=1,S62&lt;&gt;"Very High Risk",N62&gt;=I62*0.3),"APPROVE","REVIEW")</f>
        <v>APPROVE</v>
      </c>
      <c r="V62" s="1">
        <f t="shared" si="3"/>
        <v>880.51748865525144</v>
      </c>
    </row>
    <row r="63" spans="1:22" x14ac:dyDescent="0.3">
      <c r="A63" s="1" t="s">
        <v>86</v>
      </c>
      <c r="B63" s="1" t="s">
        <v>14</v>
      </c>
      <c r="C63" s="1" t="s">
        <v>20</v>
      </c>
      <c r="D63">
        <v>3</v>
      </c>
      <c r="E63" s="1" t="s">
        <v>16</v>
      </c>
      <c r="F63" s="1" t="s">
        <v>15</v>
      </c>
      <c r="G63">
        <v>3029</v>
      </c>
      <c r="H63">
        <v>0</v>
      </c>
      <c r="I63">
        <v>99</v>
      </c>
      <c r="J63">
        <v>360</v>
      </c>
      <c r="K63">
        <v>1</v>
      </c>
      <c r="L63" s="1" t="s">
        <v>17</v>
      </c>
      <c r="M63" s="1" t="s">
        <v>18</v>
      </c>
      <c r="N63">
        <v>3029</v>
      </c>
      <c r="O63" s="1" t="s">
        <v>643</v>
      </c>
      <c r="P63">
        <v>40</v>
      </c>
      <c r="Q63" s="1" t="s">
        <v>643</v>
      </c>
      <c r="R63" s="1" t="str">
        <f t="shared" si="0"/>
        <v>Medium Risk</v>
      </c>
      <c r="S63" s="1">
        <f t="shared" si="1"/>
        <v>70</v>
      </c>
      <c r="T63" s="1" t="str">
        <f t="shared" si="2"/>
        <v>Low Risk</v>
      </c>
      <c r="U63" s="1" t="str">
        <f>IF(AND(K63=1,S63&lt;&gt;"Very High Risk",N63&gt;=I63*0.3),"APPROVE","REVIEW")</f>
        <v>APPROVE</v>
      </c>
      <c r="V63" s="1">
        <f t="shared" si="3"/>
        <v>726.42692814058239</v>
      </c>
    </row>
    <row r="64" spans="1:22" x14ac:dyDescent="0.3">
      <c r="A64" s="1" t="s">
        <v>87</v>
      </c>
      <c r="B64" s="1" t="s">
        <v>14</v>
      </c>
      <c r="C64" s="1" t="s">
        <v>20</v>
      </c>
      <c r="D64">
        <v>0</v>
      </c>
      <c r="E64" s="1" t="s">
        <v>25</v>
      </c>
      <c r="F64" s="1" t="s">
        <v>20</v>
      </c>
      <c r="G64">
        <v>2609</v>
      </c>
      <c r="H64">
        <v>3449</v>
      </c>
      <c r="I64">
        <v>165</v>
      </c>
      <c r="J64">
        <v>180</v>
      </c>
      <c r="K64">
        <v>0</v>
      </c>
      <c r="L64" s="1" t="s">
        <v>21</v>
      </c>
      <c r="M64" s="1" t="s">
        <v>22</v>
      </c>
      <c r="N64">
        <v>6058</v>
      </c>
      <c r="O64" s="1" t="s">
        <v>643</v>
      </c>
      <c r="P64">
        <v>15</v>
      </c>
      <c r="Q64" s="1" t="s">
        <v>643</v>
      </c>
      <c r="R64" s="1" t="str">
        <f t="shared" si="0"/>
        <v>High Risk</v>
      </c>
      <c r="S64" s="1">
        <f t="shared" si="1"/>
        <v>5</v>
      </c>
      <c r="T64" s="1" t="str">
        <f t="shared" si="2"/>
        <v>Low Risk</v>
      </c>
      <c r="U64" s="1" t="str">
        <f>IF(AND(K64=1,S64&lt;&gt;"Very High Risk",N64&gt;=I64*0.3),"APPROVE","REVIEW")</f>
        <v>REVIEW</v>
      </c>
      <c r="V64" s="1">
        <f t="shared" si="3"/>
        <v>1576.8259391450799</v>
      </c>
    </row>
    <row r="65" spans="1:22" x14ac:dyDescent="0.3">
      <c r="A65" s="1" t="s">
        <v>88</v>
      </c>
      <c r="B65" s="1" t="s">
        <v>14</v>
      </c>
      <c r="C65" s="1" t="s">
        <v>20</v>
      </c>
      <c r="D65">
        <v>1</v>
      </c>
      <c r="E65" s="1" t="s">
        <v>16</v>
      </c>
      <c r="F65" s="1" t="s">
        <v>15</v>
      </c>
      <c r="G65">
        <v>4945</v>
      </c>
      <c r="H65">
        <v>0</v>
      </c>
      <c r="I65">
        <v>146</v>
      </c>
      <c r="J65">
        <v>360</v>
      </c>
      <c r="K65">
        <v>0</v>
      </c>
      <c r="L65" s="1" t="s">
        <v>21</v>
      </c>
      <c r="M65" s="1" t="s">
        <v>22</v>
      </c>
      <c r="N65">
        <v>4945</v>
      </c>
      <c r="O65" s="1" t="s">
        <v>643</v>
      </c>
      <c r="P65">
        <v>35</v>
      </c>
      <c r="Q65" s="1" t="s">
        <v>643</v>
      </c>
      <c r="R65" s="1" t="str">
        <f t="shared" si="0"/>
        <v>High Risk</v>
      </c>
      <c r="S65" s="1">
        <f t="shared" si="1"/>
        <v>25</v>
      </c>
      <c r="T65" s="1" t="str">
        <f t="shared" si="2"/>
        <v>Low Risk</v>
      </c>
      <c r="U65" s="1" t="str">
        <f>IF(AND(K65=1,S65&lt;&gt;"Very High Risk",N65&gt;=I65*0.3),"APPROVE","REVIEW")</f>
        <v>REVIEW</v>
      </c>
      <c r="V65" s="1">
        <f t="shared" si="3"/>
        <v>1071.2962778638891</v>
      </c>
    </row>
    <row r="66" spans="1:22" x14ac:dyDescent="0.3">
      <c r="A66" s="1" t="s">
        <v>89</v>
      </c>
      <c r="B66" s="1" t="s">
        <v>42</v>
      </c>
      <c r="C66" s="1" t="s">
        <v>15</v>
      </c>
      <c r="D66">
        <v>0</v>
      </c>
      <c r="E66" s="1" t="s">
        <v>16</v>
      </c>
      <c r="F66" s="1" t="s">
        <v>15</v>
      </c>
      <c r="G66">
        <v>4166</v>
      </c>
      <c r="H66">
        <v>0</v>
      </c>
      <c r="I66">
        <v>116</v>
      </c>
      <c r="J66">
        <v>360</v>
      </c>
      <c r="K66">
        <v>0</v>
      </c>
      <c r="L66" s="1" t="s">
        <v>31</v>
      </c>
      <c r="M66" s="1" t="s">
        <v>22</v>
      </c>
      <c r="N66">
        <v>4166</v>
      </c>
      <c r="O66" s="1" t="s">
        <v>643</v>
      </c>
      <c r="P66">
        <v>35</v>
      </c>
      <c r="Q66" s="1" t="s">
        <v>643</v>
      </c>
      <c r="R66" s="1" t="str">
        <f t="shared" ref="R66:R129" si="4">IF(AND(K66=1,O66="High Income"),"Low Risk",IF(AND(K66=1,O66="Medium Income"),"Medium Risk","High Risk"))</f>
        <v>High Risk</v>
      </c>
      <c r="S66" s="1">
        <f t="shared" ref="S66:S129" si="5">(IF(K66=1,40,0))+(IF(E66="Graduate",20,0))+(IF(G66&gt;5000,20,0))+(IF(L66="Urban",10,5))</f>
        <v>25</v>
      </c>
      <c r="T66" s="1" t="str">
        <f t="shared" ref="T66:T129" si="6">IF(R66&lt;=25,"Very High Risk",IF(R66&lt;=50,"High Risk",IF(R66&lt;=75,"Medium Risk","Low Risk")))</f>
        <v>Low Risk</v>
      </c>
      <c r="U66" s="1" t="str">
        <f t="shared" ref="U66:U129" si="7">IF(AND(K66=1,S66&lt;&gt;"Very High Risk",N66&gt;=I66*0.3),"APPROVE","REVIEW")</f>
        <v>REVIEW</v>
      </c>
      <c r="V66" s="1">
        <f t="shared" ref="V66:V129" si="8">IF(I66&gt;0,PMT(0.08/12,J66,-I66*1000),"N/A")</f>
        <v>851.16690570007631</v>
      </c>
    </row>
    <row r="67" spans="1:22" x14ac:dyDescent="0.3">
      <c r="A67" s="1" t="s">
        <v>90</v>
      </c>
      <c r="B67" s="1" t="s">
        <v>14</v>
      </c>
      <c r="C67" s="1" t="s">
        <v>20</v>
      </c>
      <c r="D67">
        <v>0</v>
      </c>
      <c r="E67" s="1" t="s">
        <v>16</v>
      </c>
      <c r="F67" s="1" t="s">
        <v>15</v>
      </c>
      <c r="G67">
        <v>5726</v>
      </c>
      <c r="H67">
        <v>4595</v>
      </c>
      <c r="I67">
        <v>258</v>
      </c>
      <c r="J67">
        <v>360</v>
      </c>
      <c r="K67">
        <v>1</v>
      </c>
      <c r="L67" s="1" t="s">
        <v>31</v>
      </c>
      <c r="M67" s="1" t="s">
        <v>22</v>
      </c>
      <c r="N67">
        <v>10321</v>
      </c>
      <c r="O67" s="1" t="s">
        <v>645</v>
      </c>
      <c r="P67">
        <v>45</v>
      </c>
      <c r="Q67" s="1" t="s">
        <v>645</v>
      </c>
      <c r="R67" s="1" t="str">
        <f t="shared" si="4"/>
        <v>Low Risk</v>
      </c>
      <c r="S67" s="1">
        <f t="shared" si="5"/>
        <v>85</v>
      </c>
      <c r="T67" s="1" t="str">
        <f t="shared" si="6"/>
        <v>Low Risk</v>
      </c>
      <c r="U67" s="1" t="str">
        <f t="shared" si="7"/>
        <v>APPROVE</v>
      </c>
      <c r="V67" s="1">
        <f t="shared" si="8"/>
        <v>1893.1126006087907</v>
      </c>
    </row>
    <row r="68" spans="1:22" x14ac:dyDescent="0.3">
      <c r="A68" s="1" t="s">
        <v>91</v>
      </c>
      <c r="B68" s="1" t="s">
        <v>14</v>
      </c>
      <c r="C68" s="1" t="s">
        <v>15</v>
      </c>
      <c r="D68">
        <v>0</v>
      </c>
      <c r="E68" s="1" t="s">
        <v>25</v>
      </c>
      <c r="F68" s="1" t="s">
        <v>15</v>
      </c>
      <c r="G68">
        <v>3200</v>
      </c>
      <c r="H68">
        <v>2254</v>
      </c>
      <c r="I68">
        <v>126</v>
      </c>
      <c r="J68">
        <v>180</v>
      </c>
      <c r="K68">
        <v>0</v>
      </c>
      <c r="L68" s="1" t="s">
        <v>17</v>
      </c>
      <c r="M68" s="1" t="s">
        <v>22</v>
      </c>
      <c r="N68">
        <v>5454</v>
      </c>
      <c r="O68" s="1" t="s">
        <v>643</v>
      </c>
      <c r="P68">
        <v>20</v>
      </c>
      <c r="Q68" s="1" t="s">
        <v>643</v>
      </c>
      <c r="R68" s="1" t="str">
        <f t="shared" si="4"/>
        <v>High Risk</v>
      </c>
      <c r="S68" s="1">
        <f t="shared" si="5"/>
        <v>10</v>
      </c>
      <c r="T68" s="1" t="str">
        <f t="shared" si="6"/>
        <v>Low Risk</v>
      </c>
      <c r="U68" s="1" t="str">
        <f t="shared" si="7"/>
        <v>REVIEW</v>
      </c>
      <c r="V68" s="1">
        <f t="shared" si="8"/>
        <v>1204.1216262562427</v>
      </c>
    </row>
    <row r="69" spans="1:22" x14ac:dyDescent="0.3">
      <c r="A69" s="1" t="s">
        <v>92</v>
      </c>
      <c r="B69" s="1" t="s">
        <v>14</v>
      </c>
      <c r="C69" s="1" t="s">
        <v>20</v>
      </c>
      <c r="D69">
        <v>1</v>
      </c>
      <c r="E69" s="1" t="s">
        <v>16</v>
      </c>
      <c r="F69" s="1" t="s">
        <v>15</v>
      </c>
      <c r="G69">
        <v>10750</v>
      </c>
      <c r="H69">
        <v>0</v>
      </c>
      <c r="I69">
        <v>312</v>
      </c>
      <c r="J69">
        <v>360</v>
      </c>
      <c r="K69">
        <v>1</v>
      </c>
      <c r="L69" s="1" t="s">
        <v>17</v>
      </c>
      <c r="M69" s="1" t="s">
        <v>18</v>
      </c>
      <c r="N69">
        <v>10750</v>
      </c>
      <c r="O69" s="1" t="s">
        <v>645</v>
      </c>
      <c r="P69">
        <v>50</v>
      </c>
      <c r="Q69" s="1" t="s">
        <v>645</v>
      </c>
      <c r="R69" s="1" t="str">
        <f t="shared" si="4"/>
        <v>Low Risk</v>
      </c>
      <c r="S69" s="1">
        <f t="shared" si="5"/>
        <v>90</v>
      </c>
      <c r="T69" s="1" t="str">
        <f t="shared" si="6"/>
        <v>Low Risk</v>
      </c>
      <c r="U69" s="1" t="str">
        <f t="shared" si="7"/>
        <v>APPROVE</v>
      </c>
      <c r="V69" s="1">
        <f t="shared" si="8"/>
        <v>2289.3454705036538</v>
      </c>
    </row>
    <row r="70" spans="1:22" x14ac:dyDescent="0.3">
      <c r="A70" s="1" t="s">
        <v>93</v>
      </c>
      <c r="B70" s="1" t="s">
        <v>14</v>
      </c>
      <c r="C70" s="1" t="s">
        <v>20</v>
      </c>
      <c r="D70">
        <v>3</v>
      </c>
      <c r="E70" s="1" t="s">
        <v>25</v>
      </c>
      <c r="F70" s="1" t="s">
        <v>20</v>
      </c>
      <c r="G70">
        <v>7100</v>
      </c>
      <c r="H70">
        <v>0</v>
      </c>
      <c r="I70">
        <v>125</v>
      </c>
      <c r="J70">
        <v>60</v>
      </c>
      <c r="K70">
        <v>1</v>
      </c>
      <c r="L70" s="1" t="s">
        <v>17</v>
      </c>
      <c r="M70" s="1" t="s">
        <v>18</v>
      </c>
      <c r="N70">
        <v>7100</v>
      </c>
      <c r="O70" s="1" t="s">
        <v>643</v>
      </c>
      <c r="P70">
        <v>20</v>
      </c>
      <c r="Q70" s="1" t="s">
        <v>643</v>
      </c>
      <c r="R70" s="1" t="str">
        <f t="shared" si="4"/>
        <v>Medium Risk</v>
      </c>
      <c r="S70" s="1">
        <f t="shared" si="5"/>
        <v>70</v>
      </c>
      <c r="T70" s="1" t="str">
        <f t="shared" si="6"/>
        <v>Low Risk</v>
      </c>
      <c r="U70" s="1" t="str">
        <f t="shared" si="7"/>
        <v>APPROVE</v>
      </c>
      <c r="V70" s="1">
        <f t="shared" si="8"/>
        <v>2534.5492860517102</v>
      </c>
    </row>
    <row r="71" spans="1:22" x14ac:dyDescent="0.3">
      <c r="A71" s="1" t="s">
        <v>94</v>
      </c>
      <c r="B71" s="1" t="s">
        <v>42</v>
      </c>
      <c r="C71" s="1" t="s">
        <v>15</v>
      </c>
      <c r="D71">
        <v>0</v>
      </c>
      <c r="E71" s="1" t="s">
        <v>16</v>
      </c>
      <c r="F71" s="1" t="s">
        <v>15</v>
      </c>
      <c r="G71">
        <v>4300</v>
      </c>
      <c r="H71">
        <v>0</v>
      </c>
      <c r="I71">
        <v>136</v>
      </c>
      <c r="J71">
        <v>360</v>
      </c>
      <c r="K71">
        <v>0</v>
      </c>
      <c r="L71" s="1" t="s">
        <v>31</v>
      </c>
      <c r="M71" s="1" t="s">
        <v>22</v>
      </c>
      <c r="N71">
        <v>4300</v>
      </c>
      <c r="O71" s="1" t="s">
        <v>643</v>
      </c>
      <c r="P71">
        <v>35</v>
      </c>
      <c r="Q71" s="1" t="s">
        <v>643</v>
      </c>
      <c r="R71" s="1" t="str">
        <f t="shared" si="4"/>
        <v>High Risk</v>
      </c>
      <c r="S71" s="1">
        <f t="shared" si="5"/>
        <v>25</v>
      </c>
      <c r="T71" s="1" t="str">
        <f t="shared" si="6"/>
        <v>Low Risk</v>
      </c>
      <c r="U71" s="1" t="str">
        <f t="shared" si="7"/>
        <v>REVIEW</v>
      </c>
      <c r="V71" s="1">
        <f t="shared" si="8"/>
        <v>997.91982047595172</v>
      </c>
    </row>
    <row r="72" spans="1:22" x14ac:dyDescent="0.3">
      <c r="A72" s="1" t="s">
        <v>95</v>
      </c>
      <c r="B72" s="1" t="s">
        <v>14</v>
      </c>
      <c r="C72" s="1" t="s">
        <v>20</v>
      </c>
      <c r="D72">
        <v>0</v>
      </c>
      <c r="E72" s="1" t="s">
        <v>16</v>
      </c>
      <c r="F72" s="1" t="s">
        <v>15</v>
      </c>
      <c r="G72">
        <v>3208</v>
      </c>
      <c r="H72">
        <v>3066</v>
      </c>
      <c r="I72">
        <v>172</v>
      </c>
      <c r="J72">
        <v>360</v>
      </c>
      <c r="K72">
        <v>1</v>
      </c>
      <c r="L72" s="1" t="s">
        <v>17</v>
      </c>
      <c r="M72" s="1" t="s">
        <v>18</v>
      </c>
      <c r="N72">
        <v>6274</v>
      </c>
      <c r="O72" s="1" t="s">
        <v>643</v>
      </c>
      <c r="P72">
        <v>40</v>
      </c>
      <c r="Q72" s="1" t="s">
        <v>643</v>
      </c>
      <c r="R72" s="1" t="str">
        <f t="shared" si="4"/>
        <v>Medium Risk</v>
      </c>
      <c r="S72" s="1">
        <f t="shared" si="5"/>
        <v>70</v>
      </c>
      <c r="T72" s="1" t="str">
        <f t="shared" si="6"/>
        <v>Low Risk</v>
      </c>
      <c r="U72" s="1" t="str">
        <f t="shared" si="7"/>
        <v>APPROVE</v>
      </c>
      <c r="V72" s="1">
        <f t="shared" si="8"/>
        <v>1262.0750670725272</v>
      </c>
    </row>
    <row r="73" spans="1:22" x14ac:dyDescent="0.3">
      <c r="A73" s="1" t="s">
        <v>96</v>
      </c>
      <c r="B73" s="1" t="s">
        <v>14</v>
      </c>
      <c r="C73" s="1" t="s">
        <v>20</v>
      </c>
      <c r="D73">
        <v>2</v>
      </c>
      <c r="E73" s="1" t="s">
        <v>25</v>
      </c>
      <c r="F73" s="1" t="s">
        <v>20</v>
      </c>
      <c r="G73">
        <v>1875</v>
      </c>
      <c r="H73">
        <v>1875</v>
      </c>
      <c r="I73">
        <v>97</v>
      </c>
      <c r="J73">
        <v>360</v>
      </c>
      <c r="K73">
        <v>1</v>
      </c>
      <c r="L73" s="1" t="s">
        <v>31</v>
      </c>
      <c r="M73" s="1" t="s">
        <v>18</v>
      </c>
      <c r="N73">
        <v>3750</v>
      </c>
      <c r="O73" s="1" t="s">
        <v>643</v>
      </c>
      <c r="P73">
        <v>15</v>
      </c>
      <c r="Q73" s="1" t="s">
        <v>643</v>
      </c>
      <c r="R73" s="1" t="str">
        <f t="shared" si="4"/>
        <v>Medium Risk</v>
      </c>
      <c r="S73" s="1">
        <f t="shared" si="5"/>
        <v>45</v>
      </c>
      <c r="T73" s="1" t="str">
        <f t="shared" si="6"/>
        <v>Low Risk</v>
      </c>
      <c r="U73" s="1" t="str">
        <f t="shared" si="7"/>
        <v>APPROVE</v>
      </c>
      <c r="V73" s="1">
        <f t="shared" si="8"/>
        <v>711.75163666299488</v>
      </c>
    </row>
    <row r="74" spans="1:22" x14ac:dyDescent="0.3">
      <c r="A74" s="1" t="s">
        <v>97</v>
      </c>
      <c r="B74" s="1" t="s">
        <v>14</v>
      </c>
      <c r="C74" s="1" t="s">
        <v>15</v>
      </c>
      <c r="D74">
        <v>0</v>
      </c>
      <c r="E74" s="1" t="s">
        <v>16</v>
      </c>
      <c r="F74" s="1" t="s">
        <v>15</v>
      </c>
      <c r="G74">
        <v>3500</v>
      </c>
      <c r="H74">
        <v>0</v>
      </c>
      <c r="I74">
        <v>81</v>
      </c>
      <c r="J74">
        <v>300</v>
      </c>
      <c r="K74">
        <v>1</v>
      </c>
      <c r="L74" s="1" t="s">
        <v>31</v>
      </c>
      <c r="M74" s="1" t="s">
        <v>18</v>
      </c>
      <c r="N74">
        <v>3500</v>
      </c>
      <c r="O74" s="1" t="s">
        <v>643</v>
      </c>
      <c r="P74">
        <v>35</v>
      </c>
      <c r="Q74" s="1" t="s">
        <v>643</v>
      </c>
      <c r="R74" s="1" t="str">
        <f t="shared" si="4"/>
        <v>Medium Risk</v>
      </c>
      <c r="S74" s="1">
        <f t="shared" si="5"/>
        <v>65</v>
      </c>
      <c r="T74" s="1" t="str">
        <f t="shared" si="6"/>
        <v>Low Risk</v>
      </c>
      <c r="U74" s="1" t="str">
        <f t="shared" si="7"/>
        <v>APPROVE</v>
      </c>
      <c r="V74" s="1">
        <f t="shared" si="8"/>
        <v>625.17113769213245</v>
      </c>
    </row>
    <row r="75" spans="1:22" x14ac:dyDescent="0.3">
      <c r="A75" s="1" t="s">
        <v>98</v>
      </c>
      <c r="B75" s="1" t="s">
        <v>14</v>
      </c>
      <c r="C75" s="1" t="s">
        <v>20</v>
      </c>
      <c r="D75">
        <v>3</v>
      </c>
      <c r="E75" s="1" t="s">
        <v>25</v>
      </c>
      <c r="F75" s="1" t="s">
        <v>15</v>
      </c>
      <c r="G75">
        <v>4755</v>
      </c>
      <c r="H75">
        <v>0</v>
      </c>
      <c r="I75">
        <v>95</v>
      </c>
      <c r="J75">
        <v>360</v>
      </c>
      <c r="K75">
        <v>0</v>
      </c>
      <c r="L75" s="1" t="s">
        <v>31</v>
      </c>
      <c r="M75" s="1" t="s">
        <v>22</v>
      </c>
      <c r="N75">
        <v>4755</v>
      </c>
      <c r="O75" s="1" t="s">
        <v>643</v>
      </c>
      <c r="P75">
        <v>15</v>
      </c>
      <c r="Q75" s="1" t="s">
        <v>643</v>
      </c>
      <c r="R75" s="1" t="str">
        <f t="shared" si="4"/>
        <v>High Risk</v>
      </c>
      <c r="S75" s="1">
        <f t="shared" si="5"/>
        <v>5</v>
      </c>
      <c r="T75" s="1" t="str">
        <f t="shared" si="6"/>
        <v>Low Risk</v>
      </c>
      <c r="U75" s="1" t="str">
        <f t="shared" si="7"/>
        <v>REVIEW</v>
      </c>
      <c r="V75" s="1">
        <f t="shared" si="8"/>
        <v>697.07634518540738</v>
      </c>
    </row>
    <row r="76" spans="1:22" x14ac:dyDescent="0.3">
      <c r="A76" s="1" t="s">
        <v>99</v>
      </c>
      <c r="B76" s="1" t="s">
        <v>14</v>
      </c>
      <c r="C76" s="1" t="s">
        <v>20</v>
      </c>
      <c r="D76">
        <v>3</v>
      </c>
      <c r="E76" s="1" t="s">
        <v>16</v>
      </c>
      <c r="F76" s="1" t="s">
        <v>20</v>
      </c>
      <c r="G76">
        <v>5266</v>
      </c>
      <c r="H76">
        <v>1774</v>
      </c>
      <c r="I76">
        <v>187</v>
      </c>
      <c r="J76">
        <v>360</v>
      </c>
      <c r="K76">
        <v>1</v>
      </c>
      <c r="L76" s="1" t="s">
        <v>31</v>
      </c>
      <c r="M76" s="1" t="s">
        <v>18</v>
      </c>
      <c r="N76">
        <v>7040</v>
      </c>
      <c r="O76" s="1" t="s">
        <v>643</v>
      </c>
      <c r="P76">
        <v>35</v>
      </c>
      <c r="Q76" s="1" t="s">
        <v>643</v>
      </c>
      <c r="R76" s="1" t="str">
        <f t="shared" si="4"/>
        <v>Medium Risk</v>
      </c>
      <c r="S76" s="1">
        <f t="shared" si="5"/>
        <v>85</v>
      </c>
      <c r="T76" s="1" t="str">
        <f t="shared" si="6"/>
        <v>Low Risk</v>
      </c>
      <c r="U76" s="1" t="str">
        <f t="shared" si="7"/>
        <v>APPROVE</v>
      </c>
      <c r="V76" s="1">
        <f t="shared" si="8"/>
        <v>1372.1397531544335</v>
      </c>
    </row>
    <row r="77" spans="1:22" x14ac:dyDescent="0.3">
      <c r="A77" s="1" t="s">
        <v>100</v>
      </c>
      <c r="B77" s="1" t="s">
        <v>14</v>
      </c>
      <c r="C77" s="1" t="s">
        <v>15</v>
      </c>
      <c r="D77">
        <v>0</v>
      </c>
      <c r="E77" s="1" t="s">
        <v>16</v>
      </c>
      <c r="F77" s="1" t="s">
        <v>15</v>
      </c>
      <c r="G77">
        <v>3750</v>
      </c>
      <c r="H77">
        <v>0</v>
      </c>
      <c r="I77">
        <v>113</v>
      </c>
      <c r="J77">
        <v>480</v>
      </c>
      <c r="K77">
        <v>1</v>
      </c>
      <c r="L77" s="1" t="s">
        <v>17</v>
      </c>
      <c r="M77" s="1" t="s">
        <v>22</v>
      </c>
      <c r="N77">
        <v>3750</v>
      </c>
      <c r="O77" s="1" t="s">
        <v>643</v>
      </c>
      <c r="P77">
        <v>40</v>
      </c>
      <c r="Q77" s="1" t="s">
        <v>643</v>
      </c>
      <c r="R77" s="1" t="str">
        <f t="shared" si="4"/>
        <v>Medium Risk</v>
      </c>
      <c r="S77" s="1">
        <f t="shared" si="5"/>
        <v>70</v>
      </c>
      <c r="T77" s="1" t="str">
        <f t="shared" si="6"/>
        <v>Low Risk</v>
      </c>
      <c r="U77" s="1" t="str">
        <f t="shared" si="7"/>
        <v>APPROVE</v>
      </c>
      <c r="V77" s="1">
        <f t="shared" si="8"/>
        <v>785.70220944544803</v>
      </c>
    </row>
    <row r="78" spans="1:22" x14ac:dyDescent="0.3">
      <c r="A78" s="1" t="s">
        <v>101</v>
      </c>
      <c r="B78" s="1" t="s">
        <v>14</v>
      </c>
      <c r="C78" s="1" t="s">
        <v>15</v>
      </c>
      <c r="D78">
        <v>0</v>
      </c>
      <c r="E78" s="1" t="s">
        <v>16</v>
      </c>
      <c r="F78" s="1" t="s">
        <v>15</v>
      </c>
      <c r="G78">
        <v>3750</v>
      </c>
      <c r="H78">
        <v>4750</v>
      </c>
      <c r="I78">
        <v>176</v>
      </c>
      <c r="J78">
        <v>360</v>
      </c>
      <c r="K78">
        <v>1</v>
      </c>
      <c r="L78" s="1" t="s">
        <v>17</v>
      </c>
      <c r="M78" s="1" t="s">
        <v>22</v>
      </c>
      <c r="N78">
        <v>8500</v>
      </c>
      <c r="O78" s="1" t="s">
        <v>645</v>
      </c>
      <c r="P78">
        <v>50</v>
      </c>
      <c r="Q78" s="1" t="s">
        <v>645</v>
      </c>
      <c r="R78" s="1" t="str">
        <f t="shared" si="4"/>
        <v>Low Risk</v>
      </c>
      <c r="S78" s="1">
        <f t="shared" si="5"/>
        <v>70</v>
      </c>
      <c r="T78" s="1" t="str">
        <f t="shared" si="6"/>
        <v>Low Risk</v>
      </c>
      <c r="U78" s="1" t="str">
        <f t="shared" si="7"/>
        <v>APPROVE</v>
      </c>
      <c r="V78" s="1">
        <f t="shared" si="8"/>
        <v>1291.4256500277022</v>
      </c>
    </row>
    <row r="79" spans="1:22" x14ac:dyDescent="0.3">
      <c r="A79" s="1" t="s">
        <v>102</v>
      </c>
      <c r="B79" s="1" t="s">
        <v>14</v>
      </c>
      <c r="C79" s="1" t="s">
        <v>20</v>
      </c>
      <c r="D79">
        <v>1</v>
      </c>
      <c r="E79" s="1" t="s">
        <v>16</v>
      </c>
      <c r="F79" s="1" t="s">
        <v>20</v>
      </c>
      <c r="G79">
        <v>1000</v>
      </c>
      <c r="H79">
        <v>3022</v>
      </c>
      <c r="I79">
        <v>110</v>
      </c>
      <c r="J79">
        <v>360</v>
      </c>
      <c r="K79">
        <v>1</v>
      </c>
      <c r="L79" s="1" t="s">
        <v>17</v>
      </c>
      <c r="M79" s="1" t="s">
        <v>22</v>
      </c>
      <c r="N79">
        <v>4022</v>
      </c>
      <c r="O79" s="1" t="s">
        <v>643</v>
      </c>
      <c r="P79">
        <v>40</v>
      </c>
      <c r="Q79" s="1" t="s">
        <v>643</v>
      </c>
      <c r="R79" s="1" t="str">
        <f t="shared" si="4"/>
        <v>Medium Risk</v>
      </c>
      <c r="S79" s="1">
        <f t="shared" si="5"/>
        <v>70</v>
      </c>
      <c r="T79" s="1" t="str">
        <f t="shared" si="6"/>
        <v>Low Risk</v>
      </c>
      <c r="U79" s="1" t="str">
        <f t="shared" si="7"/>
        <v>APPROVE</v>
      </c>
      <c r="V79" s="1">
        <f t="shared" si="8"/>
        <v>807.14103126731391</v>
      </c>
    </row>
    <row r="80" spans="1:22" x14ac:dyDescent="0.3">
      <c r="A80" s="1" t="s">
        <v>103</v>
      </c>
      <c r="B80" s="1" t="s">
        <v>14</v>
      </c>
      <c r="C80" s="1" t="s">
        <v>20</v>
      </c>
      <c r="D80">
        <v>3</v>
      </c>
      <c r="E80" s="1" t="s">
        <v>16</v>
      </c>
      <c r="F80" s="1" t="s">
        <v>15</v>
      </c>
      <c r="G80">
        <v>3167</v>
      </c>
      <c r="H80">
        <v>4000</v>
      </c>
      <c r="I80">
        <v>180</v>
      </c>
      <c r="J80">
        <v>300</v>
      </c>
      <c r="K80">
        <v>0</v>
      </c>
      <c r="L80" s="1" t="s">
        <v>31</v>
      </c>
      <c r="M80" s="1" t="s">
        <v>22</v>
      </c>
      <c r="N80">
        <v>7167</v>
      </c>
      <c r="O80" s="1" t="s">
        <v>643</v>
      </c>
      <c r="P80">
        <v>35</v>
      </c>
      <c r="Q80" s="1" t="s">
        <v>643</v>
      </c>
      <c r="R80" s="1" t="str">
        <f t="shared" si="4"/>
        <v>High Risk</v>
      </c>
      <c r="S80" s="1">
        <f t="shared" si="5"/>
        <v>25</v>
      </c>
      <c r="T80" s="1" t="str">
        <f t="shared" si="6"/>
        <v>Low Risk</v>
      </c>
      <c r="U80" s="1" t="str">
        <f t="shared" si="7"/>
        <v>REVIEW</v>
      </c>
      <c r="V80" s="1">
        <f t="shared" si="8"/>
        <v>1389.2691948714055</v>
      </c>
    </row>
    <row r="81" spans="1:22" x14ac:dyDescent="0.3">
      <c r="A81" s="1" t="s">
        <v>104</v>
      </c>
      <c r="B81" s="1" t="s">
        <v>14</v>
      </c>
      <c r="C81" s="1" t="s">
        <v>20</v>
      </c>
      <c r="D81">
        <v>3</v>
      </c>
      <c r="E81" s="1" t="s">
        <v>25</v>
      </c>
      <c r="F81" s="1" t="s">
        <v>20</v>
      </c>
      <c r="G81">
        <v>3333</v>
      </c>
      <c r="H81">
        <v>2166</v>
      </c>
      <c r="I81">
        <v>130</v>
      </c>
      <c r="J81">
        <v>360</v>
      </c>
      <c r="K81">
        <v>0</v>
      </c>
      <c r="L81" s="1" t="s">
        <v>31</v>
      </c>
      <c r="M81" s="1" t="s">
        <v>18</v>
      </c>
      <c r="N81">
        <v>5499</v>
      </c>
      <c r="O81" s="1" t="s">
        <v>643</v>
      </c>
      <c r="P81">
        <v>15</v>
      </c>
      <c r="Q81" s="1" t="s">
        <v>643</v>
      </c>
      <c r="R81" s="1" t="str">
        <f t="shared" si="4"/>
        <v>High Risk</v>
      </c>
      <c r="S81" s="1">
        <f t="shared" si="5"/>
        <v>5</v>
      </c>
      <c r="T81" s="1" t="str">
        <f t="shared" si="6"/>
        <v>Low Risk</v>
      </c>
      <c r="U81" s="1" t="str">
        <f t="shared" si="7"/>
        <v>REVIEW</v>
      </c>
      <c r="V81" s="1">
        <f t="shared" si="8"/>
        <v>953.89394604318898</v>
      </c>
    </row>
    <row r="82" spans="1:22" x14ac:dyDescent="0.3">
      <c r="A82" s="1" t="s">
        <v>105</v>
      </c>
      <c r="B82" s="1" t="s">
        <v>42</v>
      </c>
      <c r="C82" s="1" t="s">
        <v>15</v>
      </c>
      <c r="D82">
        <v>0</v>
      </c>
      <c r="E82" s="1" t="s">
        <v>16</v>
      </c>
      <c r="F82" s="1" t="s">
        <v>15</v>
      </c>
      <c r="G82">
        <v>3846</v>
      </c>
      <c r="H82">
        <v>0</v>
      </c>
      <c r="I82">
        <v>111</v>
      </c>
      <c r="J82">
        <v>360</v>
      </c>
      <c r="K82">
        <v>1</v>
      </c>
      <c r="L82" s="1" t="s">
        <v>31</v>
      </c>
      <c r="M82" s="1" t="s">
        <v>18</v>
      </c>
      <c r="N82">
        <v>3846</v>
      </c>
      <c r="O82" s="1" t="s">
        <v>643</v>
      </c>
      <c r="P82">
        <v>35</v>
      </c>
      <c r="Q82" s="1" t="s">
        <v>643</v>
      </c>
      <c r="R82" s="1" t="str">
        <f t="shared" si="4"/>
        <v>Medium Risk</v>
      </c>
      <c r="S82" s="1">
        <f t="shared" si="5"/>
        <v>65</v>
      </c>
      <c r="T82" s="1" t="str">
        <f t="shared" si="6"/>
        <v>Low Risk</v>
      </c>
      <c r="U82" s="1" t="str">
        <f t="shared" si="7"/>
        <v>APPROVE</v>
      </c>
      <c r="V82" s="1">
        <f t="shared" si="8"/>
        <v>814.47867700610766</v>
      </c>
    </row>
    <row r="83" spans="1:22" x14ac:dyDescent="0.3">
      <c r="A83" s="1" t="s">
        <v>106</v>
      </c>
      <c r="B83" s="1" t="s">
        <v>14</v>
      </c>
      <c r="C83" s="1" t="s">
        <v>20</v>
      </c>
      <c r="D83">
        <v>1</v>
      </c>
      <c r="E83" s="1" t="s">
        <v>16</v>
      </c>
      <c r="F83" s="1" t="s">
        <v>20</v>
      </c>
      <c r="G83">
        <v>2395</v>
      </c>
      <c r="H83">
        <v>0</v>
      </c>
      <c r="I83">
        <v>146</v>
      </c>
      <c r="J83">
        <v>360</v>
      </c>
      <c r="K83">
        <v>1</v>
      </c>
      <c r="L83" s="1" t="s">
        <v>31</v>
      </c>
      <c r="M83" s="1" t="s">
        <v>18</v>
      </c>
      <c r="N83">
        <v>2395</v>
      </c>
      <c r="O83" s="1" t="s">
        <v>644</v>
      </c>
      <c r="P83">
        <v>25</v>
      </c>
      <c r="Q83" s="1" t="s">
        <v>644</v>
      </c>
      <c r="R83" s="1" t="str">
        <f t="shared" si="4"/>
        <v>High Risk</v>
      </c>
      <c r="S83" s="1">
        <f t="shared" si="5"/>
        <v>65</v>
      </c>
      <c r="T83" s="1" t="str">
        <f t="shared" si="6"/>
        <v>Low Risk</v>
      </c>
      <c r="U83" s="1" t="str">
        <f t="shared" si="7"/>
        <v>APPROVE</v>
      </c>
      <c r="V83" s="1">
        <f t="shared" si="8"/>
        <v>1071.2962778638891</v>
      </c>
    </row>
    <row r="84" spans="1:22" x14ac:dyDescent="0.3">
      <c r="A84" s="1" t="s">
        <v>107</v>
      </c>
      <c r="B84" s="1" t="s">
        <v>42</v>
      </c>
      <c r="C84" s="1" t="s">
        <v>20</v>
      </c>
      <c r="D84">
        <v>2</v>
      </c>
      <c r="E84" s="1" t="s">
        <v>16</v>
      </c>
      <c r="F84" s="1" t="s">
        <v>15</v>
      </c>
      <c r="G84">
        <v>1378</v>
      </c>
      <c r="H84">
        <v>1881</v>
      </c>
      <c r="I84">
        <v>167</v>
      </c>
      <c r="J84">
        <v>360</v>
      </c>
      <c r="K84">
        <v>1</v>
      </c>
      <c r="L84" s="1" t="s">
        <v>17</v>
      </c>
      <c r="M84" s="1" t="s">
        <v>22</v>
      </c>
      <c r="N84">
        <v>3259</v>
      </c>
      <c r="O84" s="1" t="s">
        <v>643</v>
      </c>
      <c r="P84">
        <v>40</v>
      </c>
      <c r="Q84" s="1" t="s">
        <v>643</v>
      </c>
      <c r="R84" s="1" t="str">
        <f t="shared" si="4"/>
        <v>Medium Risk</v>
      </c>
      <c r="S84" s="1">
        <f t="shared" si="5"/>
        <v>70</v>
      </c>
      <c r="T84" s="1" t="str">
        <f t="shared" si="6"/>
        <v>Low Risk</v>
      </c>
      <c r="U84" s="1" t="str">
        <f t="shared" si="7"/>
        <v>APPROVE</v>
      </c>
      <c r="V84" s="1">
        <f t="shared" si="8"/>
        <v>1225.3868383785582</v>
      </c>
    </row>
    <row r="85" spans="1:22" x14ac:dyDescent="0.3">
      <c r="A85" s="1" t="s">
        <v>108</v>
      </c>
      <c r="B85" s="1" t="s">
        <v>14</v>
      </c>
      <c r="C85" s="1" t="s">
        <v>20</v>
      </c>
      <c r="D85">
        <v>0</v>
      </c>
      <c r="E85" s="1" t="s">
        <v>16</v>
      </c>
      <c r="F85" s="1" t="s">
        <v>15</v>
      </c>
      <c r="G85">
        <v>6000</v>
      </c>
      <c r="H85">
        <v>2250</v>
      </c>
      <c r="I85">
        <v>265</v>
      </c>
      <c r="J85">
        <v>360</v>
      </c>
      <c r="K85">
        <v>0</v>
      </c>
      <c r="L85" s="1" t="s">
        <v>31</v>
      </c>
      <c r="M85" s="1" t="s">
        <v>22</v>
      </c>
      <c r="N85">
        <v>8250</v>
      </c>
      <c r="O85" s="1" t="s">
        <v>645</v>
      </c>
      <c r="P85">
        <v>45</v>
      </c>
      <c r="Q85" s="1" t="s">
        <v>645</v>
      </c>
      <c r="R85" s="1" t="str">
        <f t="shared" si="4"/>
        <v>High Risk</v>
      </c>
      <c r="S85" s="1">
        <f t="shared" si="5"/>
        <v>45</v>
      </c>
      <c r="T85" s="1" t="str">
        <f t="shared" si="6"/>
        <v>Low Risk</v>
      </c>
      <c r="U85" s="1" t="str">
        <f t="shared" si="7"/>
        <v>REVIEW</v>
      </c>
      <c r="V85" s="1">
        <f t="shared" si="8"/>
        <v>1944.4761207803467</v>
      </c>
    </row>
    <row r="86" spans="1:22" x14ac:dyDescent="0.3">
      <c r="A86" s="1" t="s">
        <v>109</v>
      </c>
      <c r="B86" s="1" t="s">
        <v>14</v>
      </c>
      <c r="C86" s="1" t="s">
        <v>20</v>
      </c>
      <c r="D86">
        <v>1</v>
      </c>
      <c r="E86" s="1" t="s">
        <v>16</v>
      </c>
      <c r="F86" s="1" t="s">
        <v>15</v>
      </c>
      <c r="G86">
        <v>3988</v>
      </c>
      <c r="H86">
        <v>0</v>
      </c>
      <c r="I86">
        <v>50</v>
      </c>
      <c r="J86">
        <v>240</v>
      </c>
      <c r="K86">
        <v>1</v>
      </c>
      <c r="L86" s="1" t="s">
        <v>17</v>
      </c>
      <c r="M86" s="1" t="s">
        <v>18</v>
      </c>
      <c r="N86">
        <v>3988</v>
      </c>
      <c r="O86" s="1" t="s">
        <v>643</v>
      </c>
      <c r="P86">
        <v>40</v>
      </c>
      <c r="Q86" s="1" t="s">
        <v>643</v>
      </c>
      <c r="R86" s="1" t="str">
        <f t="shared" si="4"/>
        <v>Medium Risk</v>
      </c>
      <c r="S86" s="1">
        <f t="shared" si="5"/>
        <v>70</v>
      </c>
      <c r="T86" s="1" t="str">
        <f t="shared" si="6"/>
        <v>Low Risk</v>
      </c>
      <c r="U86" s="1" t="str">
        <f t="shared" si="7"/>
        <v>APPROVE</v>
      </c>
      <c r="V86" s="1">
        <f t="shared" si="8"/>
        <v>418.22003449673139</v>
      </c>
    </row>
    <row r="87" spans="1:22" x14ac:dyDescent="0.3">
      <c r="A87" s="1" t="s">
        <v>110</v>
      </c>
      <c r="B87" s="1" t="s">
        <v>14</v>
      </c>
      <c r="C87" s="1" t="s">
        <v>15</v>
      </c>
      <c r="D87">
        <v>0</v>
      </c>
      <c r="E87" s="1" t="s">
        <v>16</v>
      </c>
      <c r="F87" s="1" t="s">
        <v>15</v>
      </c>
      <c r="G87">
        <v>2366</v>
      </c>
      <c r="H87">
        <v>2531</v>
      </c>
      <c r="I87">
        <v>136</v>
      </c>
      <c r="J87">
        <v>360</v>
      </c>
      <c r="K87">
        <v>1</v>
      </c>
      <c r="L87" s="1" t="s">
        <v>31</v>
      </c>
      <c r="M87" s="1" t="s">
        <v>18</v>
      </c>
      <c r="N87">
        <v>4897</v>
      </c>
      <c r="O87" s="1" t="s">
        <v>643</v>
      </c>
      <c r="P87">
        <v>35</v>
      </c>
      <c r="Q87" s="1" t="s">
        <v>643</v>
      </c>
      <c r="R87" s="1" t="str">
        <f t="shared" si="4"/>
        <v>Medium Risk</v>
      </c>
      <c r="S87" s="1">
        <f t="shared" si="5"/>
        <v>65</v>
      </c>
      <c r="T87" s="1" t="str">
        <f t="shared" si="6"/>
        <v>Low Risk</v>
      </c>
      <c r="U87" s="1" t="str">
        <f t="shared" si="7"/>
        <v>APPROVE</v>
      </c>
      <c r="V87" s="1">
        <f t="shared" si="8"/>
        <v>997.91982047595172</v>
      </c>
    </row>
    <row r="88" spans="1:22" x14ac:dyDescent="0.3">
      <c r="A88" s="1" t="s">
        <v>111</v>
      </c>
      <c r="B88" s="1" t="s">
        <v>14</v>
      </c>
      <c r="C88" s="1" t="s">
        <v>20</v>
      </c>
      <c r="D88">
        <v>2</v>
      </c>
      <c r="E88" s="1" t="s">
        <v>25</v>
      </c>
      <c r="F88" s="1" t="s">
        <v>15</v>
      </c>
      <c r="G88">
        <v>3333</v>
      </c>
      <c r="H88">
        <v>2000</v>
      </c>
      <c r="I88">
        <v>99</v>
      </c>
      <c r="J88">
        <v>360</v>
      </c>
      <c r="K88">
        <v>0</v>
      </c>
      <c r="L88" s="1" t="s">
        <v>31</v>
      </c>
      <c r="M88" s="1" t="s">
        <v>18</v>
      </c>
      <c r="N88">
        <v>5333</v>
      </c>
      <c r="O88" s="1" t="s">
        <v>643</v>
      </c>
      <c r="P88">
        <v>15</v>
      </c>
      <c r="Q88" s="1" t="s">
        <v>643</v>
      </c>
      <c r="R88" s="1" t="str">
        <f t="shared" si="4"/>
        <v>High Risk</v>
      </c>
      <c r="S88" s="1">
        <f t="shared" si="5"/>
        <v>5</v>
      </c>
      <c r="T88" s="1" t="str">
        <f t="shared" si="6"/>
        <v>Low Risk</v>
      </c>
      <c r="U88" s="1" t="str">
        <f t="shared" si="7"/>
        <v>REVIEW</v>
      </c>
      <c r="V88" s="1">
        <f t="shared" si="8"/>
        <v>726.42692814058239</v>
      </c>
    </row>
    <row r="89" spans="1:22" x14ac:dyDescent="0.3">
      <c r="A89" s="1" t="s">
        <v>112</v>
      </c>
      <c r="B89" s="1" t="s">
        <v>14</v>
      </c>
      <c r="C89" s="1" t="s">
        <v>20</v>
      </c>
      <c r="D89">
        <v>0</v>
      </c>
      <c r="E89" s="1" t="s">
        <v>16</v>
      </c>
      <c r="F89" s="1" t="s">
        <v>15</v>
      </c>
      <c r="G89">
        <v>2500</v>
      </c>
      <c r="H89">
        <v>2118</v>
      </c>
      <c r="I89">
        <v>104</v>
      </c>
      <c r="J89">
        <v>360</v>
      </c>
      <c r="K89">
        <v>1</v>
      </c>
      <c r="L89" s="1" t="s">
        <v>31</v>
      </c>
      <c r="M89" s="1" t="s">
        <v>18</v>
      </c>
      <c r="N89">
        <v>4618</v>
      </c>
      <c r="O89" s="1" t="s">
        <v>643</v>
      </c>
      <c r="P89">
        <v>35</v>
      </c>
      <c r="Q89" s="1" t="s">
        <v>643</v>
      </c>
      <c r="R89" s="1" t="str">
        <f t="shared" si="4"/>
        <v>Medium Risk</v>
      </c>
      <c r="S89" s="1">
        <f t="shared" si="5"/>
        <v>65</v>
      </c>
      <c r="T89" s="1" t="str">
        <f t="shared" si="6"/>
        <v>Low Risk</v>
      </c>
      <c r="U89" s="1" t="str">
        <f t="shared" si="7"/>
        <v>APPROVE</v>
      </c>
      <c r="V89" s="1">
        <f t="shared" si="8"/>
        <v>763.11515683455127</v>
      </c>
    </row>
    <row r="90" spans="1:22" x14ac:dyDescent="0.3">
      <c r="A90" s="1" t="s">
        <v>113</v>
      </c>
      <c r="B90" s="1" t="s">
        <v>14</v>
      </c>
      <c r="C90" s="1" t="s">
        <v>15</v>
      </c>
      <c r="D90">
        <v>0</v>
      </c>
      <c r="E90" s="1" t="s">
        <v>16</v>
      </c>
      <c r="F90" s="1" t="s">
        <v>15</v>
      </c>
      <c r="G90">
        <v>8566</v>
      </c>
      <c r="H90">
        <v>0</v>
      </c>
      <c r="I90">
        <v>210</v>
      </c>
      <c r="J90">
        <v>360</v>
      </c>
      <c r="K90">
        <v>1</v>
      </c>
      <c r="L90" s="1" t="s">
        <v>17</v>
      </c>
      <c r="M90" s="1" t="s">
        <v>18</v>
      </c>
      <c r="N90">
        <v>8566</v>
      </c>
      <c r="O90" s="1" t="s">
        <v>645</v>
      </c>
      <c r="P90">
        <v>50</v>
      </c>
      <c r="Q90" s="1" t="s">
        <v>645</v>
      </c>
      <c r="R90" s="1" t="str">
        <f t="shared" si="4"/>
        <v>Low Risk</v>
      </c>
      <c r="S90" s="1">
        <f t="shared" si="5"/>
        <v>90</v>
      </c>
      <c r="T90" s="1" t="str">
        <f t="shared" si="6"/>
        <v>Low Risk</v>
      </c>
      <c r="U90" s="1" t="str">
        <f t="shared" si="7"/>
        <v>APPROVE</v>
      </c>
      <c r="V90" s="1">
        <f t="shared" si="8"/>
        <v>1540.90560514669</v>
      </c>
    </row>
    <row r="91" spans="1:22" x14ac:dyDescent="0.3">
      <c r="A91" s="1" t="s">
        <v>114</v>
      </c>
      <c r="B91" s="1" t="s">
        <v>14</v>
      </c>
      <c r="C91" s="1" t="s">
        <v>20</v>
      </c>
      <c r="D91">
        <v>0</v>
      </c>
      <c r="E91" s="1" t="s">
        <v>16</v>
      </c>
      <c r="F91" s="1" t="s">
        <v>15</v>
      </c>
      <c r="G91">
        <v>5695</v>
      </c>
      <c r="H91">
        <v>4167</v>
      </c>
      <c r="I91">
        <v>175</v>
      </c>
      <c r="J91">
        <v>360</v>
      </c>
      <c r="K91">
        <v>1</v>
      </c>
      <c r="L91" s="1" t="s">
        <v>31</v>
      </c>
      <c r="M91" s="1" t="s">
        <v>18</v>
      </c>
      <c r="N91">
        <v>9862</v>
      </c>
      <c r="O91" s="1" t="s">
        <v>645</v>
      </c>
      <c r="P91">
        <v>45</v>
      </c>
      <c r="Q91" s="1" t="s">
        <v>645</v>
      </c>
      <c r="R91" s="1" t="str">
        <f t="shared" si="4"/>
        <v>Low Risk</v>
      </c>
      <c r="S91" s="1">
        <f t="shared" si="5"/>
        <v>85</v>
      </c>
      <c r="T91" s="1" t="str">
        <f t="shared" si="6"/>
        <v>Low Risk</v>
      </c>
      <c r="U91" s="1" t="str">
        <f t="shared" si="7"/>
        <v>APPROVE</v>
      </c>
      <c r="V91" s="1">
        <f t="shared" si="8"/>
        <v>1284.0880042889082</v>
      </c>
    </row>
    <row r="92" spans="1:22" x14ac:dyDescent="0.3">
      <c r="A92" s="1" t="s">
        <v>115</v>
      </c>
      <c r="B92" s="1" t="s">
        <v>14</v>
      </c>
      <c r="C92" s="1" t="s">
        <v>20</v>
      </c>
      <c r="D92">
        <v>0</v>
      </c>
      <c r="E92" s="1" t="s">
        <v>16</v>
      </c>
      <c r="F92" s="1" t="s">
        <v>15</v>
      </c>
      <c r="G92">
        <v>2958</v>
      </c>
      <c r="H92">
        <v>2900</v>
      </c>
      <c r="I92">
        <v>131</v>
      </c>
      <c r="J92">
        <v>360</v>
      </c>
      <c r="K92">
        <v>1</v>
      </c>
      <c r="L92" s="1" t="s">
        <v>31</v>
      </c>
      <c r="M92" s="1" t="s">
        <v>18</v>
      </c>
      <c r="N92">
        <v>5858</v>
      </c>
      <c r="O92" s="1" t="s">
        <v>643</v>
      </c>
      <c r="P92">
        <v>35</v>
      </c>
      <c r="Q92" s="1" t="s">
        <v>643</v>
      </c>
      <c r="R92" s="1" t="str">
        <f t="shared" si="4"/>
        <v>Medium Risk</v>
      </c>
      <c r="S92" s="1">
        <f t="shared" si="5"/>
        <v>65</v>
      </c>
      <c r="T92" s="1" t="str">
        <f t="shared" si="6"/>
        <v>Low Risk</v>
      </c>
      <c r="U92" s="1" t="str">
        <f t="shared" si="7"/>
        <v>APPROVE</v>
      </c>
      <c r="V92" s="1">
        <f t="shared" si="8"/>
        <v>961.23159178198284</v>
      </c>
    </row>
    <row r="93" spans="1:22" x14ac:dyDescent="0.3">
      <c r="A93" s="1" t="s">
        <v>116</v>
      </c>
      <c r="B93" s="1" t="s">
        <v>14</v>
      </c>
      <c r="C93" s="1" t="s">
        <v>20</v>
      </c>
      <c r="D93">
        <v>2</v>
      </c>
      <c r="E93" s="1" t="s">
        <v>16</v>
      </c>
      <c r="F93" s="1" t="s">
        <v>15</v>
      </c>
      <c r="G93">
        <v>6250</v>
      </c>
      <c r="H93">
        <v>5654</v>
      </c>
      <c r="I93">
        <v>188</v>
      </c>
      <c r="J93">
        <v>180</v>
      </c>
      <c r="K93">
        <v>1</v>
      </c>
      <c r="L93" s="1" t="s">
        <v>31</v>
      </c>
      <c r="M93" s="1" t="s">
        <v>18</v>
      </c>
      <c r="N93">
        <v>11904</v>
      </c>
      <c r="O93" s="1" t="s">
        <v>645</v>
      </c>
      <c r="P93">
        <v>45</v>
      </c>
      <c r="Q93" s="1" t="s">
        <v>645</v>
      </c>
      <c r="R93" s="1" t="str">
        <f t="shared" si="4"/>
        <v>Low Risk</v>
      </c>
      <c r="S93" s="1">
        <f t="shared" si="5"/>
        <v>85</v>
      </c>
      <c r="T93" s="1" t="str">
        <f t="shared" si="6"/>
        <v>Low Risk</v>
      </c>
      <c r="U93" s="1" t="str">
        <f t="shared" si="7"/>
        <v>APPROVE</v>
      </c>
      <c r="V93" s="1">
        <f t="shared" si="8"/>
        <v>1796.6259185410606</v>
      </c>
    </row>
    <row r="94" spans="1:22" x14ac:dyDescent="0.3">
      <c r="A94" s="1" t="s">
        <v>117</v>
      </c>
      <c r="B94" s="1" t="s">
        <v>14</v>
      </c>
      <c r="C94" s="1" t="s">
        <v>20</v>
      </c>
      <c r="D94">
        <v>2</v>
      </c>
      <c r="E94" s="1" t="s">
        <v>25</v>
      </c>
      <c r="F94" s="1" t="s">
        <v>15</v>
      </c>
      <c r="G94">
        <v>3273</v>
      </c>
      <c r="H94">
        <v>1820</v>
      </c>
      <c r="I94">
        <v>81</v>
      </c>
      <c r="J94">
        <v>360</v>
      </c>
      <c r="K94">
        <v>1</v>
      </c>
      <c r="L94" s="1" t="s">
        <v>17</v>
      </c>
      <c r="M94" s="1" t="s">
        <v>18</v>
      </c>
      <c r="N94">
        <v>5093</v>
      </c>
      <c r="O94" s="1" t="s">
        <v>643</v>
      </c>
      <c r="P94">
        <v>20</v>
      </c>
      <c r="Q94" s="1" t="s">
        <v>643</v>
      </c>
      <c r="R94" s="1" t="str">
        <f t="shared" si="4"/>
        <v>Medium Risk</v>
      </c>
      <c r="S94" s="1">
        <f t="shared" si="5"/>
        <v>50</v>
      </c>
      <c r="T94" s="1" t="str">
        <f t="shared" si="6"/>
        <v>Low Risk</v>
      </c>
      <c r="U94" s="1" t="str">
        <f t="shared" si="7"/>
        <v>APPROVE</v>
      </c>
      <c r="V94" s="1">
        <f t="shared" si="8"/>
        <v>594.34930484229471</v>
      </c>
    </row>
    <row r="95" spans="1:22" x14ac:dyDescent="0.3">
      <c r="A95" s="1" t="s">
        <v>118</v>
      </c>
      <c r="B95" s="1" t="s">
        <v>14</v>
      </c>
      <c r="C95" s="1" t="s">
        <v>15</v>
      </c>
      <c r="D95">
        <v>0</v>
      </c>
      <c r="E95" s="1" t="s">
        <v>16</v>
      </c>
      <c r="F95" s="1" t="s">
        <v>15</v>
      </c>
      <c r="G95">
        <v>4133</v>
      </c>
      <c r="H95">
        <v>0</v>
      </c>
      <c r="I95">
        <v>122</v>
      </c>
      <c r="J95">
        <v>360</v>
      </c>
      <c r="K95">
        <v>1</v>
      </c>
      <c r="L95" s="1" t="s">
        <v>31</v>
      </c>
      <c r="M95" s="1" t="s">
        <v>18</v>
      </c>
      <c r="N95">
        <v>4133</v>
      </c>
      <c r="O95" s="1" t="s">
        <v>643</v>
      </c>
      <c r="P95">
        <v>35</v>
      </c>
      <c r="Q95" s="1" t="s">
        <v>643</v>
      </c>
      <c r="R95" s="1" t="str">
        <f t="shared" si="4"/>
        <v>Medium Risk</v>
      </c>
      <c r="S95" s="1">
        <f t="shared" si="5"/>
        <v>65</v>
      </c>
      <c r="T95" s="1" t="str">
        <f t="shared" si="6"/>
        <v>Low Risk</v>
      </c>
      <c r="U95" s="1" t="str">
        <f t="shared" si="7"/>
        <v>APPROVE</v>
      </c>
      <c r="V95" s="1">
        <f t="shared" si="8"/>
        <v>895.19278013283895</v>
      </c>
    </row>
    <row r="96" spans="1:22" x14ac:dyDescent="0.3">
      <c r="A96" s="1" t="s">
        <v>119</v>
      </c>
      <c r="B96" s="1" t="s">
        <v>14</v>
      </c>
      <c r="C96" s="1" t="s">
        <v>15</v>
      </c>
      <c r="D96">
        <v>0</v>
      </c>
      <c r="E96" s="1" t="s">
        <v>25</v>
      </c>
      <c r="F96" s="1" t="s">
        <v>15</v>
      </c>
      <c r="G96">
        <v>3620</v>
      </c>
      <c r="H96">
        <v>0</v>
      </c>
      <c r="I96">
        <v>25</v>
      </c>
      <c r="J96">
        <v>120</v>
      </c>
      <c r="K96">
        <v>1</v>
      </c>
      <c r="L96" s="1" t="s">
        <v>31</v>
      </c>
      <c r="M96" s="1" t="s">
        <v>18</v>
      </c>
      <c r="N96">
        <v>3620</v>
      </c>
      <c r="O96" s="1" t="s">
        <v>643</v>
      </c>
      <c r="P96">
        <v>15</v>
      </c>
      <c r="Q96" s="1" t="s">
        <v>643</v>
      </c>
      <c r="R96" s="1" t="str">
        <f t="shared" si="4"/>
        <v>Medium Risk</v>
      </c>
      <c r="S96" s="1">
        <f t="shared" si="5"/>
        <v>45</v>
      </c>
      <c r="T96" s="1" t="str">
        <f t="shared" si="6"/>
        <v>Low Risk</v>
      </c>
      <c r="U96" s="1" t="str">
        <f t="shared" si="7"/>
        <v>APPROVE</v>
      </c>
      <c r="V96" s="1">
        <f t="shared" si="8"/>
        <v>303.31898588839232</v>
      </c>
    </row>
    <row r="97" spans="1:22" x14ac:dyDescent="0.3">
      <c r="A97" s="1" t="s">
        <v>120</v>
      </c>
      <c r="B97" s="1" t="s">
        <v>14</v>
      </c>
      <c r="C97" s="1" t="s">
        <v>15</v>
      </c>
      <c r="D97">
        <v>0</v>
      </c>
      <c r="E97" s="1" t="s">
        <v>16</v>
      </c>
      <c r="F97" s="1" t="s">
        <v>15</v>
      </c>
      <c r="G97">
        <v>6782</v>
      </c>
      <c r="H97">
        <v>0</v>
      </c>
      <c r="I97">
        <v>146</v>
      </c>
      <c r="J97">
        <v>360</v>
      </c>
      <c r="K97">
        <v>0</v>
      </c>
      <c r="L97" s="1" t="s">
        <v>17</v>
      </c>
      <c r="M97" s="1" t="s">
        <v>22</v>
      </c>
      <c r="N97">
        <v>6782</v>
      </c>
      <c r="O97" s="1" t="s">
        <v>643</v>
      </c>
      <c r="P97">
        <v>40</v>
      </c>
      <c r="Q97" s="1" t="s">
        <v>643</v>
      </c>
      <c r="R97" s="1" t="str">
        <f t="shared" si="4"/>
        <v>High Risk</v>
      </c>
      <c r="S97" s="1">
        <f t="shared" si="5"/>
        <v>50</v>
      </c>
      <c r="T97" s="1" t="str">
        <f t="shared" si="6"/>
        <v>Low Risk</v>
      </c>
      <c r="U97" s="1" t="str">
        <f t="shared" si="7"/>
        <v>REVIEW</v>
      </c>
      <c r="V97" s="1">
        <f t="shared" si="8"/>
        <v>1071.2962778638891</v>
      </c>
    </row>
    <row r="98" spans="1:22" x14ac:dyDescent="0.3">
      <c r="A98" s="1" t="s">
        <v>121</v>
      </c>
      <c r="B98" s="1" t="s">
        <v>42</v>
      </c>
      <c r="C98" s="1" t="s">
        <v>20</v>
      </c>
      <c r="D98">
        <v>0</v>
      </c>
      <c r="E98" s="1" t="s">
        <v>16</v>
      </c>
      <c r="F98" s="1" t="s">
        <v>15</v>
      </c>
      <c r="G98">
        <v>2484</v>
      </c>
      <c r="H98">
        <v>2302</v>
      </c>
      <c r="I98">
        <v>137</v>
      </c>
      <c r="J98">
        <v>360</v>
      </c>
      <c r="K98">
        <v>1</v>
      </c>
      <c r="L98" s="1" t="s">
        <v>31</v>
      </c>
      <c r="M98" s="1" t="s">
        <v>18</v>
      </c>
      <c r="N98">
        <v>4786</v>
      </c>
      <c r="O98" s="1" t="s">
        <v>643</v>
      </c>
      <c r="P98">
        <v>35</v>
      </c>
      <c r="Q98" s="1" t="s">
        <v>643</v>
      </c>
      <c r="R98" s="1" t="str">
        <f t="shared" si="4"/>
        <v>Medium Risk</v>
      </c>
      <c r="S98" s="1">
        <f t="shared" si="5"/>
        <v>65</v>
      </c>
      <c r="T98" s="1" t="str">
        <f t="shared" si="6"/>
        <v>Low Risk</v>
      </c>
      <c r="U98" s="1" t="str">
        <f t="shared" si="7"/>
        <v>APPROVE</v>
      </c>
      <c r="V98" s="1">
        <f t="shared" si="8"/>
        <v>1005.2574662147454</v>
      </c>
    </row>
    <row r="99" spans="1:22" x14ac:dyDescent="0.3">
      <c r="A99" s="1" t="s">
        <v>122</v>
      </c>
      <c r="B99" s="1" t="s">
        <v>14</v>
      </c>
      <c r="C99" s="1" t="s">
        <v>20</v>
      </c>
      <c r="D99">
        <v>0</v>
      </c>
      <c r="E99" s="1" t="s">
        <v>16</v>
      </c>
      <c r="F99" s="1" t="s">
        <v>15</v>
      </c>
      <c r="G99">
        <v>1977</v>
      </c>
      <c r="H99">
        <v>997</v>
      </c>
      <c r="I99">
        <v>50</v>
      </c>
      <c r="J99">
        <v>360</v>
      </c>
      <c r="K99">
        <v>1</v>
      </c>
      <c r="L99" s="1" t="s">
        <v>31</v>
      </c>
      <c r="M99" s="1" t="s">
        <v>18</v>
      </c>
      <c r="N99">
        <v>2974</v>
      </c>
      <c r="O99" s="1" t="s">
        <v>644</v>
      </c>
      <c r="P99">
        <v>25</v>
      </c>
      <c r="Q99" s="1" t="s">
        <v>644</v>
      </c>
      <c r="R99" s="1" t="str">
        <f t="shared" si="4"/>
        <v>High Risk</v>
      </c>
      <c r="S99" s="1">
        <f t="shared" si="5"/>
        <v>65</v>
      </c>
      <c r="T99" s="1" t="str">
        <f t="shared" si="6"/>
        <v>Low Risk</v>
      </c>
      <c r="U99" s="1" t="str">
        <f t="shared" si="7"/>
        <v>APPROVE</v>
      </c>
      <c r="V99" s="1">
        <f t="shared" si="8"/>
        <v>366.88228693968807</v>
      </c>
    </row>
    <row r="100" spans="1:22" x14ac:dyDescent="0.3">
      <c r="A100" s="1" t="s">
        <v>123</v>
      </c>
      <c r="B100" s="1" t="s">
        <v>14</v>
      </c>
      <c r="C100" s="1" t="s">
        <v>20</v>
      </c>
      <c r="D100">
        <v>0</v>
      </c>
      <c r="E100" s="1" t="s">
        <v>25</v>
      </c>
      <c r="F100" s="1" t="s">
        <v>15</v>
      </c>
      <c r="G100">
        <v>4188</v>
      </c>
      <c r="H100">
        <v>0</v>
      </c>
      <c r="I100">
        <v>115</v>
      </c>
      <c r="J100">
        <v>180</v>
      </c>
      <c r="K100">
        <v>1</v>
      </c>
      <c r="L100" s="1" t="s">
        <v>31</v>
      </c>
      <c r="M100" s="1" t="s">
        <v>18</v>
      </c>
      <c r="N100">
        <v>4188</v>
      </c>
      <c r="O100" s="1" t="s">
        <v>643</v>
      </c>
      <c r="P100">
        <v>15</v>
      </c>
      <c r="Q100" s="1" t="s">
        <v>643</v>
      </c>
      <c r="R100" s="1" t="str">
        <f t="shared" si="4"/>
        <v>Medium Risk</v>
      </c>
      <c r="S100" s="1">
        <f t="shared" si="5"/>
        <v>45</v>
      </c>
      <c r="T100" s="1" t="str">
        <f t="shared" si="6"/>
        <v>Low Risk</v>
      </c>
      <c r="U100" s="1" t="str">
        <f t="shared" si="7"/>
        <v>APPROVE</v>
      </c>
      <c r="V100" s="1">
        <f t="shared" si="8"/>
        <v>1098.9998969799042</v>
      </c>
    </row>
    <row r="101" spans="1:22" x14ac:dyDescent="0.3">
      <c r="A101" s="1" t="s">
        <v>124</v>
      </c>
      <c r="B101" s="1" t="s">
        <v>14</v>
      </c>
      <c r="C101" s="1" t="s">
        <v>20</v>
      </c>
      <c r="D101">
        <v>0</v>
      </c>
      <c r="E101" s="1" t="s">
        <v>16</v>
      </c>
      <c r="F101" s="1" t="s">
        <v>15</v>
      </c>
      <c r="G101">
        <v>1759</v>
      </c>
      <c r="H101">
        <v>3541</v>
      </c>
      <c r="I101">
        <v>131</v>
      </c>
      <c r="J101">
        <v>360</v>
      </c>
      <c r="K101">
        <v>1</v>
      </c>
      <c r="L101" s="1" t="s">
        <v>31</v>
      </c>
      <c r="M101" s="1" t="s">
        <v>18</v>
      </c>
      <c r="N101">
        <v>5300</v>
      </c>
      <c r="O101" s="1" t="s">
        <v>643</v>
      </c>
      <c r="P101">
        <v>35</v>
      </c>
      <c r="Q101" s="1" t="s">
        <v>643</v>
      </c>
      <c r="R101" s="1" t="str">
        <f t="shared" si="4"/>
        <v>Medium Risk</v>
      </c>
      <c r="S101" s="1">
        <f t="shared" si="5"/>
        <v>65</v>
      </c>
      <c r="T101" s="1" t="str">
        <f t="shared" si="6"/>
        <v>Low Risk</v>
      </c>
      <c r="U101" s="1" t="str">
        <f t="shared" si="7"/>
        <v>APPROVE</v>
      </c>
      <c r="V101" s="1">
        <f t="shared" si="8"/>
        <v>961.23159178198284</v>
      </c>
    </row>
    <row r="102" spans="1:22" x14ac:dyDescent="0.3">
      <c r="A102" s="1" t="s">
        <v>125</v>
      </c>
      <c r="B102" s="1" t="s">
        <v>14</v>
      </c>
      <c r="C102" s="1" t="s">
        <v>20</v>
      </c>
      <c r="D102">
        <v>2</v>
      </c>
      <c r="E102" s="1" t="s">
        <v>25</v>
      </c>
      <c r="F102" s="1" t="s">
        <v>15</v>
      </c>
      <c r="G102">
        <v>4288</v>
      </c>
      <c r="H102">
        <v>3263</v>
      </c>
      <c r="I102">
        <v>133</v>
      </c>
      <c r="J102">
        <v>180</v>
      </c>
      <c r="K102">
        <v>1</v>
      </c>
      <c r="L102" s="1" t="s">
        <v>17</v>
      </c>
      <c r="M102" s="1" t="s">
        <v>18</v>
      </c>
      <c r="N102">
        <v>7551</v>
      </c>
      <c r="O102" s="1" t="s">
        <v>643</v>
      </c>
      <c r="P102">
        <v>20</v>
      </c>
      <c r="Q102" s="1" t="s">
        <v>643</v>
      </c>
      <c r="R102" s="1" t="str">
        <f t="shared" si="4"/>
        <v>Medium Risk</v>
      </c>
      <c r="S102" s="1">
        <f t="shared" si="5"/>
        <v>50</v>
      </c>
      <c r="T102" s="1" t="str">
        <f t="shared" si="6"/>
        <v>Low Risk</v>
      </c>
      <c r="U102" s="1" t="str">
        <f t="shared" si="7"/>
        <v>APPROVE</v>
      </c>
      <c r="V102" s="1">
        <f t="shared" si="8"/>
        <v>1271.0172721593674</v>
      </c>
    </row>
    <row r="103" spans="1:22" x14ac:dyDescent="0.3">
      <c r="A103" s="1" t="s">
        <v>126</v>
      </c>
      <c r="B103" s="1" t="s">
        <v>14</v>
      </c>
      <c r="C103" s="1" t="s">
        <v>15</v>
      </c>
      <c r="D103">
        <v>0</v>
      </c>
      <c r="E103" s="1" t="s">
        <v>16</v>
      </c>
      <c r="F103" s="1" t="s">
        <v>15</v>
      </c>
      <c r="G103">
        <v>4843</v>
      </c>
      <c r="H103">
        <v>3806</v>
      </c>
      <c r="I103">
        <v>151</v>
      </c>
      <c r="J103">
        <v>360</v>
      </c>
      <c r="K103">
        <v>1</v>
      </c>
      <c r="L103" s="1" t="s">
        <v>31</v>
      </c>
      <c r="M103" s="1" t="s">
        <v>18</v>
      </c>
      <c r="N103">
        <v>8649</v>
      </c>
      <c r="O103" s="1" t="s">
        <v>645</v>
      </c>
      <c r="P103">
        <v>45</v>
      </c>
      <c r="Q103" s="1" t="s">
        <v>645</v>
      </c>
      <c r="R103" s="1" t="str">
        <f t="shared" si="4"/>
        <v>Low Risk</v>
      </c>
      <c r="S103" s="1">
        <f t="shared" si="5"/>
        <v>65</v>
      </c>
      <c r="T103" s="1" t="str">
        <f t="shared" si="6"/>
        <v>Low Risk</v>
      </c>
      <c r="U103" s="1" t="str">
        <f t="shared" si="7"/>
        <v>APPROVE</v>
      </c>
      <c r="V103" s="1">
        <f t="shared" si="8"/>
        <v>1107.9845065578581</v>
      </c>
    </row>
    <row r="104" spans="1:22" x14ac:dyDescent="0.3">
      <c r="A104" s="1" t="s">
        <v>127</v>
      </c>
      <c r="B104" s="1" t="s">
        <v>14</v>
      </c>
      <c r="C104" s="1" t="s">
        <v>20</v>
      </c>
      <c r="D104">
        <v>0</v>
      </c>
      <c r="E104" s="1" t="s">
        <v>16</v>
      </c>
      <c r="F104" s="1" t="s">
        <v>15</v>
      </c>
      <c r="G104">
        <v>13650</v>
      </c>
      <c r="H104">
        <v>0</v>
      </c>
      <c r="I104">
        <v>146</v>
      </c>
      <c r="J104">
        <v>360</v>
      </c>
      <c r="K104">
        <v>1</v>
      </c>
      <c r="L104" s="1" t="s">
        <v>17</v>
      </c>
      <c r="M104" s="1" t="s">
        <v>18</v>
      </c>
      <c r="N104">
        <v>13650</v>
      </c>
      <c r="O104" s="1" t="s">
        <v>645</v>
      </c>
      <c r="P104">
        <v>50</v>
      </c>
      <c r="Q104" s="1" t="s">
        <v>645</v>
      </c>
      <c r="R104" s="1" t="str">
        <f t="shared" si="4"/>
        <v>Low Risk</v>
      </c>
      <c r="S104" s="1">
        <f t="shared" si="5"/>
        <v>90</v>
      </c>
      <c r="T104" s="1" t="str">
        <f t="shared" si="6"/>
        <v>Low Risk</v>
      </c>
      <c r="U104" s="1" t="str">
        <f t="shared" si="7"/>
        <v>APPROVE</v>
      </c>
      <c r="V104" s="1">
        <f t="shared" si="8"/>
        <v>1071.2962778638891</v>
      </c>
    </row>
    <row r="105" spans="1:22" x14ac:dyDescent="0.3">
      <c r="A105" s="1" t="s">
        <v>128</v>
      </c>
      <c r="B105" s="1" t="s">
        <v>14</v>
      </c>
      <c r="C105" s="1" t="s">
        <v>20</v>
      </c>
      <c r="D105">
        <v>0</v>
      </c>
      <c r="E105" s="1" t="s">
        <v>16</v>
      </c>
      <c r="F105" s="1" t="s">
        <v>15</v>
      </c>
      <c r="G105">
        <v>4652</v>
      </c>
      <c r="H105">
        <v>3583</v>
      </c>
      <c r="I105">
        <v>146</v>
      </c>
      <c r="J105">
        <v>360</v>
      </c>
      <c r="K105">
        <v>1</v>
      </c>
      <c r="L105" s="1" t="s">
        <v>31</v>
      </c>
      <c r="M105" s="1" t="s">
        <v>18</v>
      </c>
      <c r="N105">
        <v>8235</v>
      </c>
      <c r="O105" s="1" t="s">
        <v>645</v>
      </c>
      <c r="P105">
        <v>45</v>
      </c>
      <c r="Q105" s="1" t="s">
        <v>645</v>
      </c>
      <c r="R105" s="1" t="str">
        <f t="shared" si="4"/>
        <v>Low Risk</v>
      </c>
      <c r="S105" s="1">
        <f t="shared" si="5"/>
        <v>65</v>
      </c>
      <c r="T105" s="1" t="str">
        <f t="shared" si="6"/>
        <v>Low Risk</v>
      </c>
      <c r="U105" s="1" t="str">
        <f t="shared" si="7"/>
        <v>APPROVE</v>
      </c>
      <c r="V105" s="1">
        <f t="shared" si="8"/>
        <v>1071.2962778638891</v>
      </c>
    </row>
    <row r="106" spans="1:22" x14ac:dyDescent="0.3">
      <c r="A106" s="1" t="s">
        <v>129</v>
      </c>
      <c r="B106" s="1" t="s">
        <v>14</v>
      </c>
      <c r="C106" s="1" t="s">
        <v>20</v>
      </c>
      <c r="D106">
        <v>0</v>
      </c>
      <c r="E106" s="1" t="s">
        <v>16</v>
      </c>
      <c r="F106" s="1" t="s">
        <v>15</v>
      </c>
      <c r="G106">
        <v>3816</v>
      </c>
      <c r="H106">
        <v>754</v>
      </c>
      <c r="I106">
        <v>160</v>
      </c>
      <c r="J106">
        <v>360</v>
      </c>
      <c r="K106">
        <v>1</v>
      </c>
      <c r="L106" s="1" t="s">
        <v>17</v>
      </c>
      <c r="M106" s="1" t="s">
        <v>18</v>
      </c>
      <c r="N106">
        <v>4570</v>
      </c>
      <c r="O106" s="1" t="s">
        <v>643</v>
      </c>
      <c r="P106">
        <v>40</v>
      </c>
      <c r="Q106" s="1" t="s">
        <v>643</v>
      </c>
      <c r="R106" s="1" t="str">
        <f t="shared" si="4"/>
        <v>Medium Risk</v>
      </c>
      <c r="S106" s="1">
        <f t="shared" si="5"/>
        <v>70</v>
      </c>
      <c r="T106" s="1" t="str">
        <f t="shared" si="6"/>
        <v>Low Risk</v>
      </c>
      <c r="U106" s="1" t="str">
        <f t="shared" si="7"/>
        <v>APPROVE</v>
      </c>
      <c r="V106" s="1">
        <f t="shared" si="8"/>
        <v>1174.0233182070019</v>
      </c>
    </row>
    <row r="107" spans="1:22" x14ac:dyDescent="0.3">
      <c r="A107" s="1" t="s">
        <v>130</v>
      </c>
      <c r="B107" s="1" t="s">
        <v>14</v>
      </c>
      <c r="C107" s="1" t="s">
        <v>20</v>
      </c>
      <c r="D107">
        <v>1</v>
      </c>
      <c r="E107" s="1" t="s">
        <v>16</v>
      </c>
      <c r="F107" s="1" t="s">
        <v>15</v>
      </c>
      <c r="G107">
        <v>3052</v>
      </c>
      <c r="H107">
        <v>1030</v>
      </c>
      <c r="I107">
        <v>100</v>
      </c>
      <c r="J107">
        <v>360</v>
      </c>
      <c r="K107">
        <v>1</v>
      </c>
      <c r="L107" s="1" t="s">
        <v>17</v>
      </c>
      <c r="M107" s="1" t="s">
        <v>18</v>
      </c>
      <c r="N107">
        <v>4082</v>
      </c>
      <c r="O107" s="1" t="s">
        <v>643</v>
      </c>
      <c r="P107">
        <v>40</v>
      </c>
      <c r="Q107" s="1" t="s">
        <v>643</v>
      </c>
      <c r="R107" s="1" t="str">
        <f t="shared" si="4"/>
        <v>Medium Risk</v>
      </c>
      <c r="S107" s="1">
        <f t="shared" si="5"/>
        <v>70</v>
      </c>
      <c r="T107" s="1" t="str">
        <f t="shared" si="6"/>
        <v>Low Risk</v>
      </c>
      <c r="U107" s="1" t="str">
        <f t="shared" si="7"/>
        <v>APPROVE</v>
      </c>
      <c r="V107" s="1">
        <f t="shared" si="8"/>
        <v>733.76457387937614</v>
      </c>
    </row>
    <row r="108" spans="1:22" x14ac:dyDescent="0.3">
      <c r="A108" s="1" t="s">
        <v>131</v>
      </c>
      <c r="B108" s="1" t="s">
        <v>14</v>
      </c>
      <c r="C108" s="1" t="s">
        <v>20</v>
      </c>
      <c r="D108">
        <v>2</v>
      </c>
      <c r="E108" s="1" t="s">
        <v>16</v>
      </c>
      <c r="F108" s="1" t="s">
        <v>15</v>
      </c>
      <c r="G108">
        <v>11417</v>
      </c>
      <c r="H108">
        <v>1126</v>
      </c>
      <c r="I108">
        <v>225</v>
      </c>
      <c r="J108">
        <v>360</v>
      </c>
      <c r="K108">
        <v>1</v>
      </c>
      <c r="L108" s="1" t="s">
        <v>17</v>
      </c>
      <c r="M108" s="1" t="s">
        <v>18</v>
      </c>
      <c r="N108">
        <v>12543</v>
      </c>
      <c r="O108" s="1" t="s">
        <v>645</v>
      </c>
      <c r="P108">
        <v>50</v>
      </c>
      <c r="Q108" s="1" t="s">
        <v>645</v>
      </c>
      <c r="R108" s="1" t="str">
        <f t="shared" si="4"/>
        <v>Low Risk</v>
      </c>
      <c r="S108" s="1">
        <f t="shared" si="5"/>
        <v>90</v>
      </c>
      <c r="T108" s="1" t="str">
        <f t="shared" si="6"/>
        <v>Low Risk</v>
      </c>
      <c r="U108" s="1" t="str">
        <f t="shared" si="7"/>
        <v>APPROVE</v>
      </c>
      <c r="V108" s="1">
        <f t="shared" si="8"/>
        <v>1650.9702912285964</v>
      </c>
    </row>
    <row r="109" spans="1:22" x14ac:dyDescent="0.3">
      <c r="A109" s="1" t="s">
        <v>132</v>
      </c>
      <c r="B109" s="1" t="s">
        <v>14</v>
      </c>
      <c r="C109" s="1" t="s">
        <v>15</v>
      </c>
      <c r="D109">
        <v>0</v>
      </c>
      <c r="E109" s="1" t="s">
        <v>25</v>
      </c>
      <c r="F109" s="1" t="s">
        <v>15</v>
      </c>
      <c r="G109">
        <v>7333</v>
      </c>
      <c r="H109">
        <v>0</v>
      </c>
      <c r="I109">
        <v>120</v>
      </c>
      <c r="J109">
        <v>360</v>
      </c>
      <c r="K109">
        <v>1</v>
      </c>
      <c r="L109" s="1" t="s">
        <v>21</v>
      </c>
      <c r="M109" s="1" t="s">
        <v>22</v>
      </c>
      <c r="N109">
        <v>7333</v>
      </c>
      <c r="O109" s="1" t="s">
        <v>643</v>
      </c>
      <c r="P109">
        <v>15</v>
      </c>
      <c r="Q109" s="1" t="s">
        <v>643</v>
      </c>
      <c r="R109" s="1" t="str">
        <f t="shared" si="4"/>
        <v>Medium Risk</v>
      </c>
      <c r="S109" s="1">
        <f t="shared" si="5"/>
        <v>65</v>
      </c>
      <c r="T109" s="1" t="str">
        <f t="shared" si="6"/>
        <v>Low Risk</v>
      </c>
      <c r="U109" s="1" t="str">
        <f t="shared" si="7"/>
        <v>APPROVE</v>
      </c>
      <c r="V109" s="1">
        <f t="shared" si="8"/>
        <v>880.51748865525144</v>
      </c>
    </row>
    <row r="110" spans="1:22" x14ac:dyDescent="0.3">
      <c r="A110" s="1" t="s">
        <v>133</v>
      </c>
      <c r="B110" s="1" t="s">
        <v>14</v>
      </c>
      <c r="C110" s="1" t="s">
        <v>20</v>
      </c>
      <c r="D110">
        <v>2</v>
      </c>
      <c r="E110" s="1" t="s">
        <v>16</v>
      </c>
      <c r="F110" s="1" t="s">
        <v>15</v>
      </c>
      <c r="G110">
        <v>3800</v>
      </c>
      <c r="H110">
        <v>3600</v>
      </c>
      <c r="I110">
        <v>216</v>
      </c>
      <c r="J110">
        <v>360</v>
      </c>
      <c r="K110">
        <v>0</v>
      </c>
      <c r="L110" s="1" t="s">
        <v>17</v>
      </c>
      <c r="M110" s="1" t="s">
        <v>22</v>
      </c>
      <c r="N110">
        <v>7400</v>
      </c>
      <c r="O110" s="1" t="s">
        <v>643</v>
      </c>
      <c r="P110">
        <v>40</v>
      </c>
      <c r="Q110" s="1" t="s">
        <v>643</v>
      </c>
      <c r="R110" s="1" t="str">
        <f t="shared" si="4"/>
        <v>High Risk</v>
      </c>
      <c r="S110" s="1">
        <f t="shared" si="5"/>
        <v>30</v>
      </c>
      <c r="T110" s="1" t="str">
        <f t="shared" si="6"/>
        <v>Low Risk</v>
      </c>
      <c r="U110" s="1" t="str">
        <f t="shared" si="7"/>
        <v>REVIEW</v>
      </c>
      <c r="V110" s="1">
        <f t="shared" si="8"/>
        <v>1584.9314795794526</v>
      </c>
    </row>
    <row r="111" spans="1:22" x14ac:dyDescent="0.3">
      <c r="A111" s="1" t="s">
        <v>134</v>
      </c>
      <c r="B111" s="1" t="s">
        <v>14</v>
      </c>
      <c r="C111" s="1" t="s">
        <v>20</v>
      </c>
      <c r="D111">
        <v>3</v>
      </c>
      <c r="E111" s="1" t="s">
        <v>25</v>
      </c>
      <c r="F111" s="1" t="s">
        <v>15</v>
      </c>
      <c r="G111">
        <v>2071</v>
      </c>
      <c r="H111">
        <v>754</v>
      </c>
      <c r="I111">
        <v>94</v>
      </c>
      <c r="J111">
        <v>480</v>
      </c>
      <c r="K111">
        <v>1</v>
      </c>
      <c r="L111" s="1" t="s">
        <v>31</v>
      </c>
      <c r="M111" s="1" t="s">
        <v>18</v>
      </c>
      <c r="N111">
        <v>2825</v>
      </c>
      <c r="O111" s="1" t="s">
        <v>644</v>
      </c>
      <c r="P111">
        <v>5</v>
      </c>
      <c r="Q111" s="1" t="s">
        <v>644</v>
      </c>
      <c r="R111" s="1" t="str">
        <f t="shared" si="4"/>
        <v>High Risk</v>
      </c>
      <c r="S111" s="1">
        <f t="shared" si="5"/>
        <v>45</v>
      </c>
      <c r="T111" s="1" t="str">
        <f t="shared" si="6"/>
        <v>Low Risk</v>
      </c>
      <c r="U111" s="1" t="str">
        <f t="shared" si="7"/>
        <v>APPROVE</v>
      </c>
      <c r="V111" s="1">
        <f t="shared" si="8"/>
        <v>653.59298838824884</v>
      </c>
    </row>
    <row r="112" spans="1:22" x14ac:dyDescent="0.3">
      <c r="A112" s="1" t="s">
        <v>135</v>
      </c>
      <c r="B112" s="1" t="s">
        <v>14</v>
      </c>
      <c r="C112" s="1" t="s">
        <v>15</v>
      </c>
      <c r="D112">
        <v>0</v>
      </c>
      <c r="E112" s="1" t="s">
        <v>16</v>
      </c>
      <c r="F112" s="1" t="s">
        <v>15</v>
      </c>
      <c r="G112">
        <v>5316</v>
      </c>
      <c r="H112">
        <v>0</v>
      </c>
      <c r="I112">
        <v>136</v>
      </c>
      <c r="J112">
        <v>360</v>
      </c>
      <c r="K112">
        <v>1</v>
      </c>
      <c r="L112" s="1" t="s">
        <v>17</v>
      </c>
      <c r="M112" s="1" t="s">
        <v>18</v>
      </c>
      <c r="N112">
        <v>5316</v>
      </c>
      <c r="O112" s="1" t="s">
        <v>643</v>
      </c>
      <c r="P112">
        <v>40</v>
      </c>
      <c r="Q112" s="1" t="s">
        <v>643</v>
      </c>
      <c r="R112" s="1" t="str">
        <f t="shared" si="4"/>
        <v>Medium Risk</v>
      </c>
      <c r="S112" s="1">
        <f t="shared" si="5"/>
        <v>90</v>
      </c>
      <c r="T112" s="1" t="str">
        <f t="shared" si="6"/>
        <v>Low Risk</v>
      </c>
      <c r="U112" s="1" t="str">
        <f t="shared" si="7"/>
        <v>APPROVE</v>
      </c>
      <c r="V112" s="1">
        <f t="shared" si="8"/>
        <v>997.91982047595172</v>
      </c>
    </row>
    <row r="113" spans="1:22" x14ac:dyDescent="0.3">
      <c r="A113" s="1" t="s">
        <v>136</v>
      </c>
      <c r="B113" s="1" t="s">
        <v>42</v>
      </c>
      <c r="C113" s="1" t="s">
        <v>20</v>
      </c>
      <c r="D113">
        <v>0</v>
      </c>
      <c r="E113" s="1" t="s">
        <v>16</v>
      </c>
      <c r="F113" s="1" t="s">
        <v>15</v>
      </c>
      <c r="G113">
        <v>2929</v>
      </c>
      <c r="H113">
        <v>2333</v>
      </c>
      <c r="I113">
        <v>139</v>
      </c>
      <c r="J113">
        <v>360</v>
      </c>
      <c r="K113">
        <v>1</v>
      </c>
      <c r="L113" s="1" t="s">
        <v>31</v>
      </c>
      <c r="M113" s="1" t="s">
        <v>18</v>
      </c>
      <c r="N113">
        <v>5262</v>
      </c>
      <c r="O113" s="1" t="s">
        <v>643</v>
      </c>
      <c r="P113">
        <v>35</v>
      </c>
      <c r="Q113" s="1" t="s">
        <v>643</v>
      </c>
      <c r="R113" s="1" t="str">
        <f t="shared" si="4"/>
        <v>Medium Risk</v>
      </c>
      <c r="S113" s="1">
        <f t="shared" si="5"/>
        <v>65</v>
      </c>
      <c r="T113" s="1" t="str">
        <f t="shared" si="6"/>
        <v>Low Risk</v>
      </c>
      <c r="U113" s="1" t="str">
        <f t="shared" si="7"/>
        <v>APPROVE</v>
      </c>
      <c r="V113" s="1">
        <f t="shared" si="8"/>
        <v>1019.9327576923329</v>
      </c>
    </row>
    <row r="114" spans="1:22" x14ac:dyDescent="0.3">
      <c r="A114" s="1" t="s">
        <v>137</v>
      </c>
      <c r="B114" s="1" t="s">
        <v>14</v>
      </c>
      <c r="C114" s="1" t="s">
        <v>20</v>
      </c>
      <c r="D114">
        <v>0</v>
      </c>
      <c r="E114" s="1" t="s">
        <v>25</v>
      </c>
      <c r="F114" s="1" t="s">
        <v>15</v>
      </c>
      <c r="G114">
        <v>3572</v>
      </c>
      <c r="H114">
        <v>4114</v>
      </c>
      <c r="I114">
        <v>152</v>
      </c>
      <c r="J114">
        <v>360</v>
      </c>
      <c r="K114">
        <v>0</v>
      </c>
      <c r="L114" s="1" t="s">
        <v>21</v>
      </c>
      <c r="M114" s="1" t="s">
        <v>22</v>
      </c>
      <c r="N114">
        <v>7686</v>
      </c>
      <c r="O114" s="1" t="s">
        <v>643</v>
      </c>
      <c r="P114">
        <v>15</v>
      </c>
      <c r="Q114" s="1" t="s">
        <v>643</v>
      </c>
      <c r="R114" s="1" t="str">
        <f t="shared" si="4"/>
        <v>High Risk</v>
      </c>
      <c r="S114" s="1">
        <f t="shared" si="5"/>
        <v>5</v>
      </c>
      <c r="T114" s="1" t="str">
        <f t="shared" si="6"/>
        <v>Low Risk</v>
      </c>
      <c r="U114" s="1" t="str">
        <f t="shared" si="7"/>
        <v>REVIEW</v>
      </c>
      <c r="V114" s="1">
        <f t="shared" si="8"/>
        <v>1115.3221522966519</v>
      </c>
    </row>
    <row r="115" spans="1:22" x14ac:dyDescent="0.3">
      <c r="A115" s="1" t="s">
        <v>138</v>
      </c>
      <c r="B115" s="1" t="s">
        <v>42</v>
      </c>
      <c r="C115" s="1" t="s">
        <v>15</v>
      </c>
      <c r="D115">
        <v>1</v>
      </c>
      <c r="E115" s="1" t="s">
        <v>16</v>
      </c>
      <c r="F115" s="1" t="s">
        <v>20</v>
      </c>
      <c r="G115">
        <v>7451</v>
      </c>
      <c r="H115">
        <v>0</v>
      </c>
      <c r="I115">
        <v>146</v>
      </c>
      <c r="J115">
        <v>360</v>
      </c>
      <c r="K115">
        <v>1</v>
      </c>
      <c r="L115" s="1" t="s">
        <v>31</v>
      </c>
      <c r="M115" s="1" t="s">
        <v>18</v>
      </c>
      <c r="N115">
        <v>7451</v>
      </c>
      <c r="O115" s="1" t="s">
        <v>643</v>
      </c>
      <c r="P115">
        <v>35</v>
      </c>
      <c r="Q115" s="1" t="s">
        <v>643</v>
      </c>
      <c r="R115" s="1" t="str">
        <f t="shared" si="4"/>
        <v>Medium Risk</v>
      </c>
      <c r="S115" s="1">
        <f t="shared" si="5"/>
        <v>85</v>
      </c>
      <c r="T115" s="1" t="str">
        <f t="shared" si="6"/>
        <v>Low Risk</v>
      </c>
      <c r="U115" s="1" t="str">
        <f t="shared" si="7"/>
        <v>APPROVE</v>
      </c>
      <c r="V115" s="1">
        <f t="shared" si="8"/>
        <v>1071.2962778638891</v>
      </c>
    </row>
    <row r="116" spans="1:22" x14ac:dyDescent="0.3">
      <c r="A116" s="1" t="s">
        <v>139</v>
      </c>
      <c r="B116" s="1" t="s">
        <v>14</v>
      </c>
      <c r="C116" s="1" t="s">
        <v>15</v>
      </c>
      <c r="D116">
        <v>0</v>
      </c>
      <c r="E116" s="1" t="s">
        <v>16</v>
      </c>
      <c r="F116" s="1" t="s">
        <v>15</v>
      </c>
      <c r="G116">
        <v>5050</v>
      </c>
      <c r="H116">
        <v>0</v>
      </c>
      <c r="I116">
        <v>118</v>
      </c>
      <c r="J116">
        <v>360</v>
      </c>
      <c r="K116">
        <v>1</v>
      </c>
      <c r="L116" s="1" t="s">
        <v>31</v>
      </c>
      <c r="M116" s="1" t="s">
        <v>18</v>
      </c>
      <c r="N116">
        <v>5050</v>
      </c>
      <c r="O116" s="1" t="s">
        <v>643</v>
      </c>
      <c r="P116">
        <v>35</v>
      </c>
      <c r="Q116" s="1" t="s">
        <v>643</v>
      </c>
      <c r="R116" s="1" t="str">
        <f t="shared" si="4"/>
        <v>Medium Risk</v>
      </c>
      <c r="S116" s="1">
        <f t="shared" si="5"/>
        <v>85</v>
      </c>
      <c r="T116" s="1" t="str">
        <f t="shared" si="6"/>
        <v>Low Risk</v>
      </c>
      <c r="U116" s="1" t="str">
        <f t="shared" si="7"/>
        <v>APPROVE</v>
      </c>
      <c r="V116" s="1">
        <f t="shared" si="8"/>
        <v>865.84219717766382</v>
      </c>
    </row>
    <row r="117" spans="1:22" x14ac:dyDescent="0.3">
      <c r="A117" s="1" t="s">
        <v>140</v>
      </c>
      <c r="B117" s="1" t="s">
        <v>14</v>
      </c>
      <c r="C117" s="1" t="s">
        <v>20</v>
      </c>
      <c r="D117">
        <v>1</v>
      </c>
      <c r="E117" s="1" t="s">
        <v>16</v>
      </c>
      <c r="F117" s="1" t="s">
        <v>15</v>
      </c>
      <c r="G117">
        <v>14583</v>
      </c>
      <c r="H117">
        <v>0</v>
      </c>
      <c r="I117">
        <v>185</v>
      </c>
      <c r="J117">
        <v>180</v>
      </c>
      <c r="K117">
        <v>1</v>
      </c>
      <c r="L117" s="1" t="s">
        <v>21</v>
      </c>
      <c r="M117" s="1" t="s">
        <v>18</v>
      </c>
      <c r="N117">
        <v>14583</v>
      </c>
      <c r="O117" s="1" t="s">
        <v>645</v>
      </c>
      <c r="P117">
        <v>45</v>
      </c>
      <c r="Q117" s="1" t="s">
        <v>645</v>
      </c>
      <c r="R117" s="1" t="str">
        <f t="shared" si="4"/>
        <v>Low Risk</v>
      </c>
      <c r="S117" s="1">
        <f t="shared" si="5"/>
        <v>85</v>
      </c>
      <c r="T117" s="1" t="str">
        <f t="shared" si="6"/>
        <v>Low Risk</v>
      </c>
      <c r="U117" s="1" t="str">
        <f t="shared" si="7"/>
        <v>APPROVE</v>
      </c>
      <c r="V117" s="1">
        <f t="shared" si="8"/>
        <v>1767.9563560111503</v>
      </c>
    </row>
    <row r="118" spans="1:22" x14ac:dyDescent="0.3">
      <c r="A118" s="1" t="s">
        <v>141</v>
      </c>
      <c r="B118" s="1" t="s">
        <v>42</v>
      </c>
      <c r="C118" s="1" t="s">
        <v>20</v>
      </c>
      <c r="D118">
        <v>0</v>
      </c>
      <c r="E118" s="1" t="s">
        <v>16</v>
      </c>
      <c r="F118" s="1" t="s">
        <v>15</v>
      </c>
      <c r="G118">
        <v>3167</v>
      </c>
      <c r="H118">
        <v>2283</v>
      </c>
      <c r="I118">
        <v>154</v>
      </c>
      <c r="J118">
        <v>360</v>
      </c>
      <c r="K118">
        <v>1</v>
      </c>
      <c r="L118" s="1" t="s">
        <v>31</v>
      </c>
      <c r="M118" s="1" t="s">
        <v>18</v>
      </c>
      <c r="N118">
        <v>5450</v>
      </c>
      <c r="O118" s="1" t="s">
        <v>643</v>
      </c>
      <c r="P118">
        <v>35</v>
      </c>
      <c r="Q118" s="1" t="s">
        <v>643</v>
      </c>
      <c r="R118" s="1" t="str">
        <f t="shared" si="4"/>
        <v>Medium Risk</v>
      </c>
      <c r="S118" s="1">
        <f t="shared" si="5"/>
        <v>65</v>
      </c>
      <c r="T118" s="1" t="str">
        <f t="shared" si="6"/>
        <v>Low Risk</v>
      </c>
      <c r="U118" s="1" t="str">
        <f t="shared" si="7"/>
        <v>APPROVE</v>
      </c>
      <c r="V118" s="1">
        <f t="shared" si="8"/>
        <v>1129.9974437742394</v>
      </c>
    </row>
    <row r="119" spans="1:22" x14ac:dyDescent="0.3">
      <c r="A119" s="1" t="s">
        <v>142</v>
      </c>
      <c r="B119" s="1" t="s">
        <v>14</v>
      </c>
      <c r="C119" s="1" t="s">
        <v>20</v>
      </c>
      <c r="D119">
        <v>1</v>
      </c>
      <c r="E119" s="1" t="s">
        <v>16</v>
      </c>
      <c r="F119" s="1" t="s">
        <v>15</v>
      </c>
      <c r="G119">
        <v>2214</v>
      </c>
      <c r="H119">
        <v>1398</v>
      </c>
      <c r="I119">
        <v>85</v>
      </c>
      <c r="J119">
        <v>360</v>
      </c>
      <c r="K119">
        <v>0</v>
      </c>
      <c r="L119" s="1" t="s">
        <v>17</v>
      </c>
      <c r="M119" s="1" t="s">
        <v>18</v>
      </c>
      <c r="N119">
        <v>3612</v>
      </c>
      <c r="O119" s="1" t="s">
        <v>643</v>
      </c>
      <c r="P119">
        <v>40</v>
      </c>
      <c r="Q119" s="1" t="s">
        <v>643</v>
      </c>
      <c r="R119" s="1" t="str">
        <f t="shared" si="4"/>
        <v>High Risk</v>
      </c>
      <c r="S119" s="1">
        <f t="shared" si="5"/>
        <v>30</v>
      </c>
      <c r="T119" s="1" t="str">
        <f t="shared" si="6"/>
        <v>Low Risk</v>
      </c>
      <c r="U119" s="1" t="str">
        <f t="shared" si="7"/>
        <v>REVIEW</v>
      </c>
      <c r="V119" s="1">
        <f t="shared" si="8"/>
        <v>623.69988779746984</v>
      </c>
    </row>
    <row r="120" spans="1:22" x14ac:dyDescent="0.3">
      <c r="A120" s="1" t="s">
        <v>143</v>
      </c>
      <c r="B120" s="1" t="s">
        <v>14</v>
      </c>
      <c r="C120" s="1" t="s">
        <v>20</v>
      </c>
      <c r="D120">
        <v>0</v>
      </c>
      <c r="E120" s="1" t="s">
        <v>16</v>
      </c>
      <c r="F120" s="1" t="s">
        <v>15</v>
      </c>
      <c r="G120">
        <v>5568</v>
      </c>
      <c r="H120">
        <v>2142</v>
      </c>
      <c r="I120">
        <v>175</v>
      </c>
      <c r="J120">
        <v>360</v>
      </c>
      <c r="K120">
        <v>1</v>
      </c>
      <c r="L120" s="1" t="s">
        <v>21</v>
      </c>
      <c r="M120" s="1" t="s">
        <v>22</v>
      </c>
      <c r="N120">
        <v>7710</v>
      </c>
      <c r="O120" s="1" t="s">
        <v>643</v>
      </c>
      <c r="P120">
        <v>35</v>
      </c>
      <c r="Q120" s="1" t="s">
        <v>643</v>
      </c>
      <c r="R120" s="1" t="str">
        <f t="shared" si="4"/>
        <v>Medium Risk</v>
      </c>
      <c r="S120" s="1">
        <f t="shared" si="5"/>
        <v>85</v>
      </c>
      <c r="T120" s="1" t="str">
        <f t="shared" si="6"/>
        <v>Low Risk</v>
      </c>
      <c r="U120" s="1" t="str">
        <f t="shared" si="7"/>
        <v>APPROVE</v>
      </c>
      <c r="V120" s="1">
        <f t="shared" si="8"/>
        <v>1284.0880042889082</v>
      </c>
    </row>
    <row r="121" spans="1:22" x14ac:dyDescent="0.3">
      <c r="A121" s="1" t="s">
        <v>144</v>
      </c>
      <c r="B121" s="1" t="s">
        <v>42</v>
      </c>
      <c r="C121" s="1" t="s">
        <v>15</v>
      </c>
      <c r="D121">
        <v>0</v>
      </c>
      <c r="E121" s="1" t="s">
        <v>16</v>
      </c>
      <c r="F121" s="1" t="s">
        <v>15</v>
      </c>
      <c r="G121">
        <v>10408</v>
      </c>
      <c r="H121">
        <v>0</v>
      </c>
      <c r="I121">
        <v>259</v>
      </c>
      <c r="J121">
        <v>360</v>
      </c>
      <c r="K121">
        <v>1</v>
      </c>
      <c r="L121" s="1" t="s">
        <v>17</v>
      </c>
      <c r="M121" s="1" t="s">
        <v>18</v>
      </c>
      <c r="N121">
        <v>10408</v>
      </c>
      <c r="O121" s="1" t="s">
        <v>645</v>
      </c>
      <c r="P121">
        <v>50</v>
      </c>
      <c r="Q121" s="1" t="s">
        <v>645</v>
      </c>
      <c r="R121" s="1" t="str">
        <f t="shared" si="4"/>
        <v>Low Risk</v>
      </c>
      <c r="S121" s="1">
        <f t="shared" si="5"/>
        <v>90</v>
      </c>
      <c r="T121" s="1" t="str">
        <f t="shared" si="6"/>
        <v>Low Risk</v>
      </c>
      <c r="U121" s="1" t="str">
        <f t="shared" si="7"/>
        <v>APPROVE</v>
      </c>
      <c r="V121" s="1">
        <f t="shared" si="8"/>
        <v>1900.4502463475844</v>
      </c>
    </row>
    <row r="122" spans="1:22" x14ac:dyDescent="0.3">
      <c r="A122" s="1" t="s">
        <v>145</v>
      </c>
      <c r="B122" s="1" t="s">
        <v>14</v>
      </c>
      <c r="C122" s="1" t="s">
        <v>20</v>
      </c>
      <c r="D122">
        <v>0</v>
      </c>
      <c r="E122" s="1" t="s">
        <v>16</v>
      </c>
      <c r="F122" s="1" t="s">
        <v>15</v>
      </c>
      <c r="G122">
        <v>5667</v>
      </c>
      <c r="H122">
        <v>2667</v>
      </c>
      <c r="I122">
        <v>180</v>
      </c>
      <c r="J122">
        <v>360</v>
      </c>
      <c r="K122">
        <v>1</v>
      </c>
      <c r="L122" s="1" t="s">
        <v>21</v>
      </c>
      <c r="M122" s="1" t="s">
        <v>18</v>
      </c>
      <c r="N122">
        <v>8334</v>
      </c>
      <c r="O122" s="1" t="s">
        <v>645</v>
      </c>
      <c r="P122">
        <v>45</v>
      </c>
      <c r="Q122" s="1" t="s">
        <v>645</v>
      </c>
      <c r="R122" s="1" t="str">
        <f t="shared" si="4"/>
        <v>Low Risk</v>
      </c>
      <c r="S122" s="1">
        <f t="shared" si="5"/>
        <v>85</v>
      </c>
      <c r="T122" s="1" t="str">
        <f t="shared" si="6"/>
        <v>Low Risk</v>
      </c>
      <c r="U122" s="1" t="str">
        <f t="shared" si="7"/>
        <v>APPROVE</v>
      </c>
      <c r="V122" s="1">
        <f t="shared" si="8"/>
        <v>1320.7762329828772</v>
      </c>
    </row>
    <row r="123" spans="1:22" x14ac:dyDescent="0.3">
      <c r="A123" s="1" t="s">
        <v>146</v>
      </c>
      <c r="B123" s="1" t="s">
        <v>42</v>
      </c>
      <c r="C123" s="1" t="s">
        <v>15</v>
      </c>
      <c r="D123">
        <v>0</v>
      </c>
      <c r="E123" s="1" t="s">
        <v>16</v>
      </c>
      <c r="F123" s="1" t="s">
        <v>15</v>
      </c>
      <c r="G123">
        <v>4166</v>
      </c>
      <c r="H123">
        <v>0</v>
      </c>
      <c r="I123">
        <v>44</v>
      </c>
      <c r="J123">
        <v>360</v>
      </c>
      <c r="K123">
        <v>1</v>
      </c>
      <c r="L123" s="1" t="s">
        <v>31</v>
      </c>
      <c r="M123" s="1" t="s">
        <v>18</v>
      </c>
      <c r="N123">
        <v>4166</v>
      </c>
      <c r="O123" s="1" t="s">
        <v>643</v>
      </c>
      <c r="P123">
        <v>35</v>
      </c>
      <c r="Q123" s="1" t="s">
        <v>643</v>
      </c>
      <c r="R123" s="1" t="str">
        <f t="shared" si="4"/>
        <v>Medium Risk</v>
      </c>
      <c r="S123" s="1">
        <f t="shared" si="5"/>
        <v>65</v>
      </c>
      <c r="T123" s="1" t="str">
        <f t="shared" si="6"/>
        <v>Low Risk</v>
      </c>
      <c r="U123" s="1" t="str">
        <f t="shared" si="7"/>
        <v>APPROVE</v>
      </c>
      <c r="V123" s="1">
        <f t="shared" si="8"/>
        <v>322.85641250692555</v>
      </c>
    </row>
    <row r="124" spans="1:22" x14ac:dyDescent="0.3">
      <c r="A124" s="1" t="s">
        <v>147</v>
      </c>
      <c r="B124" s="1" t="s">
        <v>42</v>
      </c>
      <c r="C124" s="1" t="s">
        <v>15</v>
      </c>
      <c r="D124">
        <v>0</v>
      </c>
      <c r="E124" s="1" t="s">
        <v>16</v>
      </c>
      <c r="F124" s="1" t="s">
        <v>15</v>
      </c>
      <c r="G124">
        <v>2137</v>
      </c>
      <c r="H124">
        <v>8980</v>
      </c>
      <c r="I124">
        <v>137</v>
      </c>
      <c r="J124">
        <v>360</v>
      </c>
      <c r="K124">
        <v>0</v>
      </c>
      <c r="L124" s="1" t="s">
        <v>31</v>
      </c>
      <c r="M124" s="1" t="s">
        <v>18</v>
      </c>
      <c r="N124">
        <v>11117</v>
      </c>
      <c r="O124" s="1" t="s">
        <v>645</v>
      </c>
      <c r="P124">
        <v>45</v>
      </c>
      <c r="Q124" s="1" t="s">
        <v>645</v>
      </c>
      <c r="R124" s="1" t="str">
        <f t="shared" si="4"/>
        <v>High Risk</v>
      </c>
      <c r="S124" s="1">
        <f t="shared" si="5"/>
        <v>25</v>
      </c>
      <c r="T124" s="1" t="str">
        <f t="shared" si="6"/>
        <v>Low Risk</v>
      </c>
      <c r="U124" s="1" t="str">
        <f t="shared" si="7"/>
        <v>REVIEW</v>
      </c>
      <c r="V124" s="1">
        <f t="shared" si="8"/>
        <v>1005.2574662147454</v>
      </c>
    </row>
    <row r="125" spans="1:22" x14ac:dyDescent="0.3">
      <c r="A125" s="1" t="s">
        <v>148</v>
      </c>
      <c r="B125" s="1" t="s">
        <v>14</v>
      </c>
      <c r="C125" s="1" t="s">
        <v>20</v>
      </c>
      <c r="D125">
        <v>2</v>
      </c>
      <c r="E125" s="1" t="s">
        <v>16</v>
      </c>
      <c r="F125" s="1" t="s">
        <v>15</v>
      </c>
      <c r="G125">
        <v>2957</v>
      </c>
      <c r="H125">
        <v>0</v>
      </c>
      <c r="I125">
        <v>81</v>
      </c>
      <c r="J125">
        <v>360</v>
      </c>
      <c r="K125">
        <v>1</v>
      </c>
      <c r="L125" s="1" t="s">
        <v>31</v>
      </c>
      <c r="M125" s="1" t="s">
        <v>18</v>
      </c>
      <c r="N125">
        <v>2957</v>
      </c>
      <c r="O125" s="1" t="s">
        <v>644</v>
      </c>
      <c r="P125">
        <v>25</v>
      </c>
      <c r="Q125" s="1" t="s">
        <v>644</v>
      </c>
      <c r="R125" s="1" t="str">
        <f t="shared" si="4"/>
        <v>High Risk</v>
      </c>
      <c r="S125" s="1">
        <f t="shared" si="5"/>
        <v>65</v>
      </c>
      <c r="T125" s="1" t="str">
        <f t="shared" si="6"/>
        <v>Low Risk</v>
      </c>
      <c r="U125" s="1" t="str">
        <f t="shared" si="7"/>
        <v>APPROVE</v>
      </c>
      <c r="V125" s="1">
        <f t="shared" si="8"/>
        <v>594.34930484229471</v>
      </c>
    </row>
    <row r="126" spans="1:22" x14ac:dyDescent="0.3">
      <c r="A126" s="1" t="s">
        <v>149</v>
      </c>
      <c r="B126" s="1" t="s">
        <v>14</v>
      </c>
      <c r="C126" s="1" t="s">
        <v>20</v>
      </c>
      <c r="D126">
        <v>0</v>
      </c>
      <c r="E126" s="1" t="s">
        <v>25</v>
      </c>
      <c r="F126" s="1" t="s">
        <v>15</v>
      </c>
      <c r="G126">
        <v>4300</v>
      </c>
      <c r="H126">
        <v>2014</v>
      </c>
      <c r="I126">
        <v>194</v>
      </c>
      <c r="J126">
        <v>360</v>
      </c>
      <c r="K126">
        <v>1</v>
      </c>
      <c r="L126" s="1" t="s">
        <v>21</v>
      </c>
      <c r="M126" s="1" t="s">
        <v>18</v>
      </c>
      <c r="N126">
        <v>6314</v>
      </c>
      <c r="O126" s="1" t="s">
        <v>643</v>
      </c>
      <c r="P126">
        <v>15</v>
      </c>
      <c r="Q126" s="1" t="s">
        <v>643</v>
      </c>
      <c r="R126" s="1" t="str">
        <f t="shared" si="4"/>
        <v>Medium Risk</v>
      </c>
      <c r="S126" s="1">
        <f t="shared" si="5"/>
        <v>45</v>
      </c>
      <c r="T126" s="1" t="str">
        <f t="shared" si="6"/>
        <v>Low Risk</v>
      </c>
      <c r="U126" s="1" t="str">
        <f t="shared" si="7"/>
        <v>APPROVE</v>
      </c>
      <c r="V126" s="1">
        <f t="shared" si="8"/>
        <v>1423.5032733259898</v>
      </c>
    </row>
    <row r="127" spans="1:22" x14ac:dyDescent="0.3">
      <c r="A127" s="1" t="s">
        <v>150</v>
      </c>
      <c r="B127" s="1" t="s">
        <v>42</v>
      </c>
      <c r="C127" s="1" t="s">
        <v>15</v>
      </c>
      <c r="D127">
        <v>0</v>
      </c>
      <c r="E127" s="1" t="s">
        <v>16</v>
      </c>
      <c r="F127" s="1" t="s">
        <v>15</v>
      </c>
      <c r="G127">
        <v>3692</v>
      </c>
      <c r="H127">
        <v>0</v>
      </c>
      <c r="I127">
        <v>93</v>
      </c>
      <c r="J127">
        <v>360</v>
      </c>
      <c r="K127">
        <v>0</v>
      </c>
      <c r="L127" s="1" t="s">
        <v>21</v>
      </c>
      <c r="M127" s="1" t="s">
        <v>18</v>
      </c>
      <c r="N127">
        <v>3692</v>
      </c>
      <c r="O127" s="1" t="s">
        <v>643</v>
      </c>
      <c r="P127">
        <v>35</v>
      </c>
      <c r="Q127" s="1" t="s">
        <v>643</v>
      </c>
      <c r="R127" s="1" t="str">
        <f t="shared" si="4"/>
        <v>High Risk</v>
      </c>
      <c r="S127" s="1">
        <f t="shared" si="5"/>
        <v>25</v>
      </c>
      <c r="T127" s="1" t="str">
        <f t="shared" si="6"/>
        <v>Low Risk</v>
      </c>
      <c r="U127" s="1" t="str">
        <f t="shared" si="7"/>
        <v>REVIEW</v>
      </c>
      <c r="V127" s="1">
        <f t="shared" si="8"/>
        <v>682.40105370781987</v>
      </c>
    </row>
    <row r="128" spans="1:22" x14ac:dyDescent="0.3">
      <c r="A128" s="1" t="s">
        <v>151</v>
      </c>
      <c r="B128" s="1" t="s">
        <v>646</v>
      </c>
      <c r="C128" s="1" t="s">
        <v>20</v>
      </c>
      <c r="D128">
        <v>3</v>
      </c>
      <c r="E128" s="1" t="s">
        <v>16</v>
      </c>
      <c r="F128" s="1" t="s">
        <v>15</v>
      </c>
      <c r="G128">
        <v>23803</v>
      </c>
      <c r="H128">
        <v>0</v>
      </c>
      <c r="I128">
        <v>370</v>
      </c>
      <c r="J128">
        <v>360</v>
      </c>
      <c r="K128">
        <v>1</v>
      </c>
      <c r="L128" s="1" t="s">
        <v>21</v>
      </c>
      <c r="M128" s="1" t="s">
        <v>18</v>
      </c>
      <c r="N128">
        <v>23803</v>
      </c>
      <c r="O128" s="1" t="s">
        <v>645</v>
      </c>
      <c r="P128">
        <v>45</v>
      </c>
      <c r="Q128" s="1" t="s">
        <v>645</v>
      </c>
      <c r="R128" s="1" t="str">
        <f t="shared" si="4"/>
        <v>Low Risk</v>
      </c>
      <c r="S128" s="1">
        <f t="shared" si="5"/>
        <v>85</v>
      </c>
      <c r="T128" s="1" t="str">
        <f t="shared" si="6"/>
        <v>Low Risk</v>
      </c>
      <c r="U128" s="1" t="str">
        <f t="shared" si="7"/>
        <v>APPROVE</v>
      </c>
      <c r="V128" s="1">
        <f t="shared" si="8"/>
        <v>2714.928923353692</v>
      </c>
    </row>
    <row r="129" spans="1:22" x14ac:dyDescent="0.3">
      <c r="A129" s="1" t="s">
        <v>152</v>
      </c>
      <c r="B129" s="1" t="s">
        <v>14</v>
      </c>
      <c r="C129" s="1" t="s">
        <v>15</v>
      </c>
      <c r="D129">
        <v>0</v>
      </c>
      <c r="E129" s="1" t="s">
        <v>16</v>
      </c>
      <c r="F129" s="1" t="s">
        <v>15</v>
      </c>
      <c r="G129">
        <v>3865</v>
      </c>
      <c r="H129">
        <v>1640</v>
      </c>
      <c r="I129">
        <v>146</v>
      </c>
      <c r="J129">
        <v>360</v>
      </c>
      <c r="K129">
        <v>1</v>
      </c>
      <c r="L129" s="1" t="s">
        <v>21</v>
      </c>
      <c r="M129" s="1" t="s">
        <v>18</v>
      </c>
      <c r="N129">
        <v>5505</v>
      </c>
      <c r="O129" s="1" t="s">
        <v>643</v>
      </c>
      <c r="P129">
        <v>35</v>
      </c>
      <c r="Q129" s="1" t="s">
        <v>643</v>
      </c>
      <c r="R129" s="1" t="str">
        <f t="shared" si="4"/>
        <v>Medium Risk</v>
      </c>
      <c r="S129" s="1">
        <f t="shared" si="5"/>
        <v>65</v>
      </c>
      <c r="T129" s="1" t="str">
        <f t="shared" si="6"/>
        <v>Low Risk</v>
      </c>
      <c r="U129" s="1" t="str">
        <f t="shared" si="7"/>
        <v>APPROVE</v>
      </c>
      <c r="V129" s="1">
        <f t="shared" si="8"/>
        <v>1071.2962778638891</v>
      </c>
    </row>
    <row r="130" spans="1:22" x14ac:dyDescent="0.3">
      <c r="A130" s="1" t="s">
        <v>153</v>
      </c>
      <c r="B130" s="1" t="s">
        <v>14</v>
      </c>
      <c r="C130" s="1" t="s">
        <v>20</v>
      </c>
      <c r="D130">
        <v>1</v>
      </c>
      <c r="E130" s="1" t="s">
        <v>16</v>
      </c>
      <c r="F130" s="1" t="s">
        <v>20</v>
      </c>
      <c r="G130">
        <v>10513</v>
      </c>
      <c r="H130">
        <v>3850</v>
      </c>
      <c r="I130">
        <v>160</v>
      </c>
      <c r="J130">
        <v>180</v>
      </c>
      <c r="K130">
        <v>0</v>
      </c>
      <c r="L130" s="1" t="s">
        <v>17</v>
      </c>
      <c r="M130" s="1" t="s">
        <v>22</v>
      </c>
      <c r="N130">
        <v>14363</v>
      </c>
      <c r="O130" s="1" t="s">
        <v>645</v>
      </c>
      <c r="P130">
        <v>50</v>
      </c>
      <c r="Q130" s="1" t="s">
        <v>645</v>
      </c>
      <c r="R130" s="1" t="str">
        <f t="shared" ref="R130:R193" si="9">IF(AND(K130=1,O130="High Income"),"Low Risk",IF(AND(K130=1,O130="Medium Income"),"Medium Risk","High Risk"))</f>
        <v>High Risk</v>
      </c>
      <c r="S130" s="1">
        <f t="shared" ref="S130:S193" si="10">(IF(K130=1,40,0))+(IF(E130="Graduate",20,0))+(IF(G130&gt;5000,20,0))+(IF(L130="Urban",10,5))</f>
        <v>50</v>
      </c>
      <c r="T130" s="1" t="str">
        <f t="shared" ref="T130:T193" si="11">IF(R130&lt;=25,"Very High Risk",IF(R130&lt;=50,"High Risk",IF(R130&lt;=75,"Medium Risk","Low Risk")))</f>
        <v>Low Risk</v>
      </c>
      <c r="U130" s="1" t="str">
        <f t="shared" ref="U130:U193" si="12">IF(AND(K130=1,S130&lt;&gt;"Very High Risk",N130&gt;=I130*0.3),"APPROVE","REVIEW")</f>
        <v>REVIEW</v>
      </c>
      <c r="V130" s="1">
        <f t="shared" ref="V130:V193" si="13">IF(I130&gt;0,PMT(0.08/12,J130,-I130*1000),"N/A")</f>
        <v>1529.0433349285622</v>
      </c>
    </row>
    <row r="131" spans="1:22" x14ac:dyDescent="0.3">
      <c r="A131" s="1" t="s">
        <v>154</v>
      </c>
      <c r="B131" s="1" t="s">
        <v>14</v>
      </c>
      <c r="C131" s="1" t="s">
        <v>20</v>
      </c>
      <c r="D131">
        <v>0</v>
      </c>
      <c r="E131" s="1" t="s">
        <v>16</v>
      </c>
      <c r="F131" s="1" t="s">
        <v>15</v>
      </c>
      <c r="G131">
        <v>6080</v>
      </c>
      <c r="H131">
        <v>2569</v>
      </c>
      <c r="I131">
        <v>182</v>
      </c>
      <c r="J131">
        <v>360</v>
      </c>
      <c r="K131">
        <v>0</v>
      </c>
      <c r="L131" s="1" t="s">
        <v>21</v>
      </c>
      <c r="M131" s="1" t="s">
        <v>22</v>
      </c>
      <c r="N131">
        <v>8649</v>
      </c>
      <c r="O131" s="1" t="s">
        <v>645</v>
      </c>
      <c r="P131">
        <v>45</v>
      </c>
      <c r="Q131" s="1" t="s">
        <v>645</v>
      </c>
      <c r="R131" s="1" t="str">
        <f t="shared" si="9"/>
        <v>High Risk</v>
      </c>
      <c r="S131" s="1">
        <f t="shared" si="10"/>
        <v>45</v>
      </c>
      <c r="T131" s="1" t="str">
        <f t="shared" si="11"/>
        <v>Low Risk</v>
      </c>
      <c r="U131" s="1" t="str">
        <f t="shared" si="12"/>
        <v>REVIEW</v>
      </c>
      <c r="V131" s="1">
        <f t="shared" si="13"/>
        <v>1335.4515244604645</v>
      </c>
    </row>
    <row r="132" spans="1:22" x14ac:dyDescent="0.3">
      <c r="A132" s="1" t="s">
        <v>155</v>
      </c>
      <c r="B132" s="1" t="s">
        <v>14</v>
      </c>
      <c r="C132" s="1" t="s">
        <v>15</v>
      </c>
      <c r="D132">
        <v>0</v>
      </c>
      <c r="E132" s="1" t="s">
        <v>16</v>
      </c>
      <c r="F132" s="1" t="s">
        <v>20</v>
      </c>
      <c r="G132">
        <v>20166</v>
      </c>
      <c r="H132">
        <v>0</v>
      </c>
      <c r="I132">
        <v>650</v>
      </c>
      <c r="J132">
        <v>480</v>
      </c>
      <c r="K132">
        <v>0</v>
      </c>
      <c r="L132" s="1" t="s">
        <v>17</v>
      </c>
      <c r="M132" s="1" t="s">
        <v>18</v>
      </c>
      <c r="N132">
        <v>20166</v>
      </c>
      <c r="O132" s="1" t="s">
        <v>645</v>
      </c>
      <c r="P132">
        <v>50</v>
      </c>
      <c r="Q132" s="1" t="s">
        <v>645</v>
      </c>
      <c r="R132" s="1" t="str">
        <f t="shared" si="9"/>
        <v>High Risk</v>
      </c>
      <c r="S132" s="1">
        <f t="shared" si="10"/>
        <v>50</v>
      </c>
      <c r="T132" s="1" t="str">
        <f t="shared" si="11"/>
        <v>Low Risk</v>
      </c>
      <c r="U132" s="1" t="str">
        <f t="shared" si="12"/>
        <v>REVIEW</v>
      </c>
      <c r="V132" s="1">
        <f t="shared" si="13"/>
        <v>4519.5259835357629</v>
      </c>
    </row>
    <row r="133" spans="1:22" x14ac:dyDescent="0.3">
      <c r="A133" s="1" t="s">
        <v>156</v>
      </c>
      <c r="B133" s="1" t="s">
        <v>14</v>
      </c>
      <c r="C133" s="1" t="s">
        <v>15</v>
      </c>
      <c r="D133">
        <v>0</v>
      </c>
      <c r="E133" s="1" t="s">
        <v>16</v>
      </c>
      <c r="F133" s="1" t="s">
        <v>15</v>
      </c>
      <c r="G133">
        <v>2014</v>
      </c>
      <c r="H133">
        <v>1929</v>
      </c>
      <c r="I133">
        <v>74</v>
      </c>
      <c r="J133">
        <v>360</v>
      </c>
      <c r="K133">
        <v>1</v>
      </c>
      <c r="L133" s="1" t="s">
        <v>17</v>
      </c>
      <c r="M133" s="1" t="s">
        <v>18</v>
      </c>
      <c r="N133">
        <v>3943</v>
      </c>
      <c r="O133" s="1" t="s">
        <v>643</v>
      </c>
      <c r="P133">
        <v>40</v>
      </c>
      <c r="Q133" s="1" t="s">
        <v>643</v>
      </c>
      <c r="R133" s="1" t="str">
        <f t="shared" si="9"/>
        <v>Medium Risk</v>
      </c>
      <c r="S133" s="1">
        <f t="shared" si="10"/>
        <v>70</v>
      </c>
      <c r="T133" s="1" t="str">
        <f t="shared" si="11"/>
        <v>Low Risk</v>
      </c>
      <c r="U133" s="1" t="str">
        <f t="shared" si="12"/>
        <v>APPROVE</v>
      </c>
      <c r="V133" s="1">
        <f t="shared" si="13"/>
        <v>542.98578467073833</v>
      </c>
    </row>
    <row r="134" spans="1:22" x14ac:dyDescent="0.3">
      <c r="A134" s="1" t="s">
        <v>157</v>
      </c>
      <c r="B134" s="1" t="s">
        <v>14</v>
      </c>
      <c r="C134" s="1" t="s">
        <v>15</v>
      </c>
      <c r="D134">
        <v>0</v>
      </c>
      <c r="E134" s="1" t="s">
        <v>16</v>
      </c>
      <c r="F134" s="1" t="s">
        <v>15</v>
      </c>
      <c r="G134">
        <v>2718</v>
      </c>
      <c r="H134">
        <v>0</v>
      </c>
      <c r="I134">
        <v>70</v>
      </c>
      <c r="J134">
        <v>360</v>
      </c>
      <c r="K134">
        <v>1</v>
      </c>
      <c r="L134" s="1" t="s">
        <v>31</v>
      </c>
      <c r="M134" s="1" t="s">
        <v>18</v>
      </c>
      <c r="N134">
        <v>2718</v>
      </c>
      <c r="O134" s="1" t="s">
        <v>644</v>
      </c>
      <c r="P134">
        <v>25</v>
      </c>
      <c r="Q134" s="1" t="s">
        <v>644</v>
      </c>
      <c r="R134" s="1" t="str">
        <f t="shared" si="9"/>
        <v>High Risk</v>
      </c>
      <c r="S134" s="1">
        <f t="shared" si="10"/>
        <v>65</v>
      </c>
      <c r="T134" s="1" t="str">
        <f t="shared" si="11"/>
        <v>Low Risk</v>
      </c>
      <c r="U134" s="1" t="str">
        <f t="shared" si="12"/>
        <v>APPROVE</v>
      </c>
      <c r="V134" s="1">
        <f t="shared" si="13"/>
        <v>513.63520171556331</v>
      </c>
    </row>
    <row r="135" spans="1:22" x14ac:dyDescent="0.3">
      <c r="A135" s="1" t="s">
        <v>158</v>
      </c>
      <c r="B135" s="1" t="s">
        <v>14</v>
      </c>
      <c r="C135" s="1" t="s">
        <v>20</v>
      </c>
      <c r="D135">
        <v>0</v>
      </c>
      <c r="E135" s="1" t="s">
        <v>16</v>
      </c>
      <c r="F135" s="1" t="s">
        <v>20</v>
      </c>
      <c r="G135">
        <v>3459</v>
      </c>
      <c r="H135">
        <v>0</v>
      </c>
      <c r="I135">
        <v>25</v>
      </c>
      <c r="J135">
        <v>120</v>
      </c>
      <c r="K135">
        <v>1</v>
      </c>
      <c r="L135" s="1" t="s">
        <v>31</v>
      </c>
      <c r="M135" s="1" t="s">
        <v>18</v>
      </c>
      <c r="N135">
        <v>3459</v>
      </c>
      <c r="O135" s="1" t="s">
        <v>643</v>
      </c>
      <c r="P135">
        <v>35</v>
      </c>
      <c r="Q135" s="1" t="s">
        <v>643</v>
      </c>
      <c r="R135" s="1" t="str">
        <f t="shared" si="9"/>
        <v>Medium Risk</v>
      </c>
      <c r="S135" s="1">
        <f t="shared" si="10"/>
        <v>65</v>
      </c>
      <c r="T135" s="1" t="str">
        <f t="shared" si="11"/>
        <v>Low Risk</v>
      </c>
      <c r="U135" s="1" t="str">
        <f t="shared" si="12"/>
        <v>APPROVE</v>
      </c>
      <c r="V135" s="1">
        <f t="shared" si="13"/>
        <v>303.31898588839232</v>
      </c>
    </row>
    <row r="136" spans="1:22" x14ac:dyDescent="0.3">
      <c r="A136" s="1" t="s">
        <v>159</v>
      </c>
      <c r="B136" s="1" t="s">
        <v>14</v>
      </c>
      <c r="C136" s="1" t="s">
        <v>15</v>
      </c>
      <c r="D136">
        <v>0</v>
      </c>
      <c r="E136" s="1" t="s">
        <v>16</v>
      </c>
      <c r="F136" s="1" t="s">
        <v>15</v>
      </c>
      <c r="G136">
        <v>4895</v>
      </c>
      <c r="H136">
        <v>0</v>
      </c>
      <c r="I136">
        <v>102</v>
      </c>
      <c r="J136">
        <v>360</v>
      </c>
      <c r="K136">
        <v>1</v>
      </c>
      <c r="L136" s="1" t="s">
        <v>31</v>
      </c>
      <c r="M136" s="1" t="s">
        <v>18</v>
      </c>
      <c r="N136">
        <v>4895</v>
      </c>
      <c r="O136" s="1" t="s">
        <v>643</v>
      </c>
      <c r="P136">
        <v>35</v>
      </c>
      <c r="Q136" s="1" t="s">
        <v>643</v>
      </c>
      <c r="R136" s="1" t="str">
        <f t="shared" si="9"/>
        <v>Medium Risk</v>
      </c>
      <c r="S136" s="1">
        <f t="shared" si="10"/>
        <v>65</v>
      </c>
      <c r="T136" s="1" t="str">
        <f t="shared" si="11"/>
        <v>Low Risk</v>
      </c>
      <c r="U136" s="1" t="str">
        <f t="shared" si="12"/>
        <v>APPROVE</v>
      </c>
      <c r="V136" s="1">
        <f t="shared" si="13"/>
        <v>748.43986535696376</v>
      </c>
    </row>
    <row r="137" spans="1:22" x14ac:dyDescent="0.3">
      <c r="A137" s="1" t="s">
        <v>160</v>
      </c>
      <c r="B137" s="1" t="s">
        <v>14</v>
      </c>
      <c r="C137" s="1" t="s">
        <v>20</v>
      </c>
      <c r="D137">
        <v>3</v>
      </c>
      <c r="E137" s="1" t="s">
        <v>16</v>
      </c>
      <c r="F137" s="1" t="s">
        <v>15</v>
      </c>
      <c r="G137">
        <v>4000</v>
      </c>
      <c r="H137">
        <v>7750</v>
      </c>
      <c r="I137">
        <v>290</v>
      </c>
      <c r="J137">
        <v>360</v>
      </c>
      <c r="K137">
        <v>1</v>
      </c>
      <c r="L137" s="1" t="s">
        <v>31</v>
      </c>
      <c r="M137" s="1" t="s">
        <v>22</v>
      </c>
      <c r="N137">
        <v>11750</v>
      </c>
      <c r="O137" s="1" t="s">
        <v>645</v>
      </c>
      <c r="P137">
        <v>45</v>
      </c>
      <c r="Q137" s="1" t="s">
        <v>645</v>
      </c>
      <c r="R137" s="1" t="str">
        <f t="shared" si="9"/>
        <v>Low Risk</v>
      </c>
      <c r="S137" s="1">
        <f t="shared" si="10"/>
        <v>65</v>
      </c>
      <c r="T137" s="1" t="str">
        <f t="shared" si="11"/>
        <v>Low Risk</v>
      </c>
      <c r="U137" s="1" t="str">
        <f t="shared" si="12"/>
        <v>APPROVE</v>
      </c>
      <c r="V137" s="1">
        <f t="shared" si="13"/>
        <v>2127.9172642501912</v>
      </c>
    </row>
    <row r="138" spans="1:22" x14ac:dyDescent="0.3">
      <c r="A138" s="1" t="s">
        <v>161</v>
      </c>
      <c r="B138" s="1" t="s">
        <v>42</v>
      </c>
      <c r="C138" s="1" t="s">
        <v>20</v>
      </c>
      <c r="D138">
        <v>0</v>
      </c>
      <c r="E138" s="1" t="s">
        <v>16</v>
      </c>
      <c r="F138" s="1" t="s">
        <v>15</v>
      </c>
      <c r="G138">
        <v>4583</v>
      </c>
      <c r="H138">
        <v>0</v>
      </c>
      <c r="I138">
        <v>84</v>
      </c>
      <c r="J138">
        <v>360</v>
      </c>
      <c r="K138">
        <v>1</v>
      </c>
      <c r="L138" s="1" t="s">
        <v>21</v>
      </c>
      <c r="M138" s="1" t="s">
        <v>22</v>
      </c>
      <c r="N138">
        <v>4583</v>
      </c>
      <c r="O138" s="1" t="s">
        <v>643</v>
      </c>
      <c r="P138">
        <v>35</v>
      </c>
      <c r="Q138" s="1" t="s">
        <v>643</v>
      </c>
      <c r="R138" s="1" t="str">
        <f t="shared" si="9"/>
        <v>Medium Risk</v>
      </c>
      <c r="S138" s="1">
        <f t="shared" si="10"/>
        <v>65</v>
      </c>
      <c r="T138" s="1" t="str">
        <f t="shared" si="11"/>
        <v>Low Risk</v>
      </c>
      <c r="U138" s="1" t="str">
        <f t="shared" si="12"/>
        <v>APPROVE</v>
      </c>
      <c r="V138" s="1">
        <f t="shared" si="13"/>
        <v>616.36224205867609</v>
      </c>
    </row>
    <row r="139" spans="1:22" x14ac:dyDescent="0.3">
      <c r="A139" s="1" t="s">
        <v>162</v>
      </c>
      <c r="B139" s="1" t="s">
        <v>14</v>
      </c>
      <c r="C139" s="1" t="s">
        <v>20</v>
      </c>
      <c r="D139">
        <v>2</v>
      </c>
      <c r="E139" s="1" t="s">
        <v>16</v>
      </c>
      <c r="F139" s="1" t="s">
        <v>20</v>
      </c>
      <c r="G139">
        <v>3316</v>
      </c>
      <c r="H139">
        <v>3500</v>
      </c>
      <c r="I139">
        <v>88</v>
      </c>
      <c r="J139">
        <v>360</v>
      </c>
      <c r="K139">
        <v>1</v>
      </c>
      <c r="L139" s="1" t="s">
        <v>17</v>
      </c>
      <c r="M139" s="1" t="s">
        <v>18</v>
      </c>
      <c r="N139">
        <v>6816</v>
      </c>
      <c r="O139" s="1" t="s">
        <v>643</v>
      </c>
      <c r="P139">
        <v>40</v>
      </c>
      <c r="Q139" s="1" t="s">
        <v>643</v>
      </c>
      <c r="R139" s="1" t="str">
        <f t="shared" si="9"/>
        <v>Medium Risk</v>
      </c>
      <c r="S139" s="1">
        <f t="shared" si="10"/>
        <v>70</v>
      </c>
      <c r="T139" s="1" t="str">
        <f t="shared" si="11"/>
        <v>Low Risk</v>
      </c>
      <c r="U139" s="1" t="str">
        <f t="shared" si="12"/>
        <v>APPROVE</v>
      </c>
      <c r="V139" s="1">
        <f t="shared" si="13"/>
        <v>645.7128250138511</v>
      </c>
    </row>
    <row r="140" spans="1:22" x14ac:dyDescent="0.3">
      <c r="A140" s="1" t="s">
        <v>163</v>
      </c>
      <c r="B140" s="1" t="s">
        <v>14</v>
      </c>
      <c r="C140" s="1" t="s">
        <v>15</v>
      </c>
      <c r="D140">
        <v>0</v>
      </c>
      <c r="E140" s="1" t="s">
        <v>16</v>
      </c>
      <c r="F140" s="1" t="s">
        <v>15</v>
      </c>
      <c r="G140">
        <v>14999</v>
      </c>
      <c r="H140">
        <v>0</v>
      </c>
      <c r="I140">
        <v>242</v>
      </c>
      <c r="J140">
        <v>360</v>
      </c>
      <c r="K140">
        <v>0</v>
      </c>
      <c r="L140" s="1" t="s">
        <v>31</v>
      </c>
      <c r="M140" s="1" t="s">
        <v>22</v>
      </c>
      <c r="N140">
        <v>14999</v>
      </c>
      <c r="O140" s="1" t="s">
        <v>645</v>
      </c>
      <c r="P140">
        <v>45</v>
      </c>
      <c r="Q140" s="1" t="s">
        <v>645</v>
      </c>
      <c r="R140" s="1" t="str">
        <f t="shared" si="9"/>
        <v>High Risk</v>
      </c>
      <c r="S140" s="1">
        <f t="shared" si="10"/>
        <v>45</v>
      </c>
      <c r="T140" s="1" t="str">
        <f t="shared" si="11"/>
        <v>Low Risk</v>
      </c>
      <c r="U140" s="1" t="str">
        <f t="shared" si="12"/>
        <v>REVIEW</v>
      </c>
      <c r="V140" s="1">
        <f t="shared" si="13"/>
        <v>1775.7102687880902</v>
      </c>
    </row>
    <row r="141" spans="1:22" x14ac:dyDescent="0.3">
      <c r="A141" s="1" t="s">
        <v>164</v>
      </c>
      <c r="B141" s="1" t="s">
        <v>14</v>
      </c>
      <c r="C141" s="1" t="s">
        <v>20</v>
      </c>
      <c r="D141">
        <v>2</v>
      </c>
      <c r="E141" s="1" t="s">
        <v>25</v>
      </c>
      <c r="F141" s="1" t="s">
        <v>15</v>
      </c>
      <c r="G141">
        <v>4200</v>
      </c>
      <c r="H141">
        <v>1430</v>
      </c>
      <c r="I141">
        <v>129</v>
      </c>
      <c r="J141">
        <v>360</v>
      </c>
      <c r="K141">
        <v>1</v>
      </c>
      <c r="L141" s="1" t="s">
        <v>21</v>
      </c>
      <c r="M141" s="1" t="s">
        <v>22</v>
      </c>
      <c r="N141">
        <v>5630</v>
      </c>
      <c r="O141" s="1" t="s">
        <v>643</v>
      </c>
      <c r="P141">
        <v>15</v>
      </c>
      <c r="Q141" s="1" t="s">
        <v>643</v>
      </c>
      <c r="R141" s="1" t="str">
        <f t="shared" si="9"/>
        <v>Medium Risk</v>
      </c>
      <c r="S141" s="1">
        <f t="shared" si="10"/>
        <v>45</v>
      </c>
      <c r="T141" s="1" t="str">
        <f t="shared" si="11"/>
        <v>Low Risk</v>
      </c>
      <c r="U141" s="1" t="str">
        <f t="shared" si="12"/>
        <v>APPROVE</v>
      </c>
      <c r="V141" s="1">
        <f t="shared" si="13"/>
        <v>946.55630030439534</v>
      </c>
    </row>
    <row r="142" spans="1:22" x14ac:dyDescent="0.3">
      <c r="A142" s="1" t="s">
        <v>165</v>
      </c>
      <c r="B142" s="1" t="s">
        <v>14</v>
      </c>
      <c r="C142" s="1" t="s">
        <v>20</v>
      </c>
      <c r="D142">
        <v>2</v>
      </c>
      <c r="E142" s="1" t="s">
        <v>16</v>
      </c>
      <c r="F142" s="1" t="s">
        <v>15</v>
      </c>
      <c r="G142">
        <v>5042</v>
      </c>
      <c r="H142">
        <v>2083</v>
      </c>
      <c r="I142">
        <v>185</v>
      </c>
      <c r="J142">
        <v>360</v>
      </c>
      <c r="K142">
        <v>1</v>
      </c>
      <c r="L142" s="1" t="s">
        <v>21</v>
      </c>
      <c r="M142" s="1" t="s">
        <v>22</v>
      </c>
      <c r="N142">
        <v>7125</v>
      </c>
      <c r="O142" s="1" t="s">
        <v>643</v>
      </c>
      <c r="P142">
        <v>35</v>
      </c>
      <c r="Q142" s="1" t="s">
        <v>643</v>
      </c>
      <c r="R142" s="1" t="str">
        <f t="shared" si="9"/>
        <v>Medium Risk</v>
      </c>
      <c r="S142" s="1">
        <f t="shared" si="10"/>
        <v>85</v>
      </c>
      <c r="T142" s="1" t="str">
        <f t="shared" si="11"/>
        <v>Low Risk</v>
      </c>
      <c r="U142" s="1" t="str">
        <f t="shared" si="12"/>
        <v>APPROVE</v>
      </c>
      <c r="V142" s="1">
        <f t="shared" si="13"/>
        <v>1357.464461676846</v>
      </c>
    </row>
    <row r="143" spans="1:22" x14ac:dyDescent="0.3">
      <c r="A143" s="1" t="s">
        <v>166</v>
      </c>
      <c r="B143" s="1" t="s">
        <v>14</v>
      </c>
      <c r="C143" s="1" t="s">
        <v>15</v>
      </c>
      <c r="D143">
        <v>0</v>
      </c>
      <c r="E143" s="1" t="s">
        <v>16</v>
      </c>
      <c r="F143" s="1" t="s">
        <v>15</v>
      </c>
      <c r="G143">
        <v>5417</v>
      </c>
      <c r="H143">
        <v>0</v>
      </c>
      <c r="I143">
        <v>168</v>
      </c>
      <c r="J143">
        <v>360</v>
      </c>
      <c r="K143">
        <v>1</v>
      </c>
      <c r="L143" s="1" t="s">
        <v>17</v>
      </c>
      <c r="M143" s="1" t="s">
        <v>18</v>
      </c>
      <c r="N143">
        <v>5417</v>
      </c>
      <c r="O143" s="1" t="s">
        <v>643</v>
      </c>
      <c r="P143">
        <v>40</v>
      </c>
      <c r="Q143" s="1" t="s">
        <v>643</v>
      </c>
      <c r="R143" s="1" t="str">
        <f t="shared" si="9"/>
        <v>Medium Risk</v>
      </c>
      <c r="S143" s="1">
        <f t="shared" si="10"/>
        <v>90</v>
      </c>
      <c r="T143" s="1" t="str">
        <f t="shared" si="11"/>
        <v>Low Risk</v>
      </c>
      <c r="U143" s="1" t="str">
        <f t="shared" si="12"/>
        <v>APPROVE</v>
      </c>
      <c r="V143" s="1">
        <f t="shared" si="13"/>
        <v>1232.7244841173522</v>
      </c>
    </row>
    <row r="144" spans="1:22" x14ac:dyDescent="0.3">
      <c r="A144" s="1" t="s">
        <v>167</v>
      </c>
      <c r="B144" s="1" t="s">
        <v>14</v>
      </c>
      <c r="C144" s="1" t="s">
        <v>15</v>
      </c>
      <c r="D144">
        <v>0</v>
      </c>
      <c r="E144" s="1" t="s">
        <v>16</v>
      </c>
      <c r="F144" s="1" t="s">
        <v>20</v>
      </c>
      <c r="G144">
        <v>6950</v>
      </c>
      <c r="H144">
        <v>0</v>
      </c>
      <c r="I144">
        <v>175</v>
      </c>
      <c r="J144">
        <v>180</v>
      </c>
      <c r="K144">
        <v>1</v>
      </c>
      <c r="L144" s="1" t="s">
        <v>31</v>
      </c>
      <c r="M144" s="1" t="s">
        <v>18</v>
      </c>
      <c r="N144">
        <v>6950</v>
      </c>
      <c r="O144" s="1" t="s">
        <v>643</v>
      </c>
      <c r="P144">
        <v>35</v>
      </c>
      <c r="Q144" s="1" t="s">
        <v>643</v>
      </c>
      <c r="R144" s="1" t="str">
        <f t="shared" si="9"/>
        <v>Medium Risk</v>
      </c>
      <c r="S144" s="1">
        <f t="shared" si="10"/>
        <v>85</v>
      </c>
      <c r="T144" s="1" t="str">
        <f t="shared" si="11"/>
        <v>Low Risk</v>
      </c>
      <c r="U144" s="1" t="str">
        <f t="shared" si="12"/>
        <v>APPROVE</v>
      </c>
      <c r="V144" s="1">
        <f t="shared" si="13"/>
        <v>1672.3911475781151</v>
      </c>
    </row>
    <row r="145" spans="1:22" x14ac:dyDescent="0.3">
      <c r="A145" s="1" t="s">
        <v>168</v>
      </c>
      <c r="B145" s="1" t="s">
        <v>14</v>
      </c>
      <c r="C145" s="1" t="s">
        <v>20</v>
      </c>
      <c r="D145">
        <v>0</v>
      </c>
      <c r="E145" s="1" t="s">
        <v>16</v>
      </c>
      <c r="F145" s="1" t="s">
        <v>15</v>
      </c>
      <c r="G145">
        <v>2698</v>
      </c>
      <c r="H145">
        <v>2034</v>
      </c>
      <c r="I145">
        <v>122</v>
      </c>
      <c r="J145">
        <v>360</v>
      </c>
      <c r="K145">
        <v>1</v>
      </c>
      <c r="L145" s="1" t="s">
        <v>31</v>
      </c>
      <c r="M145" s="1" t="s">
        <v>18</v>
      </c>
      <c r="N145">
        <v>4732</v>
      </c>
      <c r="O145" s="1" t="s">
        <v>643</v>
      </c>
      <c r="P145">
        <v>35</v>
      </c>
      <c r="Q145" s="1" t="s">
        <v>643</v>
      </c>
      <c r="R145" s="1" t="str">
        <f t="shared" si="9"/>
        <v>Medium Risk</v>
      </c>
      <c r="S145" s="1">
        <f t="shared" si="10"/>
        <v>65</v>
      </c>
      <c r="T145" s="1" t="str">
        <f t="shared" si="11"/>
        <v>Low Risk</v>
      </c>
      <c r="U145" s="1" t="str">
        <f t="shared" si="12"/>
        <v>APPROVE</v>
      </c>
      <c r="V145" s="1">
        <f t="shared" si="13"/>
        <v>895.19278013283895</v>
      </c>
    </row>
    <row r="146" spans="1:22" x14ac:dyDescent="0.3">
      <c r="A146" s="1" t="s">
        <v>169</v>
      </c>
      <c r="B146" s="1" t="s">
        <v>14</v>
      </c>
      <c r="C146" s="1" t="s">
        <v>20</v>
      </c>
      <c r="D146">
        <v>2</v>
      </c>
      <c r="E146" s="1" t="s">
        <v>16</v>
      </c>
      <c r="F146" s="1" t="s">
        <v>15</v>
      </c>
      <c r="G146">
        <v>11757</v>
      </c>
      <c r="H146">
        <v>0</v>
      </c>
      <c r="I146">
        <v>187</v>
      </c>
      <c r="J146">
        <v>180</v>
      </c>
      <c r="K146">
        <v>1</v>
      </c>
      <c r="L146" s="1" t="s">
        <v>17</v>
      </c>
      <c r="M146" s="1" t="s">
        <v>18</v>
      </c>
      <c r="N146">
        <v>11757</v>
      </c>
      <c r="O146" s="1" t="s">
        <v>645</v>
      </c>
      <c r="P146">
        <v>50</v>
      </c>
      <c r="Q146" s="1" t="s">
        <v>645</v>
      </c>
      <c r="R146" s="1" t="str">
        <f t="shared" si="9"/>
        <v>Low Risk</v>
      </c>
      <c r="S146" s="1">
        <f t="shared" si="10"/>
        <v>90</v>
      </c>
      <c r="T146" s="1" t="str">
        <f t="shared" si="11"/>
        <v>Low Risk</v>
      </c>
      <c r="U146" s="1" t="str">
        <f t="shared" si="12"/>
        <v>APPROVE</v>
      </c>
      <c r="V146" s="1">
        <f t="shared" si="13"/>
        <v>1787.0693976977573</v>
      </c>
    </row>
    <row r="147" spans="1:22" x14ac:dyDescent="0.3">
      <c r="A147" s="1" t="s">
        <v>170</v>
      </c>
      <c r="B147" s="1" t="s">
        <v>42</v>
      </c>
      <c r="C147" s="1" t="s">
        <v>20</v>
      </c>
      <c r="D147">
        <v>0</v>
      </c>
      <c r="E147" s="1" t="s">
        <v>16</v>
      </c>
      <c r="F147" s="1" t="s">
        <v>15</v>
      </c>
      <c r="G147">
        <v>2330</v>
      </c>
      <c r="H147">
        <v>4486</v>
      </c>
      <c r="I147">
        <v>100</v>
      </c>
      <c r="J147">
        <v>360</v>
      </c>
      <c r="K147">
        <v>1</v>
      </c>
      <c r="L147" s="1" t="s">
        <v>31</v>
      </c>
      <c r="M147" s="1" t="s">
        <v>18</v>
      </c>
      <c r="N147">
        <v>6816</v>
      </c>
      <c r="O147" s="1" t="s">
        <v>643</v>
      </c>
      <c r="P147">
        <v>35</v>
      </c>
      <c r="Q147" s="1" t="s">
        <v>643</v>
      </c>
      <c r="R147" s="1" t="str">
        <f t="shared" si="9"/>
        <v>Medium Risk</v>
      </c>
      <c r="S147" s="1">
        <f t="shared" si="10"/>
        <v>65</v>
      </c>
      <c r="T147" s="1" t="str">
        <f t="shared" si="11"/>
        <v>Low Risk</v>
      </c>
      <c r="U147" s="1" t="str">
        <f t="shared" si="12"/>
        <v>APPROVE</v>
      </c>
      <c r="V147" s="1">
        <f t="shared" si="13"/>
        <v>733.76457387937614</v>
      </c>
    </row>
    <row r="148" spans="1:22" x14ac:dyDescent="0.3">
      <c r="A148" s="1" t="s">
        <v>171</v>
      </c>
      <c r="B148" s="1" t="s">
        <v>42</v>
      </c>
      <c r="C148" s="1" t="s">
        <v>20</v>
      </c>
      <c r="D148">
        <v>2</v>
      </c>
      <c r="E148" s="1" t="s">
        <v>16</v>
      </c>
      <c r="F148" s="1" t="s">
        <v>15</v>
      </c>
      <c r="G148">
        <v>14866</v>
      </c>
      <c r="H148">
        <v>0</v>
      </c>
      <c r="I148">
        <v>70</v>
      </c>
      <c r="J148">
        <v>360</v>
      </c>
      <c r="K148">
        <v>1</v>
      </c>
      <c r="L148" s="1" t="s">
        <v>17</v>
      </c>
      <c r="M148" s="1" t="s">
        <v>18</v>
      </c>
      <c r="N148">
        <v>14866</v>
      </c>
      <c r="O148" s="1" t="s">
        <v>645</v>
      </c>
      <c r="P148">
        <v>50</v>
      </c>
      <c r="Q148" s="1" t="s">
        <v>645</v>
      </c>
      <c r="R148" s="1" t="str">
        <f t="shared" si="9"/>
        <v>Low Risk</v>
      </c>
      <c r="S148" s="1">
        <f t="shared" si="10"/>
        <v>90</v>
      </c>
      <c r="T148" s="1" t="str">
        <f t="shared" si="11"/>
        <v>Low Risk</v>
      </c>
      <c r="U148" s="1" t="str">
        <f t="shared" si="12"/>
        <v>APPROVE</v>
      </c>
      <c r="V148" s="1">
        <f t="shared" si="13"/>
        <v>513.63520171556331</v>
      </c>
    </row>
    <row r="149" spans="1:22" x14ac:dyDescent="0.3">
      <c r="A149" s="1" t="s">
        <v>172</v>
      </c>
      <c r="B149" s="1" t="s">
        <v>14</v>
      </c>
      <c r="C149" s="1" t="s">
        <v>20</v>
      </c>
      <c r="D149">
        <v>1</v>
      </c>
      <c r="E149" s="1" t="s">
        <v>16</v>
      </c>
      <c r="F149" s="1" t="s">
        <v>15</v>
      </c>
      <c r="G149">
        <v>1538</v>
      </c>
      <c r="H149">
        <v>1425</v>
      </c>
      <c r="I149">
        <v>30</v>
      </c>
      <c r="J149">
        <v>360</v>
      </c>
      <c r="K149">
        <v>1</v>
      </c>
      <c r="L149" s="1" t="s">
        <v>17</v>
      </c>
      <c r="M149" s="1" t="s">
        <v>18</v>
      </c>
      <c r="N149">
        <v>2963</v>
      </c>
      <c r="O149" s="1" t="s">
        <v>644</v>
      </c>
      <c r="P149">
        <v>30</v>
      </c>
      <c r="Q149" s="1" t="s">
        <v>644</v>
      </c>
      <c r="R149" s="1" t="str">
        <f t="shared" si="9"/>
        <v>High Risk</v>
      </c>
      <c r="S149" s="1">
        <f t="shared" si="10"/>
        <v>70</v>
      </c>
      <c r="T149" s="1" t="str">
        <f t="shared" si="11"/>
        <v>Low Risk</v>
      </c>
      <c r="U149" s="1" t="str">
        <f t="shared" si="12"/>
        <v>APPROVE</v>
      </c>
      <c r="V149" s="1">
        <f t="shared" si="13"/>
        <v>220.12937216381286</v>
      </c>
    </row>
    <row r="150" spans="1:22" x14ac:dyDescent="0.3">
      <c r="A150" s="1" t="s">
        <v>173</v>
      </c>
      <c r="B150" s="1" t="s">
        <v>42</v>
      </c>
      <c r="C150" s="1" t="s">
        <v>15</v>
      </c>
      <c r="D150">
        <v>0</v>
      </c>
      <c r="E150" s="1" t="s">
        <v>16</v>
      </c>
      <c r="F150" s="1" t="s">
        <v>15</v>
      </c>
      <c r="G150">
        <v>10000</v>
      </c>
      <c r="H150">
        <v>1666</v>
      </c>
      <c r="I150">
        <v>225</v>
      </c>
      <c r="J150">
        <v>360</v>
      </c>
      <c r="K150">
        <v>1</v>
      </c>
      <c r="L150" s="1" t="s">
        <v>21</v>
      </c>
      <c r="M150" s="1" t="s">
        <v>22</v>
      </c>
      <c r="N150">
        <v>11666</v>
      </c>
      <c r="O150" s="1" t="s">
        <v>645</v>
      </c>
      <c r="P150">
        <v>45</v>
      </c>
      <c r="Q150" s="1" t="s">
        <v>645</v>
      </c>
      <c r="R150" s="1" t="str">
        <f t="shared" si="9"/>
        <v>Low Risk</v>
      </c>
      <c r="S150" s="1">
        <f t="shared" si="10"/>
        <v>85</v>
      </c>
      <c r="T150" s="1" t="str">
        <f t="shared" si="11"/>
        <v>Low Risk</v>
      </c>
      <c r="U150" s="1" t="str">
        <f t="shared" si="12"/>
        <v>APPROVE</v>
      </c>
      <c r="V150" s="1">
        <f t="shared" si="13"/>
        <v>1650.9702912285964</v>
      </c>
    </row>
    <row r="151" spans="1:22" x14ac:dyDescent="0.3">
      <c r="A151" s="1" t="s">
        <v>174</v>
      </c>
      <c r="B151" s="1" t="s">
        <v>14</v>
      </c>
      <c r="C151" s="1" t="s">
        <v>20</v>
      </c>
      <c r="D151">
        <v>0</v>
      </c>
      <c r="E151" s="1" t="s">
        <v>16</v>
      </c>
      <c r="F151" s="1" t="s">
        <v>15</v>
      </c>
      <c r="G151">
        <v>4860</v>
      </c>
      <c r="H151">
        <v>830</v>
      </c>
      <c r="I151">
        <v>125</v>
      </c>
      <c r="J151">
        <v>360</v>
      </c>
      <c r="K151">
        <v>1</v>
      </c>
      <c r="L151" s="1" t="s">
        <v>31</v>
      </c>
      <c r="M151" s="1" t="s">
        <v>18</v>
      </c>
      <c r="N151">
        <v>5690</v>
      </c>
      <c r="O151" s="1" t="s">
        <v>643</v>
      </c>
      <c r="P151">
        <v>35</v>
      </c>
      <c r="Q151" s="1" t="s">
        <v>643</v>
      </c>
      <c r="R151" s="1" t="str">
        <f t="shared" si="9"/>
        <v>Medium Risk</v>
      </c>
      <c r="S151" s="1">
        <f t="shared" si="10"/>
        <v>65</v>
      </c>
      <c r="T151" s="1" t="str">
        <f t="shared" si="11"/>
        <v>Low Risk</v>
      </c>
      <c r="U151" s="1" t="str">
        <f t="shared" si="12"/>
        <v>APPROVE</v>
      </c>
      <c r="V151" s="1">
        <f t="shared" si="13"/>
        <v>917.20571734922032</v>
      </c>
    </row>
    <row r="152" spans="1:22" x14ac:dyDescent="0.3">
      <c r="A152" s="1" t="s">
        <v>175</v>
      </c>
      <c r="B152" s="1" t="s">
        <v>14</v>
      </c>
      <c r="C152" s="1" t="s">
        <v>15</v>
      </c>
      <c r="D152">
        <v>0</v>
      </c>
      <c r="E152" s="1" t="s">
        <v>16</v>
      </c>
      <c r="F152" s="1" t="s">
        <v>15</v>
      </c>
      <c r="G152">
        <v>6277</v>
      </c>
      <c r="H152">
        <v>0</v>
      </c>
      <c r="I152">
        <v>118</v>
      </c>
      <c r="J152">
        <v>360</v>
      </c>
      <c r="K152">
        <v>0</v>
      </c>
      <c r="L152" s="1" t="s">
        <v>21</v>
      </c>
      <c r="M152" s="1" t="s">
        <v>22</v>
      </c>
      <c r="N152">
        <v>6277</v>
      </c>
      <c r="O152" s="1" t="s">
        <v>643</v>
      </c>
      <c r="P152">
        <v>35</v>
      </c>
      <c r="Q152" s="1" t="s">
        <v>643</v>
      </c>
      <c r="R152" s="1" t="str">
        <f t="shared" si="9"/>
        <v>High Risk</v>
      </c>
      <c r="S152" s="1">
        <f t="shared" si="10"/>
        <v>45</v>
      </c>
      <c r="T152" s="1" t="str">
        <f t="shared" si="11"/>
        <v>Low Risk</v>
      </c>
      <c r="U152" s="1" t="str">
        <f t="shared" si="12"/>
        <v>REVIEW</v>
      </c>
      <c r="V152" s="1">
        <f t="shared" si="13"/>
        <v>865.84219717766382</v>
      </c>
    </row>
    <row r="153" spans="1:22" x14ac:dyDescent="0.3">
      <c r="A153" s="1" t="s">
        <v>176</v>
      </c>
      <c r="B153" s="1" t="s">
        <v>14</v>
      </c>
      <c r="C153" s="1" t="s">
        <v>20</v>
      </c>
      <c r="D153">
        <v>0</v>
      </c>
      <c r="E153" s="1" t="s">
        <v>16</v>
      </c>
      <c r="F153" s="1" t="s">
        <v>20</v>
      </c>
      <c r="G153">
        <v>2577</v>
      </c>
      <c r="H153">
        <v>3750</v>
      </c>
      <c r="I153">
        <v>152</v>
      </c>
      <c r="J153">
        <v>360</v>
      </c>
      <c r="K153">
        <v>1</v>
      </c>
      <c r="L153" s="1" t="s">
        <v>21</v>
      </c>
      <c r="M153" s="1" t="s">
        <v>18</v>
      </c>
      <c r="N153">
        <v>6327</v>
      </c>
      <c r="O153" s="1" t="s">
        <v>643</v>
      </c>
      <c r="P153">
        <v>35</v>
      </c>
      <c r="Q153" s="1" t="s">
        <v>643</v>
      </c>
      <c r="R153" s="1" t="str">
        <f t="shared" si="9"/>
        <v>Medium Risk</v>
      </c>
      <c r="S153" s="1">
        <f t="shared" si="10"/>
        <v>65</v>
      </c>
      <c r="T153" s="1" t="str">
        <f t="shared" si="11"/>
        <v>Low Risk</v>
      </c>
      <c r="U153" s="1" t="str">
        <f t="shared" si="12"/>
        <v>APPROVE</v>
      </c>
      <c r="V153" s="1">
        <f t="shared" si="13"/>
        <v>1115.3221522966519</v>
      </c>
    </row>
    <row r="154" spans="1:22" x14ac:dyDescent="0.3">
      <c r="A154" s="1" t="s">
        <v>177</v>
      </c>
      <c r="B154" s="1" t="s">
        <v>14</v>
      </c>
      <c r="C154" s="1" t="s">
        <v>15</v>
      </c>
      <c r="D154">
        <v>0</v>
      </c>
      <c r="E154" s="1" t="s">
        <v>16</v>
      </c>
      <c r="F154" s="1" t="s">
        <v>15</v>
      </c>
      <c r="G154">
        <v>9166</v>
      </c>
      <c r="H154">
        <v>0</v>
      </c>
      <c r="I154">
        <v>244</v>
      </c>
      <c r="J154">
        <v>360</v>
      </c>
      <c r="K154">
        <v>1</v>
      </c>
      <c r="L154" s="1" t="s">
        <v>17</v>
      </c>
      <c r="M154" s="1" t="s">
        <v>22</v>
      </c>
      <c r="N154">
        <v>9166</v>
      </c>
      <c r="O154" s="1" t="s">
        <v>645</v>
      </c>
      <c r="P154">
        <v>50</v>
      </c>
      <c r="Q154" s="1" t="s">
        <v>645</v>
      </c>
      <c r="R154" s="1" t="str">
        <f t="shared" si="9"/>
        <v>Low Risk</v>
      </c>
      <c r="S154" s="1">
        <f t="shared" si="10"/>
        <v>90</v>
      </c>
      <c r="T154" s="1" t="str">
        <f t="shared" si="11"/>
        <v>Low Risk</v>
      </c>
      <c r="U154" s="1" t="str">
        <f t="shared" si="12"/>
        <v>APPROVE</v>
      </c>
      <c r="V154" s="1">
        <f t="shared" si="13"/>
        <v>1790.3855602656779</v>
      </c>
    </row>
    <row r="155" spans="1:22" x14ac:dyDescent="0.3">
      <c r="A155" s="1" t="s">
        <v>178</v>
      </c>
      <c r="B155" s="1" t="s">
        <v>14</v>
      </c>
      <c r="C155" s="1" t="s">
        <v>20</v>
      </c>
      <c r="D155">
        <v>2</v>
      </c>
      <c r="E155" s="1" t="s">
        <v>25</v>
      </c>
      <c r="F155" s="1" t="s">
        <v>15</v>
      </c>
      <c r="G155">
        <v>2281</v>
      </c>
      <c r="H155">
        <v>0</v>
      </c>
      <c r="I155">
        <v>113</v>
      </c>
      <c r="J155">
        <v>360</v>
      </c>
      <c r="K155">
        <v>1</v>
      </c>
      <c r="L155" s="1" t="s">
        <v>21</v>
      </c>
      <c r="M155" s="1" t="s">
        <v>22</v>
      </c>
      <c r="N155">
        <v>2281</v>
      </c>
      <c r="O155" s="1" t="s">
        <v>644</v>
      </c>
      <c r="P155">
        <v>5</v>
      </c>
      <c r="Q155" s="1" t="s">
        <v>644</v>
      </c>
      <c r="R155" s="1" t="str">
        <f t="shared" si="9"/>
        <v>High Risk</v>
      </c>
      <c r="S155" s="1">
        <f t="shared" si="10"/>
        <v>45</v>
      </c>
      <c r="T155" s="1" t="str">
        <f t="shared" si="11"/>
        <v>Low Risk</v>
      </c>
      <c r="U155" s="1" t="str">
        <f t="shared" si="12"/>
        <v>APPROVE</v>
      </c>
      <c r="V155" s="1">
        <f t="shared" si="13"/>
        <v>829.15396848369517</v>
      </c>
    </row>
    <row r="156" spans="1:22" x14ac:dyDescent="0.3">
      <c r="A156" s="1" t="s">
        <v>179</v>
      </c>
      <c r="B156" s="1" t="s">
        <v>14</v>
      </c>
      <c r="C156" s="1" t="s">
        <v>15</v>
      </c>
      <c r="D156">
        <v>0</v>
      </c>
      <c r="E156" s="1" t="s">
        <v>16</v>
      </c>
      <c r="F156" s="1" t="s">
        <v>15</v>
      </c>
      <c r="G156">
        <v>3254</v>
      </c>
      <c r="H156">
        <v>0</v>
      </c>
      <c r="I156">
        <v>50</v>
      </c>
      <c r="J156">
        <v>360</v>
      </c>
      <c r="K156">
        <v>1</v>
      </c>
      <c r="L156" s="1" t="s">
        <v>17</v>
      </c>
      <c r="M156" s="1" t="s">
        <v>18</v>
      </c>
      <c r="N156">
        <v>3254</v>
      </c>
      <c r="O156" s="1" t="s">
        <v>643</v>
      </c>
      <c r="P156">
        <v>40</v>
      </c>
      <c r="Q156" s="1" t="s">
        <v>643</v>
      </c>
      <c r="R156" s="1" t="str">
        <f t="shared" si="9"/>
        <v>Medium Risk</v>
      </c>
      <c r="S156" s="1">
        <f t="shared" si="10"/>
        <v>70</v>
      </c>
      <c r="T156" s="1" t="str">
        <f t="shared" si="11"/>
        <v>Low Risk</v>
      </c>
      <c r="U156" s="1" t="str">
        <f t="shared" si="12"/>
        <v>APPROVE</v>
      </c>
      <c r="V156" s="1">
        <f t="shared" si="13"/>
        <v>366.88228693968807</v>
      </c>
    </row>
    <row r="157" spans="1:22" x14ac:dyDescent="0.3">
      <c r="A157" s="1" t="s">
        <v>180</v>
      </c>
      <c r="B157" s="1" t="s">
        <v>14</v>
      </c>
      <c r="C157" s="1" t="s">
        <v>20</v>
      </c>
      <c r="D157">
        <v>3</v>
      </c>
      <c r="E157" s="1" t="s">
        <v>16</v>
      </c>
      <c r="F157" s="1" t="s">
        <v>15</v>
      </c>
      <c r="G157">
        <v>39999</v>
      </c>
      <c r="H157">
        <v>0</v>
      </c>
      <c r="I157">
        <v>600</v>
      </c>
      <c r="J157">
        <v>180</v>
      </c>
      <c r="K157">
        <v>0</v>
      </c>
      <c r="L157" s="1" t="s">
        <v>31</v>
      </c>
      <c r="M157" s="1" t="s">
        <v>18</v>
      </c>
      <c r="N157">
        <v>39999</v>
      </c>
      <c r="O157" s="1" t="s">
        <v>645</v>
      </c>
      <c r="P157">
        <v>45</v>
      </c>
      <c r="Q157" s="1" t="s">
        <v>645</v>
      </c>
      <c r="R157" s="1" t="str">
        <f t="shared" si="9"/>
        <v>High Risk</v>
      </c>
      <c r="S157" s="1">
        <f t="shared" si="10"/>
        <v>45</v>
      </c>
      <c r="T157" s="1" t="str">
        <f t="shared" si="11"/>
        <v>Low Risk</v>
      </c>
      <c r="U157" s="1" t="str">
        <f t="shared" si="12"/>
        <v>REVIEW</v>
      </c>
      <c r="V157" s="1">
        <f t="shared" si="13"/>
        <v>5733.912505982109</v>
      </c>
    </row>
    <row r="158" spans="1:22" x14ac:dyDescent="0.3">
      <c r="A158" s="1" t="s">
        <v>181</v>
      </c>
      <c r="B158" s="1" t="s">
        <v>14</v>
      </c>
      <c r="C158" s="1" t="s">
        <v>20</v>
      </c>
      <c r="D158">
        <v>1</v>
      </c>
      <c r="E158" s="1" t="s">
        <v>16</v>
      </c>
      <c r="F158" s="1" t="s">
        <v>15</v>
      </c>
      <c r="G158">
        <v>6000</v>
      </c>
      <c r="H158">
        <v>0</v>
      </c>
      <c r="I158">
        <v>160</v>
      </c>
      <c r="J158">
        <v>360</v>
      </c>
      <c r="K158">
        <v>0</v>
      </c>
      <c r="L158" s="1" t="s">
        <v>21</v>
      </c>
      <c r="M158" s="1" t="s">
        <v>18</v>
      </c>
      <c r="N158">
        <v>6000</v>
      </c>
      <c r="O158" s="1" t="s">
        <v>643</v>
      </c>
      <c r="P158">
        <v>35</v>
      </c>
      <c r="Q158" s="1" t="s">
        <v>643</v>
      </c>
      <c r="R158" s="1" t="str">
        <f t="shared" si="9"/>
        <v>High Risk</v>
      </c>
      <c r="S158" s="1">
        <f t="shared" si="10"/>
        <v>45</v>
      </c>
      <c r="T158" s="1" t="str">
        <f t="shared" si="11"/>
        <v>Low Risk</v>
      </c>
      <c r="U158" s="1" t="str">
        <f t="shared" si="12"/>
        <v>REVIEW</v>
      </c>
      <c r="V158" s="1">
        <f t="shared" si="13"/>
        <v>1174.0233182070019</v>
      </c>
    </row>
    <row r="159" spans="1:22" x14ac:dyDescent="0.3">
      <c r="A159" s="1" t="s">
        <v>182</v>
      </c>
      <c r="B159" s="1" t="s">
        <v>14</v>
      </c>
      <c r="C159" s="1" t="s">
        <v>20</v>
      </c>
      <c r="D159">
        <v>1</v>
      </c>
      <c r="E159" s="1" t="s">
        <v>16</v>
      </c>
      <c r="F159" s="1" t="s">
        <v>15</v>
      </c>
      <c r="G159">
        <v>9538</v>
      </c>
      <c r="H159">
        <v>0</v>
      </c>
      <c r="I159">
        <v>187</v>
      </c>
      <c r="J159">
        <v>360</v>
      </c>
      <c r="K159">
        <v>1</v>
      </c>
      <c r="L159" s="1" t="s">
        <v>17</v>
      </c>
      <c r="M159" s="1" t="s">
        <v>18</v>
      </c>
      <c r="N159">
        <v>9538</v>
      </c>
      <c r="O159" s="1" t="s">
        <v>645</v>
      </c>
      <c r="P159">
        <v>50</v>
      </c>
      <c r="Q159" s="1" t="s">
        <v>645</v>
      </c>
      <c r="R159" s="1" t="str">
        <f t="shared" si="9"/>
        <v>Low Risk</v>
      </c>
      <c r="S159" s="1">
        <f t="shared" si="10"/>
        <v>90</v>
      </c>
      <c r="T159" s="1" t="str">
        <f t="shared" si="11"/>
        <v>Low Risk</v>
      </c>
      <c r="U159" s="1" t="str">
        <f t="shared" si="12"/>
        <v>APPROVE</v>
      </c>
      <c r="V159" s="1">
        <f t="shared" si="13"/>
        <v>1372.1397531544335</v>
      </c>
    </row>
    <row r="160" spans="1:22" x14ac:dyDescent="0.3">
      <c r="A160" s="1" t="s">
        <v>183</v>
      </c>
      <c r="B160" s="1" t="s">
        <v>14</v>
      </c>
      <c r="C160" s="1" t="s">
        <v>15</v>
      </c>
      <c r="D160">
        <v>0</v>
      </c>
      <c r="E160" s="1" t="s">
        <v>16</v>
      </c>
      <c r="F160" s="1" t="s">
        <v>15</v>
      </c>
      <c r="G160">
        <v>2980</v>
      </c>
      <c r="H160">
        <v>2083</v>
      </c>
      <c r="I160">
        <v>120</v>
      </c>
      <c r="J160">
        <v>360</v>
      </c>
      <c r="K160">
        <v>1</v>
      </c>
      <c r="L160" s="1" t="s">
        <v>21</v>
      </c>
      <c r="M160" s="1" t="s">
        <v>18</v>
      </c>
      <c r="N160">
        <v>5063</v>
      </c>
      <c r="O160" s="1" t="s">
        <v>643</v>
      </c>
      <c r="P160">
        <v>35</v>
      </c>
      <c r="Q160" s="1" t="s">
        <v>643</v>
      </c>
      <c r="R160" s="1" t="str">
        <f t="shared" si="9"/>
        <v>Medium Risk</v>
      </c>
      <c r="S160" s="1">
        <f t="shared" si="10"/>
        <v>65</v>
      </c>
      <c r="T160" s="1" t="str">
        <f t="shared" si="11"/>
        <v>Low Risk</v>
      </c>
      <c r="U160" s="1" t="str">
        <f t="shared" si="12"/>
        <v>APPROVE</v>
      </c>
      <c r="V160" s="1">
        <f t="shared" si="13"/>
        <v>880.51748865525144</v>
      </c>
    </row>
    <row r="161" spans="1:22" x14ac:dyDescent="0.3">
      <c r="A161" s="1" t="s">
        <v>184</v>
      </c>
      <c r="B161" s="1" t="s">
        <v>14</v>
      </c>
      <c r="C161" s="1" t="s">
        <v>20</v>
      </c>
      <c r="D161">
        <v>0</v>
      </c>
      <c r="E161" s="1" t="s">
        <v>16</v>
      </c>
      <c r="F161" s="1" t="s">
        <v>15</v>
      </c>
      <c r="G161">
        <v>4583</v>
      </c>
      <c r="H161">
        <v>5625</v>
      </c>
      <c r="I161">
        <v>255</v>
      </c>
      <c r="J161">
        <v>360</v>
      </c>
      <c r="K161">
        <v>1</v>
      </c>
      <c r="L161" s="1" t="s">
        <v>31</v>
      </c>
      <c r="M161" s="1" t="s">
        <v>18</v>
      </c>
      <c r="N161">
        <v>10208</v>
      </c>
      <c r="O161" s="1" t="s">
        <v>645</v>
      </c>
      <c r="P161">
        <v>45</v>
      </c>
      <c r="Q161" s="1" t="s">
        <v>645</v>
      </c>
      <c r="R161" s="1" t="str">
        <f t="shared" si="9"/>
        <v>Low Risk</v>
      </c>
      <c r="S161" s="1">
        <f t="shared" si="10"/>
        <v>65</v>
      </c>
      <c r="T161" s="1" t="str">
        <f t="shared" si="11"/>
        <v>Low Risk</v>
      </c>
      <c r="U161" s="1" t="str">
        <f t="shared" si="12"/>
        <v>APPROVE</v>
      </c>
      <c r="V161" s="1">
        <f t="shared" si="13"/>
        <v>1871.0996633924094</v>
      </c>
    </row>
    <row r="162" spans="1:22" x14ac:dyDescent="0.3">
      <c r="A162" s="1" t="s">
        <v>185</v>
      </c>
      <c r="B162" s="1" t="s">
        <v>14</v>
      </c>
      <c r="C162" s="1" t="s">
        <v>20</v>
      </c>
      <c r="D162">
        <v>0</v>
      </c>
      <c r="E162" s="1" t="s">
        <v>25</v>
      </c>
      <c r="F162" s="1" t="s">
        <v>15</v>
      </c>
      <c r="G162">
        <v>1863</v>
      </c>
      <c r="H162">
        <v>1041</v>
      </c>
      <c r="I162">
        <v>98</v>
      </c>
      <c r="J162">
        <v>360</v>
      </c>
      <c r="K162">
        <v>1</v>
      </c>
      <c r="L162" s="1" t="s">
        <v>31</v>
      </c>
      <c r="M162" s="1" t="s">
        <v>18</v>
      </c>
      <c r="N162">
        <v>2904</v>
      </c>
      <c r="O162" s="1" t="s">
        <v>644</v>
      </c>
      <c r="P162">
        <v>5</v>
      </c>
      <c r="Q162" s="1" t="s">
        <v>644</v>
      </c>
      <c r="R162" s="1" t="str">
        <f t="shared" si="9"/>
        <v>High Risk</v>
      </c>
      <c r="S162" s="1">
        <f t="shared" si="10"/>
        <v>45</v>
      </c>
      <c r="T162" s="1" t="str">
        <f t="shared" si="11"/>
        <v>Low Risk</v>
      </c>
      <c r="U162" s="1" t="str">
        <f t="shared" si="12"/>
        <v>APPROVE</v>
      </c>
      <c r="V162" s="1">
        <f t="shared" si="13"/>
        <v>719.08928240178864</v>
      </c>
    </row>
    <row r="163" spans="1:22" x14ac:dyDescent="0.3">
      <c r="A163" s="1" t="s">
        <v>186</v>
      </c>
      <c r="B163" s="1" t="s">
        <v>14</v>
      </c>
      <c r="C163" s="1" t="s">
        <v>20</v>
      </c>
      <c r="D163">
        <v>0</v>
      </c>
      <c r="E163" s="1" t="s">
        <v>16</v>
      </c>
      <c r="F163" s="1" t="s">
        <v>15</v>
      </c>
      <c r="G163">
        <v>7933</v>
      </c>
      <c r="H163">
        <v>0</v>
      </c>
      <c r="I163">
        <v>275</v>
      </c>
      <c r="J163">
        <v>360</v>
      </c>
      <c r="K163">
        <v>1</v>
      </c>
      <c r="L163" s="1" t="s">
        <v>17</v>
      </c>
      <c r="M163" s="1" t="s">
        <v>22</v>
      </c>
      <c r="N163">
        <v>7933</v>
      </c>
      <c r="O163" s="1" t="s">
        <v>643</v>
      </c>
      <c r="P163">
        <v>40</v>
      </c>
      <c r="Q163" s="1" t="s">
        <v>643</v>
      </c>
      <c r="R163" s="1" t="str">
        <f t="shared" si="9"/>
        <v>Medium Risk</v>
      </c>
      <c r="S163" s="1">
        <f t="shared" si="10"/>
        <v>90</v>
      </c>
      <c r="T163" s="1" t="str">
        <f t="shared" si="11"/>
        <v>Low Risk</v>
      </c>
      <c r="U163" s="1" t="str">
        <f t="shared" si="12"/>
        <v>APPROVE</v>
      </c>
      <c r="V163" s="1">
        <f t="shared" si="13"/>
        <v>2017.8525781682845</v>
      </c>
    </row>
    <row r="164" spans="1:22" x14ac:dyDescent="0.3">
      <c r="A164" s="1" t="s">
        <v>187</v>
      </c>
      <c r="B164" s="1" t="s">
        <v>14</v>
      </c>
      <c r="C164" s="1" t="s">
        <v>20</v>
      </c>
      <c r="D164">
        <v>1</v>
      </c>
      <c r="E164" s="1" t="s">
        <v>16</v>
      </c>
      <c r="F164" s="1" t="s">
        <v>15</v>
      </c>
      <c r="G164">
        <v>3089</v>
      </c>
      <c r="H164">
        <v>1280</v>
      </c>
      <c r="I164">
        <v>121</v>
      </c>
      <c r="J164">
        <v>360</v>
      </c>
      <c r="K164">
        <v>0</v>
      </c>
      <c r="L164" s="1" t="s">
        <v>31</v>
      </c>
      <c r="M164" s="1" t="s">
        <v>22</v>
      </c>
      <c r="N164">
        <v>4369</v>
      </c>
      <c r="O164" s="1" t="s">
        <v>643</v>
      </c>
      <c r="P164">
        <v>35</v>
      </c>
      <c r="Q164" s="1" t="s">
        <v>643</v>
      </c>
      <c r="R164" s="1" t="str">
        <f t="shared" si="9"/>
        <v>High Risk</v>
      </c>
      <c r="S164" s="1">
        <f t="shared" si="10"/>
        <v>25</v>
      </c>
      <c r="T164" s="1" t="str">
        <f t="shared" si="11"/>
        <v>Low Risk</v>
      </c>
      <c r="U164" s="1" t="str">
        <f t="shared" si="12"/>
        <v>REVIEW</v>
      </c>
      <c r="V164" s="1">
        <f t="shared" si="13"/>
        <v>887.85513439404508</v>
      </c>
    </row>
    <row r="165" spans="1:22" x14ac:dyDescent="0.3">
      <c r="A165" s="1" t="s">
        <v>188</v>
      </c>
      <c r="B165" s="1" t="s">
        <v>14</v>
      </c>
      <c r="C165" s="1" t="s">
        <v>20</v>
      </c>
      <c r="D165">
        <v>2</v>
      </c>
      <c r="E165" s="1" t="s">
        <v>16</v>
      </c>
      <c r="F165" s="1" t="s">
        <v>15</v>
      </c>
      <c r="G165">
        <v>4167</v>
      </c>
      <c r="H165">
        <v>1447</v>
      </c>
      <c r="I165">
        <v>158</v>
      </c>
      <c r="J165">
        <v>360</v>
      </c>
      <c r="K165">
        <v>1</v>
      </c>
      <c r="L165" s="1" t="s">
        <v>21</v>
      </c>
      <c r="M165" s="1" t="s">
        <v>18</v>
      </c>
      <c r="N165">
        <v>5614</v>
      </c>
      <c r="O165" s="1" t="s">
        <v>643</v>
      </c>
      <c r="P165">
        <v>35</v>
      </c>
      <c r="Q165" s="1" t="s">
        <v>643</v>
      </c>
      <c r="R165" s="1" t="str">
        <f t="shared" si="9"/>
        <v>Medium Risk</v>
      </c>
      <c r="S165" s="1">
        <f t="shared" si="10"/>
        <v>65</v>
      </c>
      <c r="T165" s="1" t="str">
        <f t="shared" si="11"/>
        <v>Low Risk</v>
      </c>
      <c r="U165" s="1" t="str">
        <f t="shared" si="12"/>
        <v>APPROVE</v>
      </c>
      <c r="V165" s="1">
        <f t="shared" si="13"/>
        <v>1159.3480267294144</v>
      </c>
    </row>
    <row r="166" spans="1:22" x14ac:dyDescent="0.3">
      <c r="A166" s="1" t="s">
        <v>189</v>
      </c>
      <c r="B166" s="1" t="s">
        <v>14</v>
      </c>
      <c r="C166" s="1" t="s">
        <v>20</v>
      </c>
      <c r="D166">
        <v>0</v>
      </c>
      <c r="E166" s="1" t="s">
        <v>16</v>
      </c>
      <c r="F166" s="1" t="s">
        <v>15</v>
      </c>
      <c r="G166">
        <v>9323</v>
      </c>
      <c r="H166">
        <v>0</v>
      </c>
      <c r="I166">
        <v>75</v>
      </c>
      <c r="J166">
        <v>180</v>
      </c>
      <c r="K166">
        <v>1</v>
      </c>
      <c r="L166" s="1" t="s">
        <v>17</v>
      </c>
      <c r="M166" s="1" t="s">
        <v>18</v>
      </c>
      <c r="N166">
        <v>9323</v>
      </c>
      <c r="O166" s="1" t="s">
        <v>645</v>
      </c>
      <c r="P166">
        <v>50</v>
      </c>
      <c r="Q166" s="1" t="s">
        <v>645</v>
      </c>
      <c r="R166" s="1" t="str">
        <f t="shared" si="9"/>
        <v>Low Risk</v>
      </c>
      <c r="S166" s="1">
        <f t="shared" si="10"/>
        <v>90</v>
      </c>
      <c r="T166" s="1" t="str">
        <f t="shared" si="11"/>
        <v>Low Risk</v>
      </c>
      <c r="U166" s="1" t="str">
        <f t="shared" si="12"/>
        <v>APPROVE</v>
      </c>
      <c r="V166" s="1">
        <f t="shared" si="13"/>
        <v>716.73906324776362</v>
      </c>
    </row>
    <row r="167" spans="1:22" x14ac:dyDescent="0.3">
      <c r="A167" s="1" t="s">
        <v>190</v>
      </c>
      <c r="B167" s="1" t="s">
        <v>14</v>
      </c>
      <c r="C167" s="1" t="s">
        <v>20</v>
      </c>
      <c r="D167">
        <v>0</v>
      </c>
      <c r="E167" s="1" t="s">
        <v>16</v>
      </c>
      <c r="F167" s="1" t="s">
        <v>15</v>
      </c>
      <c r="G167">
        <v>3707</v>
      </c>
      <c r="H167">
        <v>3166</v>
      </c>
      <c r="I167">
        <v>182</v>
      </c>
      <c r="J167">
        <v>360</v>
      </c>
      <c r="K167">
        <v>1</v>
      </c>
      <c r="L167" s="1" t="s">
        <v>21</v>
      </c>
      <c r="M167" s="1" t="s">
        <v>18</v>
      </c>
      <c r="N167">
        <v>6873</v>
      </c>
      <c r="O167" s="1" t="s">
        <v>643</v>
      </c>
      <c r="P167">
        <v>35</v>
      </c>
      <c r="Q167" s="1" t="s">
        <v>643</v>
      </c>
      <c r="R167" s="1" t="str">
        <f t="shared" si="9"/>
        <v>Medium Risk</v>
      </c>
      <c r="S167" s="1">
        <f t="shared" si="10"/>
        <v>65</v>
      </c>
      <c r="T167" s="1" t="str">
        <f t="shared" si="11"/>
        <v>Low Risk</v>
      </c>
      <c r="U167" s="1" t="str">
        <f t="shared" si="12"/>
        <v>APPROVE</v>
      </c>
      <c r="V167" s="1">
        <f t="shared" si="13"/>
        <v>1335.4515244604645</v>
      </c>
    </row>
    <row r="168" spans="1:22" x14ac:dyDescent="0.3">
      <c r="A168" s="1" t="s">
        <v>191</v>
      </c>
      <c r="B168" s="1" t="s">
        <v>42</v>
      </c>
      <c r="C168" s="1" t="s">
        <v>20</v>
      </c>
      <c r="D168">
        <v>0</v>
      </c>
      <c r="E168" s="1" t="s">
        <v>16</v>
      </c>
      <c r="F168" s="1" t="s">
        <v>15</v>
      </c>
      <c r="G168">
        <v>4583</v>
      </c>
      <c r="H168">
        <v>0</v>
      </c>
      <c r="I168">
        <v>112</v>
      </c>
      <c r="J168">
        <v>360</v>
      </c>
      <c r="K168">
        <v>1</v>
      </c>
      <c r="L168" s="1" t="s">
        <v>21</v>
      </c>
      <c r="M168" s="1" t="s">
        <v>22</v>
      </c>
      <c r="N168">
        <v>4583</v>
      </c>
      <c r="O168" s="1" t="s">
        <v>643</v>
      </c>
      <c r="P168">
        <v>35</v>
      </c>
      <c r="Q168" s="1" t="s">
        <v>643</v>
      </c>
      <c r="R168" s="1" t="str">
        <f t="shared" si="9"/>
        <v>Medium Risk</v>
      </c>
      <c r="S168" s="1">
        <f t="shared" si="10"/>
        <v>65</v>
      </c>
      <c r="T168" s="1" t="str">
        <f t="shared" si="11"/>
        <v>Low Risk</v>
      </c>
      <c r="U168" s="1" t="str">
        <f t="shared" si="12"/>
        <v>APPROVE</v>
      </c>
      <c r="V168" s="1">
        <f t="shared" si="13"/>
        <v>821.81632274490141</v>
      </c>
    </row>
    <row r="169" spans="1:22" x14ac:dyDescent="0.3">
      <c r="A169" s="1" t="s">
        <v>192</v>
      </c>
      <c r="B169" s="1" t="s">
        <v>14</v>
      </c>
      <c r="C169" s="1" t="s">
        <v>20</v>
      </c>
      <c r="D169">
        <v>0</v>
      </c>
      <c r="E169" s="1" t="s">
        <v>16</v>
      </c>
      <c r="F169" s="1" t="s">
        <v>15</v>
      </c>
      <c r="G169">
        <v>2439</v>
      </c>
      <c r="H169">
        <v>3333</v>
      </c>
      <c r="I169">
        <v>129</v>
      </c>
      <c r="J169">
        <v>360</v>
      </c>
      <c r="K169">
        <v>1</v>
      </c>
      <c r="L169" s="1" t="s">
        <v>21</v>
      </c>
      <c r="M169" s="1" t="s">
        <v>18</v>
      </c>
      <c r="N169">
        <v>5772</v>
      </c>
      <c r="O169" s="1" t="s">
        <v>643</v>
      </c>
      <c r="P169">
        <v>35</v>
      </c>
      <c r="Q169" s="1" t="s">
        <v>643</v>
      </c>
      <c r="R169" s="1" t="str">
        <f t="shared" si="9"/>
        <v>Medium Risk</v>
      </c>
      <c r="S169" s="1">
        <f t="shared" si="10"/>
        <v>65</v>
      </c>
      <c r="T169" s="1" t="str">
        <f t="shared" si="11"/>
        <v>Low Risk</v>
      </c>
      <c r="U169" s="1" t="str">
        <f t="shared" si="12"/>
        <v>APPROVE</v>
      </c>
      <c r="V169" s="1">
        <f t="shared" si="13"/>
        <v>946.55630030439534</v>
      </c>
    </row>
    <row r="170" spans="1:22" x14ac:dyDescent="0.3">
      <c r="A170" s="1" t="s">
        <v>193</v>
      </c>
      <c r="B170" s="1" t="s">
        <v>14</v>
      </c>
      <c r="C170" s="1" t="s">
        <v>15</v>
      </c>
      <c r="D170">
        <v>0</v>
      </c>
      <c r="E170" s="1" t="s">
        <v>16</v>
      </c>
      <c r="F170" s="1" t="s">
        <v>15</v>
      </c>
      <c r="G170">
        <v>2237</v>
      </c>
      <c r="H170">
        <v>0</v>
      </c>
      <c r="I170">
        <v>63</v>
      </c>
      <c r="J170">
        <v>480</v>
      </c>
      <c r="K170">
        <v>0</v>
      </c>
      <c r="L170" s="1" t="s">
        <v>31</v>
      </c>
      <c r="M170" s="1" t="s">
        <v>22</v>
      </c>
      <c r="N170">
        <v>2237</v>
      </c>
      <c r="O170" s="1" t="s">
        <v>644</v>
      </c>
      <c r="P170">
        <v>25</v>
      </c>
      <c r="Q170" s="1" t="s">
        <v>644</v>
      </c>
      <c r="R170" s="1" t="str">
        <f t="shared" si="9"/>
        <v>High Risk</v>
      </c>
      <c r="S170" s="1">
        <f t="shared" si="10"/>
        <v>25</v>
      </c>
      <c r="T170" s="1" t="str">
        <f t="shared" si="11"/>
        <v>Low Risk</v>
      </c>
      <c r="U170" s="1" t="str">
        <f t="shared" si="12"/>
        <v>REVIEW</v>
      </c>
      <c r="V170" s="1">
        <f t="shared" si="13"/>
        <v>438.04636455808168</v>
      </c>
    </row>
    <row r="171" spans="1:22" x14ac:dyDescent="0.3">
      <c r="A171" s="1" t="s">
        <v>194</v>
      </c>
      <c r="B171" s="1" t="s">
        <v>14</v>
      </c>
      <c r="C171" s="1" t="s">
        <v>20</v>
      </c>
      <c r="D171">
        <v>2</v>
      </c>
      <c r="E171" s="1" t="s">
        <v>16</v>
      </c>
      <c r="F171" s="1" t="s">
        <v>15</v>
      </c>
      <c r="G171">
        <v>8000</v>
      </c>
      <c r="H171">
        <v>0</v>
      </c>
      <c r="I171">
        <v>200</v>
      </c>
      <c r="J171">
        <v>360</v>
      </c>
      <c r="K171">
        <v>1</v>
      </c>
      <c r="L171" s="1" t="s">
        <v>31</v>
      </c>
      <c r="M171" s="1" t="s">
        <v>18</v>
      </c>
      <c r="N171">
        <v>8000</v>
      </c>
      <c r="O171" s="1" t="s">
        <v>643</v>
      </c>
      <c r="P171">
        <v>35</v>
      </c>
      <c r="Q171" s="1" t="s">
        <v>643</v>
      </c>
      <c r="R171" s="1" t="str">
        <f t="shared" si="9"/>
        <v>Medium Risk</v>
      </c>
      <c r="S171" s="1">
        <f t="shared" si="10"/>
        <v>85</v>
      </c>
      <c r="T171" s="1" t="str">
        <f t="shared" si="11"/>
        <v>Low Risk</v>
      </c>
      <c r="U171" s="1" t="str">
        <f t="shared" si="12"/>
        <v>APPROVE</v>
      </c>
      <c r="V171" s="1">
        <f t="shared" si="13"/>
        <v>1467.5291477587523</v>
      </c>
    </row>
    <row r="172" spans="1:22" x14ac:dyDescent="0.3">
      <c r="A172" s="1" t="s">
        <v>195</v>
      </c>
      <c r="B172" s="1" t="s">
        <v>14</v>
      </c>
      <c r="C172" s="1" t="s">
        <v>20</v>
      </c>
      <c r="D172">
        <v>0</v>
      </c>
      <c r="E172" s="1" t="s">
        <v>25</v>
      </c>
      <c r="F172" s="1" t="s">
        <v>15</v>
      </c>
      <c r="G172">
        <v>1820</v>
      </c>
      <c r="H172">
        <v>1769</v>
      </c>
      <c r="I172">
        <v>95</v>
      </c>
      <c r="J172">
        <v>360</v>
      </c>
      <c r="K172">
        <v>1</v>
      </c>
      <c r="L172" s="1" t="s">
        <v>21</v>
      </c>
      <c r="M172" s="1" t="s">
        <v>18</v>
      </c>
      <c r="N172">
        <v>3589</v>
      </c>
      <c r="O172" s="1" t="s">
        <v>643</v>
      </c>
      <c r="P172">
        <v>15</v>
      </c>
      <c r="Q172" s="1" t="s">
        <v>643</v>
      </c>
      <c r="R172" s="1" t="str">
        <f t="shared" si="9"/>
        <v>Medium Risk</v>
      </c>
      <c r="S172" s="1">
        <f t="shared" si="10"/>
        <v>45</v>
      </c>
      <c r="T172" s="1" t="str">
        <f t="shared" si="11"/>
        <v>Low Risk</v>
      </c>
      <c r="U172" s="1" t="str">
        <f t="shared" si="12"/>
        <v>APPROVE</v>
      </c>
      <c r="V172" s="1">
        <f t="shared" si="13"/>
        <v>697.07634518540738</v>
      </c>
    </row>
    <row r="173" spans="1:22" x14ac:dyDescent="0.3">
      <c r="A173" s="1" t="s">
        <v>196</v>
      </c>
      <c r="B173" s="1" t="s">
        <v>646</v>
      </c>
      <c r="C173" s="1" t="s">
        <v>20</v>
      </c>
      <c r="D173">
        <v>3</v>
      </c>
      <c r="E173" s="1" t="s">
        <v>16</v>
      </c>
      <c r="F173" s="1" t="s">
        <v>15</v>
      </c>
      <c r="G173">
        <v>51763</v>
      </c>
      <c r="H173">
        <v>0</v>
      </c>
      <c r="I173">
        <v>700</v>
      </c>
      <c r="J173">
        <v>300</v>
      </c>
      <c r="K173">
        <v>1</v>
      </c>
      <c r="L173" s="1" t="s">
        <v>17</v>
      </c>
      <c r="M173" s="1" t="s">
        <v>18</v>
      </c>
      <c r="N173">
        <v>51763</v>
      </c>
      <c r="O173" s="1" t="s">
        <v>645</v>
      </c>
      <c r="P173">
        <v>50</v>
      </c>
      <c r="Q173" s="1" t="s">
        <v>645</v>
      </c>
      <c r="R173" s="1" t="str">
        <f t="shared" si="9"/>
        <v>Low Risk</v>
      </c>
      <c r="S173" s="1">
        <f t="shared" si="10"/>
        <v>90</v>
      </c>
      <c r="T173" s="1" t="str">
        <f t="shared" si="11"/>
        <v>Low Risk</v>
      </c>
      <c r="U173" s="1" t="str">
        <f t="shared" si="12"/>
        <v>APPROVE</v>
      </c>
      <c r="V173" s="1">
        <f t="shared" si="13"/>
        <v>5402.7135356110211</v>
      </c>
    </row>
    <row r="174" spans="1:22" x14ac:dyDescent="0.3">
      <c r="A174" s="1" t="s">
        <v>197</v>
      </c>
      <c r="B174" s="1" t="s">
        <v>14</v>
      </c>
      <c r="C174" s="1" t="s">
        <v>20</v>
      </c>
      <c r="D174">
        <v>3</v>
      </c>
      <c r="E174" s="1" t="s">
        <v>25</v>
      </c>
      <c r="F174" s="1" t="s">
        <v>15</v>
      </c>
      <c r="G174">
        <v>3522</v>
      </c>
      <c r="H174">
        <v>0</v>
      </c>
      <c r="I174">
        <v>81</v>
      </c>
      <c r="J174">
        <v>180</v>
      </c>
      <c r="K174">
        <v>1</v>
      </c>
      <c r="L174" s="1" t="s">
        <v>21</v>
      </c>
      <c r="M174" s="1" t="s">
        <v>22</v>
      </c>
      <c r="N174">
        <v>3522</v>
      </c>
      <c r="O174" s="1" t="s">
        <v>643</v>
      </c>
      <c r="P174">
        <v>15</v>
      </c>
      <c r="Q174" s="1" t="s">
        <v>643</v>
      </c>
      <c r="R174" s="1" t="str">
        <f t="shared" si="9"/>
        <v>Medium Risk</v>
      </c>
      <c r="S174" s="1">
        <f t="shared" si="10"/>
        <v>45</v>
      </c>
      <c r="T174" s="1" t="str">
        <f t="shared" si="11"/>
        <v>Low Risk</v>
      </c>
      <c r="U174" s="1" t="str">
        <f t="shared" si="12"/>
        <v>APPROVE</v>
      </c>
      <c r="V174" s="1">
        <f t="shared" si="13"/>
        <v>774.0781883075847</v>
      </c>
    </row>
    <row r="175" spans="1:22" x14ac:dyDescent="0.3">
      <c r="A175" s="1" t="s">
        <v>198</v>
      </c>
      <c r="B175" s="1" t="s">
        <v>14</v>
      </c>
      <c r="C175" s="1" t="s">
        <v>20</v>
      </c>
      <c r="D175">
        <v>0</v>
      </c>
      <c r="E175" s="1" t="s">
        <v>16</v>
      </c>
      <c r="F175" s="1" t="s">
        <v>15</v>
      </c>
      <c r="G175">
        <v>5708</v>
      </c>
      <c r="H175">
        <v>5625</v>
      </c>
      <c r="I175">
        <v>187</v>
      </c>
      <c r="J175">
        <v>360</v>
      </c>
      <c r="K175">
        <v>1</v>
      </c>
      <c r="L175" s="1" t="s">
        <v>31</v>
      </c>
      <c r="M175" s="1" t="s">
        <v>18</v>
      </c>
      <c r="N175">
        <v>11333</v>
      </c>
      <c r="O175" s="1" t="s">
        <v>645</v>
      </c>
      <c r="P175">
        <v>45</v>
      </c>
      <c r="Q175" s="1" t="s">
        <v>645</v>
      </c>
      <c r="R175" s="1" t="str">
        <f t="shared" si="9"/>
        <v>Low Risk</v>
      </c>
      <c r="S175" s="1">
        <f t="shared" si="10"/>
        <v>85</v>
      </c>
      <c r="T175" s="1" t="str">
        <f t="shared" si="11"/>
        <v>Low Risk</v>
      </c>
      <c r="U175" s="1" t="str">
        <f t="shared" si="12"/>
        <v>APPROVE</v>
      </c>
      <c r="V175" s="1">
        <f t="shared" si="13"/>
        <v>1372.1397531544335</v>
      </c>
    </row>
    <row r="176" spans="1:22" x14ac:dyDescent="0.3">
      <c r="A176" s="1" t="s">
        <v>199</v>
      </c>
      <c r="B176" s="1" t="s">
        <v>14</v>
      </c>
      <c r="C176" s="1" t="s">
        <v>20</v>
      </c>
      <c r="D176">
        <v>0</v>
      </c>
      <c r="E176" s="1" t="s">
        <v>25</v>
      </c>
      <c r="F176" s="1" t="s">
        <v>20</v>
      </c>
      <c r="G176">
        <v>4344</v>
      </c>
      <c r="H176">
        <v>736</v>
      </c>
      <c r="I176">
        <v>87</v>
      </c>
      <c r="J176">
        <v>360</v>
      </c>
      <c r="K176">
        <v>1</v>
      </c>
      <c r="L176" s="1" t="s">
        <v>31</v>
      </c>
      <c r="M176" s="1" t="s">
        <v>22</v>
      </c>
      <c r="N176">
        <v>5080</v>
      </c>
      <c r="O176" s="1" t="s">
        <v>643</v>
      </c>
      <c r="P176">
        <v>15</v>
      </c>
      <c r="Q176" s="1" t="s">
        <v>643</v>
      </c>
      <c r="R176" s="1" t="str">
        <f t="shared" si="9"/>
        <v>Medium Risk</v>
      </c>
      <c r="S176" s="1">
        <f t="shared" si="10"/>
        <v>45</v>
      </c>
      <c r="T176" s="1" t="str">
        <f t="shared" si="11"/>
        <v>Low Risk</v>
      </c>
      <c r="U176" s="1" t="str">
        <f t="shared" si="12"/>
        <v>APPROVE</v>
      </c>
      <c r="V176" s="1">
        <f t="shared" si="13"/>
        <v>638.37517927505735</v>
      </c>
    </row>
    <row r="177" spans="1:22" x14ac:dyDescent="0.3">
      <c r="A177" s="1" t="s">
        <v>200</v>
      </c>
      <c r="B177" s="1" t="s">
        <v>14</v>
      </c>
      <c r="C177" s="1" t="s">
        <v>20</v>
      </c>
      <c r="D177">
        <v>0</v>
      </c>
      <c r="E177" s="1" t="s">
        <v>16</v>
      </c>
      <c r="F177" s="1" t="s">
        <v>15</v>
      </c>
      <c r="G177">
        <v>3497</v>
      </c>
      <c r="H177">
        <v>1964</v>
      </c>
      <c r="I177">
        <v>116</v>
      </c>
      <c r="J177">
        <v>360</v>
      </c>
      <c r="K177">
        <v>1</v>
      </c>
      <c r="L177" s="1" t="s">
        <v>21</v>
      </c>
      <c r="M177" s="1" t="s">
        <v>18</v>
      </c>
      <c r="N177">
        <v>5461</v>
      </c>
      <c r="O177" s="1" t="s">
        <v>643</v>
      </c>
      <c r="P177">
        <v>35</v>
      </c>
      <c r="Q177" s="1" t="s">
        <v>643</v>
      </c>
      <c r="R177" s="1" t="str">
        <f t="shared" si="9"/>
        <v>Medium Risk</v>
      </c>
      <c r="S177" s="1">
        <f t="shared" si="10"/>
        <v>65</v>
      </c>
      <c r="T177" s="1" t="str">
        <f t="shared" si="11"/>
        <v>Low Risk</v>
      </c>
      <c r="U177" s="1" t="str">
        <f t="shared" si="12"/>
        <v>APPROVE</v>
      </c>
      <c r="V177" s="1">
        <f t="shared" si="13"/>
        <v>851.16690570007631</v>
      </c>
    </row>
    <row r="178" spans="1:22" x14ac:dyDescent="0.3">
      <c r="A178" s="1" t="s">
        <v>201</v>
      </c>
      <c r="B178" s="1" t="s">
        <v>14</v>
      </c>
      <c r="C178" s="1" t="s">
        <v>20</v>
      </c>
      <c r="D178">
        <v>2</v>
      </c>
      <c r="E178" s="1" t="s">
        <v>16</v>
      </c>
      <c r="F178" s="1" t="s">
        <v>15</v>
      </c>
      <c r="G178">
        <v>2045</v>
      </c>
      <c r="H178">
        <v>1619</v>
      </c>
      <c r="I178">
        <v>101</v>
      </c>
      <c r="J178">
        <v>360</v>
      </c>
      <c r="K178">
        <v>1</v>
      </c>
      <c r="L178" s="1" t="s">
        <v>21</v>
      </c>
      <c r="M178" s="1" t="s">
        <v>18</v>
      </c>
      <c r="N178">
        <v>3664</v>
      </c>
      <c r="O178" s="1" t="s">
        <v>643</v>
      </c>
      <c r="P178">
        <v>35</v>
      </c>
      <c r="Q178" s="1" t="s">
        <v>643</v>
      </c>
      <c r="R178" s="1" t="str">
        <f t="shared" si="9"/>
        <v>Medium Risk</v>
      </c>
      <c r="S178" s="1">
        <f t="shared" si="10"/>
        <v>65</v>
      </c>
      <c r="T178" s="1" t="str">
        <f t="shared" si="11"/>
        <v>Low Risk</v>
      </c>
      <c r="U178" s="1" t="str">
        <f t="shared" si="12"/>
        <v>APPROVE</v>
      </c>
      <c r="V178" s="1">
        <f t="shared" si="13"/>
        <v>741.10221961817001</v>
      </c>
    </row>
    <row r="179" spans="1:22" x14ac:dyDescent="0.3">
      <c r="A179" s="1" t="s">
        <v>202</v>
      </c>
      <c r="B179" s="1" t="s">
        <v>14</v>
      </c>
      <c r="C179" s="1" t="s">
        <v>20</v>
      </c>
      <c r="D179">
        <v>3</v>
      </c>
      <c r="E179" s="1" t="s">
        <v>16</v>
      </c>
      <c r="F179" s="1" t="s">
        <v>15</v>
      </c>
      <c r="G179">
        <v>5516</v>
      </c>
      <c r="H179">
        <v>11300</v>
      </c>
      <c r="I179">
        <v>495</v>
      </c>
      <c r="J179">
        <v>360</v>
      </c>
      <c r="K179">
        <v>0</v>
      </c>
      <c r="L179" s="1" t="s">
        <v>31</v>
      </c>
      <c r="M179" s="1" t="s">
        <v>22</v>
      </c>
      <c r="N179">
        <v>16816</v>
      </c>
      <c r="O179" s="1" t="s">
        <v>645</v>
      </c>
      <c r="P179">
        <v>45</v>
      </c>
      <c r="Q179" s="1" t="s">
        <v>645</v>
      </c>
      <c r="R179" s="1" t="str">
        <f t="shared" si="9"/>
        <v>High Risk</v>
      </c>
      <c r="S179" s="1">
        <f t="shared" si="10"/>
        <v>45</v>
      </c>
      <c r="T179" s="1" t="str">
        <f t="shared" si="11"/>
        <v>Low Risk</v>
      </c>
      <c r="U179" s="1" t="str">
        <f t="shared" si="12"/>
        <v>REVIEW</v>
      </c>
      <c r="V179" s="1">
        <f t="shared" si="13"/>
        <v>3632.1346407029118</v>
      </c>
    </row>
    <row r="180" spans="1:22" x14ac:dyDescent="0.3">
      <c r="A180" s="1" t="s">
        <v>203</v>
      </c>
      <c r="B180" s="1" t="s">
        <v>14</v>
      </c>
      <c r="C180" s="1" t="s">
        <v>20</v>
      </c>
      <c r="D180">
        <v>1</v>
      </c>
      <c r="E180" s="1" t="s">
        <v>16</v>
      </c>
      <c r="F180" s="1" t="s">
        <v>15</v>
      </c>
      <c r="G180">
        <v>3750</v>
      </c>
      <c r="H180">
        <v>0</v>
      </c>
      <c r="I180">
        <v>116</v>
      </c>
      <c r="J180">
        <v>360</v>
      </c>
      <c r="K180">
        <v>1</v>
      </c>
      <c r="L180" s="1" t="s">
        <v>31</v>
      </c>
      <c r="M180" s="1" t="s">
        <v>18</v>
      </c>
      <c r="N180">
        <v>3750</v>
      </c>
      <c r="O180" s="1" t="s">
        <v>643</v>
      </c>
      <c r="P180">
        <v>35</v>
      </c>
      <c r="Q180" s="1" t="s">
        <v>643</v>
      </c>
      <c r="R180" s="1" t="str">
        <f t="shared" si="9"/>
        <v>Medium Risk</v>
      </c>
      <c r="S180" s="1">
        <f t="shared" si="10"/>
        <v>65</v>
      </c>
      <c r="T180" s="1" t="str">
        <f t="shared" si="11"/>
        <v>Low Risk</v>
      </c>
      <c r="U180" s="1" t="str">
        <f t="shared" si="12"/>
        <v>APPROVE</v>
      </c>
      <c r="V180" s="1">
        <f t="shared" si="13"/>
        <v>851.16690570007631</v>
      </c>
    </row>
    <row r="181" spans="1:22" x14ac:dyDescent="0.3">
      <c r="A181" s="1" t="s">
        <v>204</v>
      </c>
      <c r="B181" s="1" t="s">
        <v>14</v>
      </c>
      <c r="C181" s="1" t="s">
        <v>15</v>
      </c>
      <c r="D181">
        <v>0</v>
      </c>
      <c r="E181" s="1" t="s">
        <v>25</v>
      </c>
      <c r="F181" s="1" t="s">
        <v>15</v>
      </c>
      <c r="G181">
        <v>2333</v>
      </c>
      <c r="H181">
        <v>1451</v>
      </c>
      <c r="I181">
        <v>102</v>
      </c>
      <c r="J181">
        <v>480</v>
      </c>
      <c r="K181">
        <v>0</v>
      </c>
      <c r="L181" s="1" t="s">
        <v>17</v>
      </c>
      <c r="M181" s="1" t="s">
        <v>22</v>
      </c>
      <c r="N181">
        <v>3784</v>
      </c>
      <c r="O181" s="1" t="s">
        <v>643</v>
      </c>
      <c r="P181">
        <v>20</v>
      </c>
      <c r="Q181" s="1" t="s">
        <v>643</v>
      </c>
      <c r="R181" s="1" t="str">
        <f t="shared" si="9"/>
        <v>High Risk</v>
      </c>
      <c r="S181" s="1">
        <f t="shared" si="10"/>
        <v>10</v>
      </c>
      <c r="T181" s="1" t="str">
        <f t="shared" si="11"/>
        <v>Low Risk</v>
      </c>
      <c r="U181" s="1" t="str">
        <f t="shared" si="12"/>
        <v>REVIEW</v>
      </c>
      <c r="V181" s="1">
        <f t="shared" si="13"/>
        <v>709.21792357022741</v>
      </c>
    </row>
    <row r="182" spans="1:22" x14ac:dyDescent="0.3">
      <c r="A182" s="1" t="s">
        <v>205</v>
      </c>
      <c r="B182" s="1" t="s">
        <v>14</v>
      </c>
      <c r="C182" s="1" t="s">
        <v>20</v>
      </c>
      <c r="D182">
        <v>1</v>
      </c>
      <c r="E182" s="1" t="s">
        <v>16</v>
      </c>
      <c r="F182" s="1" t="s">
        <v>15</v>
      </c>
      <c r="G182">
        <v>6400</v>
      </c>
      <c r="H182">
        <v>7250</v>
      </c>
      <c r="I182">
        <v>180</v>
      </c>
      <c r="J182">
        <v>360</v>
      </c>
      <c r="K182">
        <v>0</v>
      </c>
      <c r="L182" s="1" t="s">
        <v>17</v>
      </c>
      <c r="M182" s="1" t="s">
        <v>22</v>
      </c>
      <c r="N182">
        <v>13650</v>
      </c>
      <c r="O182" s="1" t="s">
        <v>645</v>
      </c>
      <c r="P182">
        <v>50</v>
      </c>
      <c r="Q182" s="1" t="s">
        <v>645</v>
      </c>
      <c r="R182" s="1" t="str">
        <f t="shared" si="9"/>
        <v>High Risk</v>
      </c>
      <c r="S182" s="1">
        <f t="shared" si="10"/>
        <v>50</v>
      </c>
      <c r="T182" s="1" t="str">
        <f t="shared" si="11"/>
        <v>Low Risk</v>
      </c>
      <c r="U182" s="1" t="str">
        <f t="shared" si="12"/>
        <v>REVIEW</v>
      </c>
      <c r="V182" s="1">
        <f t="shared" si="13"/>
        <v>1320.7762329828772</v>
      </c>
    </row>
    <row r="183" spans="1:22" x14ac:dyDescent="0.3">
      <c r="A183" s="1" t="s">
        <v>206</v>
      </c>
      <c r="B183" s="1" t="s">
        <v>14</v>
      </c>
      <c r="C183" s="1" t="s">
        <v>15</v>
      </c>
      <c r="D183">
        <v>0</v>
      </c>
      <c r="E183" s="1" t="s">
        <v>16</v>
      </c>
      <c r="F183" s="1" t="s">
        <v>15</v>
      </c>
      <c r="G183">
        <v>1916</v>
      </c>
      <c r="H183">
        <v>5063</v>
      </c>
      <c r="I183">
        <v>67</v>
      </c>
      <c r="J183">
        <v>360</v>
      </c>
      <c r="K183">
        <v>0</v>
      </c>
      <c r="L183" s="1" t="s">
        <v>21</v>
      </c>
      <c r="M183" s="1" t="s">
        <v>22</v>
      </c>
      <c r="N183">
        <v>6979</v>
      </c>
      <c r="O183" s="1" t="s">
        <v>643</v>
      </c>
      <c r="P183">
        <v>35</v>
      </c>
      <c r="Q183" s="1" t="s">
        <v>643</v>
      </c>
      <c r="R183" s="1" t="str">
        <f t="shared" si="9"/>
        <v>High Risk</v>
      </c>
      <c r="S183" s="1">
        <f t="shared" si="10"/>
        <v>25</v>
      </c>
      <c r="T183" s="1" t="str">
        <f t="shared" si="11"/>
        <v>Low Risk</v>
      </c>
      <c r="U183" s="1" t="str">
        <f t="shared" si="12"/>
        <v>REVIEW</v>
      </c>
      <c r="V183" s="1">
        <f t="shared" si="13"/>
        <v>491.62226449918211</v>
      </c>
    </row>
    <row r="184" spans="1:22" x14ac:dyDescent="0.3">
      <c r="A184" s="1" t="s">
        <v>207</v>
      </c>
      <c r="B184" s="1" t="s">
        <v>14</v>
      </c>
      <c r="C184" s="1" t="s">
        <v>20</v>
      </c>
      <c r="D184">
        <v>0</v>
      </c>
      <c r="E184" s="1" t="s">
        <v>16</v>
      </c>
      <c r="F184" s="1" t="s">
        <v>15</v>
      </c>
      <c r="G184">
        <v>4600</v>
      </c>
      <c r="H184">
        <v>0</v>
      </c>
      <c r="I184">
        <v>73</v>
      </c>
      <c r="J184">
        <v>180</v>
      </c>
      <c r="K184">
        <v>1</v>
      </c>
      <c r="L184" s="1" t="s">
        <v>31</v>
      </c>
      <c r="M184" s="1" t="s">
        <v>18</v>
      </c>
      <c r="N184">
        <v>4600</v>
      </c>
      <c r="O184" s="1" t="s">
        <v>643</v>
      </c>
      <c r="P184">
        <v>35</v>
      </c>
      <c r="Q184" s="1" t="s">
        <v>643</v>
      </c>
      <c r="R184" s="1" t="str">
        <f t="shared" si="9"/>
        <v>Medium Risk</v>
      </c>
      <c r="S184" s="1">
        <f t="shared" si="10"/>
        <v>65</v>
      </c>
      <c r="T184" s="1" t="str">
        <f t="shared" si="11"/>
        <v>Low Risk</v>
      </c>
      <c r="U184" s="1" t="str">
        <f t="shared" si="12"/>
        <v>APPROVE</v>
      </c>
      <c r="V184" s="1">
        <f t="shared" si="13"/>
        <v>697.62602156115656</v>
      </c>
    </row>
    <row r="185" spans="1:22" x14ac:dyDescent="0.3">
      <c r="A185" s="1" t="s">
        <v>208</v>
      </c>
      <c r="B185" s="1" t="s">
        <v>14</v>
      </c>
      <c r="C185" s="1" t="s">
        <v>20</v>
      </c>
      <c r="D185">
        <v>1</v>
      </c>
      <c r="E185" s="1" t="s">
        <v>16</v>
      </c>
      <c r="F185" s="1" t="s">
        <v>15</v>
      </c>
      <c r="G185">
        <v>33846</v>
      </c>
      <c r="H185">
        <v>0</v>
      </c>
      <c r="I185">
        <v>260</v>
      </c>
      <c r="J185">
        <v>360</v>
      </c>
      <c r="K185">
        <v>1</v>
      </c>
      <c r="L185" s="1" t="s">
        <v>31</v>
      </c>
      <c r="M185" s="1" t="s">
        <v>22</v>
      </c>
      <c r="N185">
        <v>33846</v>
      </c>
      <c r="O185" s="1" t="s">
        <v>645</v>
      </c>
      <c r="P185">
        <v>45</v>
      </c>
      <c r="Q185" s="1" t="s">
        <v>645</v>
      </c>
      <c r="R185" s="1" t="str">
        <f t="shared" si="9"/>
        <v>Low Risk</v>
      </c>
      <c r="S185" s="1">
        <f t="shared" si="10"/>
        <v>85</v>
      </c>
      <c r="T185" s="1" t="str">
        <f t="shared" si="11"/>
        <v>Low Risk</v>
      </c>
      <c r="U185" s="1" t="str">
        <f t="shared" si="12"/>
        <v>APPROVE</v>
      </c>
      <c r="V185" s="1">
        <f t="shared" si="13"/>
        <v>1907.787892086378</v>
      </c>
    </row>
    <row r="186" spans="1:22" x14ac:dyDescent="0.3">
      <c r="A186" s="1" t="s">
        <v>209</v>
      </c>
      <c r="B186" s="1" t="s">
        <v>42</v>
      </c>
      <c r="C186" s="1" t="s">
        <v>20</v>
      </c>
      <c r="D186">
        <v>0</v>
      </c>
      <c r="E186" s="1" t="s">
        <v>16</v>
      </c>
      <c r="F186" s="1" t="s">
        <v>15</v>
      </c>
      <c r="G186">
        <v>3625</v>
      </c>
      <c r="H186">
        <v>0</v>
      </c>
      <c r="I186">
        <v>108</v>
      </c>
      <c r="J186">
        <v>360</v>
      </c>
      <c r="K186">
        <v>1</v>
      </c>
      <c r="L186" s="1" t="s">
        <v>31</v>
      </c>
      <c r="M186" s="1" t="s">
        <v>18</v>
      </c>
      <c r="N186">
        <v>3625</v>
      </c>
      <c r="O186" s="1" t="s">
        <v>643</v>
      </c>
      <c r="P186">
        <v>35</v>
      </c>
      <c r="Q186" s="1" t="s">
        <v>643</v>
      </c>
      <c r="R186" s="1" t="str">
        <f t="shared" si="9"/>
        <v>Medium Risk</v>
      </c>
      <c r="S186" s="1">
        <f t="shared" si="10"/>
        <v>65</v>
      </c>
      <c r="T186" s="1" t="str">
        <f t="shared" si="11"/>
        <v>Low Risk</v>
      </c>
      <c r="U186" s="1" t="str">
        <f t="shared" si="12"/>
        <v>APPROVE</v>
      </c>
      <c r="V186" s="1">
        <f t="shared" si="13"/>
        <v>792.46573978972629</v>
      </c>
    </row>
    <row r="187" spans="1:22" x14ac:dyDescent="0.3">
      <c r="A187" s="1" t="s">
        <v>210</v>
      </c>
      <c r="B187" s="1" t="s">
        <v>14</v>
      </c>
      <c r="C187" s="1" t="s">
        <v>20</v>
      </c>
      <c r="D187">
        <v>0</v>
      </c>
      <c r="E187" s="1" t="s">
        <v>16</v>
      </c>
      <c r="F187" s="1" t="s">
        <v>20</v>
      </c>
      <c r="G187">
        <v>39147</v>
      </c>
      <c r="H187">
        <v>4750</v>
      </c>
      <c r="I187">
        <v>120</v>
      </c>
      <c r="J187">
        <v>360</v>
      </c>
      <c r="K187">
        <v>1</v>
      </c>
      <c r="L187" s="1" t="s">
        <v>31</v>
      </c>
      <c r="M187" s="1" t="s">
        <v>18</v>
      </c>
      <c r="N187">
        <v>43897</v>
      </c>
      <c r="O187" s="1" t="s">
        <v>645</v>
      </c>
      <c r="P187">
        <v>45</v>
      </c>
      <c r="Q187" s="1" t="s">
        <v>645</v>
      </c>
      <c r="R187" s="1" t="str">
        <f t="shared" si="9"/>
        <v>Low Risk</v>
      </c>
      <c r="S187" s="1">
        <f t="shared" si="10"/>
        <v>85</v>
      </c>
      <c r="T187" s="1" t="str">
        <f t="shared" si="11"/>
        <v>Low Risk</v>
      </c>
      <c r="U187" s="1" t="str">
        <f t="shared" si="12"/>
        <v>APPROVE</v>
      </c>
      <c r="V187" s="1">
        <f t="shared" si="13"/>
        <v>880.51748865525144</v>
      </c>
    </row>
    <row r="188" spans="1:22" x14ac:dyDescent="0.3">
      <c r="A188" s="1" t="s">
        <v>211</v>
      </c>
      <c r="B188" s="1" t="s">
        <v>14</v>
      </c>
      <c r="C188" s="1" t="s">
        <v>20</v>
      </c>
      <c r="D188">
        <v>1</v>
      </c>
      <c r="E188" s="1" t="s">
        <v>16</v>
      </c>
      <c r="F188" s="1" t="s">
        <v>20</v>
      </c>
      <c r="G188">
        <v>2178</v>
      </c>
      <c r="H188">
        <v>0</v>
      </c>
      <c r="I188">
        <v>66</v>
      </c>
      <c r="J188">
        <v>300</v>
      </c>
      <c r="K188">
        <v>0</v>
      </c>
      <c r="L188" s="1" t="s">
        <v>21</v>
      </c>
      <c r="M188" s="1" t="s">
        <v>22</v>
      </c>
      <c r="N188">
        <v>2178</v>
      </c>
      <c r="O188" s="1" t="s">
        <v>644</v>
      </c>
      <c r="P188">
        <v>25</v>
      </c>
      <c r="Q188" s="1" t="s">
        <v>644</v>
      </c>
      <c r="R188" s="1" t="str">
        <f t="shared" si="9"/>
        <v>High Risk</v>
      </c>
      <c r="S188" s="1">
        <f t="shared" si="10"/>
        <v>25</v>
      </c>
      <c r="T188" s="1" t="str">
        <f t="shared" si="11"/>
        <v>Low Risk</v>
      </c>
      <c r="U188" s="1" t="str">
        <f t="shared" si="12"/>
        <v>REVIEW</v>
      </c>
      <c r="V188" s="1">
        <f t="shared" si="13"/>
        <v>509.39870478618207</v>
      </c>
    </row>
    <row r="189" spans="1:22" x14ac:dyDescent="0.3">
      <c r="A189" s="1" t="s">
        <v>212</v>
      </c>
      <c r="B189" s="1" t="s">
        <v>14</v>
      </c>
      <c r="C189" s="1" t="s">
        <v>20</v>
      </c>
      <c r="D189">
        <v>0</v>
      </c>
      <c r="E189" s="1" t="s">
        <v>16</v>
      </c>
      <c r="F189" s="1" t="s">
        <v>15</v>
      </c>
      <c r="G189">
        <v>2383</v>
      </c>
      <c r="H189">
        <v>2138</v>
      </c>
      <c r="I189">
        <v>58</v>
      </c>
      <c r="J189">
        <v>360</v>
      </c>
      <c r="K189">
        <v>0</v>
      </c>
      <c r="L189" s="1" t="s">
        <v>21</v>
      </c>
      <c r="M189" s="1" t="s">
        <v>18</v>
      </c>
      <c r="N189">
        <v>4521</v>
      </c>
      <c r="O189" s="1" t="s">
        <v>643</v>
      </c>
      <c r="P189">
        <v>35</v>
      </c>
      <c r="Q189" s="1" t="s">
        <v>643</v>
      </c>
      <c r="R189" s="1" t="str">
        <f t="shared" si="9"/>
        <v>High Risk</v>
      </c>
      <c r="S189" s="1">
        <f t="shared" si="10"/>
        <v>25</v>
      </c>
      <c r="T189" s="1" t="str">
        <f t="shared" si="11"/>
        <v>Low Risk</v>
      </c>
      <c r="U189" s="1" t="str">
        <f t="shared" si="12"/>
        <v>REVIEW</v>
      </c>
      <c r="V189" s="1">
        <f t="shared" si="13"/>
        <v>425.58345285003816</v>
      </c>
    </row>
    <row r="190" spans="1:22" x14ac:dyDescent="0.3">
      <c r="A190" s="1" t="s">
        <v>213</v>
      </c>
      <c r="B190" s="1" t="s">
        <v>646</v>
      </c>
      <c r="C190" s="1" t="s">
        <v>20</v>
      </c>
      <c r="D190">
        <v>0</v>
      </c>
      <c r="E190" s="1" t="s">
        <v>16</v>
      </c>
      <c r="F190" s="1" t="s">
        <v>20</v>
      </c>
      <c r="G190">
        <v>674</v>
      </c>
      <c r="H190">
        <v>5296</v>
      </c>
      <c r="I190">
        <v>168</v>
      </c>
      <c r="J190">
        <v>360</v>
      </c>
      <c r="K190">
        <v>1</v>
      </c>
      <c r="L190" s="1" t="s">
        <v>21</v>
      </c>
      <c r="M190" s="1" t="s">
        <v>18</v>
      </c>
      <c r="N190">
        <v>5970</v>
      </c>
      <c r="O190" s="1" t="s">
        <v>643</v>
      </c>
      <c r="P190">
        <v>35</v>
      </c>
      <c r="Q190" s="1" t="s">
        <v>643</v>
      </c>
      <c r="R190" s="1" t="str">
        <f t="shared" si="9"/>
        <v>Medium Risk</v>
      </c>
      <c r="S190" s="1">
        <f t="shared" si="10"/>
        <v>65</v>
      </c>
      <c r="T190" s="1" t="str">
        <f t="shared" si="11"/>
        <v>Low Risk</v>
      </c>
      <c r="U190" s="1" t="str">
        <f t="shared" si="12"/>
        <v>APPROVE</v>
      </c>
      <c r="V190" s="1">
        <f t="shared" si="13"/>
        <v>1232.7244841173522</v>
      </c>
    </row>
    <row r="191" spans="1:22" x14ac:dyDescent="0.3">
      <c r="A191" s="1" t="s">
        <v>214</v>
      </c>
      <c r="B191" s="1" t="s">
        <v>14</v>
      </c>
      <c r="C191" s="1" t="s">
        <v>20</v>
      </c>
      <c r="D191">
        <v>0</v>
      </c>
      <c r="E191" s="1" t="s">
        <v>16</v>
      </c>
      <c r="F191" s="1" t="s">
        <v>15</v>
      </c>
      <c r="G191">
        <v>9328</v>
      </c>
      <c r="H191">
        <v>0</v>
      </c>
      <c r="I191">
        <v>188</v>
      </c>
      <c r="J191">
        <v>180</v>
      </c>
      <c r="K191">
        <v>1</v>
      </c>
      <c r="L191" s="1" t="s">
        <v>21</v>
      </c>
      <c r="M191" s="1" t="s">
        <v>18</v>
      </c>
      <c r="N191">
        <v>9328</v>
      </c>
      <c r="O191" s="1" t="s">
        <v>645</v>
      </c>
      <c r="P191">
        <v>45</v>
      </c>
      <c r="Q191" s="1" t="s">
        <v>645</v>
      </c>
      <c r="R191" s="1" t="str">
        <f t="shared" si="9"/>
        <v>Low Risk</v>
      </c>
      <c r="S191" s="1">
        <f t="shared" si="10"/>
        <v>85</v>
      </c>
      <c r="T191" s="1" t="str">
        <f t="shared" si="11"/>
        <v>Low Risk</v>
      </c>
      <c r="U191" s="1" t="str">
        <f t="shared" si="12"/>
        <v>APPROVE</v>
      </c>
      <c r="V191" s="1">
        <f t="shared" si="13"/>
        <v>1796.6259185410606</v>
      </c>
    </row>
    <row r="192" spans="1:22" x14ac:dyDescent="0.3">
      <c r="A192" s="1" t="s">
        <v>215</v>
      </c>
      <c r="B192" s="1" t="s">
        <v>14</v>
      </c>
      <c r="C192" s="1" t="s">
        <v>15</v>
      </c>
      <c r="D192">
        <v>0</v>
      </c>
      <c r="E192" s="1" t="s">
        <v>25</v>
      </c>
      <c r="F192" s="1" t="s">
        <v>15</v>
      </c>
      <c r="G192">
        <v>4885</v>
      </c>
      <c r="H192">
        <v>0</v>
      </c>
      <c r="I192">
        <v>48</v>
      </c>
      <c r="J192">
        <v>360</v>
      </c>
      <c r="K192">
        <v>1</v>
      </c>
      <c r="L192" s="1" t="s">
        <v>21</v>
      </c>
      <c r="M192" s="1" t="s">
        <v>18</v>
      </c>
      <c r="N192">
        <v>4885</v>
      </c>
      <c r="O192" s="1" t="s">
        <v>643</v>
      </c>
      <c r="P192">
        <v>15</v>
      </c>
      <c r="Q192" s="1" t="s">
        <v>643</v>
      </c>
      <c r="R192" s="1" t="str">
        <f t="shared" si="9"/>
        <v>Medium Risk</v>
      </c>
      <c r="S192" s="1">
        <f t="shared" si="10"/>
        <v>45</v>
      </c>
      <c r="T192" s="1" t="str">
        <f t="shared" si="11"/>
        <v>Low Risk</v>
      </c>
      <c r="U192" s="1" t="str">
        <f t="shared" si="12"/>
        <v>APPROVE</v>
      </c>
      <c r="V192" s="1">
        <f t="shared" si="13"/>
        <v>352.20699546210056</v>
      </c>
    </row>
    <row r="193" spans="1:22" x14ac:dyDescent="0.3">
      <c r="A193" s="1" t="s">
        <v>216</v>
      </c>
      <c r="B193" s="1" t="s">
        <v>14</v>
      </c>
      <c r="C193" s="1" t="s">
        <v>15</v>
      </c>
      <c r="D193">
        <v>0</v>
      </c>
      <c r="E193" s="1" t="s">
        <v>16</v>
      </c>
      <c r="F193" s="1" t="s">
        <v>15</v>
      </c>
      <c r="G193">
        <v>12000</v>
      </c>
      <c r="H193">
        <v>0</v>
      </c>
      <c r="I193">
        <v>164</v>
      </c>
      <c r="J193">
        <v>360</v>
      </c>
      <c r="K193">
        <v>1</v>
      </c>
      <c r="L193" s="1" t="s">
        <v>31</v>
      </c>
      <c r="M193" s="1" t="s">
        <v>22</v>
      </c>
      <c r="N193">
        <v>12000</v>
      </c>
      <c r="O193" s="1" t="s">
        <v>645</v>
      </c>
      <c r="P193">
        <v>45</v>
      </c>
      <c r="Q193" s="1" t="s">
        <v>645</v>
      </c>
      <c r="R193" s="1" t="str">
        <f t="shared" si="9"/>
        <v>Low Risk</v>
      </c>
      <c r="S193" s="1">
        <f t="shared" si="10"/>
        <v>85</v>
      </c>
      <c r="T193" s="1" t="str">
        <f t="shared" si="11"/>
        <v>Low Risk</v>
      </c>
      <c r="U193" s="1" t="str">
        <f t="shared" si="12"/>
        <v>APPROVE</v>
      </c>
      <c r="V193" s="1">
        <f t="shared" si="13"/>
        <v>1203.3739011621769</v>
      </c>
    </row>
    <row r="194" spans="1:22" x14ac:dyDescent="0.3">
      <c r="A194" s="1" t="s">
        <v>217</v>
      </c>
      <c r="B194" s="1" t="s">
        <v>14</v>
      </c>
      <c r="C194" s="1" t="s">
        <v>20</v>
      </c>
      <c r="D194">
        <v>0</v>
      </c>
      <c r="E194" s="1" t="s">
        <v>25</v>
      </c>
      <c r="F194" s="1" t="s">
        <v>15</v>
      </c>
      <c r="G194">
        <v>6033</v>
      </c>
      <c r="H194">
        <v>0</v>
      </c>
      <c r="I194">
        <v>160</v>
      </c>
      <c r="J194">
        <v>360</v>
      </c>
      <c r="K194">
        <v>1</v>
      </c>
      <c r="L194" s="1" t="s">
        <v>17</v>
      </c>
      <c r="M194" s="1" t="s">
        <v>22</v>
      </c>
      <c r="N194">
        <v>6033</v>
      </c>
      <c r="O194" s="1" t="s">
        <v>643</v>
      </c>
      <c r="P194">
        <v>20</v>
      </c>
      <c r="Q194" s="1" t="s">
        <v>643</v>
      </c>
      <c r="R194" s="1" t="str">
        <f t="shared" ref="R194:R257" si="14">IF(AND(K194=1,O194="High Income"),"Low Risk",IF(AND(K194=1,O194="Medium Income"),"Medium Risk","High Risk"))</f>
        <v>Medium Risk</v>
      </c>
      <c r="S194" s="1">
        <f t="shared" ref="S194:S257" si="15">(IF(K194=1,40,0))+(IF(E194="Graduate",20,0))+(IF(G194&gt;5000,20,0))+(IF(L194="Urban",10,5))</f>
        <v>70</v>
      </c>
      <c r="T194" s="1" t="str">
        <f t="shared" ref="T194:T257" si="16">IF(R194&lt;=25,"Very High Risk",IF(R194&lt;=50,"High Risk",IF(R194&lt;=75,"Medium Risk","Low Risk")))</f>
        <v>Low Risk</v>
      </c>
      <c r="U194" s="1" t="str">
        <f t="shared" ref="U194:U257" si="17">IF(AND(K194=1,S194&lt;&gt;"Very High Risk",N194&gt;=I194*0.3),"APPROVE","REVIEW")</f>
        <v>APPROVE</v>
      </c>
      <c r="V194" s="1">
        <f t="shared" ref="V194:V257" si="18">IF(I194&gt;0,PMT(0.08/12,J194,-I194*1000),"N/A")</f>
        <v>1174.0233182070019</v>
      </c>
    </row>
    <row r="195" spans="1:22" x14ac:dyDescent="0.3">
      <c r="A195" s="1" t="s">
        <v>218</v>
      </c>
      <c r="B195" s="1" t="s">
        <v>14</v>
      </c>
      <c r="C195" s="1" t="s">
        <v>15</v>
      </c>
      <c r="D195">
        <v>0</v>
      </c>
      <c r="E195" s="1" t="s">
        <v>16</v>
      </c>
      <c r="F195" s="1" t="s">
        <v>15</v>
      </c>
      <c r="G195">
        <v>3858</v>
      </c>
      <c r="H195">
        <v>0</v>
      </c>
      <c r="I195">
        <v>76</v>
      </c>
      <c r="J195">
        <v>360</v>
      </c>
      <c r="K195">
        <v>1</v>
      </c>
      <c r="L195" s="1" t="s">
        <v>31</v>
      </c>
      <c r="M195" s="1" t="s">
        <v>18</v>
      </c>
      <c r="N195">
        <v>3858</v>
      </c>
      <c r="O195" s="1" t="s">
        <v>643</v>
      </c>
      <c r="P195">
        <v>35</v>
      </c>
      <c r="Q195" s="1" t="s">
        <v>643</v>
      </c>
      <c r="R195" s="1" t="str">
        <f t="shared" si="14"/>
        <v>Medium Risk</v>
      </c>
      <c r="S195" s="1">
        <f t="shared" si="15"/>
        <v>65</v>
      </c>
      <c r="T195" s="1" t="str">
        <f t="shared" si="16"/>
        <v>Low Risk</v>
      </c>
      <c r="U195" s="1" t="str">
        <f t="shared" si="17"/>
        <v>APPROVE</v>
      </c>
      <c r="V195" s="1">
        <f t="shared" si="18"/>
        <v>557.66107614832595</v>
      </c>
    </row>
    <row r="196" spans="1:22" x14ac:dyDescent="0.3">
      <c r="A196" s="1" t="s">
        <v>219</v>
      </c>
      <c r="B196" s="1" t="s">
        <v>14</v>
      </c>
      <c r="C196" s="1" t="s">
        <v>15</v>
      </c>
      <c r="D196">
        <v>0</v>
      </c>
      <c r="E196" s="1" t="s">
        <v>16</v>
      </c>
      <c r="F196" s="1" t="s">
        <v>15</v>
      </c>
      <c r="G196">
        <v>4191</v>
      </c>
      <c r="H196">
        <v>0</v>
      </c>
      <c r="I196">
        <v>120</v>
      </c>
      <c r="J196">
        <v>360</v>
      </c>
      <c r="K196">
        <v>1</v>
      </c>
      <c r="L196" s="1" t="s">
        <v>21</v>
      </c>
      <c r="M196" s="1" t="s">
        <v>18</v>
      </c>
      <c r="N196">
        <v>4191</v>
      </c>
      <c r="O196" s="1" t="s">
        <v>643</v>
      </c>
      <c r="P196">
        <v>35</v>
      </c>
      <c r="Q196" s="1" t="s">
        <v>643</v>
      </c>
      <c r="R196" s="1" t="str">
        <f t="shared" si="14"/>
        <v>Medium Risk</v>
      </c>
      <c r="S196" s="1">
        <f t="shared" si="15"/>
        <v>65</v>
      </c>
      <c r="T196" s="1" t="str">
        <f t="shared" si="16"/>
        <v>Low Risk</v>
      </c>
      <c r="U196" s="1" t="str">
        <f t="shared" si="17"/>
        <v>APPROVE</v>
      </c>
      <c r="V196" s="1">
        <f t="shared" si="18"/>
        <v>880.51748865525144</v>
      </c>
    </row>
    <row r="197" spans="1:22" x14ac:dyDescent="0.3">
      <c r="A197" s="1" t="s">
        <v>220</v>
      </c>
      <c r="B197" s="1" t="s">
        <v>14</v>
      </c>
      <c r="C197" s="1" t="s">
        <v>20</v>
      </c>
      <c r="D197">
        <v>1</v>
      </c>
      <c r="E197" s="1" t="s">
        <v>16</v>
      </c>
      <c r="F197" s="1" t="s">
        <v>15</v>
      </c>
      <c r="G197">
        <v>3125</v>
      </c>
      <c r="H197">
        <v>2583</v>
      </c>
      <c r="I197">
        <v>170</v>
      </c>
      <c r="J197">
        <v>360</v>
      </c>
      <c r="K197">
        <v>1</v>
      </c>
      <c r="L197" s="1" t="s">
        <v>31</v>
      </c>
      <c r="M197" s="1" t="s">
        <v>22</v>
      </c>
      <c r="N197">
        <v>5708</v>
      </c>
      <c r="O197" s="1" t="s">
        <v>643</v>
      </c>
      <c r="P197">
        <v>35</v>
      </c>
      <c r="Q197" s="1" t="s">
        <v>643</v>
      </c>
      <c r="R197" s="1" t="str">
        <f t="shared" si="14"/>
        <v>Medium Risk</v>
      </c>
      <c r="S197" s="1">
        <f t="shared" si="15"/>
        <v>65</v>
      </c>
      <c r="T197" s="1" t="str">
        <f t="shared" si="16"/>
        <v>Low Risk</v>
      </c>
      <c r="U197" s="1" t="str">
        <f t="shared" si="17"/>
        <v>APPROVE</v>
      </c>
      <c r="V197" s="1">
        <f t="shared" si="18"/>
        <v>1247.3997755949397</v>
      </c>
    </row>
    <row r="198" spans="1:22" x14ac:dyDescent="0.3">
      <c r="A198" s="1" t="s">
        <v>221</v>
      </c>
      <c r="B198" s="1" t="s">
        <v>14</v>
      </c>
      <c r="C198" s="1" t="s">
        <v>15</v>
      </c>
      <c r="D198">
        <v>0</v>
      </c>
      <c r="E198" s="1" t="s">
        <v>16</v>
      </c>
      <c r="F198" s="1" t="s">
        <v>15</v>
      </c>
      <c r="G198">
        <v>8333</v>
      </c>
      <c r="H198">
        <v>3750</v>
      </c>
      <c r="I198">
        <v>187</v>
      </c>
      <c r="J198">
        <v>360</v>
      </c>
      <c r="K198">
        <v>1</v>
      </c>
      <c r="L198" s="1" t="s">
        <v>21</v>
      </c>
      <c r="M198" s="1" t="s">
        <v>18</v>
      </c>
      <c r="N198">
        <v>12083</v>
      </c>
      <c r="O198" s="1" t="s">
        <v>645</v>
      </c>
      <c r="P198">
        <v>45</v>
      </c>
      <c r="Q198" s="1" t="s">
        <v>645</v>
      </c>
      <c r="R198" s="1" t="str">
        <f t="shared" si="14"/>
        <v>Low Risk</v>
      </c>
      <c r="S198" s="1">
        <f t="shared" si="15"/>
        <v>85</v>
      </c>
      <c r="T198" s="1" t="str">
        <f t="shared" si="16"/>
        <v>Low Risk</v>
      </c>
      <c r="U198" s="1" t="str">
        <f t="shared" si="17"/>
        <v>APPROVE</v>
      </c>
      <c r="V198" s="1">
        <f t="shared" si="18"/>
        <v>1372.1397531544335</v>
      </c>
    </row>
    <row r="199" spans="1:22" x14ac:dyDescent="0.3">
      <c r="A199" s="1" t="s">
        <v>222</v>
      </c>
      <c r="B199" s="1" t="s">
        <v>42</v>
      </c>
      <c r="C199" s="1" t="s">
        <v>15</v>
      </c>
      <c r="D199">
        <v>0</v>
      </c>
      <c r="E199" s="1" t="s">
        <v>25</v>
      </c>
      <c r="F199" s="1" t="s">
        <v>15</v>
      </c>
      <c r="G199">
        <v>1907</v>
      </c>
      <c r="H199">
        <v>2365</v>
      </c>
      <c r="I199">
        <v>120</v>
      </c>
      <c r="J199">
        <v>360</v>
      </c>
      <c r="K199">
        <v>1</v>
      </c>
      <c r="L199" s="1" t="s">
        <v>17</v>
      </c>
      <c r="M199" s="1" t="s">
        <v>18</v>
      </c>
      <c r="N199">
        <v>4272</v>
      </c>
      <c r="O199" s="1" t="s">
        <v>643</v>
      </c>
      <c r="P199">
        <v>20</v>
      </c>
      <c r="Q199" s="1" t="s">
        <v>643</v>
      </c>
      <c r="R199" s="1" t="str">
        <f t="shared" si="14"/>
        <v>Medium Risk</v>
      </c>
      <c r="S199" s="1">
        <f t="shared" si="15"/>
        <v>50</v>
      </c>
      <c r="T199" s="1" t="str">
        <f t="shared" si="16"/>
        <v>Low Risk</v>
      </c>
      <c r="U199" s="1" t="str">
        <f t="shared" si="17"/>
        <v>APPROVE</v>
      </c>
      <c r="V199" s="1">
        <f t="shared" si="18"/>
        <v>880.51748865525144</v>
      </c>
    </row>
    <row r="200" spans="1:22" x14ac:dyDescent="0.3">
      <c r="A200" s="1" t="s">
        <v>223</v>
      </c>
      <c r="B200" s="1" t="s">
        <v>42</v>
      </c>
      <c r="C200" s="1" t="s">
        <v>20</v>
      </c>
      <c r="D200">
        <v>0</v>
      </c>
      <c r="E200" s="1" t="s">
        <v>16</v>
      </c>
      <c r="F200" s="1" t="s">
        <v>15</v>
      </c>
      <c r="G200">
        <v>3416</v>
      </c>
      <c r="H200">
        <v>2816</v>
      </c>
      <c r="I200">
        <v>113</v>
      </c>
      <c r="J200">
        <v>360</v>
      </c>
      <c r="K200">
        <v>0</v>
      </c>
      <c r="L200" s="1" t="s">
        <v>31</v>
      </c>
      <c r="M200" s="1" t="s">
        <v>18</v>
      </c>
      <c r="N200">
        <v>6232</v>
      </c>
      <c r="O200" s="1" t="s">
        <v>643</v>
      </c>
      <c r="P200">
        <v>35</v>
      </c>
      <c r="Q200" s="1" t="s">
        <v>643</v>
      </c>
      <c r="R200" s="1" t="str">
        <f t="shared" si="14"/>
        <v>High Risk</v>
      </c>
      <c r="S200" s="1">
        <f t="shared" si="15"/>
        <v>25</v>
      </c>
      <c r="T200" s="1" t="str">
        <f t="shared" si="16"/>
        <v>Low Risk</v>
      </c>
      <c r="U200" s="1" t="str">
        <f t="shared" si="17"/>
        <v>REVIEW</v>
      </c>
      <c r="V200" s="1">
        <f t="shared" si="18"/>
        <v>829.15396848369517</v>
      </c>
    </row>
    <row r="201" spans="1:22" x14ac:dyDescent="0.3">
      <c r="A201" s="1" t="s">
        <v>224</v>
      </c>
      <c r="B201" s="1" t="s">
        <v>14</v>
      </c>
      <c r="C201" s="1" t="s">
        <v>15</v>
      </c>
      <c r="D201">
        <v>0</v>
      </c>
      <c r="E201" s="1" t="s">
        <v>16</v>
      </c>
      <c r="F201" s="1" t="s">
        <v>20</v>
      </c>
      <c r="G201">
        <v>11000</v>
      </c>
      <c r="H201">
        <v>0</v>
      </c>
      <c r="I201">
        <v>83</v>
      </c>
      <c r="J201">
        <v>360</v>
      </c>
      <c r="K201">
        <v>1</v>
      </c>
      <c r="L201" s="1" t="s">
        <v>17</v>
      </c>
      <c r="M201" s="1" t="s">
        <v>22</v>
      </c>
      <c r="N201">
        <v>11000</v>
      </c>
      <c r="O201" s="1" t="s">
        <v>645</v>
      </c>
      <c r="P201">
        <v>50</v>
      </c>
      <c r="Q201" s="1" t="s">
        <v>645</v>
      </c>
      <c r="R201" s="1" t="str">
        <f t="shared" si="14"/>
        <v>Low Risk</v>
      </c>
      <c r="S201" s="1">
        <f t="shared" si="15"/>
        <v>90</v>
      </c>
      <c r="T201" s="1" t="str">
        <f t="shared" si="16"/>
        <v>Low Risk</v>
      </c>
      <c r="U201" s="1" t="str">
        <f t="shared" si="17"/>
        <v>APPROVE</v>
      </c>
      <c r="V201" s="1">
        <f t="shared" si="18"/>
        <v>609.02459631988222</v>
      </c>
    </row>
    <row r="202" spans="1:22" x14ac:dyDescent="0.3">
      <c r="A202" s="1" t="s">
        <v>225</v>
      </c>
      <c r="B202" s="1" t="s">
        <v>14</v>
      </c>
      <c r="C202" s="1" t="s">
        <v>20</v>
      </c>
      <c r="D202">
        <v>1</v>
      </c>
      <c r="E202" s="1" t="s">
        <v>25</v>
      </c>
      <c r="F202" s="1" t="s">
        <v>15</v>
      </c>
      <c r="G202">
        <v>2600</v>
      </c>
      <c r="H202">
        <v>2500</v>
      </c>
      <c r="I202">
        <v>90</v>
      </c>
      <c r="J202">
        <v>360</v>
      </c>
      <c r="K202">
        <v>1</v>
      </c>
      <c r="L202" s="1" t="s">
        <v>31</v>
      </c>
      <c r="M202" s="1" t="s">
        <v>18</v>
      </c>
      <c r="N202">
        <v>5100</v>
      </c>
      <c r="O202" s="1" t="s">
        <v>643</v>
      </c>
      <c r="P202">
        <v>15</v>
      </c>
      <c r="Q202" s="1" t="s">
        <v>643</v>
      </c>
      <c r="R202" s="1" t="str">
        <f t="shared" si="14"/>
        <v>Medium Risk</v>
      </c>
      <c r="S202" s="1">
        <f t="shared" si="15"/>
        <v>45</v>
      </c>
      <c r="T202" s="1" t="str">
        <f t="shared" si="16"/>
        <v>Low Risk</v>
      </c>
      <c r="U202" s="1" t="str">
        <f t="shared" si="17"/>
        <v>APPROVE</v>
      </c>
      <c r="V202" s="1">
        <f t="shared" si="18"/>
        <v>660.38811649143861</v>
      </c>
    </row>
    <row r="203" spans="1:22" x14ac:dyDescent="0.3">
      <c r="A203" s="1" t="s">
        <v>226</v>
      </c>
      <c r="B203" s="1" t="s">
        <v>14</v>
      </c>
      <c r="C203" s="1" t="s">
        <v>15</v>
      </c>
      <c r="D203">
        <v>2</v>
      </c>
      <c r="E203" s="1" t="s">
        <v>16</v>
      </c>
      <c r="F203" s="1" t="s">
        <v>15</v>
      </c>
      <c r="G203">
        <v>4923</v>
      </c>
      <c r="H203">
        <v>0</v>
      </c>
      <c r="I203">
        <v>166</v>
      </c>
      <c r="J203">
        <v>360</v>
      </c>
      <c r="K203">
        <v>0</v>
      </c>
      <c r="L203" s="1" t="s">
        <v>31</v>
      </c>
      <c r="M203" s="1" t="s">
        <v>18</v>
      </c>
      <c r="N203">
        <v>4923</v>
      </c>
      <c r="O203" s="1" t="s">
        <v>643</v>
      </c>
      <c r="P203">
        <v>35</v>
      </c>
      <c r="Q203" s="1" t="s">
        <v>643</v>
      </c>
      <c r="R203" s="1" t="str">
        <f t="shared" si="14"/>
        <v>High Risk</v>
      </c>
      <c r="S203" s="1">
        <f t="shared" si="15"/>
        <v>25</v>
      </c>
      <c r="T203" s="1" t="str">
        <f t="shared" si="16"/>
        <v>Low Risk</v>
      </c>
      <c r="U203" s="1" t="str">
        <f t="shared" si="17"/>
        <v>REVIEW</v>
      </c>
      <c r="V203" s="1">
        <f t="shared" si="18"/>
        <v>1218.0491926397644</v>
      </c>
    </row>
    <row r="204" spans="1:22" x14ac:dyDescent="0.3">
      <c r="A204" s="1" t="s">
        <v>227</v>
      </c>
      <c r="B204" s="1" t="s">
        <v>14</v>
      </c>
      <c r="C204" s="1" t="s">
        <v>20</v>
      </c>
      <c r="D204">
        <v>3</v>
      </c>
      <c r="E204" s="1" t="s">
        <v>25</v>
      </c>
      <c r="F204" s="1" t="s">
        <v>15</v>
      </c>
      <c r="G204">
        <v>3992</v>
      </c>
      <c r="H204">
        <v>0</v>
      </c>
      <c r="I204">
        <v>146</v>
      </c>
      <c r="J204">
        <v>180</v>
      </c>
      <c r="K204">
        <v>1</v>
      </c>
      <c r="L204" s="1" t="s">
        <v>17</v>
      </c>
      <c r="M204" s="1" t="s">
        <v>22</v>
      </c>
      <c r="N204">
        <v>3992</v>
      </c>
      <c r="O204" s="1" t="s">
        <v>643</v>
      </c>
      <c r="P204">
        <v>20</v>
      </c>
      <c r="Q204" s="1" t="s">
        <v>643</v>
      </c>
      <c r="R204" s="1" t="str">
        <f t="shared" si="14"/>
        <v>Medium Risk</v>
      </c>
      <c r="S204" s="1">
        <f t="shared" si="15"/>
        <v>50</v>
      </c>
      <c r="T204" s="1" t="str">
        <f t="shared" si="16"/>
        <v>Low Risk</v>
      </c>
      <c r="U204" s="1" t="str">
        <f t="shared" si="17"/>
        <v>APPROVE</v>
      </c>
      <c r="V204" s="1">
        <f t="shared" si="18"/>
        <v>1395.2520431223131</v>
      </c>
    </row>
    <row r="205" spans="1:22" x14ac:dyDescent="0.3">
      <c r="A205" s="1" t="s">
        <v>228</v>
      </c>
      <c r="B205" s="1" t="s">
        <v>14</v>
      </c>
      <c r="C205" s="1" t="s">
        <v>20</v>
      </c>
      <c r="D205">
        <v>1</v>
      </c>
      <c r="E205" s="1" t="s">
        <v>25</v>
      </c>
      <c r="F205" s="1" t="s">
        <v>15</v>
      </c>
      <c r="G205">
        <v>3500</v>
      </c>
      <c r="H205">
        <v>1083</v>
      </c>
      <c r="I205">
        <v>135</v>
      </c>
      <c r="J205">
        <v>360</v>
      </c>
      <c r="K205">
        <v>1</v>
      </c>
      <c r="L205" s="1" t="s">
        <v>17</v>
      </c>
      <c r="M205" s="1" t="s">
        <v>18</v>
      </c>
      <c r="N205">
        <v>4583</v>
      </c>
      <c r="O205" s="1" t="s">
        <v>643</v>
      </c>
      <c r="P205">
        <v>20</v>
      </c>
      <c r="Q205" s="1" t="s">
        <v>643</v>
      </c>
      <c r="R205" s="1" t="str">
        <f t="shared" si="14"/>
        <v>Medium Risk</v>
      </c>
      <c r="S205" s="1">
        <f t="shared" si="15"/>
        <v>50</v>
      </c>
      <c r="T205" s="1" t="str">
        <f t="shared" si="16"/>
        <v>Low Risk</v>
      </c>
      <c r="U205" s="1" t="str">
        <f t="shared" si="17"/>
        <v>APPROVE</v>
      </c>
      <c r="V205" s="1">
        <f t="shared" si="18"/>
        <v>990.58217473715786</v>
      </c>
    </row>
    <row r="206" spans="1:22" x14ac:dyDescent="0.3">
      <c r="A206" s="1" t="s">
        <v>229</v>
      </c>
      <c r="B206" s="1" t="s">
        <v>14</v>
      </c>
      <c r="C206" s="1" t="s">
        <v>20</v>
      </c>
      <c r="D206">
        <v>2</v>
      </c>
      <c r="E206" s="1" t="s">
        <v>25</v>
      </c>
      <c r="F206" s="1" t="s">
        <v>15</v>
      </c>
      <c r="G206">
        <v>3917</v>
      </c>
      <c r="H206">
        <v>0</v>
      </c>
      <c r="I206">
        <v>124</v>
      </c>
      <c r="J206">
        <v>360</v>
      </c>
      <c r="K206">
        <v>1</v>
      </c>
      <c r="L206" s="1" t="s">
        <v>31</v>
      </c>
      <c r="M206" s="1" t="s">
        <v>18</v>
      </c>
      <c r="N206">
        <v>3917</v>
      </c>
      <c r="O206" s="1" t="s">
        <v>643</v>
      </c>
      <c r="P206">
        <v>15</v>
      </c>
      <c r="Q206" s="1" t="s">
        <v>643</v>
      </c>
      <c r="R206" s="1" t="str">
        <f t="shared" si="14"/>
        <v>Medium Risk</v>
      </c>
      <c r="S206" s="1">
        <f t="shared" si="15"/>
        <v>45</v>
      </c>
      <c r="T206" s="1" t="str">
        <f t="shared" si="16"/>
        <v>Low Risk</v>
      </c>
      <c r="U206" s="1" t="str">
        <f t="shared" si="17"/>
        <v>APPROVE</v>
      </c>
      <c r="V206" s="1">
        <f t="shared" si="18"/>
        <v>909.86807161042645</v>
      </c>
    </row>
    <row r="207" spans="1:22" x14ac:dyDescent="0.3">
      <c r="A207" s="1" t="s">
        <v>230</v>
      </c>
      <c r="B207" s="1" t="s">
        <v>42</v>
      </c>
      <c r="C207" s="1" t="s">
        <v>15</v>
      </c>
      <c r="D207">
        <v>0</v>
      </c>
      <c r="E207" s="1" t="s">
        <v>25</v>
      </c>
      <c r="F207" s="1" t="s">
        <v>15</v>
      </c>
      <c r="G207">
        <v>4408</v>
      </c>
      <c r="H207">
        <v>0</v>
      </c>
      <c r="I207">
        <v>120</v>
      </c>
      <c r="J207">
        <v>360</v>
      </c>
      <c r="K207">
        <v>1</v>
      </c>
      <c r="L207" s="1" t="s">
        <v>31</v>
      </c>
      <c r="M207" s="1" t="s">
        <v>18</v>
      </c>
      <c r="N207">
        <v>4408</v>
      </c>
      <c r="O207" s="1" t="s">
        <v>643</v>
      </c>
      <c r="P207">
        <v>15</v>
      </c>
      <c r="Q207" s="1" t="s">
        <v>643</v>
      </c>
      <c r="R207" s="1" t="str">
        <f t="shared" si="14"/>
        <v>Medium Risk</v>
      </c>
      <c r="S207" s="1">
        <f t="shared" si="15"/>
        <v>45</v>
      </c>
      <c r="T207" s="1" t="str">
        <f t="shared" si="16"/>
        <v>Low Risk</v>
      </c>
      <c r="U207" s="1" t="str">
        <f t="shared" si="17"/>
        <v>APPROVE</v>
      </c>
      <c r="V207" s="1">
        <f t="shared" si="18"/>
        <v>880.51748865525144</v>
      </c>
    </row>
    <row r="208" spans="1:22" x14ac:dyDescent="0.3">
      <c r="A208" s="1" t="s">
        <v>231</v>
      </c>
      <c r="B208" s="1" t="s">
        <v>42</v>
      </c>
      <c r="C208" s="1" t="s">
        <v>15</v>
      </c>
      <c r="D208">
        <v>0</v>
      </c>
      <c r="E208" s="1" t="s">
        <v>16</v>
      </c>
      <c r="F208" s="1" t="s">
        <v>15</v>
      </c>
      <c r="G208">
        <v>3244</v>
      </c>
      <c r="H208">
        <v>0</v>
      </c>
      <c r="I208">
        <v>80</v>
      </c>
      <c r="J208">
        <v>360</v>
      </c>
      <c r="K208">
        <v>1</v>
      </c>
      <c r="L208" s="1" t="s">
        <v>17</v>
      </c>
      <c r="M208" s="1" t="s">
        <v>18</v>
      </c>
      <c r="N208">
        <v>3244</v>
      </c>
      <c r="O208" s="1" t="s">
        <v>643</v>
      </c>
      <c r="P208">
        <v>40</v>
      </c>
      <c r="Q208" s="1" t="s">
        <v>643</v>
      </c>
      <c r="R208" s="1" t="str">
        <f t="shared" si="14"/>
        <v>Medium Risk</v>
      </c>
      <c r="S208" s="1">
        <f t="shared" si="15"/>
        <v>70</v>
      </c>
      <c r="T208" s="1" t="str">
        <f t="shared" si="16"/>
        <v>Low Risk</v>
      </c>
      <c r="U208" s="1" t="str">
        <f t="shared" si="17"/>
        <v>APPROVE</v>
      </c>
      <c r="V208" s="1">
        <f t="shared" si="18"/>
        <v>587.01165910350096</v>
      </c>
    </row>
    <row r="209" spans="1:22" x14ac:dyDescent="0.3">
      <c r="A209" s="1" t="s">
        <v>232</v>
      </c>
      <c r="B209" s="1" t="s">
        <v>14</v>
      </c>
      <c r="C209" s="1" t="s">
        <v>15</v>
      </c>
      <c r="D209">
        <v>0</v>
      </c>
      <c r="E209" s="1" t="s">
        <v>25</v>
      </c>
      <c r="F209" s="1" t="s">
        <v>15</v>
      </c>
      <c r="G209">
        <v>3975</v>
      </c>
      <c r="H209">
        <v>2531</v>
      </c>
      <c r="I209">
        <v>55</v>
      </c>
      <c r="J209">
        <v>360</v>
      </c>
      <c r="K209">
        <v>1</v>
      </c>
      <c r="L209" s="1" t="s">
        <v>21</v>
      </c>
      <c r="M209" s="1" t="s">
        <v>18</v>
      </c>
      <c r="N209">
        <v>6506</v>
      </c>
      <c r="O209" s="1" t="s">
        <v>643</v>
      </c>
      <c r="P209">
        <v>15</v>
      </c>
      <c r="Q209" s="1" t="s">
        <v>643</v>
      </c>
      <c r="R209" s="1" t="str">
        <f t="shared" si="14"/>
        <v>Medium Risk</v>
      </c>
      <c r="S209" s="1">
        <f t="shared" si="15"/>
        <v>45</v>
      </c>
      <c r="T209" s="1" t="str">
        <f t="shared" si="16"/>
        <v>Low Risk</v>
      </c>
      <c r="U209" s="1" t="str">
        <f t="shared" si="17"/>
        <v>APPROVE</v>
      </c>
      <c r="V209" s="1">
        <f t="shared" si="18"/>
        <v>403.57051563365695</v>
      </c>
    </row>
    <row r="210" spans="1:22" x14ac:dyDescent="0.3">
      <c r="A210" s="1" t="s">
        <v>233</v>
      </c>
      <c r="B210" s="1" t="s">
        <v>14</v>
      </c>
      <c r="C210" s="1" t="s">
        <v>15</v>
      </c>
      <c r="D210">
        <v>0</v>
      </c>
      <c r="E210" s="1" t="s">
        <v>16</v>
      </c>
      <c r="F210" s="1" t="s">
        <v>15</v>
      </c>
      <c r="G210">
        <v>2479</v>
      </c>
      <c r="H210">
        <v>0</v>
      </c>
      <c r="I210">
        <v>59</v>
      </c>
      <c r="J210">
        <v>360</v>
      </c>
      <c r="K210">
        <v>1</v>
      </c>
      <c r="L210" s="1" t="s">
        <v>17</v>
      </c>
      <c r="M210" s="1" t="s">
        <v>18</v>
      </c>
      <c r="N210">
        <v>2479</v>
      </c>
      <c r="O210" s="1" t="s">
        <v>644</v>
      </c>
      <c r="P210">
        <v>30</v>
      </c>
      <c r="Q210" s="1" t="s">
        <v>644</v>
      </c>
      <c r="R210" s="1" t="str">
        <f t="shared" si="14"/>
        <v>High Risk</v>
      </c>
      <c r="S210" s="1">
        <f t="shared" si="15"/>
        <v>70</v>
      </c>
      <c r="T210" s="1" t="str">
        <f t="shared" si="16"/>
        <v>Low Risk</v>
      </c>
      <c r="U210" s="1" t="str">
        <f t="shared" si="17"/>
        <v>APPROVE</v>
      </c>
      <c r="V210" s="1">
        <f t="shared" si="18"/>
        <v>432.92109858883191</v>
      </c>
    </row>
    <row r="211" spans="1:22" x14ac:dyDescent="0.3">
      <c r="A211" s="1" t="s">
        <v>234</v>
      </c>
      <c r="B211" s="1" t="s">
        <v>14</v>
      </c>
      <c r="C211" s="1" t="s">
        <v>15</v>
      </c>
      <c r="D211">
        <v>0</v>
      </c>
      <c r="E211" s="1" t="s">
        <v>16</v>
      </c>
      <c r="F211" s="1" t="s">
        <v>15</v>
      </c>
      <c r="G211">
        <v>3418</v>
      </c>
      <c r="H211">
        <v>0</v>
      </c>
      <c r="I211">
        <v>127</v>
      </c>
      <c r="J211">
        <v>360</v>
      </c>
      <c r="K211">
        <v>1</v>
      </c>
      <c r="L211" s="1" t="s">
        <v>31</v>
      </c>
      <c r="M211" s="1" t="s">
        <v>22</v>
      </c>
      <c r="N211">
        <v>3418</v>
      </c>
      <c r="O211" s="1" t="s">
        <v>643</v>
      </c>
      <c r="P211">
        <v>35</v>
      </c>
      <c r="Q211" s="1" t="s">
        <v>643</v>
      </c>
      <c r="R211" s="1" t="str">
        <f t="shared" si="14"/>
        <v>Medium Risk</v>
      </c>
      <c r="S211" s="1">
        <f t="shared" si="15"/>
        <v>65</v>
      </c>
      <c r="T211" s="1" t="str">
        <f t="shared" si="16"/>
        <v>Low Risk</v>
      </c>
      <c r="U211" s="1" t="str">
        <f t="shared" si="17"/>
        <v>APPROVE</v>
      </c>
      <c r="V211" s="1">
        <f t="shared" si="18"/>
        <v>931.88100882680783</v>
      </c>
    </row>
    <row r="212" spans="1:22" x14ac:dyDescent="0.3">
      <c r="A212" s="1" t="s">
        <v>235</v>
      </c>
      <c r="B212" s="1" t="s">
        <v>42</v>
      </c>
      <c r="C212" s="1" t="s">
        <v>15</v>
      </c>
      <c r="D212">
        <v>0</v>
      </c>
      <c r="E212" s="1" t="s">
        <v>16</v>
      </c>
      <c r="F212" s="1" t="s">
        <v>15</v>
      </c>
      <c r="G212">
        <v>10000</v>
      </c>
      <c r="H212">
        <v>0</v>
      </c>
      <c r="I212">
        <v>214</v>
      </c>
      <c r="J212">
        <v>360</v>
      </c>
      <c r="K212">
        <v>1</v>
      </c>
      <c r="L212" s="1" t="s">
        <v>31</v>
      </c>
      <c r="M212" s="1" t="s">
        <v>22</v>
      </c>
      <c r="N212">
        <v>10000</v>
      </c>
      <c r="O212" s="1" t="s">
        <v>645</v>
      </c>
      <c r="P212">
        <v>45</v>
      </c>
      <c r="Q212" s="1" t="s">
        <v>645</v>
      </c>
      <c r="R212" s="1" t="str">
        <f t="shared" si="14"/>
        <v>Low Risk</v>
      </c>
      <c r="S212" s="1">
        <f t="shared" si="15"/>
        <v>85</v>
      </c>
      <c r="T212" s="1" t="str">
        <f t="shared" si="16"/>
        <v>Low Risk</v>
      </c>
      <c r="U212" s="1" t="str">
        <f t="shared" si="17"/>
        <v>APPROVE</v>
      </c>
      <c r="V212" s="1">
        <f t="shared" si="18"/>
        <v>1570.2561881018651</v>
      </c>
    </row>
    <row r="213" spans="1:22" x14ac:dyDescent="0.3">
      <c r="A213" s="1" t="s">
        <v>236</v>
      </c>
      <c r="B213" s="1" t="s">
        <v>14</v>
      </c>
      <c r="C213" s="1" t="s">
        <v>20</v>
      </c>
      <c r="D213">
        <v>3</v>
      </c>
      <c r="E213" s="1" t="s">
        <v>16</v>
      </c>
      <c r="F213" s="1" t="s">
        <v>15</v>
      </c>
      <c r="G213">
        <v>3430</v>
      </c>
      <c r="H213">
        <v>1250</v>
      </c>
      <c r="I213">
        <v>128</v>
      </c>
      <c r="J213">
        <v>360</v>
      </c>
      <c r="K213">
        <v>0</v>
      </c>
      <c r="L213" s="1" t="s">
        <v>31</v>
      </c>
      <c r="M213" s="1" t="s">
        <v>22</v>
      </c>
      <c r="N213">
        <v>4680</v>
      </c>
      <c r="O213" s="1" t="s">
        <v>643</v>
      </c>
      <c r="P213">
        <v>35</v>
      </c>
      <c r="Q213" s="1" t="s">
        <v>643</v>
      </c>
      <c r="R213" s="1" t="str">
        <f t="shared" si="14"/>
        <v>High Risk</v>
      </c>
      <c r="S213" s="1">
        <f t="shared" si="15"/>
        <v>25</v>
      </c>
      <c r="T213" s="1" t="str">
        <f t="shared" si="16"/>
        <v>Low Risk</v>
      </c>
      <c r="U213" s="1" t="str">
        <f t="shared" si="17"/>
        <v>REVIEW</v>
      </c>
      <c r="V213" s="1">
        <f t="shared" si="18"/>
        <v>939.21865456560147</v>
      </c>
    </row>
    <row r="214" spans="1:22" x14ac:dyDescent="0.3">
      <c r="A214" s="1" t="s">
        <v>237</v>
      </c>
      <c r="B214" s="1" t="s">
        <v>14</v>
      </c>
      <c r="C214" s="1" t="s">
        <v>20</v>
      </c>
      <c r="D214">
        <v>1</v>
      </c>
      <c r="E214" s="1" t="s">
        <v>16</v>
      </c>
      <c r="F214" s="1" t="s">
        <v>20</v>
      </c>
      <c r="G214">
        <v>7787</v>
      </c>
      <c r="H214">
        <v>0</v>
      </c>
      <c r="I214">
        <v>240</v>
      </c>
      <c r="J214">
        <v>360</v>
      </c>
      <c r="K214">
        <v>1</v>
      </c>
      <c r="L214" s="1" t="s">
        <v>17</v>
      </c>
      <c r="M214" s="1" t="s">
        <v>18</v>
      </c>
      <c r="N214">
        <v>7787</v>
      </c>
      <c r="O214" s="1" t="s">
        <v>643</v>
      </c>
      <c r="P214">
        <v>40</v>
      </c>
      <c r="Q214" s="1" t="s">
        <v>643</v>
      </c>
      <c r="R214" s="1" t="str">
        <f t="shared" si="14"/>
        <v>Medium Risk</v>
      </c>
      <c r="S214" s="1">
        <f t="shared" si="15"/>
        <v>90</v>
      </c>
      <c r="T214" s="1" t="str">
        <f t="shared" si="16"/>
        <v>Low Risk</v>
      </c>
      <c r="U214" s="1" t="str">
        <f t="shared" si="17"/>
        <v>APPROVE</v>
      </c>
      <c r="V214" s="1">
        <f t="shared" si="18"/>
        <v>1761.0349773105029</v>
      </c>
    </row>
    <row r="215" spans="1:22" x14ac:dyDescent="0.3">
      <c r="A215" s="1" t="s">
        <v>238</v>
      </c>
      <c r="B215" s="1" t="s">
        <v>14</v>
      </c>
      <c r="C215" s="1" t="s">
        <v>20</v>
      </c>
      <c r="D215">
        <v>3</v>
      </c>
      <c r="E215" s="1" t="s">
        <v>25</v>
      </c>
      <c r="F215" s="1" t="s">
        <v>20</v>
      </c>
      <c r="G215">
        <v>5703</v>
      </c>
      <c r="H215">
        <v>0</v>
      </c>
      <c r="I215">
        <v>130</v>
      </c>
      <c r="J215">
        <v>360</v>
      </c>
      <c r="K215">
        <v>1</v>
      </c>
      <c r="L215" s="1" t="s">
        <v>21</v>
      </c>
      <c r="M215" s="1" t="s">
        <v>18</v>
      </c>
      <c r="N215">
        <v>5703</v>
      </c>
      <c r="O215" s="1" t="s">
        <v>643</v>
      </c>
      <c r="P215">
        <v>15</v>
      </c>
      <c r="Q215" s="1" t="s">
        <v>643</v>
      </c>
      <c r="R215" s="1" t="str">
        <f t="shared" si="14"/>
        <v>Medium Risk</v>
      </c>
      <c r="S215" s="1">
        <f t="shared" si="15"/>
        <v>65</v>
      </c>
      <c r="T215" s="1" t="str">
        <f t="shared" si="16"/>
        <v>Low Risk</v>
      </c>
      <c r="U215" s="1" t="str">
        <f t="shared" si="17"/>
        <v>APPROVE</v>
      </c>
      <c r="V215" s="1">
        <f t="shared" si="18"/>
        <v>953.89394604318898</v>
      </c>
    </row>
    <row r="216" spans="1:22" x14ac:dyDescent="0.3">
      <c r="A216" s="1" t="s">
        <v>239</v>
      </c>
      <c r="B216" s="1" t="s">
        <v>14</v>
      </c>
      <c r="C216" s="1" t="s">
        <v>20</v>
      </c>
      <c r="D216">
        <v>0</v>
      </c>
      <c r="E216" s="1" t="s">
        <v>16</v>
      </c>
      <c r="F216" s="1" t="s">
        <v>15</v>
      </c>
      <c r="G216">
        <v>3173</v>
      </c>
      <c r="H216">
        <v>3021</v>
      </c>
      <c r="I216">
        <v>137</v>
      </c>
      <c r="J216">
        <v>360</v>
      </c>
      <c r="K216">
        <v>1</v>
      </c>
      <c r="L216" s="1" t="s">
        <v>17</v>
      </c>
      <c r="M216" s="1" t="s">
        <v>18</v>
      </c>
      <c r="N216">
        <v>6194</v>
      </c>
      <c r="O216" s="1" t="s">
        <v>643</v>
      </c>
      <c r="P216">
        <v>40</v>
      </c>
      <c r="Q216" s="1" t="s">
        <v>643</v>
      </c>
      <c r="R216" s="1" t="str">
        <f t="shared" si="14"/>
        <v>Medium Risk</v>
      </c>
      <c r="S216" s="1">
        <f t="shared" si="15"/>
        <v>70</v>
      </c>
      <c r="T216" s="1" t="str">
        <f t="shared" si="16"/>
        <v>Low Risk</v>
      </c>
      <c r="U216" s="1" t="str">
        <f t="shared" si="17"/>
        <v>APPROVE</v>
      </c>
      <c r="V216" s="1">
        <f t="shared" si="18"/>
        <v>1005.2574662147454</v>
      </c>
    </row>
    <row r="217" spans="1:22" x14ac:dyDescent="0.3">
      <c r="A217" s="1" t="s">
        <v>240</v>
      </c>
      <c r="B217" s="1" t="s">
        <v>14</v>
      </c>
      <c r="C217" s="1" t="s">
        <v>20</v>
      </c>
      <c r="D217">
        <v>3</v>
      </c>
      <c r="E217" s="1" t="s">
        <v>25</v>
      </c>
      <c r="F217" s="1" t="s">
        <v>15</v>
      </c>
      <c r="G217">
        <v>3850</v>
      </c>
      <c r="H217">
        <v>983</v>
      </c>
      <c r="I217">
        <v>100</v>
      </c>
      <c r="J217">
        <v>360</v>
      </c>
      <c r="K217">
        <v>1</v>
      </c>
      <c r="L217" s="1" t="s">
        <v>31</v>
      </c>
      <c r="M217" s="1" t="s">
        <v>18</v>
      </c>
      <c r="N217">
        <v>4833</v>
      </c>
      <c r="O217" s="1" t="s">
        <v>643</v>
      </c>
      <c r="P217">
        <v>15</v>
      </c>
      <c r="Q217" s="1" t="s">
        <v>643</v>
      </c>
      <c r="R217" s="1" t="str">
        <f t="shared" si="14"/>
        <v>Medium Risk</v>
      </c>
      <c r="S217" s="1">
        <f t="shared" si="15"/>
        <v>45</v>
      </c>
      <c r="T217" s="1" t="str">
        <f t="shared" si="16"/>
        <v>Low Risk</v>
      </c>
      <c r="U217" s="1" t="str">
        <f t="shared" si="17"/>
        <v>APPROVE</v>
      </c>
      <c r="V217" s="1">
        <f t="shared" si="18"/>
        <v>733.76457387937614</v>
      </c>
    </row>
    <row r="218" spans="1:22" x14ac:dyDescent="0.3">
      <c r="A218" s="1" t="s">
        <v>241</v>
      </c>
      <c r="B218" s="1" t="s">
        <v>14</v>
      </c>
      <c r="C218" s="1" t="s">
        <v>20</v>
      </c>
      <c r="D218">
        <v>0</v>
      </c>
      <c r="E218" s="1" t="s">
        <v>16</v>
      </c>
      <c r="F218" s="1" t="s">
        <v>15</v>
      </c>
      <c r="G218">
        <v>150</v>
      </c>
      <c r="H218">
        <v>1800</v>
      </c>
      <c r="I218">
        <v>135</v>
      </c>
      <c r="J218">
        <v>360</v>
      </c>
      <c r="K218">
        <v>1</v>
      </c>
      <c r="L218" s="1" t="s">
        <v>21</v>
      </c>
      <c r="M218" s="1" t="s">
        <v>22</v>
      </c>
      <c r="N218">
        <v>1950</v>
      </c>
      <c r="O218" s="1" t="s">
        <v>644</v>
      </c>
      <c r="P218">
        <v>25</v>
      </c>
      <c r="Q218" s="1" t="s">
        <v>644</v>
      </c>
      <c r="R218" s="1" t="str">
        <f t="shared" si="14"/>
        <v>High Risk</v>
      </c>
      <c r="S218" s="1">
        <f t="shared" si="15"/>
        <v>65</v>
      </c>
      <c r="T218" s="1" t="str">
        <f t="shared" si="16"/>
        <v>Low Risk</v>
      </c>
      <c r="U218" s="1" t="str">
        <f t="shared" si="17"/>
        <v>APPROVE</v>
      </c>
      <c r="V218" s="1">
        <f t="shared" si="18"/>
        <v>990.58217473715786</v>
      </c>
    </row>
    <row r="219" spans="1:22" x14ac:dyDescent="0.3">
      <c r="A219" s="1" t="s">
        <v>242</v>
      </c>
      <c r="B219" s="1" t="s">
        <v>14</v>
      </c>
      <c r="C219" s="1" t="s">
        <v>20</v>
      </c>
      <c r="D219">
        <v>0</v>
      </c>
      <c r="E219" s="1" t="s">
        <v>16</v>
      </c>
      <c r="F219" s="1" t="s">
        <v>15</v>
      </c>
      <c r="G219">
        <v>3727</v>
      </c>
      <c r="H219">
        <v>1775</v>
      </c>
      <c r="I219">
        <v>131</v>
      </c>
      <c r="J219">
        <v>360</v>
      </c>
      <c r="K219">
        <v>1</v>
      </c>
      <c r="L219" s="1" t="s">
        <v>31</v>
      </c>
      <c r="M219" s="1" t="s">
        <v>18</v>
      </c>
      <c r="N219">
        <v>5502</v>
      </c>
      <c r="O219" s="1" t="s">
        <v>643</v>
      </c>
      <c r="P219">
        <v>35</v>
      </c>
      <c r="Q219" s="1" t="s">
        <v>643</v>
      </c>
      <c r="R219" s="1" t="str">
        <f t="shared" si="14"/>
        <v>Medium Risk</v>
      </c>
      <c r="S219" s="1">
        <f t="shared" si="15"/>
        <v>65</v>
      </c>
      <c r="T219" s="1" t="str">
        <f t="shared" si="16"/>
        <v>Low Risk</v>
      </c>
      <c r="U219" s="1" t="str">
        <f t="shared" si="17"/>
        <v>APPROVE</v>
      </c>
      <c r="V219" s="1">
        <f t="shared" si="18"/>
        <v>961.23159178198284</v>
      </c>
    </row>
    <row r="220" spans="1:22" x14ac:dyDescent="0.3">
      <c r="A220" s="1" t="s">
        <v>243</v>
      </c>
      <c r="B220" s="1" t="s">
        <v>14</v>
      </c>
      <c r="C220" s="1" t="s">
        <v>20</v>
      </c>
      <c r="D220">
        <v>2</v>
      </c>
      <c r="E220" s="1" t="s">
        <v>16</v>
      </c>
      <c r="F220" s="1" t="s">
        <v>15</v>
      </c>
      <c r="G220">
        <v>5000</v>
      </c>
      <c r="H220">
        <v>0</v>
      </c>
      <c r="I220">
        <v>72</v>
      </c>
      <c r="J220">
        <v>360</v>
      </c>
      <c r="K220">
        <v>0</v>
      </c>
      <c r="L220" s="1" t="s">
        <v>31</v>
      </c>
      <c r="M220" s="1" t="s">
        <v>22</v>
      </c>
      <c r="N220">
        <v>5000</v>
      </c>
      <c r="O220" s="1" t="s">
        <v>643</v>
      </c>
      <c r="P220">
        <v>35</v>
      </c>
      <c r="Q220" s="1" t="s">
        <v>643</v>
      </c>
      <c r="R220" s="1" t="str">
        <f t="shared" si="14"/>
        <v>High Risk</v>
      </c>
      <c r="S220" s="1">
        <f t="shared" si="15"/>
        <v>25</v>
      </c>
      <c r="T220" s="1" t="str">
        <f t="shared" si="16"/>
        <v>Low Risk</v>
      </c>
      <c r="U220" s="1" t="str">
        <f t="shared" si="17"/>
        <v>REVIEW</v>
      </c>
      <c r="V220" s="1">
        <f t="shared" si="18"/>
        <v>528.31049319315082</v>
      </c>
    </row>
    <row r="221" spans="1:22" x14ac:dyDescent="0.3">
      <c r="A221" s="1" t="s">
        <v>244</v>
      </c>
      <c r="B221" s="1" t="s">
        <v>42</v>
      </c>
      <c r="C221" s="1" t="s">
        <v>20</v>
      </c>
      <c r="D221">
        <v>2</v>
      </c>
      <c r="E221" s="1" t="s">
        <v>16</v>
      </c>
      <c r="F221" s="1" t="s">
        <v>15</v>
      </c>
      <c r="G221">
        <v>4283</v>
      </c>
      <c r="H221">
        <v>2383</v>
      </c>
      <c r="I221">
        <v>127</v>
      </c>
      <c r="J221">
        <v>360</v>
      </c>
      <c r="K221">
        <v>0</v>
      </c>
      <c r="L221" s="1" t="s">
        <v>31</v>
      </c>
      <c r="M221" s="1" t="s">
        <v>18</v>
      </c>
      <c r="N221">
        <v>6666</v>
      </c>
      <c r="O221" s="1" t="s">
        <v>643</v>
      </c>
      <c r="P221">
        <v>35</v>
      </c>
      <c r="Q221" s="1" t="s">
        <v>643</v>
      </c>
      <c r="R221" s="1" t="str">
        <f t="shared" si="14"/>
        <v>High Risk</v>
      </c>
      <c r="S221" s="1">
        <f t="shared" si="15"/>
        <v>25</v>
      </c>
      <c r="T221" s="1" t="str">
        <f t="shared" si="16"/>
        <v>Low Risk</v>
      </c>
      <c r="U221" s="1" t="str">
        <f t="shared" si="17"/>
        <v>REVIEW</v>
      </c>
      <c r="V221" s="1">
        <f t="shared" si="18"/>
        <v>931.88100882680783</v>
      </c>
    </row>
    <row r="222" spans="1:22" x14ac:dyDescent="0.3">
      <c r="A222" s="1" t="s">
        <v>245</v>
      </c>
      <c r="B222" s="1" t="s">
        <v>14</v>
      </c>
      <c r="C222" s="1" t="s">
        <v>20</v>
      </c>
      <c r="D222">
        <v>0</v>
      </c>
      <c r="E222" s="1" t="s">
        <v>16</v>
      </c>
      <c r="F222" s="1" t="s">
        <v>15</v>
      </c>
      <c r="G222">
        <v>2221</v>
      </c>
      <c r="H222">
        <v>0</v>
      </c>
      <c r="I222">
        <v>60</v>
      </c>
      <c r="J222">
        <v>360</v>
      </c>
      <c r="K222">
        <v>0</v>
      </c>
      <c r="L222" s="1" t="s">
        <v>17</v>
      </c>
      <c r="M222" s="1" t="s">
        <v>22</v>
      </c>
      <c r="N222">
        <v>2221</v>
      </c>
      <c r="O222" s="1" t="s">
        <v>644</v>
      </c>
      <c r="P222">
        <v>30</v>
      </c>
      <c r="Q222" s="1" t="s">
        <v>644</v>
      </c>
      <c r="R222" s="1" t="str">
        <f t="shared" si="14"/>
        <v>High Risk</v>
      </c>
      <c r="S222" s="1">
        <f t="shared" si="15"/>
        <v>30</v>
      </c>
      <c r="T222" s="1" t="str">
        <f t="shared" si="16"/>
        <v>Low Risk</v>
      </c>
      <c r="U222" s="1" t="str">
        <f t="shared" si="17"/>
        <v>REVIEW</v>
      </c>
      <c r="V222" s="1">
        <f t="shared" si="18"/>
        <v>440.25874432762572</v>
      </c>
    </row>
    <row r="223" spans="1:22" x14ac:dyDescent="0.3">
      <c r="A223" s="1" t="s">
        <v>246</v>
      </c>
      <c r="B223" s="1" t="s">
        <v>14</v>
      </c>
      <c r="C223" s="1" t="s">
        <v>20</v>
      </c>
      <c r="D223">
        <v>2</v>
      </c>
      <c r="E223" s="1" t="s">
        <v>16</v>
      </c>
      <c r="F223" s="1" t="s">
        <v>15</v>
      </c>
      <c r="G223">
        <v>4009</v>
      </c>
      <c r="H223">
        <v>1717</v>
      </c>
      <c r="I223">
        <v>116</v>
      </c>
      <c r="J223">
        <v>360</v>
      </c>
      <c r="K223">
        <v>1</v>
      </c>
      <c r="L223" s="1" t="s">
        <v>31</v>
      </c>
      <c r="M223" s="1" t="s">
        <v>18</v>
      </c>
      <c r="N223">
        <v>5726</v>
      </c>
      <c r="O223" s="1" t="s">
        <v>643</v>
      </c>
      <c r="P223">
        <v>35</v>
      </c>
      <c r="Q223" s="1" t="s">
        <v>643</v>
      </c>
      <c r="R223" s="1" t="str">
        <f t="shared" si="14"/>
        <v>Medium Risk</v>
      </c>
      <c r="S223" s="1">
        <f t="shared" si="15"/>
        <v>65</v>
      </c>
      <c r="T223" s="1" t="str">
        <f t="shared" si="16"/>
        <v>Low Risk</v>
      </c>
      <c r="U223" s="1" t="str">
        <f t="shared" si="17"/>
        <v>APPROVE</v>
      </c>
      <c r="V223" s="1">
        <f t="shared" si="18"/>
        <v>851.16690570007631</v>
      </c>
    </row>
    <row r="224" spans="1:22" x14ac:dyDescent="0.3">
      <c r="A224" s="1" t="s">
        <v>247</v>
      </c>
      <c r="B224" s="1" t="s">
        <v>14</v>
      </c>
      <c r="C224" s="1" t="s">
        <v>15</v>
      </c>
      <c r="D224">
        <v>0</v>
      </c>
      <c r="E224" s="1" t="s">
        <v>16</v>
      </c>
      <c r="F224" s="1" t="s">
        <v>15</v>
      </c>
      <c r="G224">
        <v>2971</v>
      </c>
      <c r="H224">
        <v>2791</v>
      </c>
      <c r="I224">
        <v>144</v>
      </c>
      <c r="J224">
        <v>360</v>
      </c>
      <c r="K224">
        <v>1</v>
      </c>
      <c r="L224" s="1" t="s">
        <v>31</v>
      </c>
      <c r="M224" s="1" t="s">
        <v>18</v>
      </c>
      <c r="N224">
        <v>5762</v>
      </c>
      <c r="O224" s="1" t="s">
        <v>643</v>
      </c>
      <c r="P224">
        <v>35</v>
      </c>
      <c r="Q224" s="1" t="s">
        <v>643</v>
      </c>
      <c r="R224" s="1" t="str">
        <f t="shared" si="14"/>
        <v>Medium Risk</v>
      </c>
      <c r="S224" s="1">
        <f t="shared" si="15"/>
        <v>65</v>
      </c>
      <c r="T224" s="1" t="str">
        <f t="shared" si="16"/>
        <v>Low Risk</v>
      </c>
      <c r="U224" s="1" t="str">
        <f t="shared" si="17"/>
        <v>APPROVE</v>
      </c>
      <c r="V224" s="1">
        <f t="shared" si="18"/>
        <v>1056.6209863863016</v>
      </c>
    </row>
    <row r="225" spans="1:22" x14ac:dyDescent="0.3">
      <c r="A225" s="1" t="s">
        <v>248</v>
      </c>
      <c r="B225" s="1" t="s">
        <v>14</v>
      </c>
      <c r="C225" s="1" t="s">
        <v>20</v>
      </c>
      <c r="D225">
        <v>0</v>
      </c>
      <c r="E225" s="1" t="s">
        <v>16</v>
      </c>
      <c r="F225" s="1" t="s">
        <v>15</v>
      </c>
      <c r="G225">
        <v>7578</v>
      </c>
      <c r="H225">
        <v>1010</v>
      </c>
      <c r="I225">
        <v>175</v>
      </c>
      <c r="J225">
        <v>360</v>
      </c>
      <c r="K225">
        <v>1</v>
      </c>
      <c r="L225" s="1" t="s">
        <v>31</v>
      </c>
      <c r="M225" s="1" t="s">
        <v>18</v>
      </c>
      <c r="N225">
        <v>8588</v>
      </c>
      <c r="O225" s="1" t="s">
        <v>645</v>
      </c>
      <c r="P225">
        <v>45</v>
      </c>
      <c r="Q225" s="1" t="s">
        <v>645</v>
      </c>
      <c r="R225" s="1" t="str">
        <f t="shared" si="14"/>
        <v>Low Risk</v>
      </c>
      <c r="S225" s="1">
        <f t="shared" si="15"/>
        <v>85</v>
      </c>
      <c r="T225" s="1" t="str">
        <f t="shared" si="16"/>
        <v>Low Risk</v>
      </c>
      <c r="U225" s="1" t="str">
        <f t="shared" si="17"/>
        <v>APPROVE</v>
      </c>
      <c r="V225" s="1">
        <f t="shared" si="18"/>
        <v>1284.0880042889082</v>
      </c>
    </row>
    <row r="226" spans="1:22" x14ac:dyDescent="0.3">
      <c r="A226" s="1" t="s">
        <v>249</v>
      </c>
      <c r="B226" s="1" t="s">
        <v>14</v>
      </c>
      <c r="C226" s="1" t="s">
        <v>20</v>
      </c>
      <c r="D226">
        <v>0</v>
      </c>
      <c r="E226" s="1" t="s">
        <v>16</v>
      </c>
      <c r="F226" s="1" t="s">
        <v>15</v>
      </c>
      <c r="G226">
        <v>6250</v>
      </c>
      <c r="H226">
        <v>0</v>
      </c>
      <c r="I226">
        <v>128</v>
      </c>
      <c r="J226">
        <v>360</v>
      </c>
      <c r="K226">
        <v>1</v>
      </c>
      <c r="L226" s="1" t="s">
        <v>31</v>
      </c>
      <c r="M226" s="1" t="s">
        <v>18</v>
      </c>
      <c r="N226">
        <v>6250</v>
      </c>
      <c r="O226" s="1" t="s">
        <v>643</v>
      </c>
      <c r="P226">
        <v>35</v>
      </c>
      <c r="Q226" s="1" t="s">
        <v>643</v>
      </c>
      <c r="R226" s="1" t="str">
        <f t="shared" si="14"/>
        <v>Medium Risk</v>
      </c>
      <c r="S226" s="1">
        <f t="shared" si="15"/>
        <v>85</v>
      </c>
      <c r="T226" s="1" t="str">
        <f t="shared" si="16"/>
        <v>Low Risk</v>
      </c>
      <c r="U226" s="1" t="str">
        <f t="shared" si="17"/>
        <v>APPROVE</v>
      </c>
      <c r="V226" s="1">
        <f t="shared" si="18"/>
        <v>939.21865456560147</v>
      </c>
    </row>
    <row r="227" spans="1:22" x14ac:dyDescent="0.3">
      <c r="A227" s="1" t="s">
        <v>250</v>
      </c>
      <c r="B227" s="1" t="s">
        <v>14</v>
      </c>
      <c r="C227" s="1" t="s">
        <v>20</v>
      </c>
      <c r="D227">
        <v>0</v>
      </c>
      <c r="E227" s="1" t="s">
        <v>16</v>
      </c>
      <c r="F227" s="1" t="s">
        <v>15</v>
      </c>
      <c r="G227">
        <v>3250</v>
      </c>
      <c r="H227">
        <v>0</v>
      </c>
      <c r="I227">
        <v>170</v>
      </c>
      <c r="J227">
        <v>360</v>
      </c>
      <c r="K227">
        <v>1</v>
      </c>
      <c r="L227" s="1" t="s">
        <v>21</v>
      </c>
      <c r="M227" s="1" t="s">
        <v>22</v>
      </c>
      <c r="N227">
        <v>3250</v>
      </c>
      <c r="O227" s="1" t="s">
        <v>643</v>
      </c>
      <c r="P227">
        <v>35</v>
      </c>
      <c r="Q227" s="1" t="s">
        <v>643</v>
      </c>
      <c r="R227" s="1" t="str">
        <f t="shared" si="14"/>
        <v>Medium Risk</v>
      </c>
      <c r="S227" s="1">
        <f t="shared" si="15"/>
        <v>65</v>
      </c>
      <c r="T227" s="1" t="str">
        <f t="shared" si="16"/>
        <v>Low Risk</v>
      </c>
      <c r="U227" s="1" t="str">
        <f t="shared" si="17"/>
        <v>APPROVE</v>
      </c>
      <c r="V227" s="1">
        <f t="shared" si="18"/>
        <v>1247.3997755949397</v>
      </c>
    </row>
    <row r="228" spans="1:22" x14ac:dyDescent="0.3">
      <c r="A228" s="1" t="s">
        <v>251</v>
      </c>
      <c r="B228" s="1" t="s">
        <v>14</v>
      </c>
      <c r="C228" s="1" t="s">
        <v>20</v>
      </c>
      <c r="D228">
        <v>0</v>
      </c>
      <c r="E228" s="1" t="s">
        <v>25</v>
      </c>
      <c r="F228" s="1" t="s">
        <v>20</v>
      </c>
      <c r="G228">
        <v>4735</v>
      </c>
      <c r="H228">
        <v>0</v>
      </c>
      <c r="I228">
        <v>138</v>
      </c>
      <c r="J228">
        <v>360</v>
      </c>
      <c r="K228">
        <v>1</v>
      </c>
      <c r="L228" s="1" t="s">
        <v>17</v>
      </c>
      <c r="M228" s="1" t="s">
        <v>22</v>
      </c>
      <c r="N228">
        <v>4735</v>
      </c>
      <c r="O228" s="1" t="s">
        <v>643</v>
      </c>
      <c r="P228">
        <v>20</v>
      </c>
      <c r="Q228" s="1" t="s">
        <v>643</v>
      </c>
      <c r="R228" s="1" t="str">
        <f t="shared" si="14"/>
        <v>Medium Risk</v>
      </c>
      <c r="S228" s="1">
        <f t="shared" si="15"/>
        <v>50</v>
      </c>
      <c r="T228" s="1" t="str">
        <f t="shared" si="16"/>
        <v>Low Risk</v>
      </c>
      <c r="U228" s="1" t="str">
        <f t="shared" si="17"/>
        <v>APPROVE</v>
      </c>
      <c r="V228" s="1">
        <f t="shared" si="18"/>
        <v>1012.5951119535392</v>
      </c>
    </row>
    <row r="229" spans="1:22" x14ac:dyDescent="0.3">
      <c r="A229" s="1" t="s">
        <v>252</v>
      </c>
      <c r="B229" s="1" t="s">
        <v>14</v>
      </c>
      <c r="C229" s="1" t="s">
        <v>20</v>
      </c>
      <c r="D229">
        <v>2</v>
      </c>
      <c r="E229" s="1" t="s">
        <v>16</v>
      </c>
      <c r="F229" s="1" t="s">
        <v>15</v>
      </c>
      <c r="G229">
        <v>6250</v>
      </c>
      <c r="H229">
        <v>1695</v>
      </c>
      <c r="I229">
        <v>210</v>
      </c>
      <c r="J229">
        <v>360</v>
      </c>
      <c r="K229">
        <v>1</v>
      </c>
      <c r="L229" s="1" t="s">
        <v>31</v>
      </c>
      <c r="M229" s="1" t="s">
        <v>18</v>
      </c>
      <c r="N229">
        <v>7945</v>
      </c>
      <c r="O229" s="1" t="s">
        <v>643</v>
      </c>
      <c r="P229">
        <v>35</v>
      </c>
      <c r="Q229" s="1" t="s">
        <v>643</v>
      </c>
      <c r="R229" s="1" t="str">
        <f t="shared" si="14"/>
        <v>Medium Risk</v>
      </c>
      <c r="S229" s="1">
        <f t="shared" si="15"/>
        <v>85</v>
      </c>
      <c r="T229" s="1" t="str">
        <f t="shared" si="16"/>
        <v>Low Risk</v>
      </c>
      <c r="U229" s="1" t="str">
        <f t="shared" si="17"/>
        <v>APPROVE</v>
      </c>
      <c r="V229" s="1">
        <f t="shared" si="18"/>
        <v>1540.90560514669</v>
      </c>
    </row>
    <row r="230" spans="1:22" x14ac:dyDescent="0.3">
      <c r="A230" s="1" t="s">
        <v>253</v>
      </c>
      <c r="B230" s="1" t="s">
        <v>14</v>
      </c>
      <c r="C230" s="1" t="s">
        <v>20</v>
      </c>
      <c r="D230">
        <v>0</v>
      </c>
      <c r="E230" s="1" t="s">
        <v>16</v>
      </c>
      <c r="F230" s="1" t="s">
        <v>15</v>
      </c>
      <c r="G230">
        <v>4758</v>
      </c>
      <c r="H230">
        <v>0</v>
      </c>
      <c r="I230">
        <v>158</v>
      </c>
      <c r="J230">
        <v>480</v>
      </c>
      <c r="K230">
        <v>1</v>
      </c>
      <c r="L230" s="1" t="s">
        <v>31</v>
      </c>
      <c r="M230" s="1" t="s">
        <v>18</v>
      </c>
      <c r="N230">
        <v>4758</v>
      </c>
      <c r="O230" s="1" t="s">
        <v>643</v>
      </c>
      <c r="P230">
        <v>35</v>
      </c>
      <c r="Q230" s="1" t="s">
        <v>643</v>
      </c>
      <c r="R230" s="1" t="str">
        <f t="shared" si="14"/>
        <v>Medium Risk</v>
      </c>
      <c r="S230" s="1">
        <f t="shared" si="15"/>
        <v>65</v>
      </c>
      <c r="T230" s="1" t="str">
        <f t="shared" si="16"/>
        <v>Low Risk</v>
      </c>
      <c r="U230" s="1" t="str">
        <f t="shared" si="17"/>
        <v>APPROVE</v>
      </c>
      <c r="V230" s="1">
        <f t="shared" si="18"/>
        <v>1098.5924698440779</v>
      </c>
    </row>
    <row r="231" spans="1:22" x14ac:dyDescent="0.3">
      <c r="A231" s="1" t="s">
        <v>254</v>
      </c>
      <c r="B231" s="1" t="s">
        <v>14</v>
      </c>
      <c r="C231" s="1" t="s">
        <v>15</v>
      </c>
      <c r="D231">
        <v>0</v>
      </c>
      <c r="E231" s="1" t="s">
        <v>16</v>
      </c>
      <c r="F231" s="1" t="s">
        <v>20</v>
      </c>
      <c r="G231">
        <v>6400</v>
      </c>
      <c r="H231">
        <v>0</v>
      </c>
      <c r="I231">
        <v>200</v>
      </c>
      <c r="J231">
        <v>360</v>
      </c>
      <c r="K231">
        <v>1</v>
      </c>
      <c r="L231" s="1" t="s">
        <v>21</v>
      </c>
      <c r="M231" s="1" t="s">
        <v>18</v>
      </c>
      <c r="N231">
        <v>6400</v>
      </c>
      <c r="O231" s="1" t="s">
        <v>643</v>
      </c>
      <c r="P231">
        <v>35</v>
      </c>
      <c r="Q231" s="1" t="s">
        <v>643</v>
      </c>
      <c r="R231" s="1" t="str">
        <f t="shared" si="14"/>
        <v>Medium Risk</v>
      </c>
      <c r="S231" s="1">
        <f t="shared" si="15"/>
        <v>85</v>
      </c>
      <c r="T231" s="1" t="str">
        <f t="shared" si="16"/>
        <v>Low Risk</v>
      </c>
      <c r="U231" s="1" t="str">
        <f t="shared" si="17"/>
        <v>APPROVE</v>
      </c>
      <c r="V231" s="1">
        <f t="shared" si="18"/>
        <v>1467.5291477587523</v>
      </c>
    </row>
    <row r="232" spans="1:22" x14ac:dyDescent="0.3">
      <c r="A232" s="1" t="s">
        <v>255</v>
      </c>
      <c r="B232" s="1" t="s">
        <v>14</v>
      </c>
      <c r="C232" s="1" t="s">
        <v>20</v>
      </c>
      <c r="D232">
        <v>1</v>
      </c>
      <c r="E232" s="1" t="s">
        <v>16</v>
      </c>
      <c r="F232" s="1" t="s">
        <v>15</v>
      </c>
      <c r="G232">
        <v>2491</v>
      </c>
      <c r="H232">
        <v>2054</v>
      </c>
      <c r="I232">
        <v>104</v>
      </c>
      <c r="J232">
        <v>360</v>
      </c>
      <c r="K232">
        <v>1</v>
      </c>
      <c r="L232" s="1" t="s">
        <v>31</v>
      </c>
      <c r="M232" s="1" t="s">
        <v>18</v>
      </c>
      <c r="N232">
        <v>4545</v>
      </c>
      <c r="O232" s="1" t="s">
        <v>643</v>
      </c>
      <c r="P232">
        <v>35</v>
      </c>
      <c r="Q232" s="1" t="s">
        <v>643</v>
      </c>
      <c r="R232" s="1" t="str">
        <f t="shared" si="14"/>
        <v>Medium Risk</v>
      </c>
      <c r="S232" s="1">
        <f t="shared" si="15"/>
        <v>65</v>
      </c>
      <c r="T232" s="1" t="str">
        <f t="shared" si="16"/>
        <v>Low Risk</v>
      </c>
      <c r="U232" s="1" t="str">
        <f t="shared" si="17"/>
        <v>APPROVE</v>
      </c>
      <c r="V232" s="1">
        <f t="shared" si="18"/>
        <v>763.11515683455127</v>
      </c>
    </row>
    <row r="233" spans="1:22" x14ac:dyDescent="0.3">
      <c r="A233" s="1" t="s">
        <v>256</v>
      </c>
      <c r="B233" s="1" t="s">
        <v>14</v>
      </c>
      <c r="C233" s="1" t="s">
        <v>20</v>
      </c>
      <c r="D233">
        <v>0</v>
      </c>
      <c r="E233" s="1" t="s">
        <v>16</v>
      </c>
      <c r="F233" s="1" t="s">
        <v>15</v>
      </c>
      <c r="G233">
        <v>3716</v>
      </c>
      <c r="H233">
        <v>0</v>
      </c>
      <c r="I233">
        <v>42</v>
      </c>
      <c r="J233">
        <v>180</v>
      </c>
      <c r="K233">
        <v>1</v>
      </c>
      <c r="L233" s="1" t="s">
        <v>21</v>
      </c>
      <c r="M233" s="1" t="s">
        <v>18</v>
      </c>
      <c r="N233">
        <v>3716</v>
      </c>
      <c r="O233" s="1" t="s">
        <v>643</v>
      </c>
      <c r="P233">
        <v>35</v>
      </c>
      <c r="Q233" s="1" t="s">
        <v>643</v>
      </c>
      <c r="R233" s="1" t="str">
        <f t="shared" si="14"/>
        <v>Medium Risk</v>
      </c>
      <c r="S233" s="1">
        <f t="shared" si="15"/>
        <v>65</v>
      </c>
      <c r="T233" s="1" t="str">
        <f t="shared" si="16"/>
        <v>Low Risk</v>
      </c>
      <c r="U233" s="1" t="str">
        <f t="shared" si="17"/>
        <v>APPROVE</v>
      </c>
      <c r="V233" s="1">
        <f t="shared" si="18"/>
        <v>401.37387541874762</v>
      </c>
    </row>
    <row r="234" spans="1:22" x14ac:dyDescent="0.3">
      <c r="A234" s="1" t="s">
        <v>257</v>
      </c>
      <c r="B234" s="1" t="s">
        <v>14</v>
      </c>
      <c r="C234" s="1" t="s">
        <v>15</v>
      </c>
      <c r="D234">
        <v>0</v>
      </c>
      <c r="E234" s="1" t="s">
        <v>25</v>
      </c>
      <c r="F234" s="1" t="s">
        <v>15</v>
      </c>
      <c r="G234">
        <v>3189</v>
      </c>
      <c r="H234">
        <v>2598</v>
      </c>
      <c r="I234">
        <v>120</v>
      </c>
      <c r="J234">
        <v>360</v>
      </c>
      <c r="K234">
        <v>1</v>
      </c>
      <c r="L234" s="1" t="s">
        <v>21</v>
      </c>
      <c r="M234" s="1" t="s">
        <v>18</v>
      </c>
      <c r="N234">
        <v>5787</v>
      </c>
      <c r="O234" s="1" t="s">
        <v>643</v>
      </c>
      <c r="P234">
        <v>15</v>
      </c>
      <c r="Q234" s="1" t="s">
        <v>643</v>
      </c>
      <c r="R234" s="1" t="str">
        <f t="shared" si="14"/>
        <v>Medium Risk</v>
      </c>
      <c r="S234" s="1">
        <f t="shared" si="15"/>
        <v>45</v>
      </c>
      <c r="T234" s="1" t="str">
        <f t="shared" si="16"/>
        <v>Low Risk</v>
      </c>
      <c r="U234" s="1" t="str">
        <f t="shared" si="17"/>
        <v>APPROVE</v>
      </c>
      <c r="V234" s="1">
        <f t="shared" si="18"/>
        <v>880.51748865525144</v>
      </c>
    </row>
    <row r="235" spans="1:22" x14ac:dyDescent="0.3">
      <c r="A235" s="1" t="s">
        <v>258</v>
      </c>
      <c r="B235" s="1" t="s">
        <v>42</v>
      </c>
      <c r="C235" s="1" t="s">
        <v>15</v>
      </c>
      <c r="D235">
        <v>0</v>
      </c>
      <c r="E235" s="1" t="s">
        <v>16</v>
      </c>
      <c r="F235" s="1" t="s">
        <v>15</v>
      </c>
      <c r="G235">
        <v>8333</v>
      </c>
      <c r="H235">
        <v>0</v>
      </c>
      <c r="I235">
        <v>280</v>
      </c>
      <c r="J235">
        <v>360</v>
      </c>
      <c r="K235">
        <v>1</v>
      </c>
      <c r="L235" s="1" t="s">
        <v>31</v>
      </c>
      <c r="M235" s="1" t="s">
        <v>18</v>
      </c>
      <c r="N235">
        <v>8333</v>
      </c>
      <c r="O235" s="1" t="s">
        <v>645</v>
      </c>
      <c r="P235">
        <v>45</v>
      </c>
      <c r="Q235" s="1" t="s">
        <v>645</v>
      </c>
      <c r="R235" s="1" t="str">
        <f t="shared" si="14"/>
        <v>Low Risk</v>
      </c>
      <c r="S235" s="1">
        <f t="shared" si="15"/>
        <v>85</v>
      </c>
      <c r="T235" s="1" t="str">
        <f t="shared" si="16"/>
        <v>Low Risk</v>
      </c>
      <c r="U235" s="1" t="str">
        <f t="shared" si="17"/>
        <v>APPROVE</v>
      </c>
      <c r="V235" s="1">
        <f t="shared" si="18"/>
        <v>2054.5408068622532</v>
      </c>
    </row>
    <row r="236" spans="1:22" x14ac:dyDescent="0.3">
      <c r="A236" s="1" t="s">
        <v>259</v>
      </c>
      <c r="B236" s="1" t="s">
        <v>14</v>
      </c>
      <c r="C236" s="1" t="s">
        <v>20</v>
      </c>
      <c r="D236">
        <v>1</v>
      </c>
      <c r="E236" s="1" t="s">
        <v>16</v>
      </c>
      <c r="F236" s="1" t="s">
        <v>15</v>
      </c>
      <c r="G236">
        <v>3155</v>
      </c>
      <c r="H236">
        <v>1779</v>
      </c>
      <c r="I236">
        <v>140</v>
      </c>
      <c r="J236">
        <v>360</v>
      </c>
      <c r="K236">
        <v>1</v>
      </c>
      <c r="L236" s="1" t="s">
        <v>31</v>
      </c>
      <c r="M236" s="1" t="s">
        <v>18</v>
      </c>
      <c r="N236">
        <v>4934</v>
      </c>
      <c r="O236" s="1" t="s">
        <v>643</v>
      </c>
      <c r="P236">
        <v>35</v>
      </c>
      <c r="Q236" s="1" t="s">
        <v>643</v>
      </c>
      <c r="R236" s="1" t="str">
        <f t="shared" si="14"/>
        <v>Medium Risk</v>
      </c>
      <c r="S236" s="1">
        <f t="shared" si="15"/>
        <v>65</v>
      </c>
      <c r="T236" s="1" t="str">
        <f t="shared" si="16"/>
        <v>Low Risk</v>
      </c>
      <c r="U236" s="1" t="str">
        <f t="shared" si="17"/>
        <v>APPROVE</v>
      </c>
      <c r="V236" s="1">
        <f t="shared" si="18"/>
        <v>1027.2704034311266</v>
      </c>
    </row>
    <row r="237" spans="1:22" x14ac:dyDescent="0.3">
      <c r="A237" s="1" t="s">
        <v>260</v>
      </c>
      <c r="B237" s="1" t="s">
        <v>14</v>
      </c>
      <c r="C237" s="1" t="s">
        <v>20</v>
      </c>
      <c r="D237">
        <v>1</v>
      </c>
      <c r="E237" s="1" t="s">
        <v>16</v>
      </c>
      <c r="F237" s="1" t="s">
        <v>15</v>
      </c>
      <c r="G237">
        <v>5500</v>
      </c>
      <c r="H237">
        <v>1260</v>
      </c>
      <c r="I237">
        <v>170</v>
      </c>
      <c r="J237">
        <v>360</v>
      </c>
      <c r="K237">
        <v>1</v>
      </c>
      <c r="L237" s="1" t="s">
        <v>21</v>
      </c>
      <c r="M237" s="1" t="s">
        <v>18</v>
      </c>
      <c r="N237">
        <v>6760</v>
      </c>
      <c r="O237" s="1" t="s">
        <v>643</v>
      </c>
      <c r="P237">
        <v>35</v>
      </c>
      <c r="Q237" s="1" t="s">
        <v>643</v>
      </c>
      <c r="R237" s="1" t="str">
        <f t="shared" si="14"/>
        <v>Medium Risk</v>
      </c>
      <c r="S237" s="1">
        <f t="shared" si="15"/>
        <v>85</v>
      </c>
      <c r="T237" s="1" t="str">
        <f t="shared" si="16"/>
        <v>Low Risk</v>
      </c>
      <c r="U237" s="1" t="str">
        <f t="shared" si="17"/>
        <v>APPROVE</v>
      </c>
      <c r="V237" s="1">
        <f t="shared" si="18"/>
        <v>1247.3997755949397</v>
      </c>
    </row>
    <row r="238" spans="1:22" x14ac:dyDescent="0.3">
      <c r="A238" s="1" t="s">
        <v>261</v>
      </c>
      <c r="B238" s="1" t="s">
        <v>14</v>
      </c>
      <c r="C238" s="1" t="s">
        <v>20</v>
      </c>
      <c r="D238">
        <v>0</v>
      </c>
      <c r="E238" s="1" t="s">
        <v>16</v>
      </c>
      <c r="F238" s="1" t="s">
        <v>15</v>
      </c>
      <c r="G238">
        <v>5746</v>
      </c>
      <c r="H238">
        <v>0</v>
      </c>
      <c r="I238">
        <v>255</v>
      </c>
      <c r="J238">
        <v>360</v>
      </c>
      <c r="K238">
        <v>0</v>
      </c>
      <c r="L238" s="1" t="s">
        <v>17</v>
      </c>
      <c r="M238" s="1" t="s">
        <v>22</v>
      </c>
      <c r="N238">
        <v>5746</v>
      </c>
      <c r="O238" s="1" t="s">
        <v>643</v>
      </c>
      <c r="P238">
        <v>40</v>
      </c>
      <c r="Q238" s="1" t="s">
        <v>643</v>
      </c>
      <c r="R238" s="1" t="str">
        <f t="shared" si="14"/>
        <v>High Risk</v>
      </c>
      <c r="S238" s="1">
        <f t="shared" si="15"/>
        <v>50</v>
      </c>
      <c r="T238" s="1" t="str">
        <f t="shared" si="16"/>
        <v>Low Risk</v>
      </c>
      <c r="U238" s="1" t="str">
        <f t="shared" si="17"/>
        <v>REVIEW</v>
      </c>
      <c r="V238" s="1">
        <f t="shared" si="18"/>
        <v>1871.0996633924094</v>
      </c>
    </row>
    <row r="239" spans="1:22" x14ac:dyDescent="0.3">
      <c r="A239" s="1" t="s">
        <v>262</v>
      </c>
      <c r="B239" s="1" t="s">
        <v>42</v>
      </c>
      <c r="C239" s="1" t="s">
        <v>15</v>
      </c>
      <c r="D239">
        <v>0</v>
      </c>
      <c r="E239" s="1" t="s">
        <v>16</v>
      </c>
      <c r="F239" s="1" t="s">
        <v>20</v>
      </c>
      <c r="G239">
        <v>3463</v>
      </c>
      <c r="H239">
        <v>0</v>
      </c>
      <c r="I239">
        <v>122</v>
      </c>
      <c r="J239">
        <v>360</v>
      </c>
      <c r="K239">
        <v>0</v>
      </c>
      <c r="L239" s="1" t="s">
        <v>17</v>
      </c>
      <c r="M239" s="1" t="s">
        <v>18</v>
      </c>
      <c r="N239">
        <v>3463</v>
      </c>
      <c r="O239" s="1" t="s">
        <v>643</v>
      </c>
      <c r="P239">
        <v>40</v>
      </c>
      <c r="Q239" s="1" t="s">
        <v>643</v>
      </c>
      <c r="R239" s="1" t="str">
        <f t="shared" si="14"/>
        <v>High Risk</v>
      </c>
      <c r="S239" s="1">
        <f t="shared" si="15"/>
        <v>30</v>
      </c>
      <c r="T239" s="1" t="str">
        <f t="shared" si="16"/>
        <v>Low Risk</v>
      </c>
      <c r="U239" s="1" t="str">
        <f t="shared" si="17"/>
        <v>REVIEW</v>
      </c>
      <c r="V239" s="1">
        <f t="shared" si="18"/>
        <v>895.19278013283895</v>
      </c>
    </row>
    <row r="240" spans="1:22" x14ac:dyDescent="0.3">
      <c r="A240" s="1" t="s">
        <v>263</v>
      </c>
      <c r="B240" s="1" t="s">
        <v>42</v>
      </c>
      <c r="C240" s="1" t="s">
        <v>15</v>
      </c>
      <c r="D240">
        <v>1</v>
      </c>
      <c r="E240" s="1" t="s">
        <v>16</v>
      </c>
      <c r="F240" s="1" t="s">
        <v>15</v>
      </c>
      <c r="G240">
        <v>3812</v>
      </c>
      <c r="H240">
        <v>0</v>
      </c>
      <c r="I240">
        <v>112</v>
      </c>
      <c r="J240">
        <v>360</v>
      </c>
      <c r="K240">
        <v>1</v>
      </c>
      <c r="L240" s="1" t="s">
        <v>21</v>
      </c>
      <c r="M240" s="1" t="s">
        <v>18</v>
      </c>
      <c r="N240">
        <v>3812</v>
      </c>
      <c r="O240" s="1" t="s">
        <v>643</v>
      </c>
      <c r="P240">
        <v>35</v>
      </c>
      <c r="Q240" s="1" t="s">
        <v>643</v>
      </c>
      <c r="R240" s="1" t="str">
        <f t="shared" si="14"/>
        <v>Medium Risk</v>
      </c>
      <c r="S240" s="1">
        <f t="shared" si="15"/>
        <v>65</v>
      </c>
      <c r="T240" s="1" t="str">
        <f t="shared" si="16"/>
        <v>Low Risk</v>
      </c>
      <c r="U240" s="1" t="str">
        <f t="shared" si="17"/>
        <v>APPROVE</v>
      </c>
      <c r="V240" s="1">
        <f t="shared" si="18"/>
        <v>821.81632274490141</v>
      </c>
    </row>
    <row r="241" spans="1:22" x14ac:dyDescent="0.3">
      <c r="A241" s="1" t="s">
        <v>264</v>
      </c>
      <c r="B241" s="1" t="s">
        <v>14</v>
      </c>
      <c r="C241" s="1" t="s">
        <v>20</v>
      </c>
      <c r="D241">
        <v>1</v>
      </c>
      <c r="E241" s="1" t="s">
        <v>16</v>
      </c>
      <c r="F241" s="1" t="s">
        <v>15</v>
      </c>
      <c r="G241">
        <v>3315</v>
      </c>
      <c r="H241">
        <v>0</v>
      </c>
      <c r="I241">
        <v>96</v>
      </c>
      <c r="J241">
        <v>360</v>
      </c>
      <c r="K241">
        <v>1</v>
      </c>
      <c r="L241" s="1" t="s">
        <v>31</v>
      </c>
      <c r="M241" s="1" t="s">
        <v>18</v>
      </c>
      <c r="N241">
        <v>3315</v>
      </c>
      <c r="O241" s="1" t="s">
        <v>643</v>
      </c>
      <c r="P241">
        <v>35</v>
      </c>
      <c r="Q241" s="1" t="s">
        <v>643</v>
      </c>
      <c r="R241" s="1" t="str">
        <f t="shared" si="14"/>
        <v>Medium Risk</v>
      </c>
      <c r="S241" s="1">
        <f t="shared" si="15"/>
        <v>65</v>
      </c>
      <c r="T241" s="1" t="str">
        <f t="shared" si="16"/>
        <v>Low Risk</v>
      </c>
      <c r="U241" s="1" t="str">
        <f t="shared" si="17"/>
        <v>APPROVE</v>
      </c>
      <c r="V241" s="1">
        <f t="shared" si="18"/>
        <v>704.41399092420113</v>
      </c>
    </row>
    <row r="242" spans="1:22" x14ac:dyDescent="0.3">
      <c r="A242" s="1" t="s">
        <v>265</v>
      </c>
      <c r="B242" s="1" t="s">
        <v>14</v>
      </c>
      <c r="C242" s="1" t="s">
        <v>20</v>
      </c>
      <c r="D242">
        <v>2</v>
      </c>
      <c r="E242" s="1" t="s">
        <v>16</v>
      </c>
      <c r="F242" s="1" t="s">
        <v>15</v>
      </c>
      <c r="G242">
        <v>5819</v>
      </c>
      <c r="H242">
        <v>5000</v>
      </c>
      <c r="I242">
        <v>120</v>
      </c>
      <c r="J242">
        <v>360</v>
      </c>
      <c r="K242">
        <v>1</v>
      </c>
      <c r="L242" s="1" t="s">
        <v>21</v>
      </c>
      <c r="M242" s="1" t="s">
        <v>18</v>
      </c>
      <c r="N242">
        <v>10819</v>
      </c>
      <c r="O242" s="1" t="s">
        <v>645</v>
      </c>
      <c r="P242">
        <v>45</v>
      </c>
      <c r="Q242" s="1" t="s">
        <v>645</v>
      </c>
      <c r="R242" s="1" t="str">
        <f t="shared" si="14"/>
        <v>Low Risk</v>
      </c>
      <c r="S242" s="1">
        <f t="shared" si="15"/>
        <v>85</v>
      </c>
      <c r="T242" s="1" t="str">
        <f t="shared" si="16"/>
        <v>Low Risk</v>
      </c>
      <c r="U242" s="1" t="str">
        <f t="shared" si="17"/>
        <v>APPROVE</v>
      </c>
      <c r="V242" s="1">
        <f t="shared" si="18"/>
        <v>880.51748865525144</v>
      </c>
    </row>
    <row r="243" spans="1:22" x14ac:dyDescent="0.3">
      <c r="A243" s="1" t="s">
        <v>266</v>
      </c>
      <c r="B243" s="1" t="s">
        <v>14</v>
      </c>
      <c r="C243" s="1" t="s">
        <v>20</v>
      </c>
      <c r="D243">
        <v>1</v>
      </c>
      <c r="E243" s="1" t="s">
        <v>25</v>
      </c>
      <c r="F243" s="1" t="s">
        <v>15</v>
      </c>
      <c r="G243">
        <v>2510</v>
      </c>
      <c r="H243">
        <v>1983</v>
      </c>
      <c r="I243">
        <v>140</v>
      </c>
      <c r="J243">
        <v>180</v>
      </c>
      <c r="K243">
        <v>1</v>
      </c>
      <c r="L243" s="1" t="s">
        <v>17</v>
      </c>
      <c r="M243" s="1" t="s">
        <v>22</v>
      </c>
      <c r="N243">
        <v>4493</v>
      </c>
      <c r="O243" s="1" t="s">
        <v>643</v>
      </c>
      <c r="P243">
        <v>20</v>
      </c>
      <c r="Q243" s="1" t="s">
        <v>643</v>
      </c>
      <c r="R243" s="1" t="str">
        <f t="shared" si="14"/>
        <v>Medium Risk</v>
      </c>
      <c r="S243" s="1">
        <f t="shared" si="15"/>
        <v>50</v>
      </c>
      <c r="T243" s="1" t="str">
        <f t="shared" si="16"/>
        <v>Low Risk</v>
      </c>
      <c r="U243" s="1" t="str">
        <f t="shared" si="17"/>
        <v>APPROVE</v>
      </c>
      <c r="V243" s="1">
        <f t="shared" si="18"/>
        <v>1337.9129180624921</v>
      </c>
    </row>
    <row r="244" spans="1:22" x14ac:dyDescent="0.3">
      <c r="A244" s="1" t="s">
        <v>267</v>
      </c>
      <c r="B244" s="1" t="s">
        <v>14</v>
      </c>
      <c r="C244" s="1" t="s">
        <v>15</v>
      </c>
      <c r="D244">
        <v>0</v>
      </c>
      <c r="E244" s="1" t="s">
        <v>16</v>
      </c>
      <c r="F244" s="1" t="s">
        <v>15</v>
      </c>
      <c r="G244">
        <v>2965</v>
      </c>
      <c r="H244">
        <v>5701</v>
      </c>
      <c r="I244">
        <v>155</v>
      </c>
      <c r="J244">
        <v>60</v>
      </c>
      <c r="K244">
        <v>1</v>
      </c>
      <c r="L244" s="1" t="s">
        <v>17</v>
      </c>
      <c r="M244" s="1" t="s">
        <v>18</v>
      </c>
      <c r="N244">
        <v>8666</v>
      </c>
      <c r="O244" s="1" t="s">
        <v>645</v>
      </c>
      <c r="P244">
        <v>50</v>
      </c>
      <c r="Q244" s="1" t="s">
        <v>645</v>
      </c>
      <c r="R244" s="1" t="str">
        <f t="shared" si="14"/>
        <v>Low Risk</v>
      </c>
      <c r="S244" s="1">
        <f t="shared" si="15"/>
        <v>70</v>
      </c>
      <c r="T244" s="1" t="str">
        <f t="shared" si="16"/>
        <v>Low Risk</v>
      </c>
      <c r="U244" s="1" t="str">
        <f t="shared" si="17"/>
        <v>APPROVE</v>
      </c>
      <c r="V244" s="1">
        <f t="shared" si="18"/>
        <v>3142.8411147041206</v>
      </c>
    </row>
    <row r="245" spans="1:22" x14ac:dyDescent="0.3">
      <c r="A245" s="1" t="s">
        <v>268</v>
      </c>
      <c r="B245" s="1" t="s">
        <v>14</v>
      </c>
      <c r="C245" s="1" t="s">
        <v>20</v>
      </c>
      <c r="D245">
        <v>2</v>
      </c>
      <c r="E245" s="1" t="s">
        <v>16</v>
      </c>
      <c r="F245" s="1" t="s">
        <v>20</v>
      </c>
      <c r="G245">
        <v>6250</v>
      </c>
      <c r="H245">
        <v>1300</v>
      </c>
      <c r="I245">
        <v>108</v>
      </c>
      <c r="J245">
        <v>360</v>
      </c>
      <c r="K245">
        <v>1</v>
      </c>
      <c r="L245" s="1" t="s">
        <v>21</v>
      </c>
      <c r="M245" s="1" t="s">
        <v>18</v>
      </c>
      <c r="N245">
        <v>7550</v>
      </c>
      <c r="O245" s="1" t="s">
        <v>643</v>
      </c>
      <c r="P245">
        <v>35</v>
      </c>
      <c r="Q245" s="1" t="s">
        <v>643</v>
      </c>
      <c r="R245" s="1" t="str">
        <f t="shared" si="14"/>
        <v>Medium Risk</v>
      </c>
      <c r="S245" s="1">
        <f t="shared" si="15"/>
        <v>85</v>
      </c>
      <c r="T245" s="1" t="str">
        <f t="shared" si="16"/>
        <v>Low Risk</v>
      </c>
      <c r="U245" s="1" t="str">
        <f t="shared" si="17"/>
        <v>APPROVE</v>
      </c>
      <c r="V245" s="1">
        <f t="shared" si="18"/>
        <v>792.46573978972629</v>
      </c>
    </row>
    <row r="246" spans="1:22" x14ac:dyDescent="0.3">
      <c r="A246" s="1" t="s">
        <v>269</v>
      </c>
      <c r="B246" s="1" t="s">
        <v>14</v>
      </c>
      <c r="C246" s="1" t="s">
        <v>20</v>
      </c>
      <c r="D246">
        <v>0</v>
      </c>
      <c r="E246" s="1" t="s">
        <v>25</v>
      </c>
      <c r="F246" s="1" t="s">
        <v>15</v>
      </c>
      <c r="G246">
        <v>3406</v>
      </c>
      <c r="H246">
        <v>4417</v>
      </c>
      <c r="I246">
        <v>123</v>
      </c>
      <c r="J246">
        <v>360</v>
      </c>
      <c r="K246">
        <v>1</v>
      </c>
      <c r="L246" s="1" t="s">
        <v>31</v>
      </c>
      <c r="M246" s="1" t="s">
        <v>18</v>
      </c>
      <c r="N246">
        <v>7823</v>
      </c>
      <c r="O246" s="1" t="s">
        <v>643</v>
      </c>
      <c r="P246">
        <v>15</v>
      </c>
      <c r="Q246" s="1" t="s">
        <v>643</v>
      </c>
      <c r="R246" s="1" t="str">
        <f t="shared" si="14"/>
        <v>Medium Risk</v>
      </c>
      <c r="S246" s="1">
        <f t="shared" si="15"/>
        <v>45</v>
      </c>
      <c r="T246" s="1" t="str">
        <f t="shared" si="16"/>
        <v>Low Risk</v>
      </c>
      <c r="U246" s="1" t="str">
        <f t="shared" si="17"/>
        <v>APPROVE</v>
      </c>
      <c r="V246" s="1">
        <f t="shared" si="18"/>
        <v>902.53042587163281</v>
      </c>
    </row>
    <row r="247" spans="1:22" x14ac:dyDescent="0.3">
      <c r="A247" s="1" t="s">
        <v>270</v>
      </c>
      <c r="B247" s="1" t="s">
        <v>14</v>
      </c>
      <c r="C247" s="1" t="s">
        <v>15</v>
      </c>
      <c r="D247">
        <v>0</v>
      </c>
      <c r="E247" s="1" t="s">
        <v>16</v>
      </c>
      <c r="F247" s="1" t="s">
        <v>20</v>
      </c>
      <c r="G247">
        <v>6050</v>
      </c>
      <c r="H247">
        <v>4333</v>
      </c>
      <c r="I247">
        <v>120</v>
      </c>
      <c r="J247">
        <v>180</v>
      </c>
      <c r="K247">
        <v>1</v>
      </c>
      <c r="L247" s="1" t="s">
        <v>17</v>
      </c>
      <c r="M247" s="1" t="s">
        <v>22</v>
      </c>
      <c r="N247">
        <v>10383</v>
      </c>
      <c r="O247" s="1" t="s">
        <v>645</v>
      </c>
      <c r="P247">
        <v>50</v>
      </c>
      <c r="Q247" s="1" t="s">
        <v>645</v>
      </c>
      <c r="R247" s="1" t="str">
        <f t="shared" si="14"/>
        <v>Low Risk</v>
      </c>
      <c r="S247" s="1">
        <f t="shared" si="15"/>
        <v>90</v>
      </c>
      <c r="T247" s="1" t="str">
        <f t="shared" si="16"/>
        <v>Low Risk</v>
      </c>
      <c r="U247" s="1" t="str">
        <f t="shared" si="17"/>
        <v>APPROVE</v>
      </c>
      <c r="V247" s="1">
        <f t="shared" si="18"/>
        <v>1146.7825011964217</v>
      </c>
    </row>
    <row r="248" spans="1:22" x14ac:dyDescent="0.3">
      <c r="A248" s="1" t="s">
        <v>271</v>
      </c>
      <c r="B248" s="1" t="s">
        <v>14</v>
      </c>
      <c r="C248" s="1" t="s">
        <v>20</v>
      </c>
      <c r="D248">
        <v>2</v>
      </c>
      <c r="E248" s="1" t="s">
        <v>16</v>
      </c>
      <c r="F248" s="1" t="s">
        <v>15</v>
      </c>
      <c r="G248">
        <v>9703</v>
      </c>
      <c r="H248">
        <v>0</v>
      </c>
      <c r="I248">
        <v>112</v>
      </c>
      <c r="J248">
        <v>360</v>
      </c>
      <c r="K248">
        <v>1</v>
      </c>
      <c r="L248" s="1" t="s">
        <v>17</v>
      </c>
      <c r="M248" s="1" t="s">
        <v>18</v>
      </c>
      <c r="N248">
        <v>9703</v>
      </c>
      <c r="O248" s="1" t="s">
        <v>645</v>
      </c>
      <c r="P248">
        <v>50</v>
      </c>
      <c r="Q248" s="1" t="s">
        <v>645</v>
      </c>
      <c r="R248" s="1" t="str">
        <f t="shared" si="14"/>
        <v>Low Risk</v>
      </c>
      <c r="S248" s="1">
        <f t="shared" si="15"/>
        <v>90</v>
      </c>
      <c r="T248" s="1" t="str">
        <f t="shared" si="16"/>
        <v>Low Risk</v>
      </c>
      <c r="U248" s="1" t="str">
        <f t="shared" si="17"/>
        <v>APPROVE</v>
      </c>
      <c r="V248" s="1">
        <f t="shared" si="18"/>
        <v>821.81632274490141</v>
      </c>
    </row>
    <row r="249" spans="1:22" x14ac:dyDescent="0.3">
      <c r="A249" s="1" t="s">
        <v>272</v>
      </c>
      <c r="B249" s="1" t="s">
        <v>14</v>
      </c>
      <c r="C249" s="1" t="s">
        <v>20</v>
      </c>
      <c r="D249">
        <v>1</v>
      </c>
      <c r="E249" s="1" t="s">
        <v>25</v>
      </c>
      <c r="F249" s="1" t="s">
        <v>15</v>
      </c>
      <c r="G249">
        <v>6608</v>
      </c>
      <c r="H249">
        <v>0</v>
      </c>
      <c r="I249">
        <v>137</v>
      </c>
      <c r="J249">
        <v>180</v>
      </c>
      <c r="K249">
        <v>1</v>
      </c>
      <c r="L249" s="1" t="s">
        <v>17</v>
      </c>
      <c r="M249" s="1" t="s">
        <v>18</v>
      </c>
      <c r="N249">
        <v>6608</v>
      </c>
      <c r="O249" s="1" t="s">
        <v>643</v>
      </c>
      <c r="P249">
        <v>20</v>
      </c>
      <c r="Q249" s="1" t="s">
        <v>643</v>
      </c>
      <c r="R249" s="1" t="str">
        <f t="shared" si="14"/>
        <v>Medium Risk</v>
      </c>
      <c r="S249" s="1">
        <f t="shared" si="15"/>
        <v>70</v>
      </c>
      <c r="T249" s="1" t="str">
        <f t="shared" si="16"/>
        <v>Low Risk</v>
      </c>
      <c r="U249" s="1" t="str">
        <f t="shared" si="17"/>
        <v>APPROVE</v>
      </c>
      <c r="V249" s="1">
        <f t="shared" si="18"/>
        <v>1309.2433555325815</v>
      </c>
    </row>
    <row r="250" spans="1:22" x14ac:dyDescent="0.3">
      <c r="A250" s="1" t="s">
        <v>273</v>
      </c>
      <c r="B250" s="1" t="s">
        <v>14</v>
      </c>
      <c r="C250" s="1" t="s">
        <v>20</v>
      </c>
      <c r="D250">
        <v>1</v>
      </c>
      <c r="E250" s="1" t="s">
        <v>16</v>
      </c>
      <c r="F250" s="1" t="s">
        <v>15</v>
      </c>
      <c r="G250">
        <v>2882</v>
      </c>
      <c r="H250">
        <v>1843</v>
      </c>
      <c r="I250">
        <v>123</v>
      </c>
      <c r="J250">
        <v>480</v>
      </c>
      <c r="K250">
        <v>1</v>
      </c>
      <c r="L250" s="1" t="s">
        <v>31</v>
      </c>
      <c r="M250" s="1" t="s">
        <v>18</v>
      </c>
      <c r="N250">
        <v>4725</v>
      </c>
      <c r="O250" s="1" t="s">
        <v>643</v>
      </c>
      <c r="P250">
        <v>35</v>
      </c>
      <c r="Q250" s="1" t="s">
        <v>643</v>
      </c>
      <c r="R250" s="1" t="str">
        <f t="shared" si="14"/>
        <v>Medium Risk</v>
      </c>
      <c r="S250" s="1">
        <f t="shared" si="15"/>
        <v>65</v>
      </c>
      <c r="T250" s="1" t="str">
        <f t="shared" si="16"/>
        <v>Low Risk</v>
      </c>
      <c r="U250" s="1" t="str">
        <f t="shared" si="17"/>
        <v>APPROVE</v>
      </c>
      <c r="V250" s="1">
        <f t="shared" si="18"/>
        <v>855.23337842292131</v>
      </c>
    </row>
    <row r="251" spans="1:22" x14ac:dyDescent="0.3">
      <c r="A251" s="1" t="s">
        <v>274</v>
      </c>
      <c r="B251" s="1" t="s">
        <v>14</v>
      </c>
      <c r="C251" s="1" t="s">
        <v>20</v>
      </c>
      <c r="D251">
        <v>0</v>
      </c>
      <c r="E251" s="1" t="s">
        <v>16</v>
      </c>
      <c r="F251" s="1" t="s">
        <v>15</v>
      </c>
      <c r="G251">
        <v>1809</v>
      </c>
      <c r="H251">
        <v>1868</v>
      </c>
      <c r="I251">
        <v>90</v>
      </c>
      <c r="J251">
        <v>360</v>
      </c>
      <c r="K251">
        <v>1</v>
      </c>
      <c r="L251" s="1" t="s">
        <v>17</v>
      </c>
      <c r="M251" s="1" t="s">
        <v>18</v>
      </c>
      <c r="N251">
        <v>3677</v>
      </c>
      <c r="O251" s="1" t="s">
        <v>643</v>
      </c>
      <c r="P251">
        <v>40</v>
      </c>
      <c r="Q251" s="1" t="s">
        <v>643</v>
      </c>
      <c r="R251" s="1" t="str">
        <f t="shared" si="14"/>
        <v>Medium Risk</v>
      </c>
      <c r="S251" s="1">
        <f t="shared" si="15"/>
        <v>70</v>
      </c>
      <c r="T251" s="1" t="str">
        <f t="shared" si="16"/>
        <v>Low Risk</v>
      </c>
      <c r="U251" s="1" t="str">
        <f t="shared" si="17"/>
        <v>APPROVE</v>
      </c>
      <c r="V251" s="1">
        <f t="shared" si="18"/>
        <v>660.38811649143861</v>
      </c>
    </row>
    <row r="252" spans="1:22" x14ac:dyDescent="0.3">
      <c r="A252" s="1" t="s">
        <v>275</v>
      </c>
      <c r="B252" s="1" t="s">
        <v>14</v>
      </c>
      <c r="C252" s="1" t="s">
        <v>20</v>
      </c>
      <c r="D252">
        <v>0</v>
      </c>
      <c r="E252" s="1" t="s">
        <v>25</v>
      </c>
      <c r="F252" s="1" t="s">
        <v>15</v>
      </c>
      <c r="G252">
        <v>1668</v>
      </c>
      <c r="H252">
        <v>3890</v>
      </c>
      <c r="I252">
        <v>201</v>
      </c>
      <c r="J252">
        <v>360</v>
      </c>
      <c r="K252">
        <v>0</v>
      </c>
      <c r="L252" s="1" t="s">
        <v>31</v>
      </c>
      <c r="M252" s="1" t="s">
        <v>22</v>
      </c>
      <c r="N252">
        <v>5558</v>
      </c>
      <c r="O252" s="1" t="s">
        <v>643</v>
      </c>
      <c r="P252">
        <v>15</v>
      </c>
      <c r="Q252" s="1" t="s">
        <v>643</v>
      </c>
      <c r="R252" s="1" t="str">
        <f t="shared" si="14"/>
        <v>High Risk</v>
      </c>
      <c r="S252" s="1">
        <f t="shared" si="15"/>
        <v>5</v>
      </c>
      <c r="T252" s="1" t="str">
        <f t="shared" si="16"/>
        <v>Low Risk</v>
      </c>
      <c r="U252" s="1" t="str">
        <f t="shared" si="17"/>
        <v>REVIEW</v>
      </c>
      <c r="V252" s="1">
        <f t="shared" si="18"/>
        <v>1474.8667934975463</v>
      </c>
    </row>
    <row r="253" spans="1:22" x14ac:dyDescent="0.3">
      <c r="A253" s="1" t="s">
        <v>276</v>
      </c>
      <c r="B253" s="1" t="s">
        <v>42</v>
      </c>
      <c r="C253" s="1" t="s">
        <v>15</v>
      </c>
      <c r="D253">
        <v>2</v>
      </c>
      <c r="E253" s="1" t="s">
        <v>16</v>
      </c>
      <c r="F253" s="1" t="s">
        <v>15</v>
      </c>
      <c r="G253">
        <v>3427</v>
      </c>
      <c r="H253">
        <v>0</v>
      </c>
      <c r="I253">
        <v>138</v>
      </c>
      <c r="J253">
        <v>360</v>
      </c>
      <c r="K253">
        <v>1</v>
      </c>
      <c r="L253" s="1" t="s">
        <v>17</v>
      </c>
      <c r="M253" s="1" t="s">
        <v>22</v>
      </c>
      <c r="N253">
        <v>3427</v>
      </c>
      <c r="O253" s="1" t="s">
        <v>643</v>
      </c>
      <c r="P253">
        <v>40</v>
      </c>
      <c r="Q253" s="1" t="s">
        <v>643</v>
      </c>
      <c r="R253" s="1" t="str">
        <f t="shared" si="14"/>
        <v>Medium Risk</v>
      </c>
      <c r="S253" s="1">
        <f t="shared" si="15"/>
        <v>70</v>
      </c>
      <c r="T253" s="1" t="str">
        <f t="shared" si="16"/>
        <v>Low Risk</v>
      </c>
      <c r="U253" s="1" t="str">
        <f t="shared" si="17"/>
        <v>APPROVE</v>
      </c>
      <c r="V253" s="1">
        <f t="shared" si="18"/>
        <v>1012.5951119535392</v>
      </c>
    </row>
    <row r="254" spans="1:22" x14ac:dyDescent="0.3">
      <c r="A254" s="1" t="s">
        <v>277</v>
      </c>
      <c r="B254" s="1" t="s">
        <v>14</v>
      </c>
      <c r="C254" s="1" t="s">
        <v>15</v>
      </c>
      <c r="D254">
        <v>0</v>
      </c>
      <c r="E254" s="1" t="s">
        <v>25</v>
      </c>
      <c r="F254" s="1" t="s">
        <v>20</v>
      </c>
      <c r="G254">
        <v>2583</v>
      </c>
      <c r="H254">
        <v>2167</v>
      </c>
      <c r="I254">
        <v>104</v>
      </c>
      <c r="J254">
        <v>360</v>
      </c>
      <c r="K254">
        <v>1</v>
      </c>
      <c r="L254" s="1" t="s">
        <v>21</v>
      </c>
      <c r="M254" s="1" t="s">
        <v>18</v>
      </c>
      <c r="N254">
        <v>4750</v>
      </c>
      <c r="O254" s="1" t="s">
        <v>643</v>
      </c>
      <c r="P254">
        <v>15</v>
      </c>
      <c r="Q254" s="1" t="s">
        <v>643</v>
      </c>
      <c r="R254" s="1" t="str">
        <f t="shared" si="14"/>
        <v>Medium Risk</v>
      </c>
      <c r="S254" s="1">
        <f t="shared" si="15"/>
        <v>45</v>
      </c>
      <c r="T254" s="1" t="str">
        <f t="shared" si="16"/>
        <v>Low Risk</v>
      </c>
      <c r="U254" s="1" t="str">
        <f t="shared" si="17"/>
        <v>APPROVE</v>
      </c>
      <c r="V254" s="1">
        <f t="shared" si="18"/>
        <v>763.11515683455127</v>
      </c>
    </row>
    <row r="255" spans="1:22" x14ac:dyDescent="0.3">
      <c r="A255" s="1" t="s">
        <v>278</v>
      </c>
      <c r="B255" s="1" t="s">
        <v>14</v>
      </c>
      <c r="C255" s="1" t="s">
        <v>20</v>
      </c>
      <c r="D255">
        <v>1</v>
      </c>
      <c r="E255" s="1" t="s">
        <v>25</v>
      </c>
      <c r="F255" s="1" t="s">
        <v>15</v>
      </c>
      <c r="G255">
        <v>2661</v>
      </c>
      <c r="H255">
        <v>7101</v>
      </c>
      <c r="I255">
        <v>279</v>
      </c>
      <c r="J255">
        <v>180</v>
      </c>
      <c r="K255">
        <v>1</v>
      </c>
      <c r="L255" s="1" t="s">
        <v>31</v>
      </c>
      <c r="M255" s="1" t="s">
        <v>18</v>
      </c>
      <c r="N255">
        <v>9762</v>
      </c>
      <c r="O255" s="1" t="s">
        <v>645</v>
      </c>
      <c r="P255">
        <v>25</v>
      </c>
      <c r="Q255" s="1" t="s">
        <v>645</v>
      </c>
      <c r="R255" s="1" t="str">
        <f t="shared" si="14"/>
        <v>Low Risk</v>
      </c>
      <c r="S255" s="1">
        <f t="shared" si="15"/>
        <v>45</v>
      </c>
      <c r="T255" s="1" t="str">
        <f t="shared" si="16"/>
        <v>Low Risk</v>
      </c>
      <c r="U255" s="1" t="str">
        <f t="shared" si="17"/>
        <v>APPROVE</v>
      </c>
      <c r="V255" s="1">
        <f t="shared" si="18"/>
        <v>2666.2693152816805</v>
      </c>
    </row>
    <row r="256" spans="1:22" x14ac:dyDescent="0.3">
      <c r="A256" s="1" t="s">
        <v>279</v>
      </c>
      <c r="B256" s="1" t="s">
        <v>14</v>
      </c>
      <c r="C256" s="1" t="s">
        <v>15</v>
      </c>
      <c r="D256">
        <v>0</v>
      </c>
      <c r="E256" s="1" t="s">
        <v>16</v>
      </c>
      <c r="F256" s="1" t="s">
        <v>20</v>
      </c>
      <c r="G256">
        <v>16250</v>
      </c>
      <c r="H256">
        <v>0</v>
      </c>
      <c r="I256">
        <v>192</v>
      </c>
      <c r="J256">
        <v>360</v>
      </c>
      <c r="K256">
        <v>0</v>
      </c>
      <c r="L256" s="1" t="s">
        <v>17</v>
      </c>
      <c r="M256" s="1" t="s">
        <v>22</v>
      </c>
      <c r="N256">
        <v>16250</v>
      </c>
      <c r="O256" s="1" t="s">
        <v>645</v>
      </c>
      <c r="P256">
        <v>50</v>
      </c>
      <c r="Q256" s="1" t="s">
        <v>645</v>
      </c>
      <c r="R256" s="1" t="str">
        <f t="shared" si="14"/>
        <v>High Risk</v>
      </c>
      <c r="S256" s="1">
        <f t="shared" si="15"/>
        <v>50</v>
      </c>
      <c r="T256" s="1" t="str">
        <f t="shared" si="16"/>
        <v>Low Risk</v>
      </c>
      <c r="U256" s="1" t="str">
        <f t="shared" si="17"/>
        <v>REVIEW</v>
      </c>
      <c r="V256" s="1">
        <f t="shared" si="18"/>
        <v>1408.8279818484023</v>
      </c>
    </row>
    <row r="257" spans="1:22" x14ac:dyDescent="0.3">
      <c r="A257" s="1" t="s">
        <v>280</v>
      </c>
      <c r="B257" s="1" t="s">
        <v>42</v>
      </c>
      <c r="C257" s="1" t="s">
        <v>15</v>
      </c>
      <c r="D257">
        <v>3</v>
      </c>
      <c r="E257" s="1" t="s">
        <v>16</v>
      </c>
      <c r="F257" s="1" t="s">
        <v>15</v>
      </c>
      <c r="G257">
        <v>3083</v>
      </c>
      <c r="H257">
        <v>0</v>
      </c>
      <c r="I257">
        <v>255</v>
      </c>
      <c r="J257">
        <v>360</v>
      </c>
      <c r="K257">
        <v>1</v>
      </c>
      <c r="L257" s="1" t="s">
        <v>21</v>
      </c>
      <c r="M257" s="1" t="s">
        <v>18</v>
      </c>
      <c r="N257">
        <v>3083</v>
      </c>
      <c r="O257" s="1" t="s">
        <v>643</v>
      </c>
      <c r="P257">
        <v>35</v>
      </c>
      <c r="Q257" s="1" t="s">
        <v>643</v>
      </c>
      <c r="R257" s="1" t="str">
        <f t="shared" si="14"/>
        <v>Medium Risk</v>
      </c>
      <c r="S257" s="1">
        <f t="shared" si="15"/>
        <v>65</v>
      </c>
      <c r="T257" s="1" t="str">
        <f t="shared" si="16"/>
        <v>Low Risk</v>
      </c>
      <c r="U257" s="1" t="str">
        <f t="shared" si="17"/>
        <v>APPROVE</v>
      </c>
      <c r="V257" s="1">
        <f t="shared" si="18"/>
        <v>1871.0996633924094</v>
      </c>
    </row>
    <row r="258" spans="1:22" x14ac:dyDescent="0.3">
      <c r="A258" s="1" t="s">
        <v>281</v>
      </c>
      <c r="B258" s="1" t="s">
        <v>14</v>
      </c>
      <c r="C258" s="1" t="s">
        <v>15</v>
      </c>
      <c r="D258">
        <v>0</v>
      </c>
      <c r="E258" s="1" t="s">
        <v>25</v>
      </c>
      <c r="F258" s="1" t="s">
        <v>15</v>
      </c>
      <c r="G258">
        <v>6045</v>
      </c>
      <c r="H258">
        <v>0</v>
      </c>
      <c r="I258">
        <v>115</v>
      </c>
      <c r="J258">
        <v>360</v>
      </c>
      <c r="K258">
        <v>0</v>
      </c>
      <c r="L258" s="1" t="s">
        <v>21</v>
      </c>
      <c r="M258" s="1" t="s">
        <v>22</v>
      </c>
      <c r="N258">
        <v>6045</v>
      </c>
      <c r="O258" s="1" t="s">
        <v>643</v>
      </c>
      <c r="P258">
        <v>15</v>
      </c>
      <c r="Q258" s="1" t="s">
        <v>643</v>
      </c>
      <c r="R258" s="1" t="str">
        <f t="shared" ref="R258:R321" si="19">IF(AND(K258=1,O258="High Income"),"Low Risk",IF(AND(K258=1,O258="Medium Income"),"Medium Risk","High Risk"))</f>
        <v>High Risk</v>
      </c>
      <c r="S258" s="1">
        <f t="shared" ref="S258:S321" si="20">(IF(K258=1,40,0))+(IF(E258="Graduate",20,0))+(IF(G258&gt;5000,20,0))+(IF(L258="Urban",10,5))</f>
        <v>25</v>
      </c>
      <c r="T258" s="1" t="str">
        <f t="shared" ref="T258:T321" si="21">IF(R258&lt;=25,"Very High Risk",IF(R258&lt;=50,"High Risk",IF(R258&lt;=75,"Medium Risk","Low Risk")))</f>
        <v>Low Risk</v>
      </c>
      <c r="U258" s="1" t="str">
        <f t="shared" ref="U258:U321" si="22">IF(AND(K258=1,S258&lt;&gt;"Very High Risk",N258&gt;=I258*0.3),"APPROVE","REVIEW")</f>
        <v>REVIEW</v>
      </c>
      <c r="V258" s="1">
        <f t="shared" ref="V258:V321" si="23">IF(I258&gt;0,PMT(0.08/12,J258,-I258*1000),"N/A")</f>
        <v>843.82925996128267</v>
      </c>
    </row>
    <row r="259" spans="1:22" x14ac:dyDescent="0.3">
      <c r="A259" s="1" t="s">
        <v>282</v>
      </c>
      <c r="B259" s="1" t="s">
        <v>14</v>
      </c>
      <c r="C259" s="1" t="s">
        <v>20</v>
      </c>
      <c r="D259">
        <v>3</v>
      </c>
      <c r="E259" s="1" t="s">
        <v>16</v>
      </c>
      <c r="F259" s="1" t="s">
        <v>15</v>
      </c>
      <c r="G259">
        <v>5250</v>
      </c>
      <c r="H259">
        <v>0</v>
      </c>
      <c r="I259">
        <v>94</v>
      </c>
      <c r="J259">
        <v>360</v>
      </c>
      <c r="K259">
        <v>1</v>
      </c>
      <c r="L259" s="1" t="s">
        <v>17</v>
      </c>
      <c r="M259" s="1" t="s">
        <v>22</v>
      </c>
      <c r="N259">
        <v>5250</v>
      </c>
      <c r="O259" s="1" t="s">
        <v>643</v>
      </c>
      <c r="P259">
        <v>40</v>
      </c>
      <c r="Q259" s="1" t="s">
        <v>643</v>
      </c>
      <c r="R259" s="1" t="str">
        <f t="shared" si="19"/>
        <v>Medium Risk</v>
      </c>
      <c r="S259" s="1">
        <f t="shared" si="20"/>
        <v>90</v>
      </c>
      <c r="T259" s="1" t="str">
        <f t="shared" si="21"/>
        <v>Low Risk</v>
      </c>
      <c r="U259" s="1" t="str">
        <f t="shared" si="22"/>
        <v>APPROVE</v>
      </c>
      <c r="V259" s="1">
        <f t="shared" si="23"/>
        <v>689.73869944661362</v>
      </c>
    </row>
    <row r="260" spans="1:22" x14ac:dyDescent="0.3">
      <c r="A260" s="1" t="s">
        <v>283</v>
      </c>
      <c r="B260" s="1" t="s">
        <v>14</v>
      </c>
      <c r="C260" s="1" t="s">
        <v>20</v>
      </c>
      <c r="D260">
        <v>0</v>
      </c>
      <c r="E260" s="1" t="s">
        <v>16</v>
      </c>
      <c r="F260" s="1" t="s">
        <v>15</v>
      </c>
      <c r="G260">
        <v>14683</v>
      </c>
      <c r="H260">
        <v>2100</v>
      </c>
      <c r="I260">
        <v>304</v>
      </c>
      <c r="J260">
        <v>360</v>
      </c>
      <c r="K260">
        <v>1</v>
      </c>
      <c r="L260" s="1" t="s">
        <v>21</v>
      </c>
      <c r="M260" s="1" t="s">
        <v>22</v>
      </c>
      <c r="N260">
        <v>16783</v>
      </c>
      <c r="O260" s="1" t="s">
        <v>645</v>
      </c>
      <c r="P260">
        <v>45</v>
      </c>
      <c r="Q260" s="1" t="s">
        <v>645</v>
      </c>
      <c r="R260" s="1" t="str">
        <f t="shared" si="19"/>
        <v>Low Risk</v>
      </c>
      <c r="S260" s="1">
        <f t="shared" si="20"/>
        <v>85</v>
      </c>
      <c r="T260" s="1" t="str">
        <f t="shared" si="21"/>
        <v>Low Risk</v>
      </c>
      <c r="U260" s="1" t="str">
        <f t="shared" si="22"/>
        <v>APPROVE</v>
      </c>
      <c r="V260" s="1">
        <f t="shared" si="23"/>
        <v>2230.6443045933038</v>
      </c>
    </row>
    <row r="261" spans="1:22" x14ac:dyDescent="0.3">
      <c r="A261" s="1" t="s">
        <v>284</v>
      </c>
      <c r="B261" s="1" t="s">
        <v>14</v>
      </c>
      <c r="C261" s="1" t="s">
        <v>20</v>
      </c>
      <c r="D261">
        <v>3</v>
      </c>
      <c r="E261" s="1" t="s">
        <v>25</v>
      </c>
      <c r="F261" s="1" t="s">
        <v>15</v>
      </c>
      <c r="G261">
        <v>4931</v>
      </c>
      <c r="H261">
        <v>0</v>
      </c>
      <c r="I261">
        <v>128</v>
      </c>
      <c r="J261">
        <v>360</v>
      </c>
      <c r="K261">
        <v>0</v>
      </c>
      <c r="L261" s="1" t="s">
        <v>31</v>
      </c>
      <c r="M261" s="1" t="s">
        <v>22</v>
      </c>
      <c r="N261">
        <v>4931</v>
      </c>
      <c r="O261" s="1" t="s">
        <v>643</v>
      </c>
      <c r="P261">
        <v>15</v>
      </c>
      <c r="Q261" s="1" t="s">
        <v>643</v>
      </c>
      <c r="R261" s="1" t="str">
        <f t="shared" si="19"/>
        <v>High Risk</v>
      </c>
      <c r="S261" s="1">
        <f t="shared" si="20"/>
        <v>5</v>
      </c>
      <c r="T261" s="1" t="str">
        <f t="shared" si="21"/>
        <v>Low Risk</v>
      </c>
      <c r="U261" s="1" t="str">
        <f t="shared" si="22"/>
        <v>REVIEW</v>
      </c>
      <c r="V261" s="1">
        <f t="shared" si="23"/>
        <v>939.21865456560147</v>
      </c>
    </row>
    <row r="262" spans="1:22" x14ac:dyDescent="0.3">
      <c r="A262" s="1" t="s">
        <v>285</v>
      </c>
      <c r="B262" s="1" t="s">
        <v>14</v>
      </c>
      <c r="C262" s="1" t="s">
        <v>20</v>
      </c>
      <c r="D262">
        <v>1</v>
      </c>
      <c r="E262" s="1" t="s">
        <v>16</v>
      </c>
      <c r="F262" s="1" t="s">
        <v>15</v>
      </c>
      <c r="G262">
        <v>6083</v>
      </c>
      <c r="H262">
        <v>4250</v>
      </c>
      <c r="I262">
        <v>330</v>
      </c>
      <c r="J262">
        <v>360</v>
      </c>
      <c r="K262">
        <v>0</v>
      </c>
      <c r="L262" s="1" t="s">
        <v>17</v>
      </c>
      <c r="M262" s="1" t="s">
        <v>18</v>
      </c>
      <c r="N262">
        <v>10333</v>
      </c>
      <c r="O262" s="1" t="s">
        <v>645</v>
      </c>
      <c r="P262">
        <v>50</v>
      </c>
      <c r="Q262" s="1" t="s">
        <v>645</v>
      </c>
      <c r="R262" s="1" t="str">
        <f t="shared" si="19"/>
        <v>High Risk</v>
      </c>
      <c r="S262" s="1">
        <f t="shared" si="20"/>
        <v>50</v>
      </c>
      <c r="T262" s="1" t="str">
        <f t="shared" si="21"/>
        <v>Low Risk</v>
      </c>
      <c r="U262" s="1" t="str">
        <f t="shared" si="22"/>
        <v>REVIEW</v>
      </c>
      <c r="V262" s="1">
        <f t="shared" si="23"/>
        <v>2421.4230938019414</v>
      </c>
    </row>
    <row r="263" spans="1:22" x14ac:dyDescent="0.3">
      <c r="A263" s="1" t="s">
        <v>286</v>
      </c>
      <c r="B263" s="1" t="s">
        <v>14</v>
      </c>
      <c r="C263" s="1" t="s">
        <v>15</v>
      </c>
      <c r="D263">
        <v>0</v>
      </c>
      <c r="E263" s="1" t="s">
        <v>16</v>
      </c>
      <c r="F263" s="1" t="s">
        <v>15</v>
      </c>
      <c r="G263">
        <v>2060</v>
      </c>
      <c r="H263">
        <v>2209</v>
      </c>
      <c r="I263">
        <v>134</v>
      </c>
      <c r="J263">
        <v>360</v>
      </c>
      <c r="K263">
        <v>1</v>
      </c>
      <c r="L263" s="1" t="s">
        <v>31</v>
      </c>
      <c r="M263" s="1" t="s">
        <v>18</v>
      </c>
      <c r="N263">
        <v>4269</v>
      </c>
      <c r="O263" s="1" t="s">
        <v>643</v>
      </c>
      <c r="P263">
        <v>35</v>
      </c>
      <c r="Q263" s="1" t="s">
        <v>643</v>
      </c>
      <c r="R263" s="1" t="str">
        <f t="shared" si="19"/>
        <v>Medium Risk</v>
      </c>
      <c r="S263" s="1">
        <f t="shared" si="20"/>
        <v>65</v>
      </c>
      <c r="T263" s="1" t="str">
        <f t="shared" si="21"/>
        <v>Low Risk</v>
      </c>
      <c r="U263" s="1" t="str">
        <f t="shared" si="22"/>
        <v>APPROVE</v>
      </c>
      <c r="V263" s="1">
        <f t="shared" si="23"/>
        <v>983.24452899836422</v>
      </c>
    </row>
    <row r="264" spans="1:22" x14ac:dyDescent="0.3">
      <c r="A264" s="1" t="s">
        <v>287</v>
      </c>
      <c r="B264" s="1" t="s">
        <v>42</v>
      </c>
      <c r="C264" s="1" t="s">
        <v>15</v>
      </c>
      <c r="D264">
        <v>1</v>
      </c>
      <c r="E264" s="1" t="s">
        <v>16</v>
      </c>
      <c r="F264" s="1" t="s">
        <v>15</v>
      </c>
      <c r="G264">
        <v>3481</v>
      </c>
      <c r="H264">
        <v>0</v>
      </c>
      <c r="I264">
        <v>155</v>
      </c>
      <c r="J264">
        <v>36</v>
      </c>
      <c r="K264">
        <v>1</v>
      </c>
      <c r="L264" s="1" t="s">
        <v>31</v>
      </c>
      <c r="M264" s="1" t="s">
        <v>22</v>
      </c>
      <c r="N264">
        <v>3481</v>
      </c>
      <c r="O264" s="1" t="s">
        <v>643</v>
      </c>
      <c r="P264">
        <v>35</v>
      </c>
      <c r="Q264" s="1" t="s">
        <v>643</v>
      </c>
      <c r="R264" s="1" t="str">
        <f t="shared" si="19"/>
        <v>Medium Risk</v>
      </c>
      <c r="S264" s="1">
        <f t="shared" si="20"/>
        <v>65</v>
      </c>
      <c r="T264" s="1" t="str">
        <f t="shared" si="21"/>
        <v>Low Risk</v>
      </c>
      <c r="U264" s="1" t="str">
        <f t="shared" si="22"/>
        <v>APPROVE</v>
      </c>
      <c r="V264" s="1">
        <f t="shared" si="23"/>
        <v>4857.1366465217816</v>
      </c>
    </row>
    <row r="265" spans="1:22" x14ac:dyDescent="0.3">
      <c r="A265" s="1" t="s">
        <v>288</v>
      </c>
      <c r="B265" s="1" t="s">
        <v>42</v>
      </c>
      <c r="C265" s="1" t="s">
        <v>15</v>
      </c>
      <c r="D265">
        <v>0</v>
      </c>
      <c r="E265" s="1" t="s">
        <v>16</v>
      </c>
      <c r="F265" s="1" t="s">
        <v>15</v>
      </c>
      <c r="G265">
        <v>7200</v>
      </c>
      <c r="H265">
        <v>0</v>
      </c>
      <c r="I265">
        <v>120</v>
      </c>
      <c r="J265">
        <v>360</v>
      </c>
      <c r="K265">
        <v>1</v>
      </c>
      <c r="L265" s="1" t="s">
        <v>21</v>
      </c>
      <c r="M265" s="1" t="s">
        <v>18</v>
      </c>
      <c r="N265">
        <v>7200</v>
      </c>
      <c r="O265" s="1" t="s">
        <v>643</v>
      </c>
      <c r="P265">
        <v>35</v>
      </c>
      <c r="Q265" s="1" t="s">
        <v>643</v>
      </c>
      <c r="R265" s="1" t="str">
        <f t="shared" si="19"/>
        <v>Medium Risk</v>
      </c>
      <c r="S265" s="1">
        <f t="shared" si="20"/>
        <v>85</v>
      </c>
      <c r="T265" s="1" t="str">
        <f t="shared" si="21"/>
        <v>Low Risk</v>
      </c>
      <c r="U265" s="1" t="str">
        <f t="shared" si="22"/>
        <v>APPROVE</v>
      </c>
      <c r="V265" s="1">
        <f t="shared" si="23"/>
        <v>880.51748865525144</v>
      </c>
    </row>
    <row r="266" spans="1:22" x14ac:dyDescent="0.3">
      <c r="A266" s="1" t="s">
        <v>289</v>
      </c>
      <c r="B266" s="1" t="s">
        <v>14</v>
      </c>
      <c r="C266" s="1" t="s">
        <v>15</v>
      </c>
      <c r="D266">
        <v>0</v>
      </c>
      <c r="E266" s="1" t="s">
        <v>16</v>
      </c>
      <c r="F266" s="1" t="s">
        <v>20</v>
      </c>
      <c r="G266">
        <v>5166</v>
      </c>
      <c r="H266">
        <v>0</v>
      </c>
      <c r="I266">
        <v>128</v>
      </c>
      <c r="J266">
        <v>360</v>
      </c>
      <c r="K266">
        <v>1</v>
      </c>
      <c r="L266" s="1" t="s">
        <v>31</v>
      </c>
      <c r="M266" s="1" t="s">
        <v>18</v>
      </c>
      <c r="N266">
        <v>5166</v>
      </c>
      <c r="O266" s="1" t="s">
        <v>643</v>
      </c>
      <c r="P266">
        <v>35</v>
      </c>
      <c r="Q266" s="1" t="s">
        <v>643</v>
      </c>
      <c r="R266" s="1" t="str">
        <f t="shared" si="19"/>
        <v>Medium Risk</v>
      </c>
      <c r="S266" s="1">
        <f t="shared" si="20"/>
        <v>85</v>
      </c>
      <c r="T266" s="1" t="str">
        <f t="shared" si="21"/>
        <v>Low Risk</v>
      </c>
      <c r="U266" s="1" t="str">
        <f t="shared" si="22"/>
        <v>APPROVE</v>
      </c>
      <c r="V266" s="1">
        <f t="shared" si="23"/>
        <v>939.21865456560147</v>
      </c>
    </row>
    <row r="267" spans="1:22" x14ac:dyDescent="0.3">
      <c r="A267" s="1" t="s">
        <v>290</v>
      </c>
      <c r="B267" s="1" t="s">
        <v>14</v>
      </c>
      <c r="C267" s="1" t="s">
        <v>15</v>
      </c>
      <c r="D267">
        <v>0</v>
      </c>
      <c r="E267" s="1" t="s">
        <v>16</v>
      </c>
      <c r="F267" s="1" t="s">
        <v>15</v>
      </c>
      <c r="G267">
        <v>4095</v>
      </c>
      <c r="H267">
        <v>3447</v>
      </c>
      <c r="I267">
        <v>151</v>
      </c>
      <c r="J267">
        <v>360</v>
      </c>
      <c r="K267">
        <v>1</v>
      </c>
      <c r="L267" s="1" t="s">
        <v>21</v>
      </c>
      <c r="M267" s="1" t="s">
        <v>18</v>
      </c>
      <c r="N267">
        <v>7542</v>
      </c>
      <c r="O267" s="1" t="s">
        <v>643</v>
      </c>
      <c r="P267">
        <v>35</v>
      </c>
      <c r="Q267" s="1" t="s">
        <v>643</v>
      </c>
      <c r="R267" s="1" t="str">
        <f t="shared" si="19"/>
        <v>Medium Risk</v>
      </c>
      <c r="S267" s="1">
        <f t="shared" si="20"/>
        <v>65</v>
      </c>
      <c r="T267" s="1" t="str">
        <f t="shared" si="21"/>
        <v>Low Risk</v>
      </c>
      <c r="U267" s="1" t="str">
        <f t="shared" si="22"/>
        <v>APPROVE</v>
      </c>
      <c r="V267" s="1">
        <f t="shared" si="23"/>
        <v>1107.9845065578581</v>
      </c>
    </row>
    <row r="268" spans="1:22" x14ac:dyDescent="0.3">
      <c r="A268" s="1" t="s">
        <v>291</v>
      </c>
      <c r="B268" s="1" t="s">
        <v>14</v>
      </c>
      <c r="C268" s="1" t="s">
        <v>20</v>
      </c>
      <c r="D268">
        <v>2</v>
      </c>
      <c r="E268" s="1" t="s">
        <v>16</v>
      </c>
      <c r="F268" s="1" t="s">
        <v>15</v>
      </c>
      <c r="G268">
        <v>4708</v>
      </c>
      <c r="H268">
        <v>1387</v>
      </c>
      <c r="I268">
        <v>150</v>
      </c>
      <c r="J268">
        <v>360</v>
      </c>
      <c r="K268">
        <v>1</v>
      </c>
      <c r="L268" s="1" t="s">
        <v>31</v>
      </c>
      <c r="M268" s="1" t="s">
        <v>18</v>
      </c>
      <c r="N268">
        <v>6095</v>
      </c>
      <c r="O268" s="1" t="s">
        <v>643</v>
      </c>
      <c r="P268">
        <v>35</v>
      </c>
      <c r="Q268" s="1" t="s">
        <v>643</v>
      </c>
      <c r="R268" s="1" t="str">
        <f t="shared" si="19"/>
        <v>Medium Risk</v>
      </c>
      <c r="S268" s="1">
        <f t="shared" si="20"/>
        <v>65</v>
      </c>
      <c r="T268" s="1" t="str">
        <f t="shared" si="21"/>
        <v>Low Risk</v>
      </c>
      <c r="U268" s="1" t="str">
        <f t="shared" si="22"/>
        <v>APPROVE</v>
      </c>
      <c r="V268" s="1">
        <f t="shared" si="23"/>
        <v>1100.6468608190644</v>
      </c>
    </row>
    <row r="269" spans="1:22" x14ac:dyDescent="0.3">
      <c r="A269" s="1" t="s">
        <v>292</v>
      </c>
      <c r="B269" s="1" t="s">
        <v>14</v>
      </c>
      <c r="C269" s="1" t="s">
        <v>20</v>
      </c>
      <c r="D269">
        <v>3</v>
      </c>
      <c r="E269" s="1" t="s">
        <v>16</v>
      </c>
      <c r="F269" s="1" t="s">
        <v>15</v>
      </c>
      <c r="G269">
        <v>4333</v>
      </c>
      <c r="H269">
        <v>1811</v>
      </c>
      <c r="I269">
        <v>160</v>
      </c>
      <c r="J269">
        <v>360</v>
      </c>
      <c r="K269">
        <v>0</v>
      </c>
      <c r="L269" s="1" t="s">
        <v>17</v>
      </c>
      <c r="M269" s="1" t="s">
        <v>18</v>
      </c>
      <c r="N269">
        <v>6144</v>
      </c>
      <c r="O269" s="1" t="s">
        <v>643</v>
      </c>
      <c r="P269">
        <v>40</v>
      </c>
      <c r="Q269" s="1" t="s">
        <v>643</v>
      </c>
      <c r="R269" s="1" t="str">
        <f t="shared" si="19"/>
        <v>High Risk</v>
      </c>
      <c r="S269" s="1">
        <f t="shared" si="20"/>
        <v>30</v>
      </c>
      <c r="T269" s="1" t="str">
        <f t="shared" si="21"/>
        <v>Low Risk</v>
      </c>
      <c r="U269" s="1" t="str">
        <f t="shared" si="22"/>
        <v>REVIEW</v>
      </c>
      <c r="V269" s="1">
        <f t="shared" si="23"/>
        <v>1174.0233182070019</v>
      </c>
    </row>
    <row r="270" spans="1:22" x14ac:dyDescent="0.3">
      <c r="A270" s="1" t="s">
        <v>293</v>
      </c>
      <c r="B270" s="1" t="s">
        <v>42</v>
      </c>
      <c r="C270" s="1" t="s">
        <v>15</v>
      </c>
      <c r="D270">
        <v>0</v>
      </c>
      <c r="E270" s="1" t="s">
        <v>16</v>
      </c>
      <c r="F270" s="1" t="s">
        <v>15</v>
      </c>
      <c r="G270">
        <v>3418</v>
      </c>
      <c r="H270">
        <v>0</v>
      </c>
      <c r="I270">
        <v>135</v>
      </c>
      <c r="J270">
        <v>360</v>
      </c>
      <c r="K270">
        <v>1</v>
      </c>
      <c r="L270" s="1" t="s">
        <v>21</v>
      </c>
      <c r="M270" s="1" t="s">
        <v>22</v>
      </c>
      <c r="N270">
        <v>3418</v>
      </c>
      <c r="O270" s="1" t="s">
        <v>643</v>
      </c>
      <c r="P270">
        <v>35</v>
      </c>
      <c r="Q270" s="1" t="s">
        <v>643</v>
      </c>
      <c r="R270" s="1" t="str">
        <f t="shared" si="19"/>
        <v>Medium Risk</v>
      </c>
      <c r="S270" s="1">
        <f t="shared" si="20"/>
        <v>65</v>
      </c>
      <c r="T270" s="1" t="str">
        <f t="shared" si="21"/>
        <v>Low Risk</v>
      </c>
      <c r="U270" s="1" t="str">
        <f t="shared" si="22"/>
        <v>APPROVE</v>
      </c>
      <c r="V270" s="1">
        <f t="shared" si="23"/>
        <v>990.58217473715786</v>
      </c>
    </row>
    <row r="271" spans="1:22" x14ac:dyDescent="0.3">
      <c r="A271" s="1" t="s">
        <v>294</v>
      </c>
      <c r="B271" s="1" t="s">
        <v>42</v>
      </c>
      <c r="C271" s="1" t="s">
        <v>15</v>
      </c>
      <c r="D271">
        <v>1</v>
      </c>
      <c r="E271" s="1" t="s">
        <v>16</v>
      </c>
      <c r="F271" s="1" t="s">
        <v>15</v>
      </c>
      <c r="G271">
        <v>2876</v>
      </c>
      <c r="H271">
        <v>1560</v>
      </c>
      <c r="I271">
        <v>90</v>
      </c>
      <c r="J271">
        <v>360</v>
      </c>
      <c r="K271">
        <v>1</v>
      </c>
      <c r="L271" s="1" t="s">
        <v>17</v>
      </c>
      <c r="M271" s="1" t="s">
        <v>18</v>
      </c>
      <c r="N271">
        <v>4436</v>
      </c>
      <c r="O271" s="1" t="s">
        <v>643</v>
      </c>
      <c r="P271">
        <v>40</v>
      </c>
      <c r="Q271" s="1" t="s">
        <v>643</v>
      </c>
      <c r="R271" s="1" t="str">
        <f t="shared" si="19"/>
        <v>Medium Risk</v>
      </c>
      <c r="S271" s="1">
        <f t="shared" si="20"/>
        <v>70</v>
      </c>
      <c r="T271" s="1" t="str">
        <f t="shared" si="21"/>
        <v>Low Risk</v>
      </c>
      <c r="U271" s="1" t="str">
        <f t="shared" si="22"/>
        <v>APPROVE</v>
      </c>
      <c r="V271" s="1">
        <f t="shared" si="23"/>
        <v>660.38811649143861</v>
      </c>
    </row>
    <row r="272" spans="1:22" x14ac:dyDescent="0.3">
      <c r="A272" s="1" t="s">
        <v>295</v>
      </c>
      <c r="B272" s="1" t="s">
        <v>42</v>
      </c>
      <c r="C272" s="1" t="s">
        <v>15</v>
      </c>
      <c r="D272">
        <v>0</v>
      </c>
      <c r="E272" s="1" t="s">
        <v>16</v>
      </c>
      <c r="F272" s="1" t="s">
        <v>15</v>
      </c>
      <c r="G272">
        <v>3237</v>
      </c>
      <c r="H272">
        <v>0</v>
      </c>
      <c r="I272">
        <v>30</v>
      </c>
      <c r="J272">
        <v>360</v>
      </c>
      <c r="K272">
        <v>1</v>
      </c>
      <c r="L272" s="1" t="s">
        <v>17</v>
      </c>
      <c r="M272" s="1" t="s">
        <v>18</v>
      </c>
      <c r="N272">
        <v>3237</v>
      </c>
      <c r="O272" s="1" t="s">
        <v>643</v>
      </c>
      <c r="P272">
        <v>40</v>
      </c>
      <c r="Q272" s="1" t="s">
        <v>643</v>
      </c>
      <c r="R272" s="1" t="str">
        <f t="shared" si="19"/>
        <v>Medium Risk</v>
      </c>
      <c r="S272" s="1">
        <f t="shared" si="20"/>
        <v>70</v>
      </c>
      <c r="T272" s="1" t="str">
        <f t="shared" si="21"/>
        <v>Low Risk</v>
      </c>
      <c r="U272" s="1" t="str">
        <f t="shared" si="22"/>
        <v>APPROVE</v>
      </c>
      <c r="V272" s="1">
        <f t="shared" si="23"/>
        <v>220.12937216381286</v>
      </c>
    </row>
    <row r="273" spans="1:22" x14ac:dyDescent="0.3">
      <c r="A273" s="1" t="s">
        <v>296</v>
      </c>
      <c r="B273" s="1" t="s">
        <v>14</v>
      </c>
      <c r="C273" s="1" t="s">
        <v>20</v>
      </c>
      <c r="D273">
        <v>0</v>
      </c>
      <c r="E273" s="1" t="s">
        <v>16</v>
      </c>
      <c r="F273" s="1" t="s">
        <v>15</v>
      </c>
      <c r="G273">
        <v>11146</v>
      </c>
      <c r="H273">
        <v>0</v>
      </c>
      <c r="I273">
        <v>136</v>
      </c>
      <c r="J273">
        <v>360</v>
      </c>
      <c r="K273">
        <v>1</v>
      </c>
      <c r="L273" s="1" t="s">
        <v>17</v>
      </c>
      <c r="M273" s="1" t="s">
        <v>18</v>
      </c>
      <c r="N273">
        <v>11146</v>
      </c>
      <c r="O273" s="1" t="s">
        <v>645</v>
      </c>
      <c r="P273">
        <v>50</v>
      </c>
      <c r="Q273" s="1" t="s">
        <v>645</v>
      </c>
      <c r="R273" s="1" t="str">
        <f t="shared" si="19"/>
        <v>Low Risk</v>
      </c>
      <c r="S273" s="1">
        <f t="shared" si="20"/>
        <v>90</v>
      </c>
      <c r="T273" s="1" t="str">
        <f t="shared" si="21"/>
        <v>Low Risk</v>
      </c>
      <c r="U273" s="1" t="str">
        <f t="shared" si="22"/>
        <v>APPROVE</v>
      </c>
      <c r="V273" s="1">
        <f t="shared" si="23"/>
        <v>997.91982047595172</v>
      </c>
    </row>
    <row r="274" spans="1:22" x14ac:dyDescent="0.3">
      <c r="A274" s="1" t="s">
        <v>297</v>
      </c>
      <c r="B274" s="1" t="s">
        <v>14</v>
      </c>
      <c r="C274" s="1" t="s">
        <v>15</v>
      </c>
      <c r="D274">
        <v>0</v>
      </c>
      <c r="E274" s="1" t="s">
        <v>16</v>
      </c>
      <c r="F274" s="1" t="s">
        <v>15</v>
      </c>
      <c r="G274">
        <v>2833</v>
      </c>
      <c r="H274">
        <v>1857</v>
      </c>
      <c r="I274">
        <v>126</v>
      </c>
      <c r="J274">
        <v>360</v>
      </c>
      <c r="K274">
        <v>1</v>
      </c>
      <c r="L274" s="1" t="s">
        <v>21</v>
      </c>
      <c r="M274" s="1" t="s">
        <v>18</v>
      </c>
      <c r="N274">
        <v>4690</v>
      </c>
      <c r="O274" s="1" t="s">
        <v>643</v>
      </c>
      <c r="P274">
        <v>35</v>
      </c>
      <c r="Q274" s="1" t="s">
        <v>643</v>
      </c>
      <c r="R274" s="1" t="str">
        <f t="shared" si="19"/>
        <v>Medium Risk</v>
      </c>
      <c r="S274" s="1">
        <f t="shared" si="20"/>
        <v>65</v>
      </c>
      <c r="T274" s="1" t="str">
        <f t="shared" si="21"/>
        <v>Low Risk</v>
      </c>
      <c r="U274" s="1" t="str">
        <f t="shared" si="22"/>
        <v>APPROVE</v>
      </c>
      <c r="V274" s="1">
        <f t="shared" si="23"/>
        <v>924.54336308801396</v>
      </c>
    </row>
    <row r="275" spans="1:22" x14ac:dyDescent="0.3">
      <c r="A275" s="1" t="s">
        <v>298</v>
      </c>
      <c r="B275" s="1" t="s">
        <v>14</v>
      </c>
      <c r="C275" s="1" t="s">
        <v>20</v>
      </c>
      <c r="D275">
        <v>0</v>
      </c>
      <c r="E275" s="1" t="s">
        <v>16</v>
      </c>
      <c r="F275" s="1" t="s">
        <v>15</v>
      </c>
      <c r="G275">
        <v>2620</v>
      </c>
      <c r="H275">
        <v>2223</v>
      </c>
      <c r="I275">
        <v>150</v>
      </c>
      <c r="J275">
        <v>360</v>
      </c>
      <c r="K275">
        <v>1</v>
      </c>
      <c r="L275" s="1" t="s">
        <v>31</v>
      </c>
      <c r="M275" s="1" t="s">
        <v>18</v>
      </c>
      <c r="N275">
        <v>4843</v>
      </c>
      <c r="O275" s="1" t="s">
        <v>643</v>
      </c>
      <c r="P275">
        <v>35</v>
      </c>
      <c r="Q275" s="1" t="s">
        <v>643</v>
      </c>
      <c r="R275" s="1" t="str">
        <f t="shared" si="19"/>
        <v>Medium Risk</v>
      </c>
      <c r="S275" s="1">
        <f t="shared" si="20"/>
        <v>65</v>
      </c>
      <c r="T275" s="1" t="str">
        <f t="shared" si="21"/>
        <v>Low Risk</v>
      </c>
      <c r="U275" s="1" t="str">
        <f t="shared" si="22"/>
        <v>APPROVE</v>
      </c>
      <c r="V275" s="1">
        <f t="shared" si="23"/>
        <v>1100.6468608190644</v>
      </c>
    </row>
    <row r="276" spans="1:22" x14ac:dyDescent="0.3">
      <c r="A276" s="1" t="s">
        <v>299</v>
      </c>
      <c r="B276" s="1" t="s">
        <v>14</v>
      </c>
      <c r="C276" s="1" t="s">
        <v>20</v>
      </c>
      <c r="D276">
        <v>2</v>
      </c>
      <c r="E276" s="1" t="s">
        <v>16</v>
      </c>
      <c r="F276" s="1" t="s">
        <v>15</v>
      </c>
      <c r="G276">
        <v>3900</v>
      </c>
      <c r="H276">
        <v>0</v>
      </c>
      <c r="I276">
        <v>90</v>
      </c>
      <c r="J276">
        <v>360</v>
      </c>
      <c r="K276">
        <v>1</v>
      </c>
      <c r="L276" s="1" t="s">
        <v>31</v>
      </c>
      <c r="M276" s="1" t="s">
        <v>18</v>
      </c>
      <c r="N276">
        <v>3900</v>
      </c>
      <c r="O276" s="1" t="s">
        <v>643</v>
      </c>
      <c r="P276">
        <v>35</v>
      </c>
      <c r="Q276" s="1" t="s">
        <v>643</v>
      </c>
      <c r="R276" s="1" t="str">
        <f t="shared" si="19"/>
        <v>Medium Risk</v>
      </c>
      <c r="S276" s="1">
        <f t="shared" si="20"/>
        <v>65</v>
      </c>
      <c r="T276" s="1" t="str">
        <f t="shared" si="21"/>
        <v>Low Risk</v>
      </c>
      <c r="U276" s="1" t="str">
        <f t="shared" si="22"/>
        <v>APPROVE</v>
      </c>
      <c r="V276" s="1">
        <f t="shared" si="23"/>
        <v>660.38811649143861</v>
      </c>
    </row>
    <row r="277" spans="1:22" x14ac:dyDescent="0.3">
      <c r="A277" s="1" t="s">
        <v>300</v>
      </c>
      <c r="B277" s="1" t="s">
        <v>14</v>
      </c>
      <c r="C277" s="1" t="s">
        <v>20</v>
      </c>
      <c r="D277">
        <v>1</v>
      </c>
      <c r="E277" s="1" t="s">
        <v>16</v>
      </c>
      <c r="F277" s="1" t="s">
        <v>15</v>
      </c>
      <c r="G277">
        <v>2750</v>
      </c>
      <c r="H277">
        <v>1842</v>
      </c>
      <c r="I277">
        <v>115</v>
      </c>
      <c r="J277">
        <v>360</v>
      </c>
      <c r="K277">
        <v>1</v>
      </c>
      <c r="L277" s="1" t="s">
        <v>31</v>
      </c>
      <c r="M277" s="1" t="s">
        <v>18</v>
      </c>
      <c r="N277">
        <v>4592</v>
      </c>
      <c r="O277" s="1" t="s">
        <v>643</v>
      </c>
      <c r="P277">
        <v>35</v>
      </c>
      <c r="Q277" s="1" t="s">
        <v>643</v>
      </c>
      <c r="R277" s="1" t="str">
        <f t="shared" si="19"/>
        <v>Medium Risk</v>
      </c>
      <c r="S277" s="1">
        <f t="shared" si="20"/>
        <v>65</v>
      </c>
      <c r="T277" s="1" t="str">
        <f t="shared" si="21"/>
        <v>Low Risk</v>
      </c>
      <c r="U277" s="1" t="str">
        <f t="shared" si="22"/>
        <v>APPROVE</v>
      </c>
      <c r="V277" s="1">
        <f t="shared" si="23"/>
        <v>843.82925996128267</v>
      </c>
    </row>
    <row r="278" spans="1:22" x14ac:dyDescent="0.3">
      <c r="A278" s="1" t="s">
        <v>301</v>
      </c>
      <c r="B278" s="1" t="s">
        <v>14</v>
      </c>
      <c r="C278" s="1" t="s">
        <v>20</v>
      </c>
      <c r="D278">
        <v>0</v>
      </c>
      <c r="E278" s="1" t="s">
        <v>16</v>
      </c>
      <c r="F278" s="1" t="s">
        <v>15</v>
      </c>
      <c r="G278">
        <v>3993</v>
      </c>
      <c r="H278">
        <v>3274</v>
      </c>
      <c r="I278">
        <v>207</v>
      </c>
      <c r="J278">
        <v>360</v>
      </c>
      <c r="K278">
        <v>1</v>
      </c>
      <c r="L278" s="1" t="s">
        <v>31</v>
      </c>
      <c r="M278" s="1" t="s">
        <v>18</v>
      </c>
      <c r="N278">
        <v>7267</v>
      </c>
      <c r="O278" s="1" t="s">
        <v>643</v>
      </c>
      <c r="P278">
        <v>35</v>
      </c>
      <c r="Q278" s="1" t="s">
        <v>643</v>
      </c>
      <c r="R278" s="1" t="str">
        <f t="shared" si="19"/>
        <v>Medium Risk</v>
      </c>
      <c r="S278" s="1">
        <f t="shared" si="20"/>
        <v>65</v>
      </c>
      <c r="T278" s="1" t="str">
        <f t="shared" si="21"/>
        <v>Low Risk</v>
      </c>
      <c r="U278" s="1" t="str">
        <f t="shared" si="22"/>
        <v>APPROVE</v>
      </c>
      <c r="V278" s="1">
        <f t="shared" si="23"/>
        <v>1518.8926679303086</v>
      </c>
    </row>
    <row r="279" spans="1:22" x14ac:dyDescent="0.3">
      <c r="A279" s="1" t="s">
        <v>302</v>
      </c>
      <c r="B279" s="1" t="s">
        <v>14</v>
      </c>
      <c r="C279" s="1" t="s">
        <v>20</v>
      </c>
      <c r="D279">
        <v>0</v>
      </c>
      <c r="E279" s="1" t="s">
        <v>16</v>
      </c>
      <c r="F279" s="1" t="s">
        <v>15</v>
      </c>
      <c r="G279">
        <v>3103</v>
      </c>
      <c r="H279">
        <v>1300</v>
      </c>
      <c r="I279">
        <v>80</v>
      </c>
      <c r="J279">
        <v>360</v>
      </c>
      <c r="K279">
        <v>1</v>
      </c>
      <c r="L279" s="1" t="s">
        <v>17</v>
      </c>
      <c r="M279" s="1" t="s">
        <v>18</v>
      </c>
      <c r="N279">
        <v>4403</v>
      </c>
      <c r="O279" s="1" t="s">
        <v>643</v>
      </c>
      <c r="P279">
        <v>40</v>
      </c>
      <c r="Q279" s="1" t="s">
        <v>643</v>
      </c>
      <c r="R279" s="1" t="str">
        <f t="shared" si="19"/>
        <v>Medium Risk</v>
      </c>
      <c r="S279" s="1">
        <f t="shared" si="20"/>
        <v>70</v>
      </c>
      <c r="T279" s="1" t="str">
        <f t="shared" si="21"/>
        <v>Low Risk</v>
      </c>
      <c r="U279" s="1" t="str">
        <f t="shared" si="22"/>
        <v>APPROVE</v>
      </c>
      <c r="V279" s="1">
        <f t="shared" si="23"/>
        <v>587.01165910350096</v>
      </c>
    </row>
    <row r="280" spans="1:22" x14ac:dyDescent="0.3">
      <c r="A280" s="1" t="s">
        <v>303</v>
      </c>
      <c r="B280" s="1" t="s">
        <v>14</v>
      </c>
      <c r="C280" s="1" t="s">
        <v>20</v>
      </c>
      <c r="D280">
        <v>0</v>
      </c>
      <c r="E280" s="1" t="s">
        <v>16</v>
      </c>
      <c r="F280" s="1" t="s">
        <v>15</v>
      </c>
      <c r="G280">
        <v>14583</v>
      </c>
      <c r="H280">
        <v>0</v>
      </c>
      <c r="I280">
        <v>436</v>
      </c>
      <c r="J280">
        <v>360</v>
      </c>
      <c r="K280">
        <v>1</v>
      </c>
      <c r="L280" s="1" t="s">
        <v>31</v>
      </c>
      <c r="M280" s="1" t="s">
        <v>18</v>
      </c>
      <c r="N280">
        <v>14583</v>
      </c>
      <c r="O280" s="1" t="s">
        <v>645</v>
      </c>
      <c r="P280">
        <v>45</v>
      </c>
      <c r="Q280" s="1" t="s">
        <v>645</v>
      </c>
      <c r="R280" s="1" t="str">
        <f t="shared" si="19"/>
        <v>Low Risk</v>
      </c>
      <c r="S280" s="1">
        <f t="shared" si="20"/>
        <v>85</v>
      </c>
      <c r="T280" s="1" t="str">
        <f t="shared" si="21"/>
        <v>Low Risk</v>
      </c>
      <c r="U280" s="1" t="str">
        <f t="shared" si="22"/>
        <v>APPROVE</v>
      </c>
      <c r="V280" s="1">
        <f t="shared" si="23"/>
        <v>3199.2135421140802</v>
      </c>
    </row>
    <row r="281" spans="1:22" x14ac:dyDescent="0.3">
      <c r="A281" s="1" t="s">
        <v>304</v>
      </c>
      <c r="B281" s="1" t="s">
        <v>42</v>
      </c>
      <c r="C281" s="1" t="s">
        <v>20</v>
      </c>
      <c r="D281">
        <v>0</v>
      </c>
      <c r="E281" s="1" t="s">
        <v>25</v>
      </c>
      <c r="F281" s="1" t="s">
        <v>15</v>
      </c>
      <c r="G281">
        <v>4100</v>
      </c>
      <c r="H281">
        <v>0</v>
      </c>
      <c r="I281">
        <v>124</v>
      </c>
      <c r="J281">
        <v>360</v>
      </c>
      <c r="K281">
        <v>0</v>
      </c>
      <c r="L281" s="1" t="s">
        <v>21</v>
      </c>
      <c r="M281" s="1" t="s">
        <v>18</v>
      </c>
      <c r="N281">
        <v>4100</v>
      </c>
      <c r="O281" s="1" t="s">
        <v>643</v>
      </c>
      <c r="P281">
        <v>15</v>
      </c>
      <c r="Q281" s="1" t="s">
        <v>643</v>
      </c>
      <c r="R281" s="1" t="str">
        <f t="shared" si="19"/>
        <v>High Risk</v>
      </c>
      <c r="S281" s="1">
        <f t="shared" si="20"/>
        <v>5</v>
      </c>
      <c r="T281" s="1" t="str">
        <f t="shared" si="21"/>
        <v>Low Risk</v>
      </c>
      <c r="U281" s="1" t="str">
        <f t="shared" si="22"/>
        <v>REVIEW</v>
      </c>
      <c r="V281" s="1">
        <f t="shared" si="23"/>
        <v>909.86807161042645</v>
      </c>
    </row>
    <row r="282" spans="1:22" x14ac:dyDescent="0.3">
      <c r="A282" s="1" t="s">
        <v>305</v>
      </c>
      <c r="B282" s="1" t="s">
        <v>14</v>
      </c>
      <c r="C282" s="1" t="s">
        <v>15</v>
      </c>
      <c r="D282">
        <v>1</v>
      </c>
      <c r="E282" s="1" t="s">
        <v>25</v>
      </c>
      <c r="F282" s="1" t="s">
        <v>20</v>
      </c>
      <c r="G282">
        <v>4053</v>
      </c>
      <c r="H282">
        <v>2426</v>
      </c>
      <c r="I282">
        <v>158</v>
      </c>
      <c r="J282">
        <v>360</v>
      </c>
      <c r="K282">
        <v>0</v>
      </c>
      <c r="L282" s="1" t="s">
        <v>17</v>
      </c>
      <c r="M282" s="1" t="s">
        <v>22</v>
      </c>
      <c r="N282">
        <v>6479</v>
      </c>
      <c r="O282" s="1" t="s">
        <v>643</v>
      </c>
      <c r="P282">
        <v>20</v>
      </c>
      <c r="Q282" s="1" t="s">
        <v>643</v>
      </c>
      <c r="R282" s="1" t="str">
        <f t="shared" si="19"/>
        <v>High Risk</v>
      </c>
      <c r="S282" s="1">
        <f t="shared" si="20"/>
        <v>10</v>
      </c>
      <c r="T282" s="1" t="str">
        <f t="shared" si="21"/>
        <v>Low Risk</v>
      </c>
      <c r="U282" s="1" t="str">
        <f t="shared" si="22"/>
        <v>REVIEW</v>
      </c>
      <c r="V282" s="1">
        <f t="shared" si="23"/>
        <v>1159.3480267294144</v>
      </c>
    </row>
    <row r="283" spans="1:22" x14ac:dyDescent="0.3">
      <c r="A283" s="1" t="s">
        <v>306</v>
      </c>
      <c r="B283" s="1" t="s">
        <v>14</v>
      </c>
      <c r="C283" s="1" t="s">
        <v>20</v>
      </c>
      <c r="D283">
        <v>0</v>
      </c>
      <c r="E283" s="1" t="s">
        <v>16</v>
      </c>
      <c r="F283" s="1" t="s">
        <v>15</v>
      </c>
      <c r="G283">
        <v>3927</v>
      </c>
      <c r="H283">
        <v>800</v>
      </c>
      <c r="I283">
        <v>112</v>
      </c>
      <c r="J283">
        <v>360</v>
      </c>
      <c r="K283">
        <v>1</v>
      </c>
      <c r="L283" s="1" t="s">
        <v>31</v>
      </c>
      <c r="M283" s="1" t="s">
        <v>18</v>
      </c>
      <c r="N283">
        <v>4727</v>
      </c>
      <c r="O283" s="1" t="s">
        <v>643</v>
      </c>
      <c r="P283">
        <v>35</v>
      </c>
      <c r="Q283" s="1" t="s">
        <v>643</v>
      </c>
      <c r="R283" s="1" t="str">
        <f t="shared" si="19"/>
        <v>Medium Risk</v>
      </c>
      <c r="S283" s="1">
        <f t="shared" si="20"/>
        <v>65</v>
      </c>
      <c r="T283" s="1" t="str">
        <f t="shared" si="21"/>
        <v>Low Risk</v>
      </c>
      <c r="U283" s="1" t="str">
        <f t="shared" si="22"/>
        <v>APPROVE</v>
      </c>
      <c r="V283" s="1">
        <f t="shared" si="23"/>
        <v>821.81632274490141</v>
      </c>
    </row>
    <row r="284" spans="1:22" x14ac:dyDescent="0.3">
      <c r="A284" s="1" t="s">
        <v>307</v>
      </c>
      <c r="B284" s="1" t="s">
        <v>14</v>
      </c>
      <c r="C284" s="1" t="s">
        <v>20</v>
      </c>
      <c r="D284">
        <v>2</v>
      </c>
      <c r="E284" s="1" t="s">
        <v>16</v>
      </c>
      <c r="F284" s="1" t="s">
        <v>15</v>
      </c>
      <c r="G284">
        <v>2301</v>
      </c>
      <c r="H284">
        <v>986</v>
      </c>
      <c r="I284">
        <v>78</v>
      </c>
      <c r="J284">
        <v>180</v>
      </c>
      <c r="K284">
        <v>1</v>
      </c>
      <c r="L284" s="1" t="s">
        <v>17</v>
      </c>
      <c r="M284" s="1" t="s">
        <v>18</v>
      </c>
      <c r="N284">
        <v>3287</v>
      </c>
      <c r="O284" s="1" t="s">
        <v>643</v>
      </c>
      <c r="P284">
        <v>40</v>
      </c>
      <c r="Q284" s="1" t="s">
        <v>643</v>
      </c>
      <c r="R284" s="1" t="str">
        <f t="shared" si="19"/>
        <v>Medium Risk</v>
      </c>
      <c r="S284" s="1">
        <f t="shared" si="20"/>
        <v>70</v>
      </c>
      <c r="T284" s="1" t="str">
        <f t="shared" si="21"/>
        <v>Low Risk</v>
      </c>
      <c r="U284" s="1" t="str">
        <f t="shared" si="22"/>
        <v>APPROVE</v>
      </c>
      <c r="V284" s="1">
        <f t="shared" si="23"/>
        <v>745.40862577767416</v>
      </c>
    </row>
    <row r="285" spans="1:22" x14ac:dyDescent="0.3">
      <c r="A285" s="1" t="s">
        <v>308</v>
      </c>
      <c r="B285" s="1" t="s">
        <v>42</v>
      </c>
      <c r="C285" s="1" t="s">
        <v>15</v>
      </c>
      <c r="D285">
        <v>0</v>
      </c>
      <c r="E285" s="1" t="s">
        <v>16</v>
      </c>
      <c r="F285" s="1" t="s">
        <v>15</v>
      </c>
      <c r="G285">
        <v>1811</v>
      </c>
      <c r="H285">
        <v>1666</v>
      </c>
      <c r="I285">
        <v>54</v>
      </c>
      <c r="J285">
        <v>360</v>
      </c>
      <c r="K285">
        <v>1</v>
      </c>
      <c r="L285" s="1" t="s">
        <v>17</v>
      </c>
      <c r="M285" s="1" t="s">
        <v>18</v>
      </c>
      <c r="N285">
        <v>3477</v>
      </c>
      <c r="O285" s="1" t="s">
        <v>643</v>
      </c>
      <c r="P285">
        <v>40</v>
      </c>
      <c r="Q285" s="1" t="s">
        <v>643</v>
      </c>
      <c r="R285" s="1" t="str">
        <f t="shared" si="19"/>
        <v>Medium Risk</v>
      </c>
      <c r="S285" s="1">
        <f t="shared" si="20"/>
        <v>70</v>
      </c>
      <c r="T285" s="1" t="str">
        <f t="shared" si="21"/>
        <v>Low Risk</v>
      </c>
      <c r="U285" s="1" t="str">
        <f t="shared" si="22"/>
        <v>APPROVE</v>
      </c>
      <c r="V285" s="1">
        <f t="shared" si="23"/>
        <v>396.23286989486314</v>
      </c>
    </row>
    <row r="286" spans="1:22" x14ac:dyDescent="0.3">
      <c r="A286" s="1" t="s">
        <v>309</v>
      </c>
      <c r="B286" s="1" t="s">
        <v>14</v>
      </c>
      <c r="C286" s="1" t="s">
        <v>20</v>
      </c>
      <c r="D286">
        <v>0</v>
      </c>
      <c r="E286" s="1" t="s">
        <v>16</v>
      </c>
      <c r="F286" s="1" t="s">
        <v>15</v>
      </c>
      <c r="G286">
        <v>20667</v>
      </c>
      <c r="H286">
        <v>0</v>
      </c>
      <c r="I286">
        <v>146</v>
      </c>
      <c r="J286">
        <v>360</v>
      </c>
      <c r="K286">
        <v>1</v>
      </c>
      <c r="L286" s="1" t="s">
        <v>21</v>
      </c>
      <c r="M286" s="1" t="s">
        <v>22</v>
      </c>
      <c r="N286">
        <v>20667</v>
      </c>
      <c r="O286" s="1" t="s">
        <v>645</v>
      </c>
      <c r="P286">
        <v>45</v>
      </c>
      <c r="Q286" s="1" t="s">
        <v>645</v>
      </c>
      <c r="R286" s="1" t="str">
        <f t="shared" si="19"/>
        <v>Low Risk</v>
      </c>
      <c r="S286" s="1">
        <f t="shared" si="20"/>
        <v>85</v>
      </c>
      <c r="T286" s="1" t="str">
        <f t="shared" si="21"/>
        <v>Low Risk</v>
      </c>
      <c r="U286" s="1" t="str">
        <f t="shared" si="22"/>
        <v>APPROVE</v>
      </c>
      <c r="V286" s="1">
        <f t="shared" si="23"/>
        <v>1071.2962778638891</v>
      </c>
    </row>
    <row r="287" spans="1:22" x14ac:dyDescent="0.3">
      <c r="A287" s="1" t="s">
        <v>310</v>
      </c>
      <c r="B287" s="1" t="s">
        <v>14</v>
      </c>
      <c r="C287" s="1" t="s">
        <v>15</v>
      </c>
      <c r="D287">
        <v>0</v>
      </c>
      <c r="E287" s="1" t="s">
        <v>16</v>
      </c>
      <c r="F287" s="1" t="s">
        <v>15</v>
      </c>
      <c r="G287">
        <v>3158</v>
      </c>
      <c r="H287">
        <v>3053</v>
      </c>
      <c r="I287">
        <v>89</v>
      </c>
      <c r="J287">
        <v>360</v>
      </c>
      <c r="K287">
        <v>1</v>
      </c>
      <c r="L287" s="1" t="s">
        <v>21</v>
      </c>
      <c r="M287" s="1" t="s">
        <v>18</v>
      </c>
      <c r="N287">
        <v>6211</v>
      </c>
      <c r="O287" s="1" t="s">
        <v>643</v>
      </c>
      <c r="P287">
        <v>35</v>
      </c>
      <c r="Q287" s="1" t="s">
        <v>643</v>
      </c>
      <c r="R287" s="1" t="str">
        <f t="shared" si="19"/>
        <v>Medium Risk</v>
      </c>
      <c r="S287" s="1">
        <f t="shared" si="20"/>
        <v>65</v>
      </c>
      <c r="T287" s="1" t="str">
        <f t="shared" si="21"/>
        <v>Low Risk</v>
      </c>
      <c r="U287" s="1" t="str">
        <f t="shared" si="22"/>
        <v>APPROVE</v>
      </c>
      <c r="V287" s="1">
        <f t="shared" si="23"/>
        <v>653.05047075264486</v>
      </c>
    </row>
    <row r="288" spans="1:22" x14ac:dyDescent="0.3">
      <c r="A288" s="1" t="s">
        <v>311</v>
      </c>
      <c r="B288" s="1" t="s">
        <v>42</v>
      </c>
      <c r="C288" s="1" t="s">
        <v>15</v>
      </c>
      <c r="D288">
        <v>0</v>
      </c>
      <c r="E288" s="1" t="s">
        <v>16</v>
      </c>
      <c r="F288" s="1" t="s">
        <v>20</v>
      </c>
      <c r="G288">
        <v>2600</v>
      </c>
      <c r="H288">
        <v>1717</v>
      </c>
      <c r="I288">
        <v>99</v>
      </c>
      <c r="J288">
        <v>300</v>
      </c>
      <c r="K288">
        <v>1</v>
      </c>
      <c r="L288" s="1" t="s">
        <v>31</v>
      </c>
      <c r="M288" s="1" t="s">
        <v>22</v>
      </c>
      <c r="N288">
        <v>4317</v>
      </c>
      <c r="O288" s="1" t="s">
        <v>643</v>
      </c>
      <c r="P288">
        <v>35</v>
      </c>
      <c r="Q288" s="1" t="s">
        <v>643</v>
      </c>
      <c r="R288" s="1" t="str">
        <f t="shared" si="19"/>
        <v>Medium Risk</v>
      </c>
      <c r="S288" s="1">
        <f t="shared" si="20"/>
        <v>65</v>
      </c>
      <c r="T288" s="1" t="str">
        <f t="shared" si="21"/>
        <v>Low Risk</v>
      </c>
      <c r="U288" s="1" t="str">
        <f t="shared" si="22"/>
        <v>APPROVE</v>
      </c>
      <c r="V288" s="1">
        <f t="shared" si="23"/>
        <v>764.09805717927304</v>
      </c>
    </row>
    <row r="289" spans="1:22" x14ac:dyDescent="0.3">
      <c r="A289" s="1" t="s">
        <v>312</v>
      </c>
      <c r="B289" s="1" t="s">
        <v>14</v>
      </c>
      <c r="C289" s="1" t="s">
        <v>20</v>
      </c>
      <c r="D289">
        <v>0</v>
      </c>
      <c r="E289" s="1" t="s">
        <v>16</v>
      </c>
      <c r="F289" s="1" t="s">
        <v>15</v>
      </c>
      <c r="G289">
        <v>3704</v>
      </c>
      <c r="H289">
        <v>2000</v>
      </c>
      <c r="I289">
        <v>120</v>
      </c>
      <c r="J289">
        <v>360</v>
      </c>
      <c r="K289">
        <v>1</v>
      </c>
      <c r="L289" s="1" t="s">
        <v>21</v>
      </c>
      <c r="M289" s="1" t="s">
        <v>18</v>
      </c>
      <c r="N289">
        <v>5704</v>
      </c>
      <c r="O289" s="1" t="s">
        <v>643</v>
      </c>
      <c r="P289">
        <v>35</v>
      </c>
      <c r="Q289" s="1" t="s">
        <v>643</v>
      </c>
      <c r="R289" s="1" t="str">
        <f t="shared" si="19"/>
        <v>Medium Risk</v>
      </c>
      <c r="S289" s="1">
        <f t="shared" si="20"/>
        <v>65</v>
      </c>
      <c r="T289" s="1" t="str">
        <f t="shared" si="21"/>
        <v>Low Risk</v>
      </c>
      <c r="U289" s="1" t="str">
        <f t="shared" si="22"/>
        <v>APPROVE</v>
      </c>
      <c r="V289" s="1">
        <f t="shared" si="23"/>
        <v>880.51748865525144</v>
      </c>
    </row>
    <row r="290" spans="1:22" x14ac:dyDescent="0.3">
      <c r="A290" s="1" t="s">
        <v>313</v>
      </c>
      <c r="B290" s="1" t="s">
        <v>42</v>
      </c>
      <c r="C290" s="1" t="s">
        <v>15</v>
      </c>
      <c r="D290">
        <v>0</v>
      </c>
      <c r="E290" s="1" t="s">
        <v>16</v>
      </c>
      <c r="F290" s="1" t="s">
        <v>15</v>
      </c>
      <c r="G290">
        <v>4124</v>
      </c>
      <c r="H290">
        <v>0</v>
      </c>
      <c r="I290">
        <v>115</v>
      </c>
      <c r="J290">
        <v>360</v>
      </c>
      <c r="K290">
        <v>1</v>
      </c>
      <c r="L290" s="1" t="s">
        <v>31</v>
      </c>
      <c r="M290" s="1" t="s">
        <v>18</v>
      </c>
      <c r="N290">
        <v>4124</v>
      </c>
      <c r="O290" s="1" t="s">
        <v>643</v>
      </c>
      <c r="P290">
        <v>35</v>
      </c>
      <c r="Q290" s="1" t="s">
        <v>643</v>
      </c>
      <c r="R290" s="1" t="str">
        <f t="shared" si="19"/>
        <v>Medium Risk</v>
      </c>
      <c r="S290" s="1">
        <f t="shared" si="20"/>
        <v>65</v>
      </c>
      <c r="T290" s="1" t="str">
        <f t="shared" si="21"/>
        <v>Low Risk</v>
      </c>
      <c r="U290" s="1" t="str">
        <f t="shared" si="22"/>
        <v>APPROVE</v>
      </c>
      <c r="V290" s="1">
        <f t="shared" si="23"/>
        <v>843.82925996128267</v>
      </c>
    </row>
    <row r="291" spans="1:22" x14ac:dyDescent="0.3">
      <c r="A291" s="1" t="s">
        <v>314</v>
      </c>
      <c r="B291" s="1" t="s">
        <v>14</v>
      </c>
      <c r="C291" s="1" t="s">
        <v>15</v>
      </c>
      <c r="D291">
        <v>0</v>
      </c>
      <c r="E291" s="1" t="s">
        <v>16</v>
      </c>
      <c r="F291" s="1" t="s">
        <v>15</v>
      </c>
      <c r="G291">
        <v>9508</v>
      </c>
      <c r="H291">
        <v>0</v>
      </c>
      <c r="I291">
        <v>187</v>
      </c>
      <c r="J291">
        <v>360</v>
      </c>
      <c r="K291">
        <v>1</v>
      </c>
      <c r="L291" s="1" t="s">
        <v>21</v>
      </c>
      <c r="M291" s="1" t="s">
        <v>18</v>
      </c>
      <c r="N291">
        <v>9508</v>
      </c>
      <c r="O291" s="1" t="s">
        <v>645</v>
      </c>
      <c r="P291">
        <v>45</v>
      </c>
      <c r="Q291" s="1" t="s">
        <v>645</v>
      </c>
      <c r="R291" s="1" t="str">
        <f t="shared" si="19"/>
        <v>Low Risk</v>
      </c>
      <c r="S291" s="1">
        <f t="shared" si="20"/>
        <v>85</v>
      </c>
      <c r="T291" s="1" t="str">
        <f t="shared" si="21"/>
        <v>Low Risk</v>
      </c>
      <c r="U291" s="1" t="str">
        <f t="shared" si="22"/>
        <v>APPROVE</v>
      </c>
      <c r="V291" s="1">
        <f t="shared" si="23"/>
        <v>1372.1397531544335</v>
      </c>
    </row>
    <row r="292" spans="1:22" x14ac:dyDescent="0.3">
      <c r="A292" s="1" t="s">
        <v>315</v>
      </c>
      <c r="B292" s="1" t="s">
        <v>14</v>
      </c>
      <c r="C292" s="1" t="s">
        <v>20</v>
      </c>
      <c r="D292">
        <v>0</v>
      </c>
      <c r="E292" s="1" t="s">
        <v>16</v>
      </c>
      <c r="F292" s="1" t="s">
        <v>15</v>
      </c>
      <c r="G292">
        <v>3075</v>
      </c>
      <c r="H292">
        <v>2416</v>
      </c>
      <c r="I292">
        <v>139</v>
      </c>
      <c r="J292">
        <v>360</v>
      </c>
      <c r="K292">
        <v>1</v>
      </c>
      <c r="L292" s="1" t="s">
        <v>21</v>
      </c>
      <c r="M292" s="1" t="s">
        <v>18</v>
      </c>
      <c r="N292">
        <v>5491</v>
      </c>
      <c r="O292" s="1" t="s">
        <v>643</v>
      </c>
      <c r="P292">
        <v>35</v>
      </c>
      <c r="Q292" s="1" t="s">
        <v>643</v>
      </c>
      <c r="R292" s="1" t="str">
        <f t="shared" si="19"/>
        <v>Medium Risk</v>
      </c>
      <c r="S292" s="1">
        <f t="shared" si="20"/>
        <v>65</v>
      </c>
      <c r="T292" s="1" t="str">
        <f t="shared" si="21"/>
        <v>Low Risk</v>
      </c>
      <c r="U292" s="1" t="str">
        <f t="shared" si="22"/>
        <v>APPROVE</v>
      </c>
      <c r="V292" s="1">
        <f t="shared" si="23"/>
        <v>1019.9327576923329</v>
      </c>
    </row>
    <row r="293" spans="1:22" x14ac:dyDescent="0.3">
      <c r="A293" s="1" t="s">
        <v>316</v>
      </c>
      <c r="B293" s="1" t="s">
        <v>14</v>
      </c>
      <c r="C293" s="1" t="s">
        <v>20</v>
      </c>
      <c r="D293">
        <v>2</v>
      </c>
      <c r="E293" s="1" t="s">
        <v>16</v>
      </c>
      <c r="F293" s="1" t="s">
        <v>15</v>
      </c>
      <c r="G293">
        <v>4400</v>
      </c>
      <c r="H293">
        <v>0</v>
      </c>
      <c r="I293">
        <v>127</v>
      </c>
      <c r="J293">
        <v>360</v>
      </c>
      <c r="K293">
        <v>0</v>
      </c>
      <c r="L293" s="1" t="s">
        <v>31</v>
      </c>
      <c r="M293" s="1" t="s">
        <v>22</v>
      </c>
      <c r="N293">
        <v>4400</v>
      </c>
      <c r="O293" s="1" t="s">
        <v>643</v>
      </c>
      <c r="P293">
        <v>35</v>
      </c>
      <c r="Q293" s="1" t="s">
        <v>643</v>
      </c>
      <c r="R293" s="1" t="str">
        <f t="shared" si="19"/>
        <v>High Risk</v>
      </c>
      <c r="S293" s="1">
        <f t="shared" si="20"/>
        <v>25</v>
      </c>
      <c r="T293" s="1" t="str">
        <f t="shared" si="21"/>
        <v>Low Risk</v>
      </c>
      <c r="U293" s="1" t="str">
        <f t="shared" si="22"/>
        <v>REVIEW</v>
      </c>
      <c r="V293" s="1">
        <f t="shared" si="23"/>
        <v>931.88100882680783</v>
      </c>
    </row>
    <row r="294" spans="1:22" x14ac:dyDescent="0.3">
      <c r="A294" s="1" t="s">
        <v>317</v>
      </c>
      <c r="B294" s="1" t="s">
        <v>14</v>
      </c>
      <c r="C294" s="1" t="s">
        <v>20</v>
      </c>
      <c r="D294">
        <v>2</v>
      </c>
      <c r="E294" s="1" t="s">
        <v>16</v>
      </c>
      <c r="F294" s="1" t="s">
        <v>15</v>
      </c>
      <c r="G294">
        <v>3153</v>
      </c>
      <c r="H294">
        <v>1560</v>
      </c>
      <c r="I294">
        <v>134</v>
      </c>
      <c r="J294">
        <v>360</v>
      </c>
      <c r="K294">
        <v>1</v>
      </c>
      <c r="L294" s="1" t="s">
        <v>17</v>
      </c>
      <c r="M294" s="1" t="s">
        <v>18</v>
      </c>
      <c r="N294">
        <v>4713</v>
      </c>
      <c r="O294" s="1" t="s">
        <v>643</v>
      </c>
      <c r="P294">
        <v>40</v>
      </c>
      <c r="Q294" s="1" t="s">
        <v>643</v>
      </c>
      <c r="R294" s="1" t="str">
        <f t="shared" si="19"/>
        <v>Medium Risk</v>
      </c>
      <c r="S294" s="1">
        <f t="shared" si="20"/>
        <v>70</v>
      </c>
      <c r="T294" s="1" t="str">
        <f t="shared" si="21"/>
        <v>Low Risk</v>
      </c>
      <c r="U294" s="1" t="str">
        <f t="shared" si="22"/>
        <v>APPROVE</v>
      </c>
      <c r="V294" s="1">
        <f t="shared" si="23"/>
        <v>983.24452899836422</v>
      </c>
    </row>
    <row r="295" spans="1:22" x14ac:dyDescent="0.3">
      <c r="A295" s="1" t="s">
        <v>318</v>
      </c>
      <c r="B295" s="1" t="s">
        <v>42</v>
      </c>
      <c r="C295" s="1" t="s">
        <v>15</v>
      </c>
      <c r="D295">
        <v>0</v>
      </c>
      <c r="E295" s="1" t="s">
        <v>16</v>
      </c>
      <c r="F295" s="1" t="s">
        <v>15</v>
      </c>
      <c r="G295">
        <v>5417</v>
      </c>
      <c r="H295">
        <v>0</v>
      </c>
      <c r="I295">
        <v>143</v>
      </c>
      <c r="J295">
        <v>480</v>
      </c>
      <c r="K295">
        <v>0</v>
      </c>
      <c r="L295" s="1" t="s">
        <v>17</v>
      </c>
      <c r="M295" s="1" t="s">
        <v>22</v>
      </c>
      <c r="N295">
        <v>5417</v>
      </c>
      <c r="O295" s="1" t="s">
        <v>643</v>
      </c>
      <c r="P295">
        <v>40</v>
      </c>
      <c r="Q295" s="1" t="s">
        <v>643</v>
      </c>
      <c r="R295" s="1" t="str">
        <f t="shared" si="19"/>
        <v>High Risk</v>
      </c>
      <c r="S295" s="1">
        <f t="shared" si="20"/>
        <v>50</v>
      </c>
      <c r="T295" s="1" t="str">
        <f t="shared" si="21"/>
        <v>Low Risk</v>
      </c>
      <c r="U295" s="1" t="str">
        <f t="shared" si="22"/>
        <v>REVIEW</v>
      </c>
      <c r="V295" s="1">
        <f t="shared" si="23"/>
        <v>994.29571637786773</v>
      </c>
    </row>
    <row r="296" spans="1:22" x14ac:dyDescent="0.3">
      <c r="A296" s="1" t="s">
        <v>319</v>
      </c>
      <c r="B296" s="1" t="s">
        <v>14</v>
      </c>
      <c r="C296" s="1" t="s">
        <v>20</v>
      </c>
      <c r="D296">
        <v>0</v>
      </c>
      <c r="E296" s="1" t="s">
        <v>16</v>
      </c>
      <c r="F296" s="1" t="s">
        <v>15</v>
      </c>
      <c r="G296">
        <v>2383</v>
      </c>
      <c r="H296">
        <v>3334</v>
      </c>
      <c r="I296">
        <v>172</v>
      </c>
      <c r="J296">
        <v>360</v>
      </c>
      <c r="K296">
        <v>1</v>
      </c>
      <c r="L296" s="1" t="s">
        <v>31</v>
      </c>
      <c r="M296" s="1" t="s">
        <v>18</v>
      </c>
      <c r="N296">
        <v>5717</v>
      </c>
      <c r="O296" s="1" t="s">
        <v>643</v>
      </c>
      <c r="P296">
        <v>35</v>
      </c>
      <c r="Q296" s="1" t="s">
        <v>643</v>
      </c>
      <c r="R296" s="1" t="str">
        <f t="shared" si="19"/>
        <v>Medium Risk</v>
      </c>
      <c r="S296" s="1">
        <f t="shared" si="20"/>
        <v>65</v>
      </c>
      <c r="T296" s="1" t="str">
        <f t="shared" si="21"/>
        <v>Low Risk</v>
      </c>
      <c r="U296" s="1" t="str">
        <f t="shared" si="22"/>
        <v>APPROVE</v>
      </c>
      <c r="V296" s="1">
        <f t="shared" si="23"/>
        <v>1262.0750670725272</v>
      </c>
    </row>
    <row r="297" spans="1:22" x14ac:dyDescent="0.3">
      <c r="A297" s="1" t="s">
        <v>320</v>
      </c>
      <c r="B297" s="1" t="s">
        <v>14</v>
      </c>
      <c r="C297" s="1" t="s">
        <v>20</v>
      </c>
      <c r="D297">
        <v>3</v>
      </c>
      <c r="E297" s="1" t="s">
        <v>16</v>
      </c>
      <c r="F297" s="1" t="s">
        <v>15</v>
      </c>
      <c r="G297">
        <v>4416</v>
      </c>
      <c r="H297">
        <v>1250</v>
      </c>
      <c r="I297">
        <v>110</v>
      </c>
      <c r="J297">
        <v>360</v>
      </c>
      <c r="K297">
        <v>1</v>
      </c>
      <c r="L297" s="1" t="s">
        <v>17</v>
      </c>
      <c r="M297" s="1" t="s">
        <v>18</v>
      </c>
      <c r="N297">
        <v>5666</v>
      </c>
      <c r="O297" s="1" t="s">
        <v>643</v>
      </c>
      <c r="P297">
        <v>40</v>
      </c>
      <c r="Q297" s="1" t="s">
        <v>643</v>
      </c>
      <c r="R297" s="1" t="str">
        <f t="shared" si="19"/>
        <v>Medium Risk</v>
      </c>
      <c r="S297" s="1">
        <f t="shared" si="20"/>
        <v>70</v>
      </c>
      <c r="T297" s="1" t="str">
        <f t="shared" si="21"/>
        <v>Low Risk</v>
      </c>
      <c r="U297" s="1" t="str">
        <f t="shared" si="22"/>
        <v>APPROVE</v>
      </c>
      <c r="V297" s="1">
        <f t="shared" si="23"/>
        <v>807.14103126731391</v>
      </c>
    </row>
    <row r="298" spans="1:22" x14ac:dyDescent="0.3">
      <c r="A298" s="1" t="s">
        <v>321</v>
      </c>
      <c r="B298" s="1" t="s">
        <v>14</v>
      </c>
      <c r="C298" s="1" t="s">
        <v>20</v>
      </c>
      <c r="D298">
        <v>1</v>
      </c>
      <c r="E298" s="1" t="s">
        <v>16</v>
      </c>
      <c r="F298" s="1" t="s">
        <v>15</v>
      </c>
      <c r="G298">
        <v>6875</v>
      </c>
      <c r="H298">
        <v>0</v>
      </c>
      <c r="I298">
        <v>200</v>
      </c>
      <c r="J298">
        <v>360</v>
      </c>
      <c r="K298">
        <v>1</v>
      </c>
      <c r="L298" s="1" t="s">
        <v>31</v>
      </c>
      <c r="M298" s="1" t="s">
        <v>18</v>
      </c>
      <c r="N298">
        <v>6875</v>
      </c>
      <c r="O298" s="1" t="s">
        <v>643</v>
      </c>
      <c r="P298">
        <v>35</v>
      </c>
      <c r="Q298" s="1" t="s">
        <v>643</v>
      </c>
      <c r="R298" s="1" t="str">
        <f t="shared" si="19"/>
        <v>Medium Risk</v>
      </c>
      <c r="S298" s="1">
        <f t="shared" si="20"/>
        <v>85</v>
      </c>
      <c r="T298" s="1" t="str">
        <f t="shared" si="21"/>
        <v>Low Risk</v>
      </c>
      <c r="U298" s="1" t="str">
        <f t="shared" si="22"/>
        <v>APPROVE</v>
      </c>
      <c r="V298" s="1">
        <f t="shared" si="23"/>
        <v>1467.5291477587523</v>
      </c>
    </row>
    <row r="299" spans="1:22" x14ac:dyDescent="0.3">
      <c r="A299" s="1" t="s">
        <v>322</v>
      </c>
      <c r="B299" s="1" t="s">
        <v>42</v>
      </c>
      <c r="C299" s="1" t="s">
        <v>20</v>
      </c>
      <c r="D299">
        <v>1</v>
      </c>
      <c r="E299" s="1" t="s">
        <v>16</v>
      </c>
      <c r="F299" s="1" t="s">
        <v>15</v>
      </c>
      <c r="G299">
        <v>4666</v>
      </c>
      <c r="H299">
        <v>0</v>
      </c>
      <c r="I299">
        <v>135</v>
      </c>
      <c r="J299">
        <v>360</v>
      </c>
      <c r="K299">
        <v>1</v>
      </c>
      <c r="L299" s="1" t="s">
        <v>17</v>
      </c>
      <c r="M299" s="1" t="s">
        <v>18</v>
      </c>
      <c r="N299">
        <v>4666</v>
      </c>
      <c r="O299" s="1" t="s">
        <v>643</v>
      </c>
      <c r="P299">
        <v>40</v>
      </c>
      <c r="Q299" s="1" t="s">
        <v>643</v>
      </c>
      <c r="R299" s="1" t="str">
        <f t="shared" si="19"/>
        <v>Medium Risk</v>
      </c>
      <c r="S299" s="1">
        <f t="shared" si="20"/>
        <v>70</v>
      </c>
      <c r="T299" s="1" t="str">
        <f t="shared" si="21"/>
        <v>Low Risk</v>
      </c>
      <c r="U299" s="1" t="str">
        <f t="shared" si="22"/>
        <v>APPROVE</v>
      </c>
      <c r="V299" s="1">
        <f t="shared" si="23"/>
        <v>990.58217473715786</v>
      </c>
    </row>
    <row r="300" spans="1:22" x14ac:dyDescent="0.3">
      <c r="A300" s="1" t="s">
        <v>323</v>
      </c>
      <c r="B300" s="1" t="s">
        <v>42</v>
      </c>
      <c r="C300" s="1" t="s">
        <v>15</v>
      </c>
      <c r="D300">
        <v>0</v>
      </c>
      <c r="E300" s="1" t="s">
        <v>16</v>
      </c>
      <c r="F300" s="1" t="s">
        <v>15</v>
      </c>
      <c r="G300">
        <v>5000</v>
      </c>
      <c r="H300">
        <v>2541</v>
      </c>
      <c r="I300">
        <v>151</v>
      </c>
      <c r="J300">
        <v>480</v>
      </c>
      <c r="K300">
        <v>1</v>
      </c>
      <c r="L300" s="1" t="s">
        <v>21</v>
      </c>
      <c r="M300" s="1" t="s">
        <v>22</v>
      </c>
      <c r="N300">
        <v>7541</v>
      </c>
      <c r="O300" s="1" t="s">
        <v>643</v>
      </c>
      <c r="P300">
        <v>35</v>
      </c>
      <c r="Q300" s="1" t="s">
        <v>643</v>
      </c>
      <c r="R300" s="1" t="str">
        <f t="shared" si="19"/>
        <v>Medium Risk</v>
      </c>
      <c r="S300" s="1">
        <f t="shared" si="20"/>
        <v>65</v>
      </c>
      <c r="T300" s="1" t="str">
        <f t="shared" si="21"/>
        <v>Low Risk</v>
      </c>
      <c r="U300" s="1" t="str">
        <f t="shared" si="22"/>
        <v>APPROVE</v>
      </c>
      <c r="V300" s="1">
        <f t="shared" si="23"/>
        <v>1049.9206515598464</v>
      </c>
    </row>
    <row r="301" spans="1:22" x14ac:dyDescent="0.3">
      <c r="A301" s="1" t="s">
        <v>324</v>
      </c>
      <c r="B301" s="1" t="s">
        <v>14</v>
      </c>
      <c r="C301" s="1" t="s">
        <v>20</v>
      </c>
      <c r="D301">
        <v>1</v>
      </c>
      <c r="E301" s="1" t="s">
        <v>16</v>
      </c>
      <c r="F301" s="1" t="s">
        <v>15</v>
      </c>
      <c r="G301">
        <v>2014</v>
      </c>
      <c r="H301">
        <v>2925</v>
      </c>
      <c r="I301">
        <v>113</v>
      </c>
      <c r="J301">
        <v>360</v>
      </c>
      <c r="K301">
        <v>1</v>
      </c>
      <c r="L301" s="1" t="s">
        <v>17</v>
      </c>
      <c r="M301" s="1" t="s">
        <v>22</v>
      </c>
      <c r="N301">
        <v>4939</v>
      </c>
      <c r="O301" s="1" t="s">
        <v>643</v>
      </c>
      <c r="P301">
        <v>40</v>
      </c>
      <c r="Q301" s="1" t="s">
        <v>643</v>
      </c>
      <c r="R301" s="1" t="str">
        <f t="shared" si="19"/>
        <v>Medium Risk</v>
      </c>
      <c r="S301" s="1">
        <f t="shared" si="20"/>
        <v>70</v>
      </c>
      <c r="T301" s="1" t="str">
        <f t="shared" si="21"/>
        <v>Low Risk</v>
      </c>
      <c r="U301" s="1" t="str">
        <f t="shared" si="22"/>
        <v>APPROVE</v>
      </c>
      <c r="V301" s="1">
        <f t="shared" si="23"/>
        <v>829.15396848369517</v>
      </c>
    </row>
    <row r="302" spans="1:22" x14ac:dyDescent="0.3">
      <c r="A302" s="1" t="s">
        <v>325</v>
      </c>
      <c r="B302" s="1" t="s">
        <v>14</v>
      </c>
      <c r="C302" s="1" t="s">
        <v>20</v>
      </c>
      <c r="D302">
        <v>0</v>
      </c>
      <c r="E302" s="1" t="s">
        <v>25</v>
      </c>
      <c r="F302" s="1" t="s">
        <v>15</v>
      </c>
      <c r="G302">
        <v>1800</v>
      </c>
      <c r="H302">
        <v>2934</v>
      </c>
      <c r="I302">
        <v>93</v>
      </c>
      <c r="J302">
        <v>360</v>
      </c>
      <c r="K302">
        <v>0</v>
      </c>
      <c r="L302" s="1" t="s">
        <v>17</v>
      </c>
      <c r="M302" s="1" t="s">
        <v>22</v>
      </c>
      <c r="N302">
        <v>4734</v>
      </c>
      <c r="O302" s="1" t="s">
        <v>643</v>
      </c>
      <c r="P302">
        <v>20</v>
      </c>
      <c r="Q302" s="1" t="s">
        <v>643</v>
      </c>
      <c r="R302" s="1" t="str">
        <f t="shared" si="19"/>
        <v>High Risk</v>
      </c>
      <c r="S302" s="1">
        <f t="shared" si="20"/>
        <v>10</v>
      </c>
      <c r="T302" s="1" t="str">
        <f t="shared" si="21"/>
        <v>Low Risk</v>
      </c>
      <c r="U302" s="1" t="str">
        <f t="shared" si="22"/>
        <v>REVIEW</v>
      </c>
      <c r="V302" s="1">
        <f t="shared" si="23"/>
        <v>682.40105370781987</v>
      </c>
    </row>
    <row r="303" spans="1:22" x14ac:dyDescent="0.3">
      <c r="A303" s="1" t="s">
        <v>326</v>
      </c>
      <c r="B303" s="1" t="s">
        <v>14</v>
      </c>
      <c r="C303" s="1" t="s">
        <v>20</v>
      </c>
      <c r="D303">
        <v>0</v>
      </c>
      <c r="E303" s="1" t="s">
        <v>25</v>
      </c>
      <c r="F303" s="1" t="s">
        <v>15</v>
      </c>
      <c r="G303">
        <v>2875</v>
      </c>
      <c r="H303">
        <v>1750</v>
      </c>
      <c r="I303">
        <v>105</v>
      </c>
      <c r="J303">
        <v>360</v>
      </c>
      <c r="K303">
        <v>1</v>
      </c>
      <c r="L303" s="1" t="s">
        <v>31</v>
      </c>
      <c r="M303" s="1" t="s">
        <v>18</v>
      </c>
      <c r="N303">
        <v>4625</v>
      </c>
      <c r="O303" s="1" t="s">
        <v>643</v>
      </c>
      <c r="P303">
        <v>15</v>
      </c>
      <c r="Q303" s="1" t="s">
        <v>643</v>
      </c>
      <c r="R303" s="1" t="str">
        <f t="shared" si="19"/>
        <v>Medium Risk</v>
      </c>
      <c r="S303" s="1">
        <f t="shared" si="20"/>
        <v>45</v>
      </c>
      <c r="T303" s="1" t="str">
        <f t="shared" si="21"/>
        <v>Low Risk</v>
      </c>
      <c r="U303" s="1" t="str">
        <f t="shared" si="22"/>
        <v>APPROVE</v>
      </c>
      <c r="V303" s="1">
        <f t="shared" si="23"/>
        <v>770.45280257334502</v>
      </c>
    </row>
    <row r="304" spans="1:22" x14ac:dyDescent="0.3">
      <c r="A304" s="1" t="s">
        <v>327</v>
      </c>
      <c r="B304" s="1" t="s">
        <v>42</v>
      </c>
      <c r="C304" s="1" t="s">
        <v>15</v>
      </c>
      <c r="D304">
        <v>0</v>
      </c>
      <c r="E304" s="1" t="s">
        <v>16</v>
      </c>
      <c r="F304" s="1" t="s">
        <v>15</v>
      </c>
      <c r="G304">
        <v>5000</v>
      </c>
      <c r="H304">
        <v>0</v>
      </c>
      <c r="I304">
        <v>132</v>
      </c>
      <c r="J304">
        <v>360</v>
      </c>
      <c r="K304">
        <v>1</v>
      </c>
      <c r="L304" s="1" t="s">
        <v>21</v>
      </c>
      <c r="M304" s="1" t="s">
        <v>18</v>
      </c>
      <c r="N304">
        <v>5000</v>
      </c>
      <c r="O304" s="1" t="s">
        <v>643</v>
      </c>
      <c r="P304">
        <v>35</v>
      </c>
      <c r="Q304" s="1" t="s">
        <v>643</v>
      </c>
      <c r="R304" s="1" t="str">
        <f t="shared" si="19"/>
        <v>Medium Risk</v>
      </c>
      <c r="S304" s="1">
        <f t="shared" si="20"/>
        <v>65</v>
      </c>
      <c r="T304" s="1" t="str">
        <f t="shared" si="21"/>
        <v>Low Risk</v>
      </c>
      <c r="U304" s="1" t="str">
        <f t="shared" si="22"/>
        <v>APPROVE</v>
      </c>
      <c r="V304" s="1">
        <f t="shared" si="23"/>
        <v>968.56923752077671</v>
      </c>
    </row>
    <row r="305" spans="1:22" x14ac:dyDescent="0.3">
      <c r="A305" s="1" t="s">
        <v>328</v>
      </c>
      <c r="B305" s="1" t="s">
        <v>14</v>
      </c>
      <c r="C305" s="1" t="s">
        <v>20</v>
      </c>
      <c r="D305">
        <v>1</v>
      </c>
      <c r="E305" s="1" t="s">
        <v>16</v>
      </c>
      <c r="F305" s="1" t="s">
        <v>15</v>
      </c>
      <c r="G305">
        <v>1625</v>
      </c>
      <c r="H305">
        <v>1803</v>
      </c>
      <c r="I305">
        <v>96</v>
      </c>
      <c r="J305">
        <v>360</v>
      </c>
      <c r="K305">
        <v>1</v>
      </c>
      <c r="L305" s="1" t="s">
        <v>17</v>
      </c>
      <c r="M305" s="1" t="s">
        <v>18</v>
      </c>
      <c r="N305">
        <v>3428</v>
      </c>
      <c r="O305" s="1" t="s">
        <v>643</v>
      </c>
      <c r="P305">
        <v>40</v>
      </c>
      <c r="Q305" s="1" t="s">
        <v>643</v>
      </c>
      <c r="R305" s="1" t="str">
        <f t="shared" si="19"/>
        <v>Medium Risk</v>
      </c>
      <c r="S305" s="1">
        <f t="shared" si="20"/>
        <v>70</v>
      </c>
      <c r="T305" s="1" t="str">
        <f t="shared" si="21"/>
        <v>Low Risk</v>
      </c>
      <c r="U305" s="1" t="str">
        <f t="shared" si="22"/>
        <v>APPROVE</v>
      </c>
      <c r="V305" s="1">
        <f t="shared" si="23"/>
        <v>704.41399092420113</v>
      </c>
    </row>
    <row r="306" spans="1:22" x14ac:dyDescent="0.3">
      <c r="A306" s="1" t="s">
        <v>329</v>
      </c>
      <c r="B306" s="1" t="s">
        <v>14</v>
      </c>
      <c r="C306" s="1" t="s">
        <v>15</v>
      </c>
      <c r="D306">
        <v>0</v>
      </c>
      <c r="E306" s="1" t="s">
        <v>16</v>
      </c>
      <c r="F306" s="1" t="s">
        <v>15</v>
      </c>
      <c r="G306">
        <v>4000</v>
      </c>
      <c r="H306">
        <v>2500</v>
      </c>
      <c r="I306">
        <v>140</v>
      </c>
      <c r="J306">
        <v>360</v>
      </c>
      <c r="K306">
        <v>1</v>
      </c>
      <c r="L306" s="1" t="s">
        <v>21</v>
      </c>
      <c r="M306" s="1" t="s">
        <v>18</v>
      </c>
      <c r="N306">
        <v>6500</v>
      </c>
      <c r="O306" s="1" t="s">
        <v>643</v>
      </c>
      <c r="P306">
        <v>35</v>
      </c>
      <c r="Q306" s="1" t="s">
        <v>643</v>
      </c>
      <c r="R306" s="1" t="str">
        <f t="shared" si="19"/>
        <v>Medium Risk</v>
      </c>
      <c r="S306" s="1">
        <f t="shared" si="20"/>
        <v>65</v>
      </c>
      <c r="T306" s="1" t="str">
        <f t="shared" si="21"/>
        <v>Low Risk</v>
      </c>
      <c r="U306" s="1" t="str">
        <f t="shared" si="22"/>
        <v>APPROVE</v>
      </c>
      <c r="V306" s="1">
        <f t="shared" si="23"/>
        <v>1027.2704034311266</v>
      </c>
    </row>
    <row r="307" spans="1:22" x14ac:dyDescent="0.3">
      <c r="A307" s="1" t="s">
        <v>330</v>
      </c>
      <c r="B307" s="1" t="s">
        <v>14</v>
      </c>
      <c r="C307" s="1" t="s">
        <v>15</v>
      </c>
      <c r="D307">
        <v>0</v>
      </c>
      <c r="E307" s="1" t="s">
        <v>25</v>
      </c>
      <c r="F307" s="1" t="s">
        <v>15</v>
      </c>
      <c r="G307">
        <v>2000</v>
      </c>
      <c r="H307">
        <v>0</v>
      </c>
      <c r="I307">
        <v>146</v>
      </c>
      <c r="J307">
        <v>360</v>
      </c>
      <c r="K307">
        <v>1</v>
      </c>
      <c r="L307" s="1" t="s">
        <v>17</v>
      </c>
      <c r="M307" s="1" t="s">
        <v>22</v>
      </c>
      <c r="N307">
        <v>2000</v>
      </c>
      <c r="O307" s="1" t="s">
        <v>644</v>
      </c>
      <c r="P307">
        <v>10</v>
      </c>
      <c r="Q307" s="1" t="s">
        <v>644</v>
      </c>
      <c r="R307" s="1" t="str">
        <f t="shared" si="19"/>
        <v>High Risk</v>
      </c>
      <c r="S307" s="1">
        <f t="shared" si="20"/>
        <v>50</v>
      </c>
      <c r="T307" s="1" t="str">
        <f t="shared" si="21"/>
        <v>Low Risk</v>
      </c>
      <c r="U307" s="1" t="str">
        <f t="shared" si="22"/>
        <v>APPROVE</v>
      </c>
      <c r="V307" s="1">
        <f t="shared" si="23"/>
        <v>1071.2962778638891</v>
      </c>
    </row>
    <row r="308" spans="1:22" x14ac:dyDescent="0.3">
      <c r="A308" s="1" t="s">
        <v>331</v>
      </c>
      <c r="B308" s="1" t="s">
        <v>42</v>
      </c>
      <c r="C308" s="1" t="s">
        <v>15</v>
      </c>
      <c r="D308">
        <v>0</v>
      </c>
      <c r="E308" s="1" t="s">
        <v>16</v>
      </c>
      <c r="F308" s="1" t="s">
        <v>15</v>
      </c>
      <c r="G308">
        <v>3762</v>
      </c>
      <c r="H308">
        <v>1666</v>
      </c>
      <c r="I308">
        <v>135</v>
      </c>
      <c r="J308">
        <v>360</v>
      </c>
      <c r="K308">
        <v>1</v>
      </c>
      <c r="L308" s="1" t="s">
        <v>21</v>
      </c>
      <c r="M308" s="1" t="s">
        <v>18</v>
      </c>
      <c r="N308">
        <v>5428</v>
      </c>
      <c r="O308" s="1" t="s">
        <v>643</v>
      </c>
      <c r="P308">
        <v>35</v>
      </c>
      <c r="Q308" s="1" t="s">
        <v>643</v>
      </c>
      <c r="R308" s="1" t="str">
        <f t="shared" si="19"/>
        <v>Medium Risk</v>
      </c>
      <c r="S308" s="1">
        <f t="shared" si="20"/>
        <v>65</v>
      </c>
      <c r="T308" s="1" t="str">
        <f t="shared" si="21"/>
        <v>Low Risk</v>
      </c>
      <c r="U308" s="1" t="str">
        <f t="shared" si="22"/>
        <v>APPROVE</v>
      </c>
      <c r="V308" s="1">
        <f t="shared" si="23"/>
        <v>990.58217473715786</v>
      </c>
    </row>
    <row r="309" spans="1:22" x14ac:dyDescent="0.3">
      <c r="A309" s="1" t="s">
        <v>332</v>
      </c>
      <c r="B309" s="1" t="s">
        <v>42</v>
      </c>
      <c r="C309" s="1" t="s">
        <v>15</v>
      </c>
      <c r="D309">
        <v>0</v>
      </c>
      <c r="E309" s="1" t="s">
        <v>16</v>
      </c>
      <c r="F309" s="1" t="s">
        <v>15</v>
      </c>
      <c r="G309">
        <v>2400</v>
      </c>
      <c r="H309">
        <v>1863</v>
      </c>
      <c r="I309">
        <v>104</v>
      </c>
      <c r="J309">
        <v>360</v>
      </c>
      <c r="K309">
        <v>0</v>
      </c>
      <c r="L309" s="1" t="s">
        <v>17</v>
      </c>
      <c r="M309" s="1" t="s">
        <v>22</v>
      </c>
      <c r="N309">
        <v>4263</v>
      </c>
      <c r="O309" s="1" t="s">
        <v>643</v>
      </c>
      <c r="P309">
        <v>40</v>
      </c>
      <c r="Q309" s="1" t="s">
        <v>643</v>
      </c>
      <c r="R309" s="1" t="str">
        <f t="shared" si="19"/>
        <v>High Risk</v>
      </c>
      <c r="S309" s="1">
        <f t="shared" si="20"/>
        <v>30</v>
      </c>
      <c r="T309" s="1" t="str">
        <f t="shared" si="21"/>
        <v>Low Risk</v>
      </c>
      <c r="U309" s="1" t="str">
        <f t="shared" si="22"/>
        <v>REVIEW</v>
      </c>
      <c r="V309" s="1">
        <f t="shared" si="23"/>
        <v>763.11515683455127</v>
      </c>
    </row>
    <row r="310" spans="1:22" x14ac:dyDescent="0.3">
      <c r="A310" s="1" t="s">
        <v>333</v>
      </c>
      <c r="B310" s="1" t="s">
        <v>14</v>
      </c>
      <c r="C310" s="1" t="s">
        <v>15</v>
      </c>
      <c r="D310">
        <v>0</v>
      </c>
      <c r="E310" s="1" t="s">
        <v>16</v>
      </c>
      <c r="F310" s="1" t="s">
        <v>15</v>
      </c>
      <c r="G310">
        <v>20233</v>
      </c>
      <c r="H310">
        <v>0</v>
      </c>
      <c r="I310">
        <v>480</v>
      </c>
      <c r="J310">
        <v>360</v>
      </c>
      <c r="K310">
        <v>1</v>
      </c>
      <c r="L310" s="1" t="s">
        <v>21</v>
      </c>
      <c r="M310" s="1" t="s">
        <v>22</v>
      </c>
      <c r="N310">
        <v>20233</v>
      </c>
      <c r="O310" s="1" t="s">
        <v>645</v>
      </c>
      <c r="P310">
        <v>45</v>
      </c>
      <c r="Q310" s="1" t="s">
        <v>645</v>
      </c>
      <c r="R310" s="1" t="str">
        <f t="shared" si="19"/>
        <v>Low Risk</v>
      </c>
      <c r="S310" s="1">
        <f t="shared" si="20"/>
        <v>85</v>
      </c>
      <c r="T310" s="1" t="str">
        <f t="shared" si="21"/>
        <v>Low Risk</v>
      </c>
      <c r="U310" s="1" t="str">
        <f t="shared" si="22"/>
        <v>APPROVE</v>
      </c>
      <c r="V310" s="1">
        <f t="shared" si="23"/>
        <v>3522.0699546210058</v>
      </c>
    </row>
    <row r="311" spans="1:22" x14ac:dyDescent="0.3">
      <c r="A311" s="1" t="s">
        <v>334</v>
      </c>
      <c r="B311" s="1" t="s">
        <v>14</v>
      </c>
      <c r="C311" s="1" t="s">
        <v>20</v>
      </c>
      <c r="D311">
        <v>2</v>
      </c>
      <c r="E311" s="1" t="s">
        <v>25</v>
      </c>
      <c r="F311" s="1" t="s">
        <v>15</v>
      </c>
      <c r="G311">
        <v>7667</v>
      </c>
      <c r="H311">
        <v>0</v>
      </c>
      <c r="I311">
        <v>185</v>
      </c>
      <c r="J311">
        <v>360</v>
      </c>
      <c r="K311">
        <v>0</v>
      </c>
      <c r="L311" s="1" t="s">
        <v>21</v>
      </c>
      <c r="M311" s="1" t="s">
        <v>18</v>
      </c>
      <c r="N311">
        <v>7667</v>
      </c>
      <c r="O311" s="1" t="s">
        <v>643</v>
      </c>
      <c r="P311">
        <v>15</v>
      </c>
      <c r="Q311" s="1" t="s">
        <v>643</v>
      </c>
      <c r="R311" s="1" t="str">
        <f t="shared" si="19"/>
        <v>High Risk</v>
      </c>
      <c r="S311" s="1">
        <f t="shared" si="20"/>
        <v>25</v>
      </c>
      <c r="T311" s="1" t="str">
        <f t="shared" si="21"/>
        <v>Low Risk</v>
      </c>
      <c r="U311" s="1" t="str">
        <f t="shared" si="22"/>
        <v>REVIEW</v>
      </c>
      <c r="V311" s="1">
        <f t="shared" si="23"/>
        <v>1357.464461676846</v>
      </c>
    </row>
    <row r="312" spans="1:22" x14ac:dyDescent="0.3">
      <c r="A312" s="1" t="s">
        <v>335</v>
      </c>
      <c r="B312" s="1" t="s">
        <v>42</v>
      </c>
      <c r="C312" s="1" t="s">
        <v>15</v>
      </c>
      <c r="D312">
        <v>0</v>
      </c>
      <c r="E312" s="1" t="s">
        <v>16</v>
      </c>
      <c r="F312" s="1" t="s">
        <v>15</v>
      </c>
      <c r="G312">
        <v>2917</v>
      </c>
      <c r="H312">
        <v>0</v>
      </c>
      <c r="I312">
        <v>84</v>
      </c>
      <c r="J312">
        <v>360</v>
      </c>
      <c r="K312">
        <v>1</v>
      </c>
      <c r="L312" s="1" t="s">
        <v>31</v>
      </c>
      <c r="M312" s="1" t="s">
        <v>18</v>
      </c>
      <c r="N312">
        <v>2917</v>
      </c>
      <c r="O312" s="1" t="s">
        <v>644</v>
      </c>
      <c r="P312">
        <v>25</v>
      </c>
      <c r="Q312" s="1" t="s">
        <v>644</v>
      </c>
      <c r="R312" s="1" t="str">
        <f t="shared" si="19"/>
        <v>High Risk</v>
      </c>
      <c r="S312" s="1">
        <f t="shared" si="20"/>
        <v>65</v>
      </c>
      <c r="T312" s="1" t="str">
        <f t="shared" si="21"/>
        <v>Low Risk</v>
      </c>
      <c r="U312" s="1" t="str">
        <f t="shared" si="22"/>
        <v>APPROVE</v>
      </c>
      <c r="V312" s="1">
        <f t="shared" si="23"/>
        <v>616.36224205867609</v>
      </c>
    </row>
    <row r="313" spans="1:22" x14ac:dyDescent="0.3">
      <c r="A313" s="1" t="s">
        <v>336</v>
      </c>
      <c r="B313" s="1" t="s">
        <v>14</v>
      </c>
      <c r="C313" s="1" t="s">
        <v>15</v>
      </c>
      <c r="D313">
        <v>0</v>
      </c>
      <c r="E313" s="1" t="s">
        <v>25</v>
      </c>
      <c r="F313" s="1" t="s">
        <v>15</v>
      </c>
      <c r="G313">
        <v>2927</v>
      </c>
      <c r="H313">
        <v>2405</v>
      </c>
      <c r="I313">
        <v>111</v>
      </c>
      <c r="J313">
        <v>360</v>
      </c>
      <c r="K313">
        <v>1</v>
      </c>
      <c r="L313" s="1" t="s">
        <v>31</v>
      </c>
      <c r="M313" s="1" t="s">
        <v>18</v>
      </c>
      <c r="N313">
        <v>5332</v>
      </c>
      <c r="O313" s="1" t="s">
        <v>643</v>
      </c>
      <c r="P313">
        <v>15</v>
      </c>
      <c r="Q313" s="1" t="s">
        <v>643</v>
      </c>
      <c r="R313" s="1" t="str">
        <f t="shared" si="19"/>
        <v>Medium Risk</v>
      </c>
      <c r="S313" s="1">
        <f t="shared" si="20"/>
        <v>45</v>
      </c>
      <c r="T313" s="1" t="str">
        <f t="shared" si="21"/>
        <v>Low Risk</v>
      </c>
      <c r="U313" s="1" t="str">
        <f t="shared" si="22"/>
        <v>APPROVE</v>
      </c>
      <c r="V313" s="1">
        <f t="shared" si="23"/>
        <v>814.47867700610766</v>
      </c>
    </row>
    <row r="314" spans="1:22" x14ac:dyDescent="0.3">
      <c r="A314" s="1" t="s">
        <v>337</v>
      </c>
      <c r="B314" s="1" t="s">
        <v>42</v>
      </c>
      <c r="C314" s="1" t="s">
        <v>15</v>
      </c>
      <c r="D314">
        <v>0</v>
      </c>
      <c r="E314" s="1" t="s">
        <v>16</v>
      </c>
      <c r="F314" s="1" t="s">
        <v>15</v>
      </c>
      <c r="G314">
        <v>2507</v>
      </c>
      <c r="H314">
        <v>0</v>
      </c>
      <c r="I314">
        <v>56</v>
      </c>
      <c r="J314">
        <v>360</v>
      </c>
      <c r="K314">
        <v>1</v>
      </c>
      <c r="L314" s="1" t="s">
        <v>21</v>
      </c>
      <c r="M314" s="1" t="s">
        <v>18</v>
      </c>
      <c r="N314">
        <v>2507</v>
      </c>
      <c r="O314" s="1" t="s">
        <v>644</v>
      </c>
      <c r="P314">
        <v>25</v>
      </c>
      <c r="Q314" s="1" t="s">
        <v>644</v>
      </c>
      <c r="R314" s="1" t="str">
        <f t="shared" si="19"/>
        <v>High Risk</v>
      </c>
      <c r="S314" s="1">
        <f t="shared" si="20"/>
        <v>65</v>
      </c>
      <c r="T314" s="1" t="str">
        <f t="shared" si="21"/>
        <v>Low Risk</v>
      </c>
      <c r="U314" s="1" t="str">
        <f t="shared" si="22"/>
        <v>APPROVE</v>
      </c>
      <c r="V314" s="1">
        <f t="shared" si="23"/>
        <v>410.90816137245071</v>
      </c>
    </row>
    <row r="315" spans="1:22" x14ac:dyDescent="0.3">
      <c r="A315" s="1" t="s">
        <v>338</v>
      </c>
      <c r="B315" s="1" t="s">
        <v>14</v>
      </c>
      <c r="C315" s="1" t="s">
        <v>20</v>
      </c>
      <c r="D315">
        <v>2</v>
      </c>
      <c r="E315" s="1" t="s">
        <v>16</v>
      </c>
      <c r="F315" s="1" t="s">
        <v>20</v>
      </c>
      <c r="G315">
        <v>5746</v>
      </c>
      <c r="H315">
        <v>0</v>
      </c>
      <c r="I315">
        <v>144</v>
      </c>
      <c r="J315">
        <v>84</v>
      </c>
      <c r="K315">
        <v>0</v>
      </c>
      <c r="L315" s="1" t="s">
        <v>21</v>
      </c>
      <c r="M315" s="1" t="s">
        <v>18</v>
      </c>
      <c r="N315">
        <v>5746</v>
      </c>
      <c r="O315" s="1" t="s">
        <v>643</v>
      </c>
      <c r="P315">
        <v>35</v>
      </c>
      <c r="Q315" s="1" t="s">
        <v>643</v>
      </c>
      <c r="R315" s="1" t="str">
        <f t="shared" si="19"/>
        <v>High Risk</v>
      </c>
      <c r="S315" s="1">
        <f t="shared" si="20"/>
        <v>45</v>
      </c>
      <c r="T315" s="1" t="str">
        <f t="shared" si="21"/>
        <v>Low Risk</v>
      </c>
      <c r="U315" s="1" t="str">
        <f t="shared" si="22"/>
        <v>REVIEW</v>
      </c>
      <c r="V315" s="1">
        <f t="shared" si="23"/>
        <v>2244.414873984414</v>
      </c>
    </row>
    <row r="316" spans="1:22" x14ac:dyDescent="0.3">
      <c r="A316" s="1" t="s">
        <v>339</v>
      </c>
      <c r="B316" s="1" t="s">
        <v>646</v>
      </c>
      <c r="C316" s="1" t="s">
        <v>20</v>
      </c>
      <c r="D316">
        <v>0</v>
      </c>
      <c r="E316" s="1" t="s">
        <v>16</v>
      </c>
      <c r="F316" s="1" t="s">
        <v>15</v>
      </c>
      <c r="G316">
        <v>2473</v>
      </c>
      <c r="H316">
        <v>1843</v>
      </c>
      <c r="I316">
        <v>159</v>
      </c>
      <c r="J316">
        <v>360</v>
      </c>
      <c r="K316">
        <v>1</v>
      </c>
      <c r="L316" s="1" t="s">
        <v>21</v>
      </c>
      <c r="M316" s="1" t="s">
        <v>22</v>
      </c>
      <c r="N316">
        <v>4316</v>
      </c>
      <c r="O316" s="1" t="s">
        <v>643</v>
      </c>
      <c r="P316">
        <v>35</v>
      </c>
      <c r="Q316" s="1" t="s">
        <v>643</v>
      </c>
      <c r="R316" s="1" t="str">
        <f t="shared" si="19"/>
        <v>Medium Risk</v>
      </c>
      <c r="S316" s="1">
        <f t="shared" si="20"/>
        <v>65</v>
      </c>
      <c r="T316" s="1" t="str">
        <f t="shared" si="21"/>
        <v>Low Risk</v>
      </c>
      <c r="U316" s="1" t="str">
        <f t="shared" si="22"/>
        <v>APPROVE</v>
      </c>
      <c r="V316" s="1">
        <f t="shared" si="23"/>
        <v>1166.6856724682082</v>
      </c>
    </row>
    <row r="317" spans="1:22" x14ac:dyDescent="0.3">
      <c r="A317" s="1" t="s">
        <v>340</v>
      </c>
      <c r="B317" s="1" t="s">
        <v>14</v>
      </c>
      <c r="C317" s="1" t="s">
        <v>20</v>
      </c>
      <c r="D317">
        <v>1</v>
      </c>
      <c r="E317" s="1" t="s">
        <v>25</v>
      </c>
      <c r="F317" s="1" t="s">
        <v>15</v>
      </c>
      <c r="G317">
        <v>3399</v>
      </c>
      <c r="H317">
        <v>1640</v>
      </c>
      <c r="I317">
        <v>111</v>
      </c>
      <c r="J317">
        <v>180</v>
      </c>
      <c r="K317">
        <v>1</v>
      </c>
      <c r="L317" s="1" t="s">
        <v>17</v>
      </c>
      <c r="M317" s="1" t="s">
        <v>18</v>
      </c>
      <c r="N317">
        <v>5039</v>
      </c>
      <c r="O317" s="1" t="s">
        <v>643</v>
      </c>
      <c r="P317">
        <v>20</v>
      </c>
      <c r="Q317" s="1" t="s">
        <v>643</v>
      </c>
      <c r="R317" s="1" t="str">
        <f t="shared" si="19"/>
        <v>Medium Risk</v>
      </c>
      <c r="S317" s="1">
        <f t="shared" si="20"/>
        <v>50</v>
      </c>
      <c r="T317" s="1" t="str">
        <f t="shared" si="21"/>
        <v>Low Risk</v>
      </c>
      <c r="U317" s="1" t="str">
        <f t="shared" si="22"/>
        <v>APPROVE</v>
      </c>
      <c r="V317" s="1">
        <f t="shared" si="23"/>
        <v>1060.7738136066901</v>
      </c>
    </row>
    <row r="318" spans="1:22" x14ac:dyDescent="0.3">
      <c r="A318" s="1" t="s">
        <v>341</v>
      </c>
      <c r="B318" s="1" t="s">
        <v>14</v>
      </c>
      <c r="C318" s="1" t="s">
        <v>20</v>
      </c>
      <c r="D318">
        <v>2</v>
      </c>
      <c r="E318" s="1" t="s">
        <v>16</v>
      </c>
      <c r="F318" s="1" t="s">
        <v>15</v>
      </c>
      <c r="G318">
        <v>3717</v>
      </c>
      <c r="H318">
        <v>0</v>
      </c>
      <c r="I318">
        <v>120</v>
      </c>
      <c r="J318">
        <v>360</v>
      </c>
      <c r="K318">
        <v>1</v>
      </c>
      <c r="L318" s="1" t="s">
        <v>31</v>
      </c>
      <c r="M318" s="1" t="s">
        <v>18</v>
      </c>
      <c r="N318">
        <v>3717</v>
      </c>
      <c r="O318" s="1" t="s">
        <v>643</v>
      </c>
      <c r="P318">
        <v>35</v>
      </c>
      <c r="Q318" s="1" t="s">
        <v>643</v>
      </c>
      <c r="R318" s="1" t="str">
        <f t="shared" si="19"/>
        <v>Medium Risk</v>
      </c>
      <c r="S318" s="1">
        <f t="shared" si="20"/>
        <v>65</v>
      </c>
      <c r="T318" s="1" t="str">
        <f t="shared" si="21"/>
        <v>Low Risk</v>
      </c>
      <c r="U318" s="1" t="str">
        <f t="shared" si="22"/>
        <v>APPROVE</v>
      </c>
      <c r="V318" s="1">
        <f t="shared" si="23"/>
        <v>880.51748865525144</v>
      </c>
    </row>
    <row r="319" spans="1:22" x14ac:dyDescent="0.3">
      <c r="A319" s="1" t="s">
        <v>342</v>
      </c>
      <c r="B319" s="1" t="s">
        <v>14</v>
      </c>
      <c r="C319" s="1" t="s">
        <v>20</v>
      </c>
      <c r="D319">
        <v>0</v>
      </c>
      <c r="E319" s="1" t="s">
        <v>16</v>
      </c>
      <c r="F319" s="1" t="s">
        <v>15</v>
      </c>
      <c r="G319">
        <v>2058</v>
      </c>
      <c r="H319">
        <v>2134</v>
      </c>
      <c r="I319">
        <v>88</v>
      </c>
      <c r="J319">
        <v>360</v>
      </c>
      <c r="K319">
        <v>0</v>
      </c>
      <c r="L319" s="1" t="s">
        <v>17</v>
      </c>
      <c r="M319" s="1" t="s">
        <v>18</v>
      </c>
      <c r="N319">
        <v>4192</v>
      </c>
      <c r="O319" s="1" t="s">
        <v>643</v>
      </c>
      <c r="P319">
        <v>40</v>
      </c>
      <c r="Q319" s="1" t="s">
        <v>643</v>
      </c>
      <c r="R319" s="1" t="str">
        <f t="shared" si="19"/>
        <v>High Risk</v>
      </c>
      <c r="S319" s="1">
        <f t="shared" si="20"/>
        <v>30</v>
      </c>
      <c r="T319" s="1" t="str">
        <f t="shared" si="21"/>
        <v>Low Risk</v>
      </c>
      <c r="U319" s="1" t="str">
        <f t="shared" si="22"/>
        <v>REVIEW</v>
      </c>
      <c r="V319" s="1">
        <f t="shared" si="23"/>
        <v>645.7128250138511</v>
      </c>
    </row>
    <row r="320" spans="1:22" x14ac:dyDescent="0.3">
      <c r="A320" s="1" t="s">
        <v>343</v>
      </c>
      <c r="B320" s="1" t="s">
        <v>42</v>
      </c>
      <c r="C320" s="1" t="s">
        <v>15</v>
      </c>
      <c r="D320">
        <v>1</v>
      </c>
      <c r="E320" s="1" t="s">
        <v>16</v>
      </c>
      <c r="F320" s="1" t="s">
        <v>15</v>
      </c>
      <c r="G320">
        <v>3541</v>
      </c>
      <c r="H320">
        <v>0</v>
      </c>
      <c r="I320">
        <v>112</v>
      </c>
      <c r="J320">
        <v>360</v>
      </c>
      <c r="K320">
        <v>0</v>
      </c>
      <c r="L320" s="1" t="s">
        <v>31</v>
      </c>
      <c r="M320" s="1" t="s">
        <v>18</v>
      </c>
      <c r="N320">
        <v>3541</v>
      </c>
      <c r="O320" s="1" t="s">
        <v>643</v>
      </c>
      <c r="P320">
        <v>35</v>
      </c>
      <c r="Q320" s="1" t="s">
        <v>643</v>
      </c>
      <c r="R320" s="1" t="str">
        <f t="shared" si="19"/>
        <v>High Risk</v>
      </c>
      <c r="S320" s="1">
        <f t="shared" si="20"/>
        <v>25</v>
      </c>
      <c r="T320" s="1" t="str">
        <f t="shared" si="21"/>
        <v>Low Risk</v>
      </c>
      <c r="U320" s="1" t="str">
        <f t="shared" si="22"/>
        <v>REVIEW</v>
      </c>
      <c r="V320" s="1">
        <f t="shared" si="23"/>
        <v>821.81632274490141</v>
      </c>
    </row>
    <row r="321" spans="1:22" x14ac:dyDescent="0.3">
      <c r="A321" s="1" t="s">
        <v>344</v>
      </c>
      <c r="B321" s="1" t="s">
        <v>14</v>
      </c>
      <c r="C321" s="1" t="s">
        <v>20</v>
      </c>
      <c r="D321">
        <v>1</v>
      </c>
      <c r="E321" s="1" t="s">
        <v>16</v>
      </c>
      <c r="F321" s="1" t="s">
        <v>20</v>
      </c>
      <c r="G321">
        <v>10000</v>
      </c>
      <c r="H321">
        <v>0</v>
      </c>
      <c r="I321">
        <v>155</v>
      </c>
      <c r="J321">
        <v>360</v>
      </c>
      <c r="K321">
        <v>1</v>
      </c>
      <c r="L321" s="1" t="s">
        <v>21</v>
      </c>
      <c r="M321" s="1" t="s">
        <v>22</v>
      </c>
      <c r="N321">
        <v>10000</v>
      </c>
      <c r="O321" s="1" t="s">
        <v>645</v>
      </c>
      <c r="P321">
        <v>45</v>
      </c>
      <c r="Q321" s="1" t="s">
        <v>645</v>
      </c>
      <c r="R321" s="1" t="str">
        <f t="shared" si="19"/>
        <v>Low Risk</v>
      </c>
      <c r="S321" s="1">
        <f t="shared" si="20"/>
        <v>85</v>
      </c>
      <c r="T321" s="1" t="str">
        <f t="shared" si="21"/>
        <v>Low Risk</v>
      </c>
      <c r="U321" s="1" t="str">
        <f t="shared" si="22"/>
        <v>APPROVE</v>
      </c>
      <c r="V321" s="1">
        <f t="shared" si="23"/>
        <v>1137.3350895130332</v>
      </c>
    </row>
    <row r="322" spans="1:22" x14ac:dyDescent="0.3">
      <c r="A322" s="1" t="s">
        <v>345</v>
      </c>
      <c r="B322" s="1" t="s">
        <v>14</v>
      </c>
      <c r="C322" s="1" t="s">
        <v>20</v>
      </c>
      <c r="D322">
        <v>0</v>
      </c>
      <c r="E322" s="1" t="s">
        <v>16</v>
      </c>
      <c r="F322" s="1" t="s">
        <v>15</v>
      </c>
      <c r="G322">
        <v>2400</v>
      </c>
      <c r="H322">
        <v>2167</v>
      </c>
      <c r="I322">
        <v>115</v>
      </c>
      <c r="J322">
        <v>360</v>
      </c>
      <c r="K322">
        <v>1</v>
      </c>
      <c r="L322" s="1" t="s">
        <v>31</v>
      </c>
      <c r="M322" s="1" t="s">
        <v>18</v>
      </c>
      <c r="N322">
        <v>4567</v>
      </c>
      <c r="O322" s="1" t="s">
        <v>643</v>
      </c>
      <c r="P322">
        <v>35</v>
      </c>
      <c r="Q322" s="1" t="s">
        <v>643</v>
      </c>
      <c r="R322" s="1" t="str">
        <f t="shared" ref="R322:R385" si="24">IF(AND(K322=1,O322="High Income"),"Low Risk",IF(AND(K322=1,O322="Medium Income"),"Medium Risk","High Risk"))</f>
        <v>Medium Risk</v>
      </c>
      <c r="S322" s="1">
        <f t="shared" ref="S322:S385" si="25">(IF(K322=1,40,0))+(IF(E322="Graduate",20,0))+(IF(G322&gt;5000,20,0))+(IF(L322="Urban",10,5))</f>
        <v>65</v>
      </c>
      <c r="T322" s="1" t="str">
        <f t="shared" ref="T322:T385" si="26">IF(R322&lt;=25,"Very High Risk",IF(R322&lt;=50,"High Risk",IF(R322&lt;=75,"Medium Risk","Low Risk")))</f>
        <v>Low Risk</v>
      </c>
      <c r="U322" s="1" t="str">
        <f t="shared" ref="U322:U385" si="27">IF(AND(K322=1,S322&lt;&gt;"Very High Risk",N322&gt;=I322*0.3),"APPROVE","REVIEW")</f>
        <v>APPROVE</v>
      </c>
      <c r="V322" s="1">
        <f t="shared" ref="V322:V385" si="28">IF(I322&gt;0,PMT(0.08/12,J322,-I322*1000),"N/A")</f>
        <v>843.82925996128267</v>
      </c>
    </row>
    <row r="323" spans="1:22" x14ac:dyDescent="0.3">
      <c r="A323" s="1" t="s">
        <v>346</v>
      </c>
      <c r="B323" s="1" t="s">
        <v>14</v>
      </c>
      <c r="C323" s="1" t="s">
        <v>20</v>
      </c>
      <c r="D323">
        <v>3</v>
      </c>
      <c r="E323" s="1" t="s">
        <v>16</v>
      </c>
      <c r="F323" s="1" t="s">
        <v>15</v>
      </c>
      <c r="G323">
        <v>4342</v>
      </c>
      <c r="H323">
        <v>189</v>
      </c>
      <c r="I323">
        <v>124</v>
      </c>
      <c r="J323">
        <v>360</v>
      </c>
      <c r="K323">
        <v>1</v>
      </c>
      <c r="L323" s="1" t="s">
        <v>31</v>
      </c>
      <c r="M323" s="1" t="s">
        <v>18</v>
      </c>
      <c r="N323">
        <v>4531</v>
      </c>
      <c r="O323" s="1" t="s">
        <v>643</v>
      </c>
      <c r="P323">
        <v>35</v>
      </c>
      <c r="Q323" s="1" t="s">
        <v>643</v>
      </c>
      <c r="R323" s="1" t="str">
        <f t="shared" si="24"/>
        <v>Medium Risk</v>
      </c>
      <c r="S323" s="1">
        <f t="shared" si="25"/>
        <v>65</v>
      </c>
      <c r="T323" s="1" t="str">
        <f t="shared" si="26"/>
        <v>Low Risk</v>
      </c>
      <c r="U323" s="1" t="str">
        <f t="shared" si="27"/>
        <v>APPROVE</v>
      </c>
      <c r="V323" s="1">
        <f t="shared" si="28"/>
        <v>909.86807161042645</v>
      </c>
    </row>
    <row r="324" spans="1:22" x14ac:dyDescent="0.3">
      <c r="A324" s="1" t="s">
        <v>347</v>
      </c>
      <c r="B324" s="1" t="s">
        <v>14</v>
      </c>
      <c r="C324" s="1" t="s">
        <v>20</v>
      </c>
      <c r="D324">
        <v>2</v>
      </c>
      <c r="E324" s="1" t="s">
        <v>25</v>
      </c>
      <c r="F324" s="1" t="s">
        <v>15</v>
      </c>
      <c r="G324">
        <v>3601</v>
      </c>
      <c r="H324">
        <v>1590</v>
      </c>
      <c r="I324">
        <v>146</v>
      </c>
      <c r="J324">
        <v>360</v>
      </c>
      <c r="K324">
        <v>1</v>
      </c>
      <c r="L324" s="1" t="s">
        <v>21</v>
      </c>
      <c r="M324" s="1" t="s">
        <v>18</v>
      </c>
      <c r="N324">
        <v>5191</v>
      </c>
      <c r="O324" s="1" t="s">
        <v>643</v>
      </c>
      <c r="P324">
        <v>15</v>
      </c>
      <c r="Q324" s="1" t="s">
        <v>643</v>
      </c>
      <c r="R324" s="1" t="str">
        <f t="shared" si="24"/>
        <v>Medium Risk</v>
      </c>
      <c r="S324" s="1">
        <f t="shared" si="25"/>
        <v>45</v>
      </c>
      <c r="T324" s="1" t="str">
        <f t="shared" si="26"/>
        <v>Low Risk</v>
      </c>
      <c r="U324" s="1" t="str">
        <f t="shared" si="27"/>
        <v>APPROVE</v>
      </c>
      <c r="V324" s="1">
        <f t="shared" si="28"/>
        <v>1071.2962778638891</v>
      </c>
    </row>
    <row r="325" spans="1:22" x14ac:dyDescent="0.3">
      <c r="A325" s="1" t="s">
        <v>348</v>
      </c>
      <c r="B325" s="1" t="s">
        <v>42</v>
      </c>
      <c r="C325" s="1" t="s">
        <v>15</v>
      </c>
      <c r="D325">
        <v>0</v>
      </c>
      <c r="E325" s="1" t="s">
        <v>16</v>
      </c>
      <c r="F325" s="1" t="s">
        <v>15</v>
      </c>
      <c r="G325">
        <v>3166</v>
      </c>
      <c r="H325">
        <v>2985</v>
      </c>
      <c r="I325">
        <v>132</v>
      </c>
      <c r="J325">
        <v>360</v>
      </c>
      <c r="K325">
        <v>0</v>
      </c>
      <c r="L325" s="1" t="s">
        <v>21</v>
      </c>
      <c r="M325" s="1" t="s">
        <v>18</v>
      </c>
      <c r="N325">
        <v>6151</v>
      </c>
      <c r="O325" s="1" t="s">
        <v>643</v>
      </c>
      <c r="P325">
        <v>35</v>
      </c>
      <c r="Q325" s="1" t="s">
        <v>643</v>
      </c>
      <c r="R325" s="1" t="str">
        <f t="shared" si="24"/>
        <v>High Risk</v>
      </c>
      <c r="S325" s="1">
        <f t="shared" si="25"/>
        <v>25</v>
      </c>
      <c r="T325" s="1" t="str">
        <f t="shared" si="26"/>
        <v>Low Risk</v>
      </c>
      <c r="U325" s="1" t="str">
        <f t="shared" si="27"/>
        <v>REVIEW</v>
      </c>
      <c r="V325" s="1">
        <f t="shared" si="28"/>
        <v>968.56923752077671</v>
      </c>
    </row>
    <row r="326" spans="1:22" x14ac:dyDescent="0.3">
      <c r="A326" s="1" t="s">
        <v>349</v>
      </c>
      <c r="B326" s="1" t="s">
        <v>14</v>
      </c>
      <c r="C326" s="1" t="s">
        <v>20</v>
      </c>
      <c r="D326">
        <v>3</v>
      </c>
      <c r="E326" s="1" t="s">
        <v>16</v>
      </c>
      <c r="F326" s="1" t="s">
        <v>15</v>
      </c>
      <c r="G326">
        <v>15000</v>
      </c>
      <c r="H326">
        <v>0</v>
      </c>
      <c r="I326">
        <v>300</v>
      </c>
      <c r="J326">
        <v>360</v>
      </c>
      <c r="K326">
        <v>1</v>
      </c>
      <c r="L326" s="1" t="s">
        <v>21</v>
      </c>
      <c r="M326" s="1" t="s">
        <v>18</v>
      </c>
      <c r="N326">
        <v>15000</v>
      </c>
      <c r="O326" s="1" t="s">
        <v>645</v>
      </c>
      <c r="P326">
        <v>45</v>
      </c>
      <c r="Q326" s="1" t="s">
        <v>645</v>
      </c>
      <c r="R326" s="1" t="str">
        <f t="shared" si="24"/>
        <v>Low Risk</v>
      </c>
      <c r="S326" s="1">
        <f t="shared" si="25"/>
        <v>85</v>
      </c>
      <c r="T326" s="1" t="str">
        <f t="shared" si="26"/>
        <v>Low Risk</v>
      </c>
      <c r="U326" s="1" t="str">
        <f t="shared" si="27"/>
        <v>APPROVE</v>
      </c>
      <c r="V326" s="1">
        <f t="shared" si="28"/>
        <v>2201.2937216381288</v>
      </c>
    </row>
    <row r="327" spans="1:22" x14ac:dyDescent="0.3">
      <c r="A327" s="1" t="s">
        <v>350</v>
      </c>
      <c r="B327" s="1" t="s">
        <v>14</v>
      </c>
      <c r="C327" s="1" t="s">
        <v>20</v>
      </c>
      <c r="D327">
        <v>1</v>
      </c>
      <c r="E327" s="1" t="s">
        <v>16</v>
      </c>
      <c r="F327" s="1" t="s">
        <v>20</v>
      </c>
      <c r="G327">
        <v>8666</v>
      </c>
      <c r="H327">
        <v>4983</v>
      </c>
      <c r="I327">
        <v>376</v>
      </c>
      <c r="J327">
        <v>360</v>
      </c>
      <c r="K327">
        <v>0</v>
      </c>
      <c r="L327" s="1" t="s">
        <v>21</v>
      </c>
      <c r="M327" s="1" t="s">
        <v>22</v>
      </c>
      <c r="N327">
        <v>13649</v>
      </c>
      <c r="O327" s="1" t="s">
        <v>645</v>
      </c>
      <c r="P327">
        <v>45</v>
      </c>
      <c r="Q327" s="1" t="s">
        <v>645</v>
      </c>
      <c r="R327" s="1" t="str">
        <f t="shared" si="24"/>
        <v>High Risk</v>
      </c>
      <c r="S327" s="1">
        <f t="shared" si="25"/>
        <v>45</v>
      </c>
      <c r="T327" s="1" t="str">
        <f t="shared" si="26"/>
        <v>Low Risk</v>
      </c>
      <c r="U327" s="1" t="str">
        <f t="shared" si="27"/>
        <v>REVIEW</v>
      </c>
      <c r="V327" s="1">
        <f t="shared" si="28"/>
        <v>2758.9547977864545</v>
      </c>
    </row>
    <row r="328" spans="1:22" x14ac:dyDescent="0.3">
      <c r="A328" s="1" t="s">
        <v>351</v>
      </c>
      <c r="B328" s="1" t="s">
        <v>14</v>
      </c>
      <c r="C328" s="1" t="s">
        <v>15</v>
      </c>
      <c r="D328">
        <v>0</v>
      </c>
      <c r="E328" s="1" t="s">
        <v>16</v>
      </c>
      <c r="F328" s="1" t="s">
        <v>15</v>
      </c>
      <c r="G328">
        <v>4917</v>
      </c>
      <c r="H328">
        <v>0</v>
      </c>
      <c r="I328">
        <v>130</v>
      </c>
      <c r="J328">
        <v>360</v>
      </c>
      <c r="K328">
        <v>0</v>
      </c>
      <c r="L328" s="1" t="s">
        <v>21</v>
      </c>
      <c r="M328" s="1" t="s">
        <v>18</v>
      </c>
      <c r="N328">
        <v>4917</v>
      </c>
      <c r="O328" s="1" t="s">
        <v>643</v>
      </c>
      <c r="P328">
        <v>35</v>
      </c>
      <c r="Q328" s="1" t="s">
        <v>643</v>
      </c>
      <c r="R328" s="1" t="str">
        <f t="shared" si="24"/>
        <v>High Risk</v>
      </c>
      <c r="S328" s="1">
        <f t="shared" si="25"/>
        <v>25</v>
      </c>
      <c r="T328" s="1" t="str">
        <f t="shared" si="26"/>
        <v>Low Risk</v>
      </c>
      <c r="U328" s="1" t="str">
        <f t="shared" si="27"/>
        <v>REVIEW</v>
      </c>
      <c r="V328" s="1">
        <f t="shared" si="28"/>
        <v>953.89394604318898</v>
      </c>
    </row>
    <row r="329" spans="1:22" x14ac:dyDescent="0.3">
      <c r="A329" s="1" t="s">
        <v>352</v>
      </c>
      <c r="B329" s="1" t="s">
        <v>14</v>
      </c>
      <c r="C329" s="1" t="s">
        <v>20</v>
      </c>
      <c r="D329">
        <v>0</v>
      </c>
      <c r="E329" s="1" t="s">
        <v>16</v>
      </c>
      <c r="F329" s="1" t="s">
        <v>20</v>
      </c>
      <c r="G329">
        <v>5818</v>
      </c>
      <c r="H329">
        <v>2160</v>
      </c>
      <c r="I329">
        <v>184</v>
      </c>
      <c r="J329">
        <v>360</v>
      </c>
      <c r="K329">
        <v>1</v>
      </c>
      <c r="L329" s="1" t="s">
        <v>31</v>
      </c>
      <c r="M329" s="1" t="s">
        <v>18</v>
      </c>
      <c r="N329">
        <v>7978</v>
      </c>
      <c r="O329" s="1" t="s">
        <v>643</v>
      </c>
      <c r="P329">
        <v>35</v>
      </c>
      <c r="Q329" s="1" t="s">
        <v>643</v>
      </c>
      <c r="R329" s="1" t="str">
        <f t="shared" si="24"/>
        <v>Medium Risk</v>
      </c>
      <c r="S329" s="1">
        <f t="shared" si="25"/>
        <v>85</v>
      </c>
      <c r="T329" s="1" t="str">
        <f t="shared" si="26"/>
        <v>Low Risk</v>
      </c>
      <c r="U329" s="1" t="str">
        <f t="shared" si="27"/>
        <v>APPROVE</v>
      </c>
      <c r="V329" s="1">
        <f t="shared" si="28"/>
        <v>1350.126815938052</v>
      </c>
    </row>
    <row r="330" spans="1:22" x14ac:dyDescent="0.3">
      <c r="A330" s="1" t="s">
        <v>353</v>
      </c>
      <c r="B330" s="1" t="s">
        <v>42</v>
      </c>
      <c r="C330" s="1" t="s">
        <v>20</v>
      </c>
      <c r="D330">
        <v>0</v>
      </c>
      <c r="E330" s="1" t="s">
        <v>16</v>
      </c>
      <c r="F330" s="1" t="s">
        <v>15</v>
      </c>
      <c r="G330">
        <v>4333</v>
      </c>
      <c r="H330">
        <v>2451</v>
      </c>
      <c r="I330">
        <v>110</v>
      </c>
      <c r="J330">
        <v>360</v>
      </c>
      <c r="K330">
        <v>1</v>
      </c>
      <c r="L330" s="1" t="s">
        <v>17</v>
      </c>
      <c r="M330" s="1" t="s">
        <v>22</v>
      </c>
      <c r="N330">
        <v>6784</v>
      </c>
      <c r="O330" s="1" t="s">
        <v>643</v>
      </c>
      <c r="P330">
        <v>40</v>
      </c>
      <c r="Q330" s="1" t="s">
        <v>643</v>
      </c>
      <c r="R330" s="1" t="str">
        <f t="shared" si="24"/>
        <v>Medium Risk</v>
      </c>
      <c r="S330" s="1">
        <f t="shared" si="25"/>
        <v>70</v>
      </c>
      <c r="T330" s="1" t="str">
        <f t="shared" si="26"/>
        <v>Low Risk</v>
      </c>
      <c r="U330" s="1" t="str">
        <f t="shared" si="27"/>
        <v>APPROVE</v>
      </c>
      <c r="V330" s="1">
        <f t="shared" si="28"/>
        <v>807.14103126731391</v>
      </c>
    </row>
    <row r="331" spans="1:22" x14ac:dyDescent="0.3">
      <c r="A331" s="1" t="s">
        <v>354</v>
      </c>
      <c r="B331" s="1" t="s">
        <v>42</v>
      </c>
      <c r="C331" s="1" t="s">
        <v>15</v>
      </c>
      <c r="D331">
        <v>0</v>
      </c>
      <c r="E331" s="1" t="s">
        <v>16</v>
      </c>
      <c r="F331" s="1" t="s">
        <v>15</v>
      </c>
      <c r="G331">
        <v>2500</v>
      </c>
      <c r="H331">
        <v>0</v>
      </c>
      <c r="I331">
        <v>67</v>
      </c>
      <c r="J331">
        <v>360</v>
      </c>
      <c r="K331">
        <v>1</v>
      </c>
      <c r="L331" s="1" t="s">
        <v>17</v>
      </c>
      <c r="M331" s="1" t="s">
        <v>18</v>
      </c>
      <c r="N331">
        <v>2500</v>
      </c>
      <c r="O331" s="1" t="s">
        <v>644</v>
      </c>
      <c r="P331">
        <v>30</v>
      </c>
      <c r="Q331" s="1" t="s">
        <v>644</v>
      </c>
      <c r="R331" s="1" t="str">
        <f t="shared" si="24"/>
        <v>High Risk</v>
      </c>
      <c r="S331" s="1">
        <f t="shared" si="25"/>
        <v>70</v>
      </c>
      <c r="T331" s="1" t="str">
        <f t="shared" si="26"/>
        <v>Low Risk</v>
      </c>
      <c r="U331" s="1" t="str">
        <f t="shared" si="27"/>
        <v>APPROVE</v>
      </c>
      <c r="V331" s="1">
        <f t="shared" si="28"/>
        <v>491.62226449918211</v>
      </c>
    </row>
    <row r="332" spans="1:22" x14ac:dyDescent="0.3">
      <c r="A332" s="1" t="s">
        <v>355</v>
      </c>
      <c r="B332" s="1" t="s">
        <v>14</v>
      </c>
      <c r="C332" s="1" t="s">
        <v>15</v>
      </c>
      <c r="D332">
        <v>1</v>
      </c>
      <c r="E332" s="1" t="s">
        <v>16</v>
      </c>
      <c r="F332" s="1" t="s">
        <v>15</v>
      </c>
      <c r="G332">
        <v>4384</v>
      </c>
      <c r="H332">
        <v>1793</v>
      </c>
      <c r="I332">
        <v>117</v>
      </c>
      <c r="J332">
        <v>360</v>
      </c>
      <c r="K332">
        <v>1</v>
      </c>
      <c r="L332" s="1" t="s">
        <v>17</v>
      </c>
      <c r="M332" s="1" t="s">
        <v>18</v>
      </c>
      <c r="N332">
        <v>6177</v>
      </c>
      <c r="O332" s="1" t="s">
        <v>643</v>
      </c>
      <c r="P332">
        <v>40</v>
      </c>
      <c r="Q332" s="1" t="s">
        <v>643</v>
      </c>
      <c r="R332" s="1" t="str">
        <f t="shared" si="24"/>
        <v>Medium Risk</v>
      </c>
      <c r="S332" s="1">
        <f t="shared" si="25"/>
        <v>70</v>
      </c>
      <c r="T332" s="1" t="str">
        <f t="shared" si="26"/>
        <v>Low Risk</v>
      </c>
      <c r="U332" s="1" t="str">
        <f t="shared" si="27"/>
        <v>APPROVE</v>
      </c>
      <c r="V332" s="1">
        <f t="shared" si="28"/>
        <v>858.50455143887007</v>
      </c>
    </row>
    <row r="333" spans="1:22" x14ac:dyDescent="0.3">
      <c r="A333" s="1" t="s">
        <v>356</v>
      </c>
      <c r="B333" s="1" t="s">
        <v>14</v>
      </c>
      <c r="C333" s="1" t="s">
        <v>15</v>
      </c>
      <c r="D333">
        <v>0</v>
      </c>
      <c r="E333" s="1" t="s">
        <v>16</v>
      </c>
      <c r="F333" s="1" t="s">
        <v>15</v>
      </c>
      <c r="G333">
        <v>2935</v>
      </c>
      <c r="H333">
        <v>0</v>
      </c>
      <c r="I333">
        <v>98</v>
      </c>
      <c r="J333">
        <v>360</v>
      </c>
      <c r="K333">
        <v>1</v>
      </c>
      <c r="L333" s="1" t="s">
        <v>31</v>
      </c>
      <c r="M333" s="1" t="s">
        <v>18</v>
      </c>
      <c r="N333">
        <v>2935</v>
      </c>
      <c r="O333" s="1" t="s">
        <v>644</v>
      </c>
      <c r="P333">
        <v>25</v>
      </c>
      <c r="Q333" s="1" t="s">
        <v>644</v>
      </c>
      <c r="R333" s="1" t="str">
        <f t="shared" si="24"/>
        <v>High Risk</v>
      </c>
      <c r="S333" s="1">
        <f t="shared" si="25"/>
        <v>65</v>
      </c>
      <c r="T333" s="1" t="str">
        <f t="shared" si="26"/>
        <v>Low Risk</v>
      </c>
      <c r="U333" s="1" t="str">
        <f t="shared" si="27"/>
        <v>APPROVE</v>
      </c>
      <c r="V333" s="1">
        <f t="shared" si="28"/>
        <v>719.08928240178864</v>
      </c>
    </row>
    <row r="334" spans="1:22" x14ac:dyDescent="0.3">
      <c r="A334" s="1" t="s">
        <v>357</v>
      </c>
      <c r="B334" s="1" t="s">
        <v>14</v>
      </c>
      <c r="C334" s="1" t="s">
        <v>15</v>
      </c>
      <c r="D334">
        <v>0</v>
      </c>
      <c r="E334" s="1" t="s">
        <v>16</v>
      </c>
      <c r="F334" s="1" t="s">
        <v>15</v>
      </c>
      <c r="G334">
        <v>2833</v>
      </c>
      <c r="H334">
        <v>0</v>
      </c>
      <c r="I334">
        <v>71</v>
      </c>
      <c r="J334">
        <v>360</v>
      </c>
      <c r="K334">
        <v>1</v>
      </c>
      <c r="L334" s="1" t="s">
        <v>17</v>
      </c>
      <c r="M334" s="1" t="s">
        <v>18</v>
      </c>
      <c r="N334">
        <v>2833</v>
      </c>
      <c r="O334" s="1" t="s">
        <v>644</v>
      </c>
      <c r="P334">
        <v>30</v>
      </c>
      <c r="Q334" s="1" t="s">
        <v>644</v>
      </c>
      <c r="R334" s="1" t="str">
        <f t="shared" si="24"/>
        <v>High Risk</v>
      </c>
      <c r="S334" s="1">
        <f t="shared" si="25"/>
        <v>70</v>
      </c>
      <c r="T334" s="1" t="str">
        <f t="shared" si="26"/>
        <v>Low Risk</v>
      </c>
      <c r="U334" s="1" t="str">
        <f t="shared" si="27"/>
        <v>APPROVE</v>
      </c>
      <c r="V334" s="1">
        <f t="shared" si="28"/>
        <v>520.97284745435707</v>
      </c>
    </row>
    <row r="335" spans="1:22" x14ac:dyDescent="0.3">
      <c r="A335" s="1" t="s">
        <v>358</v>
      </c>
      <c r="B335" s="1" t="s">
        <v>14</v>
      </c>
      <c r="C335" s="1" t="s">
        <v>20</v>
      </c>
      <c r="D335">
        <v>0</v>
      </c>
      <c r="E335" s="1" t="s">
        <v>16</v>
      </c>
      <c r="F335" s="1" t="s">
        <v>15</v>
      </c>
      <c r="G335">
        <v>63337</v>
      </c>
      <c r="H335">
        <v>0</v>
      </c>
      <c r="I335">
        <v>490</v>
      </c>
      <c r="J335">
        <v>180</v>
      </c>
      <c r="K335">
        <v>1</v>
      </c>
      <c r="L335" s="1" t="s">
        <v>17</v>
      </c>
      <c r="M335" s="1" t="s">
        <v>18</v>
      </c>
      <c r="N335">
        <v>63337</v>
      </c>
      <c r="O335" s="1" t="s">
        <v>645</v>
      </c>
      <c r="P335">
        <v>50</v>
      </c>
      <c r="Q335" s="1" t="s">
        <v>645</v>
      </c>
      <c r="R335" s="1" t="str">
        <f t="shared" si="24"/>
        <v>Low Risk</v>
      </c>
      <c r="S335" s="1">
        <f t="shared" si="25"/>
        <v>90</v>
      </c>
      <c r="T335" s="1" t="str">
        <f t="shared" si="26"/>
        <v>Low Risk</v>
      </c>
      <c r="U335" s="1" t="str">
        <f t="shared" si="27"/>
        <v>APPROVE</v>
      </c>
      <c r="V335" s="1">
        <f t="shared" si="28"/>
        <v>4682.6952132187216</v>
      </c>
    </row>
    <row r="336" spans="1:22" x14ac:dyDescent="0.3">
      <c r="A336" s="1" t="s">
        <v>359</v>
      </c>
      <c r="B336" s="1" t="s">
        <v>646</v>
      </c>
      <c r="C336" s="1" t="s">
        <v>20</v>
      </c>
      <c r="D336">
        <v>1</v>
      </c>
      <c r="E336" s="1" t="s">
        <v>16</v>
      </c>
      <c r="F336" s="1" t="s">
        <v>20</v>
      </c>
      <c r="G336">
        <v>9833</v>
      </c>
      <c r="H336">
        <v>1833</v>
      </c>
      <c r="I336">
        <v>182</v>
      </c>
      <c r="J336">
        <v>180</v>
      </c>
      <c r="K336">
        <v>1</v>
      </c>
      <c r="L336" s="1" t="s">
        <v>17</v>
      </c>
      <c r="M336" s="1" t="s">
        <v>18</v>
      </c>
      <c r="N336">
        <v>11666</v>
      </c>
      <c r="O336" s="1" t="s">
        <v>645</v>
      </c>
      <c r="P336">
        <v>50</v>
      </c>
      <c r="Q336" s="1" t="s">
        <v>645</v>
      </c>
      <c r="R336" s="1" t="str">
        <f t="shared" si="24"/>
        <v>Low Risk</v>
      </c>
      <c r="S336" s="1">
        <f t="shared" si="25"/>
        <v>90</v>
      </c>
      <c r="T336" s="1" t="str">
        <f t="shared" si="26"/>
        <v>Low Risk</v>
      </c>
      <c r="U336" s="1" t="str">
        <f t="shared" si="27"/>
        <v>APPROVE</v>
      </c>
      <c r="V336" s="1">
        <f t="shared" si="28"/>
        <v>1739.2867934812398</v>
      </c>
    </row>
    <row r="337" spans="1:22" x14ac:dyDescent="0.3">
      <c r="A337" s="1" t="s">
        <v>360</v>
      </c>
      <c r="B337" s="1" t="s">
        <v>14</v>
      </c>
      <c r="C337" s="1" t="s">
        <v>20</v>
      </c>
      <c r="D337">
        <v>0</v>
      </c>
      <c r="E337" s="1" t="s">
        <v>16</v>
      </c>
      <c r="F337" s="1" t="s">
        <v>20</v>
      </c>
      <c r="G337">
        <v>5503</v>
      </c>
      <c r="H337">
        <v>4490</v>
      </c>
      <c r="I337">
        <v>70</v>
      </c>
      <c r="J337">
        <v>360</v>
      </c>
      <c r="K337">
        <v>1</v>
      </c>
      <c r="L337" s="1" t="s">
        <v>31</v>
      </c>
      <c r="M337" s="1" t="s">
        <v>18</v>
      </c>
      <c r="N337">
        <v>9993</v>
      </c>
      <c r="O337" s="1" t="s">
        <v>645</v>
      </c>
      <c r="P337">
        <v>45</v>
      </c>
      <c r="Q337" s="1" t="s">
        <v>645</v>
      </c>
      <c r="R337" s="1" t="str">
        <f t="shared" si="24"/>
        <v>Low Risk</v>
      </c>
      <c r="S337" s="1">
        <f t="shared" si="25"/>
        <v>85</v>
      </c>
      <c r="T337" s="1" t="str">
        <f t="shared" si="26"/>
        <v>Low Risk</v>
      </c>
      <c r="U337" s="1" t="str">
        <f t="shared" si="27"/>
        <v>APPROVE</v>
      </c>
      <c r="V337" s="1">
        <f t="shared" si="28"/>
        <v>513.63520171556331</v>
      </c>
    </row>
    <row r="338" spans="1:22" x14ac:dyDescent="0.3">
      <c r="A338" s="1" t="s">
        <v>361</v>
      </c>
      <c r="B338" s="1" t="s">
        <v>14</v>
      </c>
      <c r="C338" s="1" t="s">
        <v>20</v>
      </c>
      <c r="D338">
        <v>1</v>
      </c>
      <c r="E338" s="1" t="s">
        <v>16</v>
      </c>
      <c r="F338" s="1" t="s">
        <v>15</v>
      </c>
      <c r="G338">
        <v>5250</v>
      </c>
      <c r="H338">
        <v>688</v>
      </c>
      <c r="I338">
        <v>160</v>
      </c>
      <c r="J338">
        <v>360</v>
      </c>
      <c r="K338">
        <v>1</v>
      </c>
      <c r="L338" s="1" t="s">
        <v>21</v>
      </c>
      <c r="M338" s="1" t="s">
        <v>18</v>
      </c>
      <c r="N338">
        <v>5938</v>
      </c>
      <c r="O338" s="1" t="s">
        <v>643</v>
      </c>
      <c r="P338">
        <v>35</v>
      </c>
      <c r="Q338" s="1" t="s">
        <v>643</v>
      </c>
      <c r="R338" s="1" t="str">
        <f t="shared" si="24"/>
        <v>Medium Risk</v>
      </c>
      <c r="S338" s="1">
        <f t="shared" si="25"/>
        <v>85</v>
      </c>
      <c r="T338" s="1" t="str">
        <f t="shared" si="26"/>
        <v>Low Risk</v>
      </c>
      <c r="U338" s="1" t="str">
        <f t="shared" si="27"/>
        <v>APPROVE</v>
      </c>
      <c r="V338" s="1">
        <f t="shared" si="28"/>
        <v>1174.0233182070019</v>
      </c>
    </row>
    <row r="339" spans="1:22" x14ac:dyDescent="0.3">
      <c r="A339" s="1" t="s">
        <v>362</v>
      </c>
      <c r="B339" s="1" t="s">
        <v>14</v>
      </c>
      <c r="C339" s="1" t="s">
        <v>20</v>
      </c>
      <c r="D339">
        <v>2</v>
      </c>
      <c r="E339" s="1" t="s">
        <v>16</v>
      </c>
      <c r="F339" s="1" t="s">
        <v>20</v>
      </c>
      <c r="G339">
        <v>2500</v>
      </c>
      <c r="H339">
        <v>4600</v>
      </c>
      <c r="I339">
        <v>176</v>
      </c>
      <c r="J339">
        <v>360</v>
      </c>
      <c r="K339">
        <v>1</v>
      </c>
      <c r="L339" s="1" t="s">
        <v>21</v>
      </c>
      <c r="M339" s="1" t="s">
        <v>18</v>
      </c>
      <c r="N339">
        <v>7100</v>
      </c>
      <c r="O339" s="1" t="s">
        <v>643</v>
      </c>
      <c r="P339">
        <v>35</v>
      </c>
      <c r="Q339" s="1" t="s">
        <v>643</v>
      </c>
      <c r="R339" s="1" t="str">
        <f t="shared" si="24"/>
        <v>Medium Risk</v>
      </c>
      <c r="S339" s="1">
        <f t="shared" si="25"/>
        <v>65</v>
      </c>
      <c r="T339" s="1" t="str">
        <f t="shared" si="26"/>
        <v>Low Risk</v>
      </c>
      <c r="U339" s="1" t="str">
        <f t="shared" si="27"/>
        <v>APPROVE</v>
      </c>
      <c r="V339" s="1">
        <f t="shared" si="28"/>
        <v>1291.4256500277022</v>
      </c>
    </row>
    <row r="340" spans="1:22" x14ac:dyDescent="0.3">
      <c r="A340" s="1" t="s">
        <v>363</v>
      </c>
      <c r="B340" s="1" t="s">
        <v>42</v>
      </c>
      <c r="C340" s="1" t="s">
        <v>15</v>
      </c>
      <c r="D340">
        <v>3</v>
      </c>
      <c r="E340" s="1" t="s">
        <v>25</v>
      </c>
      <c r="F340" s="1" t="s">
        <v>15</v>
      </c>
      <c r="G340">
        <v>1830</v>
      </c>
      <c r="H340">
        <v>0</v>
      </c>
      <c r="I340">
        <v>146</v>
      </c>
      <c r="J340">
        <v>360</v>
      </c>
      <c r="K340">
        <v>0</v>
      </c>
      <c r="L340" s="1" t="s">
        <v>17</v>
      </c>
      <c r="M340" s="1" t="s">
        <v>22</v>
      </c>
      <c r="N340">
        <v>1830</v>
      </c>
      <c r="O340" s="1" t="s">
        <v>644</v>
      </c>
      <c r="P340">
        <v>10</v>
      </c>
      <c r="Q340" s="1" t="s">
        <v>644</v>
      </c>
      <c r="R340" s="1" t="str">
        <f t="shared" si="24"/>
        <v>High Risk</v>
      </c>
      <c r="S340" s="1">
        <f t="shared" si="25"/>
        <v>10</v>
      </c>
      <c r="T340" s="1" t="str">
        <f t="shared" si="26"/>
        <v>Low Risk</v>
      </c>
      <c r="U340" s="1" t="str">
        <f t="shared" si="27"/>
        <v>REVIEW</v>
      </c>
      <c r="V340" s="1">
        <f t="shared" si="28"/>
        <v>1071.2962778638891</v>
      </c>
    </row>
    <row r="341" spans="1:22" x14ac:dyDescent="0.3">
      <c r="A341" s="1" t="s">
        <v>364</v>
      </c>
      <c r="B341" s="1" t="s">
        <v>42</v>
      </c>
      <c r="C341" s="1" t="s">
        <v>15</v>
      </c>
      <c r="D341">
        <v>0</v>
      </c>
      <c r="E341" s="1" t="s">
        <v>16</v>
      </c>
      <c r="F341" s="1" t="s">
        <v>15</v>
      </c>
      <c r="G341">
        <v>4160</v>
      </c>
      <c r="H341">
        <v>0</v>
      </c>
      <c r="I341">
        <v>71</v>
      </c>
      <c r="J341">
        <v>360</v>
      </c>
      <c r="K341">
        <v>1</v>
      </c>
      <c r="L341" s="1" t="s">
        <v>31</v>
      </c>
      <c r="M341" s="1" t="s">
        <v>18</v>
      </c>
      <c r="N341">
        <v>4160</v>
      </c>
      <c r="O341" s="1" t="s">
        <v>643</v>
      </c>
      <c r="P341">
        <v>35</v>
      </c>
      <c r="Q341" s="1" t="s">
        <v>643</v>
      </c>
      <c r="R341" s="1" t="str">
        <f t="shared" si="24"/>
        <v>Medium Risk</v>
      </c>
      <c r="S341" s="1">
        <f t="shared" si="25"/>
        <v>65</v>
      </c>
      <c r="T341" s="1" t="str">
        <f t="shared" si="26"/>
        <v>Low Risk</v>
      </c>
      <c r="U341" s="1" t="str">
        <f t="shared" si="27"/>
        <v>APPROVE</v>
      </c>
      <c r="V341" s="1">
        <f t="shared" si="28"/>
        <v>520.97284745435707</v>
      </c>
    </row>
    <row r="342" spans="1:22" x14ac:dyDescent="0.3">
      <c r="A342" s="1" t="s">
        <v>365</v>
      </c>
      <c r="B342" s="1" t="s">
        <v>14</v>
      </c>
      <c r="C342" s="1" t="s">
        <v>20</v>
      </c>
      <c r="D342">
        <v>3</v>
      </c>
      <c r="E342" s="1" t="s">
        <v>25</v>
      </c>
      <c r="F342" s="1" t="s">
        <v>15</v>
      </c>
      <c r="G342">
        <v>2647</v>
      </c>
      <c r="H342">
        <v>1587</v>
      </c>
      <c r="I342">
        <v>173</v>
      </c>
      <c r="J342">
        <v>360</v>
      </c>
      <c r="K342">
        <v>1</v>
      </c>
      <c r="L342" s="1" t="s">
        <v>21</v>
      </c>
      <c r="M342" s="1" t="s">
        <v>22</v>
      </c>
      <c r="N342">
        <v>4234</v>
      </c>
      <c r="O342" s="1" t="s">
        <v>643</v>
      </c>
      <c r="P342">
        <v>15</v>
      </c>
      <c r="Q342" s="1" t="s">
        <v>643</v>
      </c>
      <c r="R342" s="1" t="str">
        <f t="shared" si="24"/>
        <v>Medium Risk</v>
      </c>
      <c r="S342" s="1">
        <f t="shared" si="25"/>
        <v>45</v>
      </c>
      <c r="T342" s="1" t="str">
        <f t="shared" si="26"/>
        <v>Low Risk</v>
      </c>
      <c r="U342" s="1" t="str">
        <f t="shared" si="27"/>
        <v>APPROVE</v>
      </c>
      <c r="V342" s="1">
        <f t="shared" si="28"/>
        <v>1269.4127128113207</v>
      </c>
    </row>
    <row r="343" spans="1:22" x14ac:dyDescent="0.3">
      <c r="A343" s="1" t="s">
        <v>366</v>
      </c>
      <c r="B343" s="1" t="s">
        <v>42</v>
      </c>
      <c r="C343" s="1" t="s">
        <v>15</v>
      </c>
      <c r="D343">
        <v>0</v>
      </c>
      <c r="E343" s="1" t="s">
        <v>16</v>
      </c>
      <c r="F343" s="1" t="s">
        <v>15</v>
      </c>
      <c r="G343">
        <v>2378</v>
      </c>
      <c r="H343">
        <v>0</v>
      </c>
      <c r="I343">
        <v>46</v>
      </c>
      <c r="J343">
        <v>360</v>
      </c>
      <c r="K343">
        <v>1</v>
      </c>
      <c r="L343" s="1" t="s">
        <v>21</v>
      </c>
      <c r="M343" s="1" t="s">
        <v>22</v>
      </c>
      <c r="N343">
        <v>2378</v>
      </c>
      <c r="O343" s="1" t="s">
        <v>644</v>
      </c>
      <c r="P343">
        <v>25</v>
      </c>
      <c r="Q343" s="1" t="s">
        <v>644</v>
      </c>
      <c r="R343" s="1" t="str">
        <f t="shared" si="24"/>
        <v>High Risk</v>
      </c>
      <c r="S343" s="1">
        <f t="shared" si="25"/>
        <v>65</v>
      </c>
      <c r="T343" s="1" t="str">
        <f t="shared" si="26"/>
        <v>Low Risk</v>
      </c>
      <c r="U343" s="1" t="str">
        <f t="shared" si="27"/>
        <v>APPROVE</v>
      </c>
      <c r="V343" s="1">
        <f t="shared" si="28"/>
        <v>337.531703984513</v>
      </c>
    </row>
    <row r="344" spans="1:22" x14ac:dyDescent="0.3">
      <c r="A344" s="1" t="s">
        <v>367</v>
      </c>
      <c r="B344" s="1" t="s">
        <v>14</v>
      </c>
      <c r="C344" s="1" t="s">
        <v>20</v>
      </c>
      <c r="D344">
        <v>1</v>
      </c>
      <c r="E344" s="1" t="s">
        <v>25</v>
      </c>
      <c r="F344" s="1" t="s">
        <v>15</v>
      </c>
      <c r="G344">
        <v>4554</v>
      </c>
      <c r="H344">
        <v>1229</v>
      </c>
      <c r="I344">
        <v>158</v>
      </c>
      <c r="J344">
        <v>360</v>
      </c>
      <c r="K344">
        <v>1</v>
      </c>
      <c r="L344" s="1" t="s">
        <v>17</v>
      </c>
      <c r="M344" s="1" t="s">
        <v>18</v>
      </c>
      <c r="N344">
        <v>5783</v>
      </c>
      <c r="O344" s="1" t="s">
        <v>643</v>
      </c>
      <c r="P344">
        <v>20</v>
      </c>
      <c r="Q344" s="1" t="s">
        <v>643</v>
      </c>
      <c r="R344" s="1" t="str">
        <f t="shared" si="24"/>
        <v>Medium Risk</v>
      </c>
      <c r="S344" s="1">
        <f t="shared" si="25"/>
        <v>50</v>
      </c>
      <c r="T344" s="1" t="str">
        <f t="shared" si="26"/>
        <v>Low Risk</v>
      </c>
      <c r="U344" s="1" t="str">
        <f t="shared" si="27"/>
        <v>APPROVE</v>
      </c>
      <c r="V344" s="1">
        <f t="shared" si="28"/>
        <v>1159.3480267294144</v>
      </c>
    </row>
    <row r="345" spans="1:22" x14ac:dyDescent="0.3">
      <c r="A345" s="1" t="s">
        <v>368</v>
      </c>
      <c r="B345" s="1" t="s">
        <v>14</v>
      </c>
      <c r="C345" s="1" t="s">
        <v>20</v>
      </c>
      <c r="D345">
        <v>3</v>
      </c>
      <c r="E345" s="1" t="s">
        <v>25</v>
      </c>
      <c r="F345" s="1" t="s">
        <v>15</v>
      </c>
      <c r="G345">
        <v>3173</v>
      </c>
      <c r="H345">
        <v>0</v>
      </c>
      <c r="I345">
        <v>74</v>
      </c>
      <c r="J345">
        <v>360</v>
      </c>
      <c r="K345">
        <v>1</v>
      </c>
      <c r="L345" s="1" t="s">
        <v>31</v>
      </c>
      <c r="M345" s="1" t="s">
        <v>18</v>
      </c>
      <c r="N345">
        <v>3173</v>
      </c>
      <c r="O345" s="1" t="s">
        <v>643</v>
      </c>
      <c r="P345">
        <v>15</v>
      </c>
      <c r="Q345" s="1" t="s">
        <v>643</v>
      </c>
      <c r="R345" s="1" t="str">
        <f t="shared" si="24"/>
        <v>Medium Risk</v>
      </c>
      <c r="S345" s="1">
        <f t="shared" si="25"/>
        <v>45</v>
      </c>
      <c r="T345" s="1" t="str">
        <f t="shared" si="26"/>
        <v>Low Risk</v>
      </c>
      <c r="U345" s="1" t="str">
        <f t="shared" si="27"/>
        <v>APPROVE</v>
      </c>
      <c r="V345" s="1">
        <f t="shared" si="28"/>
        <v>542.98578467073833</v>
      </c>
    </row>
    <row r="346" spans="1:22" x14ac:dyDescent="0.3">
      <c r="A346" s="1" t="s">
        <v>369</v>
      </c>
      <c r="B346" s="1" t="s">
        <v>14</v>
      </c>
      <c r="C346" s="1" t="s">
        <v>20</v>
      </c>
      <c r="D346">
        <v>2</v>
      </c>
      <c r="E346" s="1" t="s">
        <v>16</v>
      </c>
      <c r="F346" s="1" t="s">
        <v>15</v>
      </c>
      <c r="G346">
        <v>2583</v>
      </c>
      <c r="H346">
        <v>2330</v>
      </c>
      <c r="I346">
        <v>125</v>
      </c>
      <c r="J346">
        <v>360</v>
      </c>
      <c r="K346">
        <v>1</v>
      </c>
      <c r="L346" s="1" t="s">
        <v>21</v>
      </c>
      <c r="M346" s="1" t="s">
        <v>18</v>
      </c>
      <c r="N346">
        <v>4913</v>
      </c>
      <c r="O346" s="1" t="s">
        <v>643</v>
      </c>
      <c r="P346">
        <v>35</v>
      </c>
      <c r="Q346" s="1" t="s">
        <v>643</v>
      </c>
      <c r="R346" s="1" t="str">
        <f t="shared" si="24"/>
        <v>Medium Risk</v>
      </c>
      <c r="S346" s="1">
        <f t="shared" si="25"/>
        <v>65</v>
      </c>
      <c r="T346" s="1" t="str">
        <f t="shared" si="26"/>
        <v>Low Risk</v>
      </c>
      <c r="U346" s="1" t="str">
        <f t="shared" si="27"/>
        <v>APPROVE</v>
      </c>
      <c r="V346" s="1">
        <f t="shared" si="28"/>
        <v>917.20571734922032</v>
      </c>
    </row>
    <row r="347" spans="1:22" x14ac:dyDescent="0.3">
      <c r="A347" s="1" t="s">
        <v>370</v>
      </c>
      <c r="B347" s="1" t="s">
        <v>14</v>
      </c>
      <c r="C347" s="1" t="s">
        <v>20</v>
      </c>
      <c r="D347">
        <v>0</v>
      </c>
      <c r="E347" s="1" t="s">
        <v>16</v>
      </c>
      <c r="F347" s="1" t="s">
        <v>15</v>
      </c>
      <c r="G347">
        <v>2499</v>
      </c>
      <c r="H347">
        <v>2458</v>
      </c>
      <c r="I347">
        <v>160</v>
      </c>
      <c r="J347">
        <v>360</v>
      </c>
      <c r="K347">
        <v>1</v>
      </c>
      <c r="L347" s="1" t="s">
        <v>31</v>
      </c>
      <c r="M347" s="1" t="s">
        <v>18</v>
      </c>
      <c r="N347">
        <v>4957</v>
      </c>
      <c r="O347" s="1" t="s">
        <v>643</v>
      </c>
      <c r="P347">
        <v>35</v>
      </c>
      <c r="Q347" s="1" t="s">
        <v>643</v>
      </c>
      <c r="R347" s="1" t="str">
        <f t="shared" si="24"/>
        <v>Medium Risk</v>
      </c>
      <c r="S347" s="1">
        <f t="shared" si="25"/>
        <v>65</v>
      </c>
      <c r="T347" s="1" t="str">
        <f t="shared" si="26"/>
        <v>Low Risk</v>
      </c>
      <c r="U347" s="1" t="str">
        <f t="shared" si="27"/>
        <v>APPROVE</v>
      </c>
      <c r="V347" s="1">
        <f t="shared" si="28"/>
        <v>1174.0233182070019</v>
      </c>
    </row>
    <row r="348" spans="1:22" x14ac:dyDescent="0.3">
      <c r="A348" s="1" t="s">
        <v>371</v>
      </c>
      <c r="B348" s="1" t="s">
        <v>14</v>
      </c>
      <c r="C348" s="1" t="s">
        <v>20</v>
      </c>
      <c r="D348">
        <v>0</v>
      </c>
      <c r="E348" s="1" t="s">
        <v>25</v>
      </c>
      <c r="F348" s="1" t="s">
        <v>15</v>
      </c>
      <c r="G348">
        <v>3523</v>
      </c>
      <c r="H348">
        <v>3230</v>
      </c>
      <c r="I348">
        <v>152</v>
      </c>
      <c r="J348">
        <v>360</v>
      </c>
      <c r="K348">
        <v>0</v>
      </c>
      <c r="L348" s="1" t="s">
        <v>21</v>
      </c>
      <c r="M348" s="1" t="s">
        <v>22</v>
      </c>
      <c r="N348">
        <v>6753</v>
      </c>
      <c r="O348" s="1" t="s">
        <v>643</v>
      </c>
      <c r="P348">
        <v>15</v>
      </c>
      <c r="Q348" s="1" t="s">
        <v>643</v>
      </c>
      <c r="R348" s="1" t="str">
        <f t="shared" si="24"/>
        <v>High Risk</v>
      </c>
      <c r="S348" s="1">
        <f t="shared" si="25"/>
        <v>5</v>
      </c>
      <c r="T348" s="1" t="str">
        <f t="shared" si="26"/>
        <v>Low Risk</v>
      </c>
      <c r="U348" s="1" t="str">
        <f t="shared" si="27"/>
        <v>REVIEW</v>
      </c>
      <c r="V348" s="1">
        <f t="shared" si="28"/>
        <v>1115.3221522966519</v>
      </c>
    </row>
    <row r="349" spans="1:22" x14ac:dyDescent="0.3">
      <c r="A349" s="1" t="s">
        <v>372</v>
      </c>
      <c r="B349" s="1" t="s">
        <v>14</v>
      </c>
      <c r="C349" s="1" t="s">
        <v>20</v>
      </c>
      <c r="D349">
        <v>2</v>
      </c>
      <c r="E349" s="1" t="s">
        <v>25</v>
      </c>
      <c r="F349" s="1" t="s">
        <v>15</v>
      </c>
      <c r="G349">
        <v>3083</v>
      </c>
      <c r="H349">
        <v>2168</v>
      </c>
      <c r="I349">
        <v>126</v>
      </c>
      <c r="J349">
        <v>360</v>
      </c>
      <c r="K349">
        <v>1</v>
      </c>
      <c r="L349" s="1" t="s">
        <v>17</v>
      </c>
      <c r="M349" s="1" t="s">
        <v>18</v>
      </c>
      <c r="N349">
        <v>5251</v>
      </c>
      <c r="O349" s="1" t="s">
        <v>643</v>
      </c>
      <c r="P349">
        <v>20</v>
      </c>
      <c r="Q349" s="1" t="s">
        <v>643</v>
      </c>
      <c r="R349" s="1" t="str">
        <f t="shared" si="24"/>
        <v>Medium Risk</v>
      </c>
      <c r="S349" s="1">
        <f t="shared" si="25"/>
        <v>50</v>
      </c>
      <c r="T349" s="1" t="str">
        <f t="shared" si="26"/>
        <v>Low Risk</v>
      </c>
      <c r="U349" s="1" t="str">
        <f t="shared" si="27"/>
        <v>APPROVE</v>
      </c>
      <c r="V349" s="1">
        <f t="shared" si="28"/>
        <v>924.54336308801396</v>
      </c>
    </row>
    <row r="350" spans="1:22" x14ac:dyDescent="0.3">
      <c r="A350" s="1" t="s">
        <v>373</v>
      </c>
      <c r="B350" s="1" t="s">
        <v>14</v>
      </c>
      <c r="C350" s="1" t="s">
        <v>20</v>
      </c>
      <c r="D350">
        <v>0</v>
      </c>
      <c r="E350" s="1" t="s">
        <v>16</v>
      </c>
      <c r="F350" s="1" t="s">
        <v>15</v>
      </c>
      <c r="G350">
        <v>6333</v>
      </c>
      <c r="H350">
        <v>4583</v>
      </c>
      <c r="I350">
        <v>259</v>
      </c>
      <c r="J350">
        <v>360</v>
      </c>
      <c r="K350">
        <v>0</v>
      </c>
      <c r="L350" s="1" t="s">
        <v>31</v>
      </c>
      <c r="M350" s="1" t="s">
        <v>18</v>
      </c>
      <c r="N350">
        <v>10916</v>
      </c>
      <c r="O350" s="1" t="s">
        <v>645</v>
      </c>
      <c r="P350">
        <v>45</v>
      </c>
      <c r="Q350" s="1" t="s">
        <v>645</v>
      </c>
      <c r="R350" s="1" t="str">
        <f t="shared" si="24"/>
        <v>High Risk</v>
      </c>
      <c r="S350" s="1">
        <f t="shared" si="25"/>
        <v>45</v>
      </c>
      <c r="T350" s="1" t="str">
        <f t="shared" si="26"/>
        <v>Low Risk</v>
      </c>
      <c r="U350" s="1" t="str">
        <f t="shared" si="27"/>
        <v>REVIEW</v>
      </c>
      <c r="V350" s="1">
        <f t="shared" si="28"/>
        <v>1900.4502463475844</v>
      </c>
    </row>
    <row r="351" spans="1:22" x14ac:dyDescent="0.3">
      <c r="A351" s="1" t="s">
        <v>374</v>
      </c>
      <c r="B351" s="1" t="s">
        <v>14</v>
      </c>
      <c r="C351" s="1" t="s">
        <v>20</v>
      </c>
      <c r="D351">
        <v>0</v>
      </c>
      <c r="E351" s="1" t="s">
        <v>16</v>
      </c>
      <c r="F351" s="1" t="s">
        <v>15</v>
      </c>
      <c r="G351">
        <v>2625</v>
      </c>
      <c r="H351">
        <v>6250</v>
      </c>
      <c r="I351">
        <v>187</v>
      </c>
      <c r="J351">
        <v>360</v>
      </c>
      <c r="K351">
        <v>1</v>
      </c>
      <c r="L351" s="1" t="s">
        <v>21</v>
      </c>
      <c r="M351" s="1" t="s">
        <v>18</v>
      </c>
      <c r="N351">
        <v>8875</v>
      </c>
      <c r="O351" s="1" t="s">
        <v>645</v>
      </c>
      <c r="P351">
        <v>45</v>
      </c>
      <c r="Q351" s="1" t="s">
        <v>645</v>
      </c>
      <c r="R351" s="1" t="str">
        <f t="shared" si="24"/>
        <v>Low Risk</v>
      </c>
      <c r="S351" s="1">
        <f t="shared" si="25"/>
        <v>65</v>
      </c>
      <c r="T351" s="1" t="str">
        <f t="shared" si="26"/>
        <v>Low Risk</v>
      </c>
      <c r="U351" s="1" t="str">
        <f t="shared" si="27"/>
        <v>APPROVE</v>
      </c>
      <c r="V351" s="1">
        <f t="shared" si="28"/>
        <v>1372.1397531544335</v>
      </c>
    </row>
    <row r="352" spans="1:22" x14ac:dyDescent="0.3">
      <c r="A352" s="1" t="s">
        <v>375</v>
      </c>
      <c r="B352" s="1" t="s">
        <v>14</v>
      </c>
      <c r="C352" s="1" t="s">
        <v>20</v>
      </c>
      <c r="D352">
        <v>0</v>
      </c>
      <c r="E352" s="1" t="s">
        <v>16</v>
      </c>
      <c r="F352" s="1" t="s">
        <v>15</v>
      </c>
      <c r="G352">
        <v>9083</v>
      </c>
      <c r="H352">
        <v>0</v>
      </c>
      <c r="I352">
        <v>228</v>
      </c>
      <c r="J352">
        <v>360</v>
      </c>
      <c r="K352">
        <v>1</v>
      </c>
      <c r="L352" s="1" t="s">
        <v>31</v>
      </c>
      <c r="M352" s="1" t="s">
        <v>18</v>
      </c>
      <c r="N352">
        <v>9083</v>
      </c>
      <c r="O352" s="1" t="s">
        <v>645</v>
      </c>
      <c r="P352">
        <v>45</v>
      </c>
      <c r="Q352" s="1" t="s">
        <v>645</v>
      </c>
      <c r="R352" s="1" t="str">
        <f t="shared" si="24"/>
        <v>Low Risk</v>
      </c>
      <c r="S352" s="1">
        <f t="shared" si="25"/>
        <v>85</v>
      </c>
      <c r="T352" s="1" t="str">
        <f t="shared" si="26"/>
        <v>Low Risk</v>
      </c>
      <c r="U352" s="1" t="str">
        <f t="shared" si="27"/>
        <v>APPROVE</v>
      </c>
      <c r="V352" s="1">
        <f t="shared" si="28"/>
        <v>1672.9832284449778</v>
      </c>
    </row>
    <row r="353" spans="1:22" x14ac:dyDescent="0.3">
      <c r="A353" s="1" t="s">
        <v>376</v>
      </c>
      <c r="B353" s="1" t="s">
        <v>14</v>
      </c>
      <c r="C353" s="1" t="s">
        <v>15</v>
      </c>
      <c r="D353">
        <v>0</v>
      </c>
      <c r="E353" s="1" t="s">
        <v>16</v>
      </c>
      <c r="F353" s="1" t="s">
        <v>15</v>
      </c>
      <c r="G353">
        <v>8750</v>
      </c>
      <c r="H353">
        <v>4167</v>
      </c>
      <c r="I353">
        <v>308</v>
      </c>
      <c r="J353">
        <v>360</v>
      </c>
      <c r="K353">
        <v>1</v>
      </c>
      <c r="L353" s="1" t="s">
        <v>21</v>
      </c>
      <c r="M353" s="1" t="s">
        <v>22</v>
      </c>
      <c r="N353">
        <v>12917</v>
      </c>
      <c r="O353" s="1" t="s">
        <v>645</v>
      </c>
      <c r="P353">
        <v>45</v>
      </c>
      <c r="Q353" s="1" t="s">
        <v>645</v>
      </c>
      <c r="R353" s="1" t="str">
        <f t="shared" si="24"/>
        <v>Low Risk</v>
      </c>
      <c r="S353" s="1">
        <f t="shared" si="25"/>
        <v>85</v>
      </c>
      <c r="T353" s="1" t="str">
        <f t="shared" si="26"/>
        <v>Low Risk</v>
      </c>
      <c r="U353" s="1" t="str">
        <f t="shared" si="27"/>
        <v>APPROVE</v>
      </c>
      <c r="V353" s="1">
        <f t="shared" si="28"/>
        <v>2259.9948875484788</v>
      </c>
    </row>
    <row r="354" spans="1:22" x14ac:dyDescent="0.3">
      <c r="A354" s="1" t="s">
        <v>377</v>
      </c>
      <c r="B354" s="1" t="s">
        <v>14</v>
      </c>
      <c r="C354" s="1" t="s">
        <v>20</v>
      </c>
      <c r="D354">
        <v>3</v>
      </c>
      <c r="E354" s="1" t="s">
        <v>16</v>
      </c>
      <c r="F354" s="1" t="s">
        <v>15</v>
      </c>
      <c r="G354">
        <v>2666</v>
      </c>
      <c r="H354">
        <v>2083</v>
      </c>
      <c r="I354">
        <v>95</v>
      </c>
      <c r="J354">
        <v>360</v>
      </c>
      <c r="K354">
        <v>1</v>
      </c>
      <c r="L354" s="1" t="s">
        <v>21</v>
      </c>
      <c r="M354" s="1" t="s">
        <v>18</v>
      </c>
      <c r="N354">
        <v>4749</v>
      </c>
      <c r="O354" s="1" t="s">
        <v>643</v>
      </c>
      <c r="P354">
        <v>35</v>
      </c>
      <c r="Q354" s="1" t="s">
        <v>643</v>
      </c>
      <c r="R354" s="1" t="str">
        <f t="shared" si="24"/>
        <v>Medium Risk</v>
      </c>
      <c r="S354" s="1">
        <f t="shared" si="25"/>
        <v>65</v>
      </c>
      <c r="T354" s="1" t="str">
        <f t="shared" si="26"/>
        <v>Low Risk</v>
      </c>
      <c r="U354" s="1" t="str">
        <f t="shared" si="27"/>
        <v>APPROVE</v>
      </c>
      <c r="V354" s="1">
        <f t="shared" si="28"/>
        <v>697.07634518540738</v>
      </c>
    </row>
    <row r="355" spans="1:22" x14ac:dyDescent="0.3">
      <c r="A355" s="1" t="s">
        <v>378</v>
      </c>
      <c r="B355" s="1" t="s">
        <v>42</v>
      </c>
      <c r="C355" s="1" t="s">
        <v>20</v>
      </c>
      <c r="D355">
        <v>0</v>
      </c>
      <c r="E355" s="1" t="s">
        <v>16</v>
      </c>
      <c r="F355" s="1" t="s">
        <v>20</v>
      </c>
      <c r="G355">
        <v>5500</v>
      </c>
      <c r="H355">
        <v>0</v>
      </c>
      <c r="I355">
        <v>105</v>
      </c>
      <c r="J355">
        <v>360</v>
      </c>
      <c r="K355">
        <v>0</v>
      </c>
      <c r="L355" s="1" t="s">
        <v>21</v>
      </c>
      <c r="M355" s="1" t="s">
        <v>22</v>
      </c>
      <c r="N355">
        <v>5500</v>
      </c>
      <c r="O355" s="1" t="s">
        <v>643</v>
      </c>
      <c r="P355">
        <v>35</v>
      </c>
      <c r="Q355" s="1" t="s">
        <v>643</v>
      </c>
      <c r="R355" s="1" t="str">
        <f t="shared" si="24"/>
        <v>High Risk</v>
      </c>
      <c r="S355" s="1">
        <f t="shared" si="25"/>
        <v>45</v>
      </c>
      <c r="T355" s="1" t="str">
        <f t="shared" si="26"/>
        <v>Low Risk</v>
      </c>
      <c r="U355" s="1" t="str">
        <f t="shared" si="27"/>
        <v>REVIEW</v>
      </c>
      <c r="V355" s="1">
        <f t="shared" si="28"/>
        <v>770.45280257334502</v>
      </c>
    </row>
    <row r="356" spans="1:22" x14ac:dyDescent="0.3">
      <c r="A356" s="1" t="s">
        <v>379</v>
      </c>
      <c r="B356" s="1" t="s">
        <v>42</v>
      </c>
      <c r="C356" s="1" t="s">
        <v>20</v>
      </c>
      <c r="D356">
        <v>0</v>
      </c>
      <c r="E356" s="1" t="s">
        <v>16</v>
      </c>
      <c r="F356" s="1" t="s">
        <v>15</v>
      </c>
      <c r="G356">
        <v>2423</v>
      </c>
      <c r="H356">
        <v>505</v>
      </c>
      <c r="I356">
        <v>130</v>
      </c>
      <c r="J356">
        <v>360</v>
      </c>
      <c r="K356">
        <v>1</v>
      </c>
      <c r="L356" s="1" t="s">
        <v>31</v>
      </c>
      <c r="M356" s="1" t="s">
        <v>18</v>
      </c>
      <c r="N356">
        <v>2928</v>
      </c>
      <c r="O356" s="1" t="s">
        <v>644</v>
      </c>
      <c r="P356">
        <v>25</v>
      </c>
      <c r="Q356" s="1" t="s">
        <v>644</v>
      </c>
      <c r="R356" s="1" t="str">
        <f t="shared" si="24"/>
        <v>High Risk</v>
      </c>
      <c r="S356" s="1">
        <f t="shared" si="25"/>
        <v>65</v>
      </c>
      <c r="T356" s="1" t="str">
        <f t="shared" si="26"/>
        <v>Low Risk</v>
      </c>
      <c r="U356" s="1" t="str">
        <f t="shared" si="27"/>
        <v>APPROVE</v>
      </c>
      <c r="V356" s="1">
        <f t="shared" si="28"/>
        <v>953.89394604318898</v>
      </c>
    </row>
    <row r="357" spans="1:22" x14ac:dyDescent="0.3">
      <c r="A357" s="1" t="s">
        <v>380</v>
      </c>
      <c r="B357" s="1" t="s">
        <v>42</v>
      </c>
      <c r="C357" s="1" t="s">
        <v>15</v>
      </c>
      <c r="D357">
        <v>0</v>
      </c>
      <c r="E357" s="1" t="s">
        <v>16</v>
      </c>
      <c r="F357" s="1" t="s">
        <v>15</v>
      </c>
      <c r="G357">
        <v>3813</v>
      </c>
      <c r="H357">
        <v>0</v>
      </c>
      <c r="I357">
        <v>116</v>
      </c>
      <c r="J357">
        <v>180</v>
      </c>
      <c r="K357">
        <v>1</v>
      </c>
      <c r="L357" s="1" t="s">
        <v>17</v>
      </c>
      <c r="M357" s="1" t="s">
        <v>18</v>
      </c>
      <c r="N357">
        <v>3813</v>
      </c>
      <c r="O357" s="1" t="s">
        <v>643</v>
      </c>
      <c r="P357">
        <v>40</v>
      </c>
      <c r="Q357" s="1" t="s">
        <v>643</v>
      </c>
      <c r="R357" s="1" t="str">
        <f t="shared" si="24"/>
        <v>Medium Risk</v>
      </c>
      <c r="S357" s="1">
        <f t="shared" si="25"/>
        <v>70</v>
      </c>
      <c r="T357" s="1" t="str">
        <f t="shared" si="26"/>
        <v>Low Risk</v>
      </c>
      <c r="U357" s="1" t="str">
        <f t="shared" si="27"/>
        <v>APPROVE</v>
      </c>
      <c r="V357" s="1">
        <f t="shared" si="28"/>
        <v>1108.5564178232078</v>
      </c>
    </row>
    <row r="358" spans="1:22" x14ac:dyDescent="0.3">
      <c r="A358" s="1" t="s">
        <v>381</v>
      </c>
      <c r="B358" s="1" t="s">
        <v>14</v>
      </c>
      <c r="C358" s="1" t="s">
        <v>20</v>
      </c>
      <c r="D358">
        <v>2</v>
      </c>
      <c r="E358" s="1" t="s">
        <v>16</v>
      </c>
      <c r="F358" s="1" t="s">
        <v>15</v>
      </c>
      <c r="G358">
        <v>8333</v>
      </c>
      <c r="H358">
        <v>3167</v>
      </c>
      <c r="I358">
        <v>165</v>
      </c>
      <c r="J358">
        <v>360</v>
      </c>
      <c r="K358">
        <v>1</v>
      </c>
      <c r="L358" s="1" t="s">
        <v>21</v>
      </c>
      <c r="M358" s="1" t="s">
        <v>18</v>
      </c>
      <c r="N358">
        <v>11500</v>
      </c>
      <c r="O358" s="1" t="s">
        <v>645</v>
      </c>
      <c r="P358">
        <v>45</v>
      </c>
      <c r="Q358" s="1" t="s">
        <v>645</v>
      </c>
      <c r="R358" s="1" t="str">
        <f t="shared" si="24"/>
        <v>Low Risk</v>
      </c>
      <c r="S358" s="1">
        <f t="shared" si="25"/>
        <v>85</v>
      </c>
      <c r="T358" s="1" t="str">
        <f t="shared" si="26"/>
        <v>Low Risk</v>
      </c>
      <c r="U358" s="1" t="str">
        <f t="shared" si="27"/>
        <v>APPROVE</v>
      </c>
      <c r="V358" s="1">
        <f t="shared" si="28"/>
        <v>1210.7115469009707</v>
      </c>
    </row>
    <row r="359" spans="1:22" x14ac:dyDescent="0.3">
      <c r="A359" s="1" t="s">
        <v>382</v>
      </c>
      <c r="B359" s="1" t="s">
        <v>14</v>
      </c>
      <c r="C359" s="1" t="s">
        <v>20</v>
      </c>
      <c r="D359">
        <v>1</v>
      </c>
      <c r="E359" s="1" t="s">
        <v>16</v>
      </c>
      <c r="F359" s="1" t="s">
        <v>15</v>
      </c>
      <c r="G359">
        <v>3875</v>
      </c>
      <c r="H359">
        <v>0</v>
      </c>
      <c r="I359">
        <v>67</v>
      </c>
      <c r="J359">
        <v>360</v>
      </c>
      <c r="K359">
        <v>1</v>
      </c>
      <c r="L359" s="1" t="s">
        <v>17</v>
      </c>
      <c r="M359" s="1" t="s">
        <v>22</v>
      </c>
      <c r="N359">
        <v>3875</v>
      </c>
      <c r="O359" s="1" t="s">
        <v>643</v>
      </c>
      <c r="P359">
        <v>40</v>
      </c>
      <c r="Q359" s="1" t="s">
        <v>643</v>
      </c>
      <c r="R359" s="1" t="str">
        <f t="shared" si="24"/>
        <v>Medium Risk</v>
      </c>
      <c r="S359" s="1">
        <f t="shared" si="25"/>
        <v>70</v>
      </c>
      <c r="T359" s="1" t="str">
        <f t="shared" si="26"/>
        <v>Low Risk</v>
      </c>
      <c r="U359" s="1" t="str">
        <f t="shared" si="27"/>
        <v>APPROVE</v>
      </c>
      <c r="V359" s="1">
        <f t="shared" si="28"/>
        <v>491.62226449918211</v>
      </c>
    </row>
    <row r="360" spans="1:22" x14ac:dyDescent="0.3">
      <c r="A360" s="1" t="s">
        <v>383</v>
      </c>
      <c r="B360" s="1" t="s">
        <v>14</v>
      </c>
      <c r="C360" s="1" t="s">
        <v>20</v>
      </c>
      <c r="D360">
        <v>0</v>
      </c>
      <c r="E360" s="1" t="s">
        <v>25</v>
      </c>
      <c r="F360" s="1" t="s">
        <v>15</v>
      </c>
      <c r="G360">
        <v>3000</v>
      </c>
      <c r="H360">
        <v>1666</v>
      </c>
      <c r="I360">
        <v>100</v>
      </c>
      <c r="J360">
        <v>480</v>
      </c>
      <c r="K360">
        <v>0</v>
      </c>
      <c r="L360" s="1" t="s">
        <v>17</v>
      </c>
      <c r="M360" s="1" t="s">
        <v>22</v>
      </c>
      <c r="N360">
        <v>4666</v>
      </c>
      <c r="O360" s="1" t="s">
        <v>643</v>
      </c>
      <c r="P360">
        <v>20</v>
      </c>
      <c r="Q360" s="1" t="s">
        <v>643</v>
      </c>
      <c r="R360" s="1" t="str">
        <f t="shared" si="24"/>
        <v>High Risk</v>
      </c>
      <c r="S360" s="1">
        <f t="shared" si="25"/>
        <v>10</v>
      </c>
      <c r="T360" s="1" t="str">
        <f t="shared" si="26"/>
        <v>Low Risk</v>
      </c>
      <c r="U360" s="1" t="str">
        <f t="shared" si="27"/>
        <v>REVIEW</v>
      </c>
      <c r="V360" s="1">
        <f t="shared" si="28"/>
        <v>695.31168977473271</v>
      </c>
    </row>
    <row r="361" spans="1:22" x14ac:dyDescent="0.3">
      <c r="A361" s="1" t="s">
        <v>384</v>
      </c>
      <c r="B361" s="1" t="s">
        <v>14</v>
      </c>
      <c r="C361" s="1" t="s">
        <v>20</v>
      </c>
      <c r="D361">
        <v>3</v>
      </c>
      <c r="E361" s="1" t="s">
        <v>16</v>
      </c>
      <c r="F361" s="1" t="s">
        <v>15</v>
      </c>
      <c r="G361">
        <v>5167</v>
      </c>
      <c r="H361">
        <v>3167</v>
      </c>
      <c r="I361">
        <v>200</v>
      </c>
      <c r="J361">
        <v>360</v>
      </c>
      <c r="K361">
        <v>1</v>
      </c>
      <c r="L361" s="1" t="s">
        <v>31</v>
      </c>
      <c r="M361" s="1" t="s">
        <v>18</v>
      </c>
      <c r="N361">
        <v>8334</v>
      </c>
      <c r="O361" s="1" t="s">
        <v>645</v>
      </c>
      <c r="P361">
        <v>45</v>
      </c>
      <c r="Q361" s="1" t="s">
        <v>645</v>
      </c>
      <c r="R361" s="1" t="str">
        <f t="shared" si="24"/>
        <v>Low Risk</v>
      </c>
      <c r="S361" s="1">
        <f t="shared" si="25"/>
        <v>85</v>
      </c>
      <c r="T361" s="1" t="str">
        <f t="shared" si="26"/>
        <v>Low Risk</v>
      </c>
      <c r="U361" s="1" t="str">
        <f t="shared" si="27"/>
        <v>APPROVE</v>
      </c>
      <c r="V361" s="1">
        <f t="shared" si="28"/>
        <v>1467.5291477587523</v>
      </c>
    </row>
    <row r="362" spans="1:22" x14ac:dyDescent="0.3">
      <c r="A362" s="1" t="s">
        <v>385</v>
      </c>
      <c r="B362" s="1" t="s">
        <v>42</v>
      </c>
      <c r="C362" s="1" t="s">
        <v>15</v>
      </c>
      <c r="D362">
        <v>1</v>
      </c>
      <c r="E362" s="1" t="s">
        <v>16</v>
      </c>
      <c r="F362" s="1" t="s">
        <v>15</v>
      </c>
      <c r="G362">
        <v>4723</v>
      </c>
      <c r="H362">
        <v>0</v>
      </c>
      <c r="I362">
        <v>81</v>
      </c>
      <c r="J362">
        <v>360</v>
      </c>
      <c r="K362">
        <v>1</v>
      </c>
      <c r="L362" s="1" t="s">
        <v>31</v>
      </c>
      <c r="M362" s="1" t="s">
        <v>22</v>
      </c>
      <c r="N362">
        <v>4723</v>
      </c>
      <c r="O362" s="1" t="s">
        <v>643</v>
      </c>
      <c r="P362">
        <v>35</v>
      </c>
      <c r="Q362" s="1" t="s">
        <v>643</v>
      </c>
      <c r="R362" s="1" t="str">
        <f t="shared" si="24"/>
        <v>Medium Risk</v>
      </c>
      <c r="S362" s="1">
        <f t="shared" si="25"/>
        <v>65</v>
      </c>
      <c r="T362" s="1" t="str">
        <f t="shared" si="26"/>
        <v>Low Risk</v>
      </c>
      <c r="U362" s="1" t="str">
        <f t="shared" si="27"/>
        <v>APPROVE</v>
      </c>
      <c r="V362" s="1">
        <f t="shared" si="28"/>
        <v>594.34930484229471</v>
      </c>
    </row>
    <row r="363" spans="1:22" x14ac:dyDescent="0.3">
      <c r="A363" s="1" t="s">
        <v>386</v>
      </c>
      <c r="B363" s="1" t="s">
        <v>14</v>
      </c>
      <c r="C363" s="1" t="s">
        <v>20</v>
      </c>
      <c r="D363">
        <v>2</v>
      </c>
      <c r="E363" s="1" t="s">
        <v>16</v>
      </c>
      <c r="F363" s="1" t="s">
        <v>15</v>
      </c>
      <c r="G363">
        <v>5000</v>
      </c>
      <c r="H363">
        <v>3667</v>
      </c>
      <c r="I363">
        <v>236</v>
      </c>
      <c r="J363">
        <v>360</v>
      </c>
      <c r="K363">
        <v>1</v>
      </c>
      <c r="L363" s="1" t="s">
        <v>31</v>
      </c>
      <c r="M363" s="1" t="s">
        <v>18</v>
      </c>
      <c r="N363">
        <v>8667</v>
      </c>
      <c r="O363" s="1" t="s">
        <v>645</v>
      </c>
      <c r="P363">
        <v>45</v>
      </c>
      <c r="Q363" s="1" t="s">
        <v>645</v>
      </c>
      <c r="R363" s="1" t="str">
        <f t="shared" si="24"/>
        <v>Low Risk</v>
      </c>
      <c r="S363" s="1">
        <f t="shared" si="25"/>
        <v>65</v>
      </c>
      <c r="T363" s="1" t="str">
        <f t="shared" si="26"/>
        <v>Low Risk</v>
      </c>
      <c r="U363" s="1" t="str">
        <f t="shared" si="27"/>
        <v>APPROVE</v>
      </c>
      <c r="V363" s="1">
        <f t="shared" si="28"/>
        <v>1731.6843943553276</v>
      </c>
    </row>
    <row r="364" spans="1:22" x14ac:dyDescent="0.3">
      <c r="A364" s="1" t="s">
        <v>387</v>
      </c>
      <c r="B364" s="1" t="s">
        <v>14</v>
      </c>
      <c r="C364" s="1" t="s">
        <v>20</v>
      </c>
      <c r="D364">
        <v>0</v>
      </c>
      <c r="E364" s="1" t="s">
        <v>16</v>
      </c>
      <c r="F364" s="1" t="s">
        <v>15</v>
      </c>
      <c r="G364">
        <v>4750</v>
      </c>
      <c r="H364">
        <v>2333</v>
      </c>
      <c r="I364">
        <v>130</v>
      </c>
      <c r="J364">
        <v>360</v>
      </c>
      <c r="K364">
        <v>1</v>
      </c>
      <c r="L364" s="1" t="s">
        <v>17</v>
      </c>
      <c r="M364" s="1" t="s">
        <v>18</v>
      </c>
      <c r="N364">
        <v>7083</v>
      </c>
      <c r="O364" s="1" t="s">
        <v>643</v>
      </c>
      <c r="P364">
        <v>40</v>
      </c>
      <c r="Q364" s="1" t="s">
        <v>643</v>
      </c>
      <c r="R364" s="1" t="str">
        <f t="shared" si="24"/>
        <v>Medium Risk</v>
      </c>
      <c r="S364" s="1">
        <f t="shared" si="25"/>
        <v>70</v>
      </c>
      <c r="T364" s="1" t="str">
        <f t="shared" si="26"/>
        <v>Low Risk</v>
      </c>
      <c r="U364" s="1" t="str">
        <f t="shared" si="27"/>
        <v>APPROVE</v>
      </c>
      <c r="V364" s="1">
        <f t="shared" si="28"/>
        <v>953.89394604318898</v>
      </c>
    </row>
    <row r="365" spans="1:22" x14ac:dyDescent="0.3">
      <c r="A365" s="1" t="s">
        <v>388</v>
      </c>
      <c r="B365" s="1" t="s">
        <v>14</v>
      </c>
      <c r="C365" s="1" t="s">
        <v>20</v>
      </c>
      <c r="D365">
        <v>0</v>
      </c>
      <c r="E365" s="1" t="s">
        <v>16</v>
      </c>
      <c r="F365" s="1" t="s">
        <v>15</v>
      </c>
      <c r="G365">
        <v>3013</v>
      </c>
      <c r="H365">
        <v>3033</v>
      </c>
      <c r="I365">
        <v>95</v>
      </c>
      <c r="J365">
        <v>300</v>
      </c>
      <c r="K365">
        <v>0</v>
      </c>
      <c r="L365" s="1" t="s">
        <v>17</v>
      </c>
      <c r="M365" s="1" t="s">
        <v>18</v>
      </c>
      <c r="N365">
        <v>6046</v>
      </c>
      <c r="O365" s="1" t="s">
        <v>643</v>
      </c>
      <c r="P365">
        <v>40</v>
      </c>
      <c r="Q365" s="1" t="s">
        <v>643</v>
      </c>
      <c r="R365" s="1" t="str">
        <f t="shared" si="24"/>
        <v>High Risk</v>
      </c>
      <c r="S365" s="1">
        <f t="shared" si="25"/>
        <v>30</v>
      </c>
      <c r="T365" s="1" t="str">
        <f t="shared" si="26"/>
        <v>Low Risk</v>
      </c>
      <c r="U365" s="1" t="str">
        <f t="shared" si="27"/>
        <v>REVIEW</v>
      </c>
      <c r="V365" s="1">
        <f t="shared" si="28"/>
        <v>733.22540840435295</v>
      </c>
    </row>
    <row r="366" spans="1:22" x14ac:dyDescent="0.3">
      <c r="A366" s="1" t="s">
        <v>389</v>
      </c>
      <c r="B366" s="1" t="s">
        <v>14</v>
      </c>
      <c r="C366" s="1" t="s">
        <v>15</v>
      </c>
      <c r="D366">
        <v>0</v>
      </c>
      <c r="E366" s="1" t="s">
        <v>16</v>
      </c>
      <c r="F366" s="1" t="s">
        <v>20</v>
      </c>
      <c r="G366">
        <v>6822</v>
      </c>
      <c r="H366">
        <v>0</v>
      </c>
      <c r="I366">
        <v>141</v>
      </c>
      <c r="J366">
        <v>360</v>
      </c>
      <c r="K366">
        <v>1</v>
      </c>
      <c r="L366" s="1" t="s">
        <v>21</v>
      </c>
      <c r="M366" s="1" t="s">
        <v>18</v>
      </c>
      <c r="N366">
        <v>6822</v>
      </c>
      <c r="O366" s="1" t="s">
        <v>643</v>
      </c>
      <c r="P366">
        <v>35</v>
      </c>
      <c r="Q366" s="1" t="s">
        <v>643</v>
      </c>
      <c r="R366" s="1" t="str">
        <f t="shared" si="24"/>
        <v>Medium Risk</v>
      </c>
      <c r="S366" s="1">
        <f t="shared" si="25"/>
        <v>85</v>
      </c>
      <c r="T366" s="1" t="str">
        <f t="shared" si="26"/>
        <v>Low Risk</v>
      </c>
      <c r="U366" s="1" t="str">
        <f t="shared" si="27"/>
        <v>APPROVE</v>
      </c>
      <c r="V366" s="1">
        <f t="shared" si="28"/>
        <v>1034.6080491699206</v>
      </c>
    </row>
    <row r="367" spans="1:22" x14ac:dyDescent="0.3">
      <c r="A367" s="1" t="s">
        <v>390</v>
      </c>
      <c r="B367" s="1" t="s">
        <v>14</v>
      </c>
      <c r="C367" s="1" t="s">
        <v>15</v>
      </c>
      <c r="D367">
        <v>0</v>
      </c>
      <c r="E367" s="1" t="s">
        <v>25</v>
      </c>
      <c r="F367" s="1" t="s">
        <v>15</v>
      </c>
      <c r="G367">
        <v>6216</v>
      </c>
      <c r="H367">
        <v>0</v>
      </c>
      <c r="I367">
        <v>133</v>
      </c>
      <c r="J367">
        <v>360</v>
      </c>
      <c r="K367">
        <v>1</v>
      </c>
      <c r="L367" s="1" t="s">
        <v>21</v>
      </c>
      <c r="M367" s="1" t="s">
        <v>22</v>
      </c>
      <c r="N367">
        <v>6216</v>
      </c>
      <c r="O367" s="1" t="s">
        <v>643</v>
      </c>
      <c r="P367">
        <v>15</v>
      </c>
      <c r="Q367" s="1" t="s">
        <v>643</v>
      </c>
      <c r="R367" s="1" t="str">
        <f t="shared" si="24"/>
        <v>Medium Risk</v>
      </c>
      <c r="S367" s="1">
        <f t="shared" si="25"/>
        <v>65</v>
      </c>
      <c r="T367" s="1" t="str">
        <f t="shared" si="26"/>
        <v>Low Risk</v>
      </c>
      <c r="U367" s="1" t="str">
        <f t="shared" si="27"/>
        <v>APPROVE</v>
      </c>
      <c r="V367" s="1">
        <f t="shared" si="28"/>
        <v>975.90688325957035</v>
      </c>
    </row>
    <row r="368" spans="1:22" x14ac:dyDescent="0.3">
      <c r="A368" s="1" t="s">
        <v>391</v>
      </c>
      <c r="B368" s="1" t="s">
        <v>14</v>
      </c>
      <c r="C368" s="1" t="s">
        <v>15</v>
      </c>
      <c r="D368">
        <v>0</v>
      </c>
      <c r="E368" s="1" t="s">
        <v>16</v>
      </c>
      <c r="F368" s="1" t="s">
        <v>15</v>
      </c>
      <c r="G368">
        <v>2500</v>
      </c>
      <c r="H368">
        <v>0</v>
      </c>
      <c r="I368">
        <v>96</v>
      </c>
      <c r="J368">
        <v>480</v>
      </c>
      <c r="K368">
        <v>1</v>
      </c>
      <c r="L368" s="1" t="s">
        <v>31</v>
      </c>
      <c r="M368" s="1" t="s">
        <v>22</v>
      </c>
      <c r="N368">
        <v>2500</v>
      </c>
      <c r="O368" s="1" t="s">
        <v>644</v>
      </c>
      <c r="P368">
        <v>25</v>
      </c>
      <c r="Q368" s="1" t="s">
        <v>644</v>
      </c>
      <c r="R368" s="1" t="str">
        <f t="shared" si="24"/>
        <v>High Risk</v>
      </c>
      <c r="S368" s="1">
        <f t="shared" si="25"/>
        <v>65</v>
      </c>
      <c r="T368" s="1" t="str">
        <f t="shared" si="26"/>
        <v>Low Risk</v>
      </c>
      <c r="U368" s="1" t="str">
        <f t="shared" si="27"/>
        <v>APPROVE</v>
      </c>
      <c r="V368" s="1">
        <f t="shared" si="28"/>
        <v>667.49922218374343</v>
      </c>
    </row>
    <row r="369" spans="1:22" x14ac:dyDescent="0.3">
      <c r="A369" s="1" t="s">
        <v>392</v>
      </c>
      <c r="B369" s="1" t="s">
        <v>14</v>
      </c>
      <c r="C369" s="1" t="s">
        <v>15</v>
      </c>
      <c r="D369">
        <v>0</v>
      </c>
      <c r="E369" s="1" t="s">
        <v>16</v>
      </c>
      <c r="F369" s="1" t="s">
        <v>15</v>
      </c>
      <c r="G369">
        <v>5124</v>
      </c>
      <c r="H369">
        <v>0</v>
      </c>
      <c r="I369">
        <v>124</v>
      </c>
      <c r="J369">
        <v>360</v>
      </c>
      <c r="K369">
        <v>0</v>
      </c>
      <c r="L369" s="1" t="s">
        <v>21</v>
      </c>
      <c r="M369" s="1" t="s">
        <v>22</v>
      </c>
      <c r="N369">
        <v>5124</v>
      </c>
      <c r="O369" s="1" t="s">
        <v>643</v>
      </c>
      <c r="P369">
        <v>35</v>
      </c>
      <c r="Q369" s="1" t="s">
        <v>643</v>
      </c>
      <c r="R369" s="1" t="str">
        <f t="shared" si="24"/>
        <v>High Risk</v>
      </c>
      <c r="S369" s="1">
        <f t="shared" si="25"/>
        <v>45</v>
      </c>
      <c r="T369" s="1" t="str">
        <f t="shared" si="26"/>
        <v>Low Risk</v>
      </c>
      <c r="U369" s="1" t="str">
        <f t="shared" si="27"/>
        <v>REVIEW</v>
      </c>
      <c r="V369" s="1">
        <f t="shared" si="28"/>
        <v>909.86807161042645</v>
      </c>
    </row>
    <row r="370" spans="1:22" x14ac:dyDescent="0.3">
      <c r="A370" s="1" t="s">
        <v>393</v>
      </c>
      <c r="B370" s="1" t="s">
        <v>14</v>
      </c>
      <c r="C370" s="1" t="s">
        <v>20</v>
      </c>
      <c r="D370">
        <v>1</v>
      </c>
      <c r="E370" s="1" t="s">
        <v>16</v>
      </c>
      <c r="F370" s="1" t="s">
        <v>15</v>
      </c>
      <c r="G370">
        <v>6325</v>
      </c>
      <c r="H370">
        <v>0</v>
      </c>
      <c r="I370">
        <v>175</v>
      </c>
      <c r="J370">
        <v>360</v>
      </c>
      <c r="K370">
        <v>1</v>
      </c>
      <c r="L370" s="1" t="s">
        <v>31</v>
      </c>
      <c r="M370" s="1" t="s">
        <v>18</v>
      </c>
      <c r="N370">
        <v>6325</v>
      </c>
      <c r="O370" s="1" t="s">
        <v>643</v>
      </c>
      <c r="P370">
        <v>35</v>
      </c>
      <c r="Q370" s="1" t="s">
        <v>643</v>
      </c>
      <c r="R370" s="1" t="str">
        <f t="shared" si="24"/>
        <v>Medium Risk</v>
      </c>
      <c r="S370" s="1">
        <f t="shared" si="25"/>
        <v>85</v>
      </c>
      <c r="T370" s="1" t="str">
        <f t="shared" si="26"/>
        <v>Low Risk</v>
      </c>
      <c r="U370" s="1" t="str">
        <f t="shared" si="27"/>
        <v>APPROVE</v>
      </c>
      <c r="V370" s="1">
        <f t="shared" si="28"/>
        <v>1284.0880042889082</v>
      </c>
    </row>
    <row r="371" spans="1:22" x14ac:dyDescent="0.3">
      <c r="A371" s="1" t="s">
        <v>394</v>
      </c>
      <c r="B371" s="1" t="s">
        <v>14</v>
      </c>
      <c r="C371" s="1" t="s">
        <v>20</v>
      </c>
      <c r="D371">
        <v>0</v>
      </c>
      <c r="E371" s="1" t="s">
        <v>16</v>
      </c>
      <c r="F371" s="1" t="s">
        <v>15</v>
      </c>
      <c r="G371">
        <v>19730</v>
      </c>
      <c r="H371">
        <v>5266</v>
      </c>
      <c r="I371">
        <v>570</v>
      </c>
      <c r="J371">
        <v>360</v>
      </c>
      <c r="K371">
        <v>1</v>
      </c>
      <c r="L371" s="1" t="s">
        <v>21</v>
      </c>
      <c r="M371" s="1" t="s">
        <v>22</v>
      </c>
      <c r="N371">
        <v>24996</v>
      </c>
      <c r="O371" s="1" t="s">
        <v>645</v>
      </c>
      <c r="P371">
        <v>45</v>
      </c>
      <c r="Q371" s="1" t="s">
        <v>645</v>
      </c>
      <c r="R371" s="1" t="str">
        <f t="shared" si="24"/>
        <v>Low Risk</v>
      </c>
      <c r="S371" s="1">
        <f t="shared" si="25"/>
        <v>85</v>
      </c>
      <c r="T371" s="1" t="str">
        <f t="shared" si="26"/>
        <v>Low Risk</v>
      </c>
      <c r="U371" s="1" t="str">
        <f t="shared" si="27"/>
        <v>APPROVE</v>
      </c>
      <c r="V371" s="1">
        <f t="shared" si="28"/>
        <v>4182.4580711124445</v>
      </c>
    </row>
    <row r="372" spans="1:22" x14ac:dyDescent="0.3">
      <c r="A372" s="1" t="s">
        <v>395</v>
      </c>
      <c r="B372" s="1" t="s">
        <v>42</v>
      </c>
      <c r="C372" s="1" t="s">
        <v>15</v>
      </c>
      <c r="D372">
        <v>0</v>
      </c>
      <c r="E372" s="1" t="s">
        <v>16</v>
      </c>
      <c r="F372" s="1" t="s">
        <v>20</v>
      </c>
      <c r="G372">
        <v>15759</v>
      </c>
      <c r="H372">
        <v>0</v>
      </c>
      <c r="I372">
        <v>55</v>
      </c>
      <c r="J372">
        <v>360</v>
      </c>
      <c r="K372">
        <v>1</v>
      </c>
      <c r="L372" s="1" t="s">
        <v>31</v>
      </c>
      <c r="M372" s="1" t="s">
        <v>18</v>
      </c>
      <c r="N372">
        <v>15759</v>
      </c>
      <c r="O372" s="1" t="s">
        <v>645</v>
      </c>
      <c r="P372">
        <v>45</v>
      </c>
      <c r="Q372" s="1" t="s">
        <v>645</v>
      </c>
      <c r="R372" s="1" t="str">
        <f t="shared" si="24"/>
        <v>Low Risk</v>
      </c>
      <c r="S372" s="1">
        <f t="shared" si="25"/>
        <v>85</v>
      </c>
      <c r="T372" s="1" t="str">
        <f t="shared" si="26"/>
        <v>Low Risk</v>
      </c>
      <c r="U372" s="1" t="str">
        <f t="shared" si="27"/>
        <v>APPROVE</v>
      </c>
      <c r="V372" s="1">
        <f t="shared" si="28"/>
        <v>403.57051563365695</v>
      </c>
    </row>
    <row r="373" spans="1:22" x14ac:dyDescent="0.3">
      <c r="A373" s="1" t="s">
        <v>396</v>
      </c>
      <c r="B373" s="1" t="s">
        <v>14</v>
      </c>
      <c r="C373" s="1" t="s">
        <v>20</v>
      </c>
      <c r="D373">
        <v>2</v>
      </c>
      <c r="E373" s="1" t="s">
        <v>16</v>
      </c>
      <c r="F373" s="1" t="s">
        <v>15</v>
      </c>
      <c r="G373">
        <v>5185</v>
      </c>
      <c r="H373">
        <v>0</v>
      </c>
      <c r="I373">
        <v>155</v>
      </c>
      <c r="J373">
        <v>360</v>
      </c>
      <c r="K373">
        <v>1</v>
      </c>
      <c r="L373" s="1" t="s">
        <v>31</v>
      </c>
      <c r="M373" s="1" t="s">
        <v>18</v>
      </c>
      <c r="N373">
        <v>5185</v>
      </c>
      <c r="O373" s="1" t="s">
        <v>643</v>
      </c>
      <c r="P373">
        <v>35</v>
      </c>
      <c r="Q373" s="1" t="s">
        <v>643</v>
      </c>
      <c r="R373" s="1" t="str">
        <f t="shared" si="24"/>
        <v>Medium Risk</v>
      </c>
      <c r="S373" s="1">
        <f t="shared" si="25"/>
        <v>85</v>
      </c>
      <c r="T373" s="1" t="str">
        <f t="shared" si="26"/>
        <v>Low Risk</v>
      </c>
      <c r="U373" s="1" t="str">
        <f t="shared" si="27"/>
        <v>APPROVE</v>
      </c>
      <c r="V373" s="1">
        <f t="shared" si="28"/>
        <v>1137.3350895130332</v>
      </c>
    </row>
    <row r="374" spans="1:22" x14ac:dyDescent="0.3">
      <c r="A374" s="1" t="s">
        <v>397</v>
      </c>
      <c r="B374" s="1" t="s">
        <v>14</v>
      </c>
      <c r="C374" s="1" t="s">
        <v>20</v>
      </c>
      <c r="D374">
        <v>2</v>
      </c>
      <c r="E374" s="1" t="s">
        <v>16</v>
      </c>
      <c r="F374" s="1" t="s">
        <v>20</v>
      </c>
      <c r="G374">
        <v>9323</v>
      </c>
      <c r="H374">
        <v>7873</v>
      </c>
      <c r="I374">
        <v>380</v>
      </c>
      <c r="J374">
        <v>300</v>
      </c>
      <c r="K374">
        <v>1</v>
      </c>
      <c r="L374" s="1" t="s">
        <v>21</v>
      </c>
      <c r="M374" s="1" t="s">
        <v>18</v>
      </c>
      <c r="N374">
        <v>17196</v>
      </c>
      <c r="O374" s="1" t="s">
        <v>645</v>
      </c>
      <c r="P374">
        <v>45</v>
      </c>
      <c r="Q374" s="1" t="s">
        <v>645</v>
      </c>
      <c r="R374" s="1" t="str">
        <f t="shared" si="24"/>
        <v>Low Risk</v>
      </c>
      <c r="S374" s="1">
        <f t="shared" si="25"/>
        <v>85</v>
      </c>
      <c r="T374" s="1" t="str">
        <f t="shared" si="26"/>
        <v>Low Risk</v>
      </c>
      <c r="U374" s="1" t="str">
        <f t="shared" si="27"/>
        <v>APPROVE</v>
      </c>
      <c r="V374" s="1">
        <f t="shared" si="28"/>
        <v>2932.9016336174118</v>
      </c>
    </row>
    <row r="375" spans="1:22" x14ac:dyDescent="0.3">
      <c r="A375" s="1" t="s">
        <v>398</v>
      </c>
      <c r="B375" s="1" t="s">
        <v>14</v>
      </c>
      <c r="C375" s="1" t="s">
        <v>15</v>
      </c>
      <c r="D375">
        <v>1</v>
      </c>
      <c r="E375" s="1" t="s">
        <v>16</v>
      </c>
      <c r="F375" s="1" t="s">
        <v>15</v>
      </c>
      <c r="G375">
        <v>3062</v>
      </c>
      <c r="H375">
        <v>1987</v>
      </c>
      <c r="I375">
        <v>111</v>
      </c>
      <c r="J375">
        <v>180</v>
      </c>
      <c r="K375">
        <v>0</v>
      </c>
      <c r="L375" s="1" t="s">
        <v>17</v>
      </c>
      <c r="M375" s="1" t="s">
        <v>22</v>
      </c>
      <c r="N375">
        <v>5049</v>
      </c>
      <c r="O375" s="1" t="s">
        <v>643</v>
      </c>
      <c r="P375">
        <v>40</v>
      </c>
      <c r="Q375" s="1" t="s">
        <v>643</v>
      </c>
      <c r="R375" s="1" t="str">
        <f t="shared" si="24"/>
        <v>High Risk</v>
      </c>
      <c r="S375" s="1">
        <f t="shared" si="25"/>
        <v>30</v>
      </c>
      <c r="T375" s="1" t="str">
        <f t="shared" si="26"/>
        <v>Low Risk</v>
      </c>
      <c r="U375" s="1" t="str">
        <f t="shared" si="27"/>
        <v>REVIEW</v>
      </c>
      <c r="V375" s="1">
        <f t="shared" si="28"/>
        <v>1060.7738136066901</v>
      </c>
    </row>
    <row r="376" spans="1:22" x14ac:dyDescent="0.3">
      <c r="A376" s="1" t="s">
        <v>399</v>
      </c>
      <c r="B376" s="1" t="s">
        <v>42</v>
      </c>
      <c r="C376" s="1" t="s">
        <v>15</v>
      </c>
      <c r="D376">
        <v>0</v>
      </c>
      <c r="E376" s="1" t="s">
        <v>16</v>
      </c>
      <c r="F376" s="1" t="s">
        <v>15</v>
      </c>
      <c r="G376">
        <v>2764</v>
      </c>
      <c r="H376">
        <v>1459</v>
      </c>
      <c r="I376">
        <v>110</v>
      </c>
      <c r="J376">
        <v>360</v>
      </c>
      <c r="K376">
        <v>1</v>
      </c>
      <c r="L376" s="1" t="s">
        <v>17</v>
      </c>
      <c r="M376" s="1" t="s">
        <v>18</v>
      </c>
      <c r="N376">
        <v>4223</v>
      </c>
      <c r="O376" s="1" t="s">
        <v>643</v>
      </c>
      <c r="P376">
        <v>40</v>
      </c>
      <c r="Q376" s="1" t="s">
        <v>643</v>
      </c>
      <c r="R376" s="1" t="str">
        <f t="shared" si="24"/>
        <v>Medium Risk</v>
      </c>
      <c r="S376" s="1">
        <f t="shared" si="25"/>
        <v>70</v>
      </c>
      <c r="T376" s="1" t="str">
        <f t="shared" si="26"/>
        <v>Low Risk</v>
      </c>
      <c r="U376" s="1" t="str">
        <f t="shared" si="27"/>
        <v>APPROVE</v>
      </c>
      <c r="V376" s="1">
        <f t="shared" si="28"/>
        <v>807.14103126731391</v>
      </c>
    </row>
    <row r="377" spans="1:22" x14ac:dyDescent="0.3">
      <c r="A377" s="1" t="s">
        <v>400</v>
      </c>
      <c r="B377" s="1" t="s">
        <v>14</v>
      </c>
      <c r="C377" s="1" t="s">
        <v>20</v>
      </c>
      <c r="D377">
        <v>0</v>
      </c>
      <c r="E377" s="1" t="s">
        <v>16</v>
      </c>
      <c r="F377" s="1" t="s">
        <v>15</v>
      </c>
      <c r="G377">
        <v>4817</v>
      </c>
      <c r="H377">
        <v>923</v>
      </c>
      <c r="I377">
        <v>120</v>
      </c>
      <c r="J377">
        <v>180</v>
      </c>
      <c r="K377">
        <v>1</v>
      </c>
      <c r="L377" s="1" t="s">
        <v>17</v>
      </c>
      <c r="M377" s="1" t="s">
        <v>18</v>
      </c>
      <c r="N377">
        <v>5740</v>
      </c>
      <c r="O377" s="1" t="s">
        <v>643</v>
      </c>
      <c r="P377">
        <v>40</v>
      </c>
      <c r="Q377" s="1" t="s">
        <v>643</v>
      </c>
      <c r="R377" s="1" t="str">
        <f t="shared" si="24"/>
        <v>Medium Risk</v>
      </c>
      <c r="S377" s="1">
        <f t="shared" si="25"/>
        <v>70</v>
      </c>
      <c r="T377" s="1" t="str">
        <f t="shared" si="26"/>
        <v>Low Risk</v>
      </c>
      <c r="U377" s="1" t="str">
        <f t="shared" si="27"/>
        <v>APPROVE</v>
      </c>
      <c r="V377" s="1">
        <f t="shared" si="28"/>
        <v>1146.7825011964217</v>
      </c>
    </row>
    <row r="378" spans="1:22" x14ac:dyDescent="0.3">
      <c r="A378" s="1" t="s">
        <v>401</v>
      </c>
      <c r="B378" s="1" t="s">
        <v>14</v>
      </c>
      <c r="C378" s="1" t="s">
        <v>20</v>
      </c>
      <c r="D378">
        <v>3</v>
      </c>
      <c r="E378" s="1" t="s">
        <v>16</v>
      </c>
      <c r="F378" s="1" t="s">
        <v>15</v>
      </c>
      <c r="G378">
        <v>8750</v>
      </c>
      <c r="H378">
        <v>4996</v>
      </c>
      <c r="I378">
        <v>130</v>
      </c>
      <c r="J378">
        <v>360</v>
      </c>
      <c r="K378">
        <v>1</v>
      </c>
      <c r="L378" s="1" t="s">
        <v>21</v>
      </c>
      <c r="M378" s="1" t="s">
        <v>18</v>
      </c>
      <c r="N378">
        <v>13746</v>
      </c>
      <c r="O378" s="1" t="s">
        <v>645</v>
      </c>
      <c r="P378">
        <v>45</v>
      </c>
      <c r="Q378" s="1" t="s">
        <v>645</v>
      </c>
      <c r="R378" s="1" t="str">
        <f t="shared" si="24"/>
        <v>Low Risk</v>
      </c>
      <c r="S378" s="1">
        <f t="shared" si="25"/>
        <v>85</v>
      </c>
      <c r="T378" s="1" t="str">
        <f t="shared" si="26"/>
        <v>Low Risk</v>
      </c>
      <c r="U378" s="1" t="str">
        <f t="shared" si="27"/>
        <v>APPROVE</v>
      </c>
      <c r="V378" s="1">
        <f t="shared" si="28"/>
        <v>953.89394604318898</v>
      </c>
    </row>
    <row r="379" spans="1:22" x14ac:dyDescent="0.3">
      <c r="A379" s="1" t="s">
        <v>402</v>
      </c>
      <c r="B379" s="1" t="s">
        <v>14</v>
      </c>
      <c r="C379" s="1" t="s">
        <v>20</v>
      </c>
      <c r="D379">
        <v>0</v>
      </c>
      <c r="E379" s="1" t="s">
        <v>16</v>
      </c>
      <c r="F379" s="1" t="s">
        <v>15</v>
      </c>
      <c r="G379">
        <v>4310</v>
      </c>
      <c r="H379">
        <v>0</v>
      </c>
      <c r="I379">
        <v>130</v>
      </c>
      <c r="J379">
        <v>360</v>
      </c>
      <c r="K379">
        <v>0</v>
      </c>
      <c r="L379" s="1" t="s">
        <v>31</v>
      </c>
      <c r="M379" s="1" t="s">
        <v>18</v>
      </c>
      <c r="N379">
        <v>4310</v>
      </c>
      <c r="O379" s="1" t="s">
        <v>643</v>
      </c>
      <c r="P379">
        <v>35</v>
      </c>
      <c r="Q379" s="1" t="s">
        <v>643</v>
      </c>
      <c r="R379" s="1" t="str">
        <f t="shared" si="24"/>
        <v>High Risk</v>
      </c>
      <c r="S379" s="1">
        <f t="shared" si="25"/>
        <v>25</v>
      </c>
      <c r="T379" s="1" t="str">
        <f t="shared" si="26"/>
        <v>Low Risk</v>
      </c>
      <c r="U379" s="1" t="str">
        <f t="shared" si="27"/>
        <v>REVIEW</v>
      </c>
      <c r="V379" s="1">
        <f t="shared" si="28"/>
        <v>953.89394604318898</v>
      </c>
    </row>
    <row r="380" spans="1:22" x14ac:dyDescent="0.3">
      <c r="A380" s="1" t="s">
        <v>403</v>
      </c>
      <c r="B380" s="1" t="s">
        <v>14</v>
      </c>
      <c r="C380" s="1" t="s">
        <v>15</v>
      </c>
      <c r="D380">
        <v>0</v>
      </c>
      <c r="E380" s="1" t="s">
        <v>16</v>
      </c>
      <c r="F380" s="1" t="s">
        <v>15</v>
      </c>
      <c r="G380">
        <v>3069</v>
      </c>
      <c r="H380">
        <v>0</v>
      </c>
      <c r="I380">
        <v>71</v>
      </c>
      <c r="J380">
        <v>480</v>
      </c>
      <c r="K380">
        <v>1</v>
      </c>
      <c r="L380" s="1" t="s">
        <v>17</v>
      </c>
      <c r="M380" s="1" t="s">
        <v>22</v>
      </c>
      <c r="N380">
        <v>3069</v>
      </c>
      <c r="O380" s="1" t="s">
        <v>643</v>
      </c>
      <c r="P380">
        <v>40</v>
      </c>
      <c r="Q380" s="1" t="s">
        <v>643</v>
      </c>
      <c r="R380" s="1" t="str">
        <f t="shared" si="24"/>
        <v>Medium Risk</v>
      </c>
      <c r="S380" s="1">
        <f t="shared" si="25"/>
        <v>70</v>
      </c>
      <c r="T380" s="1" t="str">
        <f t="shared" si="26"/>
        <v>Low Risk</v>
      </c>
      <c r="U380" s="1" t="str">
        <f t="shared" si="27"/>
        <v>APPROVE</v>
      </c>
      <c r="V380" s="1">
        <f t="shared" si="28"/>
        <v>493.67129974006031</v>
      </c>
    </row>
    <row r="381" spans="1:22" x14ac:dyDescent="0.3">
      <c r="A381" s="1" t="s">
        <v>404</v>
      </c>
      <c r="B381" s="1" t="s">
        <v>14</v>
      </c>
      <c r="C381" s="1" t="s">
        <v>20</v>
      </c>
      <c r="D381">
        <v>2</v>
      </c>
      <c r="E381" s="1" t="s">
        <v>16</v>
      </c>
      <c r="F381" s="1" t="s">
        <v>15</v>
      </c>
      <c r="G381">
        <v>5391</v>
      </c>
      <c r="H381">
        <v>0</v>
      </c>
      <c r="I381">
        <v>130</v>
      </c>
      <c r="J381">
        <v>360</v>
      </c>
      <c r="K381">
        <v>1</v>
      </c>
      <c r="L381" s="1" t="s">
        <v>17</v>
      </c>
      <c r="M381" s="1" t="s">
        <v>18</v>
      </c>
      <c r="N381">
        <v>5391</v>
      </c>
      <c r="O381" s="1" t="s">
        <v>643</v>
      </c>
      <c r="P381">
        <v>40</v>
      </c>
      <c r="Q381" s="1" t="s">
        <v>643</v>
      </c>
      <c r="R381" s="1" t="str">
        <f t="shared" si="24"/>
        <v>Medium Risk</v>
      </c>
      <c r="S381" s="1">
        <f t="shared" si="25"/>
        <v>90</v>
      </c>
      <c r="T381" s="1" t="str">
        <f t="shared" si="26"/>
        <v>Low Risk</v>
      </c>
      <c r="U381" s="1" t="str">
        <f t="shared" si="27"/>
        <v>APPROVE</v>
      </c>
      <c r="V381" s="1">
        <f t="shared" si="28"/>
        <v>953.89394604318898</v>
      </c>
    </row>
    <row r="382" spans="1:22" x14ac:dyDescent="0.3">
      <c r="A382" s="1" t="s">
        <v>405</v>
      </c>
      <c r="B382" s="1" t="s">
        <v>14</v>
      </c>
      <c r="C382" s="1" t="s">
        <v>20</v>
      </c>
      <c r="D382">
        <v>0</v>
      </c>
      <c r="E382" s="1" t="s">
        <v>16</v>
      </c>
      <c r="F382" s="1" t="s">
        <v>15</v>
      </c>
      <c r="G382">
        <v>3333</v>
      </c>
      <c r="H382">
        <v>2500</v>
      </c>
      <c r="I382">
        <v>128</v>
      </c>
      <c r="J382">
        <v>360</v>
      </c>
      <c r="K382">
        <v>1</v>
      </c>
      <c r="L382" s="1" t="s">
        <v>31</v>
      </c>
      <c r="M382" s="1" t="s">
        <v>18</v>
      </c>
      <c r="N382">
        <v>5833</v>
      </c>
      <c r="O382" s="1" t="s">
        <v>643</v>
      </c>
      <c r="P382">
        <v>35</v>
      </c>
      <c r="Q382" s="1" t="s">
        <v>643</v>
      </c>
      <c r="R382" s="1" t="str">
        <f t="shared" si="24"/>
        <v>Medium Risk</v>
      </c>
      <c r="S382" s="1">
        <f t="shared" si="25"/>
        <v>65</v>
      </c>
      <c r="T382" s="1" t="str">
        <f t="shared" si="26"/>
        <v>Low Risk</v>
      </c>
      <c r="U382" s="1" t="str">
        <f t="shared" si="27"/>
        <v>APPROVE</v>
      </c>
      <c r="V382" s="1">
        <f t="shared" si="28"/>
        <v>939.21865456560147</v>
      </c>
    </row>
    <row r="383" spans="1:22" x14ac:dyDescent="0.3">
      <c r="A383" s="1" t="s">
        <v>406</v>
      </c>
      <c r="B383" s="1" t="s">
        <v>14</v>
      </c>
      <c r="C383" s="1" t="s">
        <v>15</v>
      </c>
      <c r="D383">
        <v>0</v>
      </c>
      <c r="E383" s="1" t="s">
        <v>16</v>
      </c>
      <c r="F383" s="1" t="s">
        <v>15</v>
      </c>
      <c r="G383">
        <v>5941</v>
      </c>
      <c r="H383">
        <v>4232</v>
      </c>
      <c r="I383">
        <v>296</v>
      </c>
      <c r="J383">
        <v>360</v>
      </c>
      <c r="K383">
        <v>1</v>
      </c>
      <c r="L383" s="1" t="s">
        <v>31</v>
      </c>
      <c r="M383" s="1" t="s">
        <v>18</v>
      </c>
      <c r="N383">
        <v>10173</v>
      </c>
      <c r="O383" s="1" t="s">
        <v>645</v>
      </c>
      <c r="P383">
        <v>45</v>
      </c>
      <c r="Q383" s="1" t="s">
        <v>645</v>
      </c>
      <c r="R383" s="1" t="str">
        <f t="shared" si="24"/>
        <v>Low Risk</v>
      </c>
      <c r="S383" s="1">
        <f t="shared" si="25"/>
        <v>85</v>
      </c>
      <c r="T383" s="1" t="str">
        <f t="shared" si="26"/>
        <v>Low Risk</v>
      </c>
      <c r="U383" s="1" t="str">
        <f t="shared" si="27"/>
        <v>APPROVE</v>
      </c>
      <c r="V383" s="1">
        <f t="shared" si="28"/>
        <v>2171.9431386829533</v>
      </c>
    </row>
    <row r="384" spans="1:22" x14ac:dyDescent="0.3">
      <c r="A384" s="1" t="s">
        <v>407</v>
      </c>
      <c r="B384" s="1" t="s">
        <v>42</v>
      </c>
      <c r="C384" s="1" t="s">
        <v>15</v>
      </c>
      <c r="D384">
        <v>0</v>
      </c>
      <c r="E384" s="1" t="s">
        <v>16</v>
      </c>
      <c r="F384" s="1" t="s">
        <v>15</v>
      </c>
      <c r="G384">
        <v>6000</v>
      </c>
      <c r="H384">
        <v>0</v>
      </c>
      <c r="I384">
        <v>156</v>
      </c>
      <c r="J384">
        <v>360</v>
      </c>
      <c r="K384">
        <v>1</v>
      </c>
      <c r="L384" s="1" t="s">
        <v>17</v>
      </c>
      <c r="M384" s="1" t="s">
        <v>18</v>
      </c>
      <c r="N384">
        <v>6000</v>
      </c>
      <c r="O384" s="1" t="s">
        <v>643</v>
      </c>
      <c r="P384">
        <v>40</v>
      </c>
      <c r="Q384" s="1" t="s">
        <v>643</v>
      </c>
      <c r="R384" s="1" t="str">
        <f t="shared" si="24"/>
        <v>Medium Risk</v>
      </c>
      <c r="S384" s="1">
        <f t="shared" si="25"/>
        <v>90</v>
      </c>
      <c r="T384" s="1" t="str">
        <f t="shared" si="26"/>
        <v>Low Risk</v>
      </c>
      <c r="U384" s="1" t="str">
        <f t="shared" si="27"/>
        <v>APPROVE</v>
      </c>
      <c r="V384" s="1">
        <f t="shared" si="28"/>
        <v>1144.6727352518269</v>
      </c>
    </row>
    <row r="385" spans="1:22" x14ac:dyDescent="0.3">
      <c r="A385" s="1" t="s">
        <v>408</v>
      </c>
      <c r="B385" s="1" t="s">
        <v>14</v>
      </c>
      <c r="C385" s="1" t="s">
        <v>15</v>
      </c>
      <c r="D385">
        <v>0</v>
      </c>
      <c r="E385" s="1" t="s">
        <v>16</v>
      </c>
      <c r="F385" s="1" t="s">
        <v>20</v>
      </c>
      <c r="G385">
        <v>7167</v>
      </c>
      <c r="H385">
        <v>0</v>
      </c>
      <c r="I385">
        <v>128</v>
      </c>
      <c r="J385">
        <v>360</v>
      </c>
      <c r="K385">
        <v>1</v>
      </c>
      <c r="L385" s="1" t="s">
        <v>17</v>
      </c>
      <c r="M385" s="1" t="s">
        <v>18</v>
      </c>
      <c r="N385">
        <v>7167</v>
      </c>
      <c r="O385" s="1" t="s">
        <v>643</v>
      </c>
      <c r="P385">
        <v>40</v>
      </c>
      <c r="Q385" s="1" t="s">
        <v>643</v>
      </c>
      <c r="R385" s="1" t="str">
        <f t="shared" si="24"/>
        <v>Medium Risk</v>
      </c>
      <c r="S385" s="1">
        <f t="shared" si="25"/>
        <v>90</v>
      </c>
      <c r="T385" s="1" t="str">
        <f t="shared" si="26"/>
        <v>Low Risk</v>
      </c>
      <c r="U385" s="1" t="str">
        <f t="shared" si="27"/>
        <v>APPROVE</v>
      </c>
      <c r="V385" s="1">
        <f t="shared" si="28"/>
        <v>939.21865456560147</v>
      </c>
    </row>
    <row r="386" spans="1:22" x14ac:dyDescent="0.3">
      <c r="A386" s="1" t="s">
        <v>409</v>
      </c>
      <c r="B386" s="1" t="s">
        <v>14</v>
      </c>
      <c r="C386" s="1" t="s">
        <v>20</v>
      </c>
      <c r="D386">
        <v>2</v>
      </c>
      <c r="E386" s="1" t="s">
        <v>16</v>
      </c>
      <c r="F386" s="1" t="s">
        <v>15</v>
      </c>
      <c r="G386">
        <v>4566</v>
      </c>
      <c r="H386">
        <v>0</v>
      </c>
      <c r="I386">
        <v>100</v>
      </c>
      <c r="J386">
        <v>360</v>
      </c>
      <c r="K386">
        <v>1</v>
      </c>
      <c r="L386" s="1" t="s">
        <v>17</v>
      </c>
      <c r="M386" s="1" t="s">
        <v>22</v>
      </c>
      <c r="N386">
        <v>4566</v>
      </c>
      <c r="O386" s="1" t="s">
        <v>643</v>
      </c>
      <c r="P386">
        <v>40</v>
      </c>
      <c r="Q386" s="1" t="s">
        <v>643</v>
      </c>
      <c r="R386" s="1" t="str">
        <f t="shared" ref="R386:R449" si="29">IF(AND(K386=1,O386="High Income"),"Low Risk",IF(AND(K386=1,O386="Medium Income"),"Medium Risk","High Risk"))</f>
        <v>Medium Risk</v>
      </c>
      <c r="S386" s="1">
        <f t="shared" ref="S386:S449" si="30">(IF(K386=1,40,0))+(IF(E386="Graduate",20,0))+(IF(G386&gt;5000,20,0))+(IF(L386="Urban",10,5))</f>
        <v>70</v>
      </c>
      <c r="T386" s="1" t="str">
        <f t="shared" ref="T386:T449" si="31">IF(R386&lt;=25,"Very High Risk",IF(R386&lt;=50,"High Risk",IF(R386&lt;=75,"Medium Risk","Low Risk")))</f>
        <v>Low Risk</v>
      </c>
      <c r="U386" s="1" t="str">
        <f t="shared" ref="U386:U449" si="32">IF(AND(K386=1,S386&lt;&gt;"Very High Risk",N386&gt;=I386*0.3),"APPROVE","REVIEW")</f>
        <v>APPROVE</v>
      </c>
      <c r="V386" s="1">
        <f t="shared" ref="V386:V449" si="33">IF(I386&gt;0,PMT(0.08/12,J386,-I386*1000),"N/A")</f>
        <v>733.76457387937614</v>
      </c>
    </row>
    <row r="387" spans="1:22" x14ac:dyDescent="0.3">
      <c r="A387" s="1" t="s">
        <v>410</v>
      </c>
      <c r="B387" s="1" t="s">
        <v>14</v>
      </c>
      <c r="C387" s="1" t="s">
        <v>15</v>
      </c>
      <c r="D387">
        <v>1</v>
      </c>
      <c r="E387" s="1" t="s">
        <v>16</v>
      </c>
      <c r="F387" s="1" t="s">
        <v>15</v>
      </c>
      <c r="G387">
        <v>3667</v>
      </c>
      <c r="H387">
        <v>0</v>
      </c>
      <c r="I387">
        <v>113</v>
      </c>
      <c r="J387">
        <v>180</v>
      </c>
      <c r="K387">
        <v>1</v>
      </c>
      <c r="L387" s="1" t="s">
        <v>17</v>
      </c>
      <c r="M387" s="1" t="s">
        <v>18</v>
      </c>
      <c r="N387">
        <v>3667</v>
      </c>
      <c r="O387" s="1" t="s">
        <v>643</v>
      </c>
      <c r="P387">
        <v>40</v>
      </c>
      <c r="Q387" s="1" t="s">
        <v>643</v>
      </c>
      <c r="R387" s="1" t="str">
        <f t="shared" si="29"/>
        <v>Medium Risk</v>
      </c>
      <c r="S387" s="1">
        <f t="shared" si="30"/>
        <v>70</v>
      </c>
      <c r="T387" s="1" t="str">
        <f t="shared" si="31"/>
        <v>Low Risk</v>
      </c>
      <c r="U387" s="1" t="str">
        <f t="shared" si="32"/>
        <v>APPROVE</v>
      </c>
      <c r="V387" s="1">
        <f t="shared" si="33"/>
        <v>1079.886855293297</v>
      </c>
    </row>
    <row r="388" spans="1:22" x14ac:dyDescent="0.3">
      <c r="A388" s="1" t="s">
        <v>411</v>
      </c>
      <c r="B388" s="1" t="s">
        <v>14</v>
      </c>
      <c r="C388" s="1" t="s">
        <v>15</v>
      </c>
      <c r="D388">
        <v>0</v>
      </c>
      <c r="E388" s="1" t="s">
        <v>25</v>
      </c>
      <c r="F388" s="1" t="s">
        <v>15</v>
      </c>
      <c r="G388">
        <v>2346</v>
      </c>
      <c r="H388">
        <v>1600</v>
      </c>
      <c r="I388">
        <v>132</v>
      </c>
      <c r="J388">
        <v>360</v>
      </c>
      <c r="K388">
        <v>1</v>
      </c>
      <c r="L388" s="1" t="s">
        <v>31</v>
      </c>
      <c r="M388" s="1" t="s">
        <v>18</v>
      </c>
      <c r="N388">
        <v>3946</v>
      </c>
      <c r="O388" s="1" t="s">
        <v>643</v>
      </c>
      <c r="P388">
        <v>15</v>
      </c>
      <c r="Q388" s="1" t="s">
        <v>643</v>
      </c>
      <c r="R388" s="1" t="str">
        <f t="shared" si="29"/>
        <v>Medium Risk</v>
      </c>
      <c r="S388" s="1">
        <f t="shared" si="30"/>
        <v>45</v>
      </c>
      <c r="T388" s="1" t="str">
        <f t="shared" si="31"/>
        <v>Low Risk</v>
      </c>
      <c r="U388" s="1" t="str">
        <f t="shared" si="32"/>
        <v>APPROVE</v>
      </c>
      <c r="V388" s="1">
        <f t="shared" si="33"/>
        <v>968.56923752077671</v>
      </c>
    </row>
    <row r="389" spans="1:22" x14ac:dyDescent="0.3">
      <c r="A389" s="1" t="s">
        <v>412</v>
      </c>
      <c r="B389" s="1" t="s">
        <v>14</v>
      </c>
      <c r="C389" s="1" t="s">
        <v>20</v>
      </c>
      <c r="D389">
        <v>0</v>
      </c>
      <c r="E389" s="1" t="s">
        <v>25</v>
      </c>
      <c r="F389" s="1" t="s">
        <v>15</v>
      </c>
      <c r="G389">
        <v>3010</v>
      </c>
      <c r="H389">
        <v>3136</v>
      </c>
      <c r="I389">
        <v>146</v>
      </c>
      <c r="J389">
        <v>360</v>
      </c>
      <c r="K389">
        <v>0</v>
      </c>
      <c r="L389" s="1" t="s">
        <v>17</v>
      </c>
      <c r="M389" s="1" t="s">
        <v>22</v>
      </c>
      <c r="N389">
        <v>6146</v>
      </c>
      <c r="O389" s="1" t="s">
        <v>643</v>
      </c>
      <c r="P389">
        <v>20</v>
      </c>
      <c r="Q389" s="1" t="s">
        <v>643</v>
      </c>
      <c r="R389" s="1" t="str">
        <f t="shared" si="29"/>
        <v>High Risk</v>
      </c>
      <c r="S389" s="1">
        <f t="shared" si="30"/>
        <v>10</v>
      </c>
      <c r="T389" s="1" t="str">
        <f t="shared" si="31"/>
        <v>Low Risk</v>
      </c>
      <c r="U389" s="1" t="str">
        <f t="shared" si="32"/>
        <v>REVIEW</v>
      </c>
      <c r="V389" s="1">
        <f t="shared" si="33"/>
        <v>1071.2962778638891</v>
      </c>
    </row>
    <row r="390" spans="1:22" x14ac:dyDescent="0.3">
      <c r="A390" s="1" t="s">
        <v>413</v>
      </c>
      <c r="B390" s="1" t="s">
        <v>14</v>
      </c>
      <c r="C390" s="1" t="s">
        <v>20</v>
      </c>
      <c r="D390">
        <v>0</v>
      </c>
      <c r="E390" s="1" t="s">
        <v>16</v>
      </c>
      <c r="F390" s="1" t="s">
        <v>15</v>
      </c>
      <c r="G390">
        <v>2333</v>
      </c>
      <c r="H390">
        <v>2417</v>
      </c>
      <c r="I390">
        <v>136</v>
      </c>
      <c r="J390">
        <v>360</v>
      </c>
      <c r="K390">
        <v>1</v>
      </c>
      <c r="L390" s="1" t="s">
        <v>17</v>
      </c>
      <c r="M390" s="1" t="s">
        <v>18</v>
      </c>
      <c r="N390">
        <v>4750</v>
      </c>
      <c r="O390" s="1" t="s">
        <v>643</v>
      </c>
      <c r="P390">
        <v>40</v>
      </c>
      <c r="Q390" s="1" t="s">
        <v>643</v>
      </c>
      <c r="R390" s="1" t="str">
        <f t="shared" si="29"/>
        <v>Medium Risk</v>
      </c>
      <c r="S390" s="1">
        <f t="shared" si="30"/>
        <v>70</v>
      </c>
      <c r="T390" s="1" t="str">
        <f t="shared" si="31"/>
        <v>Low Risk</v>
      </c>
      <c r="U390" s="1" t="str">
        <f t="shared" si="32"/>
        <v>APPROVE</v>
      </c>
      <c r="V390" s="1">
        <f t="shared" si="33"/>
        <v>997.91982047595172</v>
      </c>
    </row>
    <row r="391" spans="1:22" x14ac:dyDescent="0.3">
      <c r="A391" s="1" t="s">
        <v>414</v>
      </c>
      <c r="B391" s="1" t="s">
        <v>14</v>
      </c>
      <c r="C391" s="1" t="s">
        <v>20</v>
      </c>
      <c r="D391">
        <v>0</v>
      </c>
      <c r="E391" s="1" t="s">
        <v>16</v>
      </c>
      <c r="F391" s="1" t="s">
        <v>15</v>
      </c>
      <c r="G391">
        <v>5488</v>
      </c>
      <c r="H391">
        <v>0</v>
      </c>
      <c r="I391">
        <v>125</v>
      </c>
      <c r="J391">
        <v>360</v>
      </c>
      <c r="K391">
        <v>1</v>
      </c>
      <c r="L391" s="1" t="s">
        <v>21</v>
      </c>
      <c r="M391" s="1" t="s">
        <v>18</v>
      </c>
      <c r="N391">
        <v>5488</v>
      </c>
      <c r="O391" s="1" t="s">
        <v>643</v>
      </c>
      <c r="P391">
        <v>35</v>
      </c>
      <c r="Q391" s="1" t="s">
        <v>643</v>
      </c>
      <c r="R391" s="1" t="str">
        <f t="shared" si="29"/>
        <v>Medium Risk</v>
      </c>
      <c r="S391" s="1">
        <f t="shared" si="30"/>
        <v>85</v>
      </c>
      <c r="T391" s="1" t="str">
        <f t="shared" si="31"/>
        <v>Low Risk</v>
      </c>
      <c r="U391" s="1" t="str">
        <f t="shared" si="32"/>
        <v>APPROVE</v>
      </c>
      <c r="V391" s="1">
        <f t="shared" si="33"/>
        <v>917.20571734922032</v>
      </c>
    </row>
    <row r="392" spans="1:22" x14ac:dyDescent="0.3">
      <c r="A392" s="1" t="s">
        <v>415</v>
      </c>
      <c r="B392" s="1" t="s">
        <v>14</v>
      </c>
      <c r="C392" s="1" t="s">
        <v>15</v>
      </c>
      <c r="D392">
        <v>3</v>
      </c>
      <c r="E392" s="1" t="s">
        <v>16</v>
      </c>
      <c r="F392" s="1" t="s">
        <v>15</v>
      </c>
      <c r="G392">
        <v>9167</v>
      </c>
      <c r="H392">
        <v>0</v>
      </c>
      <c r="I392">
        <v>185</v>
      </c>
      <c r="J392">
        <v>360</v>
      </c>
      <c r="K392">
        <v>1</v>
      </c>
      <c r="L392" s="1" t="s">
        <v>21</v>
      </c>
      <c r="M392" s="1" t="s">
        <v>18</v>
      </c>
      <c r="N392">
        <v>9167</v>
      </c>
      <c r="O392" s="1" t="s">
        <v>645</v>
      </c>
      <c r="P392">
        <v>45</v>
      </c>
      <c r="Q392" s="1" t="s">
        <v>645</v>
      </c>
      <c r="R392" s="1" t="str">
        <f t="shared" si="29"/>
        <v>Low Risk</v>
      </c>
      <c r="S392" s="1">
        <f t="shared" si="30"/>
        <v>85</v>
      </c>
      <c r="T392" s="1" t="str">
        <f t="shared" si="31"/>
        <v>Low Risk</v>
      </c>
      <c r="U392" s="1" t="str">
        <f t="shared" si="32"/>
        <v>APPROVE</v>
      </c>
      <c r="V392" s="1">
        <f t="shared" si="33"/>
        <v>1357.464461676846</v>
      </c>
    </row>
    <row r="393" spans="1:22" x14ac:dyDescent="0.3">
      <c r="A393" s="1" t="s">
        <v>416</v>
      </c>
      <c r="B393" s="1" t="s">
        <v>14</v>
      </c>
      <c r="C393" s="1" t="s">
        <v>20</v>
      </c>
      <c r="D393">
        <v>3</v>
      </c>
      <c r="E393" s="1" t="s">
        <v>16</v>
      </c>
      <c r="F393" s="1" t="s">
        <v>15</v>
      </c>
      <c r="G393">
        <v>9504</v>
      </c>
      <c r="H393">
        <v>0</v>
      </c>
      <c r="I393">
        <v>275</v>
      </c>
      <c r="J393">
        <v>360</v>
      </c>
      <c r="K393">
        <v>1</v>
      </c>
      <c r="L393" s="1" t="s">
        <v>21</v>
      </c>
      <c r="M393" s="1" t="s">
        <v>18</v>
      </c>
      <c r="N393">
        <v>9504</v>
      </c>
      <c r="O393" s="1" t="s">
        <v>645</v>
      </c>
      <c r="P393">
        <v>45</v>
      </c>
      <c r="Q393" s="1" t="s">
        <v>645</v>
      </c>
      <c r="R393" s="1" t="str">
        <f t="shared" si="29"/>
        <v>Low Risk</v>
      </c>
      <c r="S393" s="1">
        <f t="shared" si="30"/>
        <v>85</v>
      </c>
      <c r="T393" s="1" t="str">
        <f t="shared" si="31"/>
        <v>Low Risk</v>
      </c>
      <c r="U393" s="1" t="str">
        <f t="shared" si="32"/>
        <v>APPROVE</v>
      </c>
      <c r="V393" s="1">
        <f t="shared" si="33"/>
        <v>2017.8525781682845</v>
      </c>
    </row>
    <row r="394" spans="1:22" x14ac:dyDescent="0.3">
      <c r="A394" s="1" t="s">
        <v>417</v>
      </c>
      <c r="B394" s="1" t="s">
        <v>14</v>
      </c>
      <c r="C394" s="1" t="s">
        <v>20</v>
      </c>
      <c r="D394">
        <v>0</v>
      </c>
      <c r="E394" s="1" t="s">
        <v>16</v>
      </c>
      <c r="F394" s="1" t="s">
        <v>15</v>
      </c>
      <c r="G394">
        <v>2583</v>
      </c>
      <c r="H394">
        <v>2115</v>
      </c>
      <c r="I394">
        <v>120</v>
      </c>
      <c r="J394">
        <v>360</v>
      </c>
      <c r="K394">
        <v>0</v>
      </c>
      <c r="L394" s="1" t="s">
        <v>17</v>
      </c>
      <c r="M394" s="1" t="s">
        <v>18</v>
      </c>
      <c r="N394">
        <v>4698</v>
      </c>
      <c r="O394" s="1" t="s">
        <v>643</v>
      </c>
      <c r="P394">
        <v>40</v>
      </c>
      <c r="Q394" s="1" t="s">
        <v>643</v>
      </c>
      <c r="R394" s="1" t="str">
        <f t="shared" si="29"/>
        <v>High Risk</v>
      </c>
      <c r="S394" s="1">
        <f t="shared" si="30"/>
        <v>30</v>
      </c>
      <c r="T394" s="1" t="str">
        <f t="shared" si="31"/>
        <v>Low Risk</v>
      </c>
      <c r="U394" s="1" t="str">
        <f t="shared" si="32"/>
        <v>REVIEW</v>
      </c>
      <c r="V394" s="1">
        <f t="shared" si="33"/>
        <v>880.51748865525144</v>
      </c>
    </row>
    <row r="395" spans="1:22" x14ac:dyDescent="0.3">
      <c r="A395" s="1" t="s">
        <v>418</v>
      </c>
      <c r="B395" s="1" t="s">
        <v>14</v>
      </c>
      <c r="C395" s="1" t="s">
        <v>20</v>
      </c>
      <c r="D395">
        <v>2</v>
      </c>
      <c r="E395" s="1" t="s">
        <v>25</v>
      </c>
      <c r="F395" s="1" t="s">
        <v>15</v>
      </c>
      <c r="G395">
        <v>1993</v>
      </c>
      <c r="H395">
        <v>1625</v>
      </c>
      <c r="I395">
        <v>113</v>
      </c>
      <c r="J395">
        <v>180</v>
      </c>
      <c r="K395">
        <v>1</v>
      </c>
      <c r="L395" s="1" t="s">
        <v>31</v>
      </c>
      <c r="M395" s="1" t="s">
        <v>18</v>
      </c>
      <c r="N395">
        <v>3618</v>
      </c>
      <c r="O395" s="1" t="s">
        <v>643</v>
      </c>
      <c r="P395">
        <v>15</v>
      </c>
      <c r="Q395" s="1" t="s">
        <v>643</v>
      </c>
      <c r="R395" s="1" t="str">
        <f t="shared" si="29"/>
        <v>Medium Risk</v>
      </c>
      <c r="S395" s="1">
        <f t="shared" si="30"/>
        <v>45</v>
      </c>
      <c r="T395" s="1" t="str">
        <f t="shared" si="31"/>
        <v>Low Risk</v>
      </c>
      <c r="U395" s="1" t="str">
        <f t="shared" si="32"/>
        <v>APPROVE</v>
      </c>
      <c r="V395" s="1">
        <f t="shared" si="33"/>
        <v>1079.886855293297</v>
      </c>
    </row>
    <row r="396" spans="1:22" x14ac:dyDescent="0.3">
      <c r="A396" s="1" t="s">
        <v>419</v>
      </c>
      <c r="B396" s="1" t="s">
        <v>14</v>
      </c>
      <c r="C396" s="1" t="s">
        <v>20</v>
      </c>
      <c r="D396">
        <v>2</v>
      </c>
      <c r="E396" s="1" t="s">
        <v>16</v>
      </c>
      <c r="F396" s="1" t="s">
        <v>15</v>
      </c>
      <c r="G396">
        <v>3100</v>
      </c>
      <c r="H396">
        <v>1400</v>
      </c>
      <c r="I396">
        <v>113</v>
      </c>
      <c r="J396">
        <v>360</v>
      </c>
      <c r="K396">
        <v>1</v>
      </c>
      <c r="L396" s="1" t="s">
        <v>17</v>
      </c>
      <c r="M396" s="1" t="s">
        <v>18</v>
      </c>
      <c r="N396">
        <v>4500</v>
      </c>
      <c r="O396" s="1" t="s">
        <v>643</v>
      </c>
      <c r="P396">
        <v>40</v>
      </c>
      <c r="Q396" s="1" t="s">
        <v>643</v>
      </c>
      <c r="R396" s="1" t="str">
        <f t="shared" si="29"/>
        <v>Medium Risk</v>
      </c>
      <c r="S396" s="1">
        <f t="shared" si="30"/>
        <v>70</v>
      </c>
      <c r="T396" s="1" t="str">
        <f t="shared" si="31"/>
        <v>Low Risk</v>
      </c>
      <c r="U396" s="1" t="str">
        <f t="shared" si="32"/>
        <v>APPROVE</v>
      </c>
      <c r="V396" s="1">
        <f t="shared" si="33"/>
        <v>829.15396848369517</v>
      </c>
    </row>
    <row r="397" spans="1:22" x14ac:dyDescent="0.3">
      <c r="A397" s="1" t="s">
        <v>420</v>
      </c>
      <c r="B397" s="1" t="s">
        <v>14</v>
      </c>
      <c r="C397" s="1" t="s">
        <v>20</v>
      </c>
      <c r="D397">
        <v>2</v>
      </c>
      <c r="E397" s="1" t="s">
        <v>16</v>
      </c>
      <c r="F397" s="1" t="s">
        <v>15</v>
      </c>
      <c r="G397">
        <v>3276</v>
      </c>
      <c r="H397">
        <v>484</v>
      </c>
      <c r="I397">
        <v>135</v>
      </c>
      <c r="J397">
        <v>360</v>
      </c>
      <c r="K397">
        <v>0</v>
      </c>
      <c r="L397" s="1" t="s">
        <v>31</v>
      </c>
      <c r="M397" s="1" t="s">
        <v>18</v>
      </c>
      <c r="N397">
        <v>3760</v>
      </c>
      <c r="O397" s="1" t="s">
        <v>643</v>
      </c>
      <c r="P397">
        <v>35</v>
      </c>
      <c r="Q397" s="1" t="s">
        <v>643</v>
      </c>
      <c r="R397" s="1" t="str">
        <f t="shared" si="29"/>
        <v>High Risk</v>
      </c>
      <c r="S397" s="1">
        <f t="shared" si="30"/>
        <v>25</v>
      </c>
      <c r="T397" s="1" t="str">
        <f t="shared" si="31"/>
        <v>Low Risk</v>
      </c>
      <c r="U397" s="1" t="str">
        <f t="shared" si="32"/>
        <v>REVIEW</v>
      </c>
      <c r="V397" s="1">
        <f t="shared" si="33"/>
        <v>990.58217473715786</v>
      </c>
    </row>
    <row r="398" spans="1:22" x14ac:dyDescent="0.3">
      <c r="A398" s="1" t="s">
        <v>421</v>
      </c>
      <c r="B398" s="1" t="s">
        <v>42</v>
      </c>
      <c r="C398" s="1" t="s">
        <v>15</v>
      </c>
      <c r="D398">
        <v>0</v>
      </c>
      <c r="E398" s="1" t="s">
        <v>16</v>
      </c>
      <c r="F398" s="1" t="s">
        <v>15</v>
      </c>
      <c r="G398">
        <v>3180</v>
      </c>
      <c r="H398">
        <v>0</v>
      </c>
      <c r="I398">
        <v>71</v>
      </c>
      <c r="J398">
        <v>360</v>
      </c>
      <c r="K398">
        <v>0</v>
      </c>
      <c r="L398" s="1" t="s">
        <v>17</v>
      </c>
      <c r="M398" s="1" t="s">
        <v>22</v>
      </c>
      <c r="N398">
        <v>3180</v>
      </c>
      <c r="O398" s="1" t="s">
        <v>643</v>
      </c>
      <c r="P398">
        <v>40</v>
      </c>
      <c r="Q398" s="1" t="s">
        <v>643</v>
      </c>
      <c r="R398" s="1" t="str">
        <f t="shared" si="29"/>
        <v>High Risk</v>
      </c>
      <c r="S398" s="1">
        <f t="shared" si="30"/>
        <v>30</v>
      </c>
      <c r="T398" s="1" t="str">
        <f t="shared" si="31"/>
        <v>Low Risk</v>
      </c>
      <c r="U398" s="1" t="str">
        <f t="shared" si="32"/>
        <v>REVIEW</v>
      </c>
      <c r="V398" s="1">
        <f t="shared" si="33"/>
        <v>520.97284745435707</v>
      </c>
    </row>
    <row r="399" spans="1:22" x14ac:dyDescent="0.3">
      <c r="A399" s="1" t="s">
        <v>422</v>
      </c>
      <c r="B399" s="1" t="s">
        <v>14</v>
      </c>
      <c r="C399" s="1" t="s">
        <v>20</v>
      </c>
      <c r="D399">
        <v>0</v>
      </c>
      <c r="E399" s="1" t="s">
        <v>16</v>
      </c>
      <c r="F399" s="1" t="s">
        <v>15</v>
      </c>
      <c r="G399">
        <v>3033</v>
      </c>
      <c r="H399">
        <v>1459</v>
      </c>
      <c r="I399">
        <v>95</v>
      </c>
      <c r="J399">
        <v>360</v>
      </c>
      <c r="K399">
        <v>1</v>
      </c>
      <c r="L399" s="1" t="s">
        <v>17</v>
      </c>
      <c r="M399" s="1" t="s">
        <v>18</v>
      </c>
      <c r="N399">
        <v>4492</v>
      </c>
      <c r="O399" s="1" t="s">
        <v>643</v>
      </c>
      <c r="P399">
        <v>40</v>
      </c>
      <c r="Q399" s="1" t="s">
        <v>643</v>
      </c>
      <c r="R399" s="1" t="str">
        <f t="shared" si="29"/>
        <v>Medium Risk</v>
      </c>
      <c r="S399" s="1">
        <f t="shared" si="30"/>
        <v>70</v>
      </c>
      <c r="T399" s="1" t="str">
        <f t="shared" si="31"/>
        <v>Low Risk</v>
      </c>
      <c r="U399" s="1" t="str">
        <f t="shared" si="32"/>
        <v>APPROVE</v>
      </c>
      <c r="V399" s="1">
        <f t="shared" si="33"/>
        <v>697.07634518540738</v>
      </c>
    </row>
    <row r="400" spans="1:22" x14ac:dyDescent="0.3">
      <c r="A400" s="1" t="s">
        <v>423</v>
      </c>
      <c r="B400" s="1" t="s">
        <v>14</v>
      </c>
      <c r="C400" s="1" t="s">
        <v>15</v>
      </c>
      <c r="D400">
        <v>0</v>
      </c>
      <c r="E400" s="1" t="s">
        <v>25</v>
      </c>
      <c r="F400" s="1" t="s">
        <v>15</v>
      </c>
      <c r="G400">
        <v>3902</v>
      </c>
      <c r="H400">
        <v>1666</v>
      </c>
      <c r="I400">
        <v>109</v>
      </c>
      <c r="J400">
        <v>360</v>
      </c>
      <c r="K400">
        <v>1</v>
      </c>
      <c r="L400" s="1" t="s">
        <v>21</v>
      </c>
      <c r="M400" s="1" t="s">
        <v>18</v>
      </c>
      <c r="N400">
        <v>5568</v>
      </c>
      <c r="O400" s="1" t="s">
        <v>643</v>
      </c>
      <c r="P400">
        <v>15</v>
      </c>
      <c r="Q400" s="1" t="s">
        <v>643</v>
      </c>
      <c r="R400" s="1" t="str">
        <f t="shared" si="29"/>
        <v>Medium Risk</v>
      </c>
      <c r="S400" s="1">
        <f t="shared" si="30"/>
        <v>45</v>
      </c>
      <c r="T400" s="1" t="str">
        <f t="shared" si="31"/>
        <v>Low Risk</v>
      </c>
      <c r="U400" s="1" t="str">
        <f t="shared" si="32"/>
        <v>APPROVE</v>
      </c>
      <c r="V400" s="1">
        <f t="shared" si="33"/>
        <v>799.80338552852004</v>
      </c>
    </row>
    <row r="401" spans="1:22" x14ac:dyDescent="0.3">
      <c r="A401" s="1" t="s">
        <v>424</v>
      </c>
      <c r="B401" s="1" t="s">
        <v>42</v>
      </c>
      <c r="C401" s="1" t="s">
        <v>15</v>
      </c>
      <c r="D401">
        <v>0</v>
      </c>
      <c r="E401" s="1" t="s">
        <v>16</v>
      </c>
      <c r="F401" s="1" t="s">
        <v>15</v>
      </c>
      <c r="G401">
        <v>1500</v>
      </c>
      <c r="H401">
        <v>1800</v>
      </c>
      <c r="I401">
        <v>103</v>
      </c>
      <c r="J401">
        <v>360</v>
      </c>
      <c r="K401">
        <v>0</v>
      </c>
      <c r="L401" s="1" t="s">
        <v>31</v>
      </c>
      <c r="M401" s="1" t="s">
        <v>22</v>
      </c>
      <c r="N401">
        <v>3300</v>
      </c>
      <c r="O401" s="1" t="s">
        <v>643</v>
      </c>
      <c r="P401">
        <v>35</v>
      </c>
      <c r="Q401" s="1" t="s">
        <v>643</v>
      </c>
      <c r="R401" s="1" t="str">
        <f t="shared" si="29"/>
        <v>High Risk</v>
      </c>
      <c r="S401" s="1">
        <f t="shared" si="30"/>
        <v>25</v>
      </c>
      <c r="T401" s="1" t="str">
        <f t="shared" si="31"/>
        <v>Low Risk</v>
      </c>
      <c r="U401" s="1" t="str">
        <f t="shared" si="32"/>
        <v>REVIEW</v>
      </c>
      <c r="V401" s="1">
        <f t="shared" si="33"/>
        <v>755.77751109575752</v>
      </c>
    </row>
    <row r="402" spans="1:22" x14ac:dyDescent="0.3">
      <c r="A402" s="1" t="s">
        <v>425</v>
      </c>
      <c r="B402" s="1" t="s">
        <v>14</v>
      </c>
      <c r="C402" s="1" t="s">
        <v>20</v>
      </c>
      <c r="D402">
        <v>2</v>
      </c>
      <c r="E402" s="1" t="s">
        <v>25</v>
      </c>
      <c r="F402" s="1" t="s">
        <v>15</v>
      </c>
      <c r="G402">
        <v>2889</v>
      </c>
      <c r="H402">
        <v>0</v>
      </c>
      <c r="I402">
        <v>45</v>
      </c>
      <c r="J402">
        <v>180</v>
      </c>
      <c r="K402">
        <v>0</v>
      </c>
      <c r="L402" s="1" t="s">
        <v>17</v>
      </c>
      <c r="M402" s="1" t="s">
        <v>22</v>
      </c>
      <c r="N402">
        <v>2889</v>
      </c>
      <c r="O402" s="1" t="s">
        <v>644</v>
      </c>
      <c r="P402">
        <v>10</v>
      </c>
      <c r="Q402" s="1" t="s">
        <v>644</v>
      </c>
      <c r="R402" s="1" t="str">
        <f t="shared" si="29"/>
        <v>High Risk</v>
      </c>
      <c r="S402" s="1">
        <f t="shared" si="30"/>
        <v>10</v>
      </c>
      <c r="T402" s="1" t="str">
        <f t="shared" si="31"/>
        <v>Low Risk</v>
      </c>
      <c r="U402" s="1" t="str">
        <f t="shared" si="32"/>
        <v>REVIEW</v>
      </c>
      <c r="V402" s="1">
        <f t="shared" si="33"/>
        <v>430.04343794865815</v>
      </c>
    </row>
    <row r="403" spans="1:22" x14ac:dyDescent="0.3">
      <c r="A403" s="1" t="s">
        <v>426</v>
      </c>
      <c r="B403" s="1" t="s">
        <v>14</v>
      </c>
      <c r="C403" s="1" t="s">
        <v>15</v>
      </c>
      <c r="D403">
        <v>0</v>
      </c>
      <c r="E403" s="1" t="s">
        <v>25</v>
      </c>
      <c r="F403" s="1" t="s">
        <v>15</v>
      </c>
      <c r="G403">
        <v>2755</v>
      </c>
      <c r="H403">
        <v>0</v>
      </c>
      <c r="I403">
        <v>65</v>
      </c>
      <c r="J403">
        <v>300</v>
      </c>
      <c r="K403">
        <v>1</v>
      </c>
      <c r="L403" s="1" t="s">
        <v>21</v>
      </c>
      <c r="M403" s="1" t="s">
        <v>22</v>
      </c>
      <c r="N403">
        <v>2755</v>
      </c>
      <c r="O403" s="1" t="s">
        <v>644</v>
      </c>
      <c r="P403">
        <v>5</v>
      </c>
      <c r="Q403" s="1" t="s">
        <v>644</v>
      </c>
      <c r="R403" s="1" t="str">
        <f t="shared" si="29"/>
        <v>High Risk</v>
      </c>
      <c r="S403" s="1">
        <f t="shared" si="30"/>
        <v>45</v>
      </c>
      <c r="T403" s="1" t="str">
        <f t="shared" si="31"/>
        <v>Low Risk</v>
      </c>
      <c r="U403" s="1" t="str">
        <f t="shared" si="32"/>
        <v>APPROVE</v>
      </c>
      <c r="V403" s="1">
        <f t="shared" si="33"/>
        <v>501.68054259245201</v>
      </c>
    </row>
    <row r="404" spans="1:22" x14ac:dyDescent="0.3">
      <c r="A404" s="1" t="s">
        <v>427</v>
      </c>
      <c r="B404" s="1" t="s">
        <v>14</v>
      </c>
      <c r="C404" s="1" t="s">
        <v>15</v>
      </c>
      <c r="D404">
        <v>0</v>
      </c>
      <c r="E404" s="1" t="s">
        <v>16</v>
      </c>
      <c r="F404" s="1" t="s">
        <v>15</v>
      </c>
      <c r="G404">
        <v>2500</v>
      </c>
      <c r="H404">
        <v>20000</v>
      </c>
      <c r="I404">
        <v>103</v>
      </c>
      <c r="J404">
        <v>360</v>
      </c>
      <c r="K404">
        <v>1</v>
      </c>
      <c r="L404" s="1" t="s">
        <v>31</v>
      </c>
      <c r="M404" s="1" t="s">
        <v>18</v>
      </c>
      <c r="N404">
        <v>22500</v>
      </c>
      <c r="O404" s="1" t="s">
        <v>645</v>
      </c>
      <c r="P404">
        <v>45</v>
      </c>
      <c r="Q404" s="1" t="s">
        <v>645</v>
      </c>
      <c r="R404" s="1" t="str">
        <f t="shared" si="29"/>
        <v>Low Risk</v>
      </c>
      <c r="S404" s="1">
        <f t="shared" si="30"/>
        <v>65</v>
      </c>
      <c r="T404" s="1" t="str">
        <f t="shared" si="31"/>
        <v>Low Risk</v>
      </c>
      <c r="U404" s="1" t="str">
        <f t="shared" si="32"/>
        <v>APPROVE</v>
      </c>
      <c r="V404" s="1">
        <f t="shared" si="33"/>
        <v>755.77751109575752</v>
      </c>
    </row>
    <row r="405" spans="1:22" x14ac:dyDescent="0.3">
      <c r="A405" s="1" t="s">
        <v>428</v>
      </c>
      <c r="B405" s="1" t="s">
        <v>42</v>
      </c>
      <c r="C405" s="1" t="s">
        <v>15</v>
      </c>
      <c r="D405">
        <v>0</v>
      </c>
      <c r="E405" s="1" t="s">
        <v>25</v>
      </c>
      <c r="F405" s="1" t="s">
        <v>15</v>
      </c>
      <c r="G405">
        <v>1963</v>
      </c>
      <c r="H405">
        <v>0</v>
      </c>
      <c r="I405">
        <v>53</v>
      </c>
      <c r="J405">
        <v>360</v>
      </c>
      <c r="K405">
        <v>1</v>
      </c>
      <c r="L405" s="1" t="s">
        <v>31</v>
      </c>
      <c r="M405" s="1" t="s">
        <v>18</v>
      </c>
      <c r="N405">
        <v>1963</v>
      </c>
      <c r="O405" s="1" t="s">
        <v>644</v>
      </c>
      <c r="P405">
        <v>5</v>
      </c>
      <c r="Q405" s="1" t="s">
        <v>644</v>
      </c>
      <c r="R405" s="1" t="str">
        <f t="shared" si="29"/>
        <v>High Risk</v>
      </c>
      <c r="S405" s="1">
        <f t="shared" si="30"/>
        <v>45</v>
      </c>
      <c r="T405" s="1" t="str">
        <f t="shared" si="31"/>
        <v>Low Risk</v>
      </c>
      <c r="U405" s="1" t="str">
        <f t="shared" si="32"/>
        <v>APPROVE</v>
      </c>
      <c r="V405" s="1">
        <f t="shared" si="33"/>
        <v>388.89522415606939</v>
      </c>
    </row>
    <row r="406" spans="1:22" x14ac:dyDescent="0.3">
      <c r="A406" s="1" t="s">
        <v>429</v>
      </c>
      <c r="B406" s="1" t="s">
        <v>42</v>
      </c>
      <c r="C406" s="1" t="s">
        <v>15</v>
      </c>
      <c r="D406">
        <v>0</v>
      </c>
      <c r="E406" s="1" t="s">
        <v>16</v>
      </c>
      <c r="F406" s="1" t="s">
        <v>20</v>
      </c>
      <c r="G406">
        <v>7441</v>
      </c>
      <c r="H406">
        <v>0</v>
      </c>
      <c r="I406">
        <v>194</v>
      </c>
      <c r="J406">
        <v>360</v>
      </c>
      <c r="K406">
        <v>1</v>
      </c>
      <c r="L406" s="1" t="s">
        <v>21</v>
      </c>
      <c r="M406" s="1" t="s">
        <v>22</v>
      </c>
      <c r="N406">
        <v>7441</v>
      </c>
      <c r="O406" s="1" t="s">
        <v>643</v>
      </c>
      <c r="P406">
        <v>35</v>
      </c>
      <c r="Q406" s="1" t="s">
        <v>643</v>
      </c>
      <c r="R406" s="1" t="str">
        <f t="shared" si="29"/>
        <v>Medium Risk</v>
      </c>
      <c r="S406" s="1">
        <f t="shared" si="30"/>
        <v>85</v>
      </c>
      <c r="T406" s="1" t="str">
        <f t="shared" si="31"/>
        <v>Low Risk</v>
      </c>
      <c r="U406" s="1" t="str">
        <f t="shared" si="32"/>
        <v>APPROVE</v>
      </c>
      <c r="V406" s="1">
        <f t="shared" si="33"/>
        <v>1423.5032733259898</v>
      </c>
    </row>
    <row r="407" spans="1:22" x14ac:dyDescent="0.3">
      <c r="A407" s="1" t="s">
        <v>430</v>
      </c>
      <c r="B407" s="1" t="s">
        <v>42</v>
      </c>
      <c r="C407" s="1" t="s">
        <v>15</v>
      </c>
      <c r="D407">
        <v>0</v>
      </c>
      <c r="E407" s="1" t="s">
        <v>16</v>
      </c>
      <c r="F407" s="1" t="s">
        <v>15</v>
      </c>
      <c r="G407">
        <v>4547</v>
      </c>
      <c r="H407">
        <v>0</v>
      </c>
      <c r="I407">
        <v>115</v>
      </c>
      <c r="J407">
        <v>360</v>
      </c>
      <c r="K407">
        <v>1</v>
      </c>
      <c r="L407" s="1" t="s">
        <v>31</v>
      </c>
      <c r="M407" s="1" t="s">
        <v>18</v>
      </c>
      <c r="N407">
        <v>4547</v>
      </c>
      <c r="O407" s="1" t="s">
        <v>643</v>
      </c>
      <c r="P407">
        <v>35</v>
      </c>
      <c r="Q407" s="1" t="s">
        <v>643</v>
      </c>
      <c r="R407" s="1" t="str">
        <f t="shared" si="29"/>
        <v>Medium Risk</v>
      </c>
      <c r="S407" s="1">
        <f t="shared" si="30"/>
        <v>65</v>
      </c>
      <c r="T407" s="1" t="str">
        <f t="shared" si="31"/>
        <v>Low Risk</v>
      </c>
      <c r="U407" s="1" t="str">
        <f t="shared" si="32"/>
        <v>APPROVE</v>
      </c>
      <c r="V407" s="1">
        <f t="shared" si="33"/>
        <v>843.82925996128267</v>
      </c>
    </row>
    <row r="408" spans="1:22" x14ac:dyDescent="0.3">
      <c r="A408" s="1" t="s">
        <v>431</v>
      </c>
      <c r="B408" s="1" t="s">
        <v>14</v>
      </c>
      <c r="C408" s="1" t="s">
        <v>20</v>
      </c>
      <c r="D408">
        <v>0</v>
      </c>
      <c r="E408" s="1" t="s">
        <v>25</v>
      </c>
      <c r="F408" s="1" t="s">
        <v>15</v>
      </c>
      <c r="G408">
        <v>2167</v>
      </c>
      <c r="H408">
        <v>2400</v>
      </c>
      <c r="I408">
        <v>115</v>
      </c>
      <c r="J408">
        <v>360</v>
      </c>
      <c r="K408">
        <v>1</v>
      </c>
      <c r="L408" s="1" t="s">
        <v>17</v>
      </c>
      <c r="M408" s="1" t="s">
        <v>18</v>
      </c>
      <c r="N408">
        <v>4567</v>
      </c>
      <c r="O408" s="1" t="s">
        <v>643</v>
      </c>
      <c r="P408">
        <v>20</v>
      </c>
      <c r="Q408" s="1" t="s">
        <v>643</v>
      </c>
      <c r="R408" s="1" t="str">
        <f t="shared" si="29"/>
        <v>Medium Risk</v>
      </c>
      <c r="S408" s="1">
        <f t="shared" si="30"/>
        <v>50</v>
      </c>
      <c r="T408" s="1" t="str">
        <f t="shared" si="31"/>
        <v>Low Risk</v>
      </c>
      <c r="U408" s="1" t="str">
        <f t="shared" si="32"/>
        <v>APPROVE</v>
      </c>
      <c r="V408" s="1">
        <f t="shared" si="33"/>
        <v>843.82925996128267</v>
      </c>
    </row>
    <row r="409" spans="1:22" x14ac:dyDescent="0.3">
      <c r="A409" s="1" t="s">
        <v>432</v>
      </c>
      <c r="B409" s="1" t="s">
        <v>42</v>
      </c>
      <c r="C409" s="1" t="s">
        <v>15</v>
      </c>
      <c r="D409">
        <v>0</v>
      </c>
      <c r="E409" s="1" t="s">
        <v>25</v>
      </c>
      <c r="F409" s="1" t="s">
        <v>15</v>
      </c>
      <c r="G409">
        <v>2213</v>
      </c>
      <c r="H409">
        <v>0</v>
      </c>
      <c r="I409">
        <v>66</v>
      </c>
      <c r="J409">
        <v>360</v>
      </c>
      <c r="K409">
        <v>1</v>
      </c>
      <c r="L409" s="1" t="s">
        <v>21</v>
      </c>
      <c r="M409" s="1" t="s">
        <v>18</v>
      </c>
      <c r="N409">
        <v>2213</v>
      </c>
      <c r="O409" s="1" t="s">
        <v>644</v>
      </c>
      <c r="P409">
        <v>5</v>
      </c>
      <c r="Q409" s="1" t="s">
        <v>644</v>
      </c>
      <c r="R409" s="1" t="str">
        <f t="shared" si="29"/>
        <v>High Risk</v>
      </c>
      <c r="S409" s="1">
        <f t="shared" si="30"/>
        <v>45</v>
      </c>
      <c r="T409" s="1" t="str">
        <f t="shared" si="31"/>
        <v>Low Risk</v>
      </c>
      <c r="U409" s="1" t="str">
        <f t="shared" si="32"/>
        <v>APPROVE</v>
      </c>
      <c r="V409" s="1">
        <f t="shared" si="33"/>
        <v>484.28461876038835</v>
      </c>
    </row>
    <row r="410" spans="1:22" x14ac:dyDescent="0.3">
      <c r="A410" s="1" t="s">
        <v>433</v>
      </c>
      <c r="B410" s="1" t="s">
        <v>14</v>
      </c>
      <c r="C410" s="1" t="s">
        <v>20</v>
      </c>
      <c r="D410">
        <v>1</v>
      </c>
      <c r="E410" s="1" t="s">
        <v>16</v>
      </c>
      <c r="F410" s="1" t="s">
        <v>15</v>
      </c>
      <c r="G410">
        <v>8300</v>
      </c>
      <c r="H410">
        <v>0</v>
      </c>
      <c r="I410">
        <v>152</v>
      </c>
      <c r="J410">
        <v>300</v>
      </c>
      <c r="K410">
        <v>0</v>
      </c>
      <c r="L410" s="1" t="s">
        <v>31</v>
      </c>
      <c r="M410" s="1" t="s">
        <v>22</v>
      </c>
      <c r="N410">
        <v>8300</v>
      </c>
      <c r="O410" s="1" t="s">
        <v>645</v>
      </c>
      <c r="P410">
        <v>45</v>
      </c>
      <c r="Q410" s="1" t="s">
        <v>645</v>
      </c>
      <c r="R410" s="1" t="str">
        <f t="shared" si="29"/>
        <v>High Risk</v>
      </c>
      <c r="S410" s="1">
        <f t="shared" si="30"/>
        <v>45</v>
      </c>
      <c r="T410" s="1" t="str">
        <f t="shared" si="31"/>
        <v>Low Risk</v>
      </c>
      <c r="U410" s="1" t="str">
        <f t="shared" si="32"/>
        <v>REVIEW</v>
      </c>
      <c r="V410" s="1">
        <f t="shared" si="33"/>
        <v>1173.1606534469647</v>
      </c>
    </row>
    <row r="411" spans="1:22" x14ac:dyDescent="0.3">
      <c r="A411" s="1" t="s">
        <v>434</v>
      </c>
      <c r="B411" s="1" t="s">
        <v>14</v>
      </c>
      <c r="C411" s="1" t="s">
        <v>20</v>
      </c>
      <c r="D411">
        <v>3</v>
      </c>
      <c r="E411" s="1" t="s">
        <v>16</v>
      </c>
      <c r="F411" s="1" t="s">
        <v>15</v>
      </c>
      <c r="G411">
        <v>81000</v>
      </c>
      <c r="H411">
        <v>0</v>
      </c>
      <c r="I411">
        <v>360</v>
      </c>
      <c r="J411">
        <v>360</v>
      </c>
      <c r="K411">
        <v>0</v>
      </c>
      <c r="L411" s="1" t="s">
        <v>21</v>
      </c>
      <c r="M411" s="1" t="s">
        <v>22</v>
      </c>
      <c r="N411">
        <v>81000</v>
      </c>
      <c r="O411" s="1" t="s">
        <v>645</v>
      </c>
      <c r="P411">
        <v>45</v>
      </c>
      <c r="Q411" s="1" t="s">
        <v>645</v>
      </c>
      <c r="R411" s="1" t="str">
        <f t="shared" si="29"/>
        <v>High Risk</v>
      </c>
      <c r="S411" s="1">
        <f t="shared" si="30"/>
        <v>45</v>
      </c>
      <c r="T411" s="1" t="str">
        <f t="shared" si="31"/>
        <v>Low Risk</v>
      </c>
      <c r="U411" s="1" t="str">
        <f t="shared" si="32"/>
        <v>REVIEW</v>
      </c>
      <c r="V411" s="1">
        <f t="shared" si="33"/>
        <v>2641.5524659657544</v>
      </c>
    </row>
    <row r="412" spans="1:22" x14ac:dyDescent="0.3">
      <c r="A412" s="1" t="s">
        <v>435</v>
      </c>
      <c r="B412" s="1" t="s">
        <v>42</v>
      </c>
      <c r="C412" s="1" t="s">
        <v>15</v>
      </c>
      <c r="D412">
        <v>1</v>
      </c>
      <c r="E412" s="1" t="s">
        <v>25</v>
      </c>
      <c r="F412" s="1" t="s">
        <v>20</v>
      </c>
      <c r="G412">
        <v>3867</v>
      </c>
      <c r="H412">
        <v>0</v>
      </c>
      <c r="I412">
        <v>62</v>
      </c>
      <c r="J412">
        <v>360</v>
      </c>
      <c r="K412">
        <v>1</v>
      </c>
      <c r="L412" s="1" t="s">
        <v>31</v>
      </c>
      <c r="M412" s="1" t="s">
        <v>22</v>
      </c>
      <c r="N412">
        <v>3867</v>
      </c>
      <c r="O412" s="1" t="s">
        <v>643</v>
      </c>
      <c r="P412">
        <v>15</v>
      </c>
      <c r="Q412" s="1" t="s">
        <v>643</v>
      </c>
      <c r="R412" s="1" t="str">
        <f t="shared" si="29"/>
        <v>Medium Risk</v>
      </c>
      <c r="S412" s="1">
        <f t="shared" si="30"/>
        <v>45</v>
      </c>
      <c r="T412" s="1" t="str">
        <f t="shared" si="31"/>
        <v>Low Risk</v>
      </c>
      <c r="U412" s="1" t="str">
        <f t="shared" si="32"/>
        <v>APPROVE</v>
      </c>
      <c r="V412" s="1">
        <f t="shared" si="33"/>
        <v>454.93403580521323</v>
      </c>
    </row>
    <row r="413" spans="1:22" x14ac:dyDescent="0.3">
      <c r="A413" s="1" t="s">
        <v>436</v>
      </c>
      <c r="B413" s="1" t="s">
        <v>14</v>
      </c>
      <c r="C413" s="1" t="s">
        <v>20</v>
      </c>
      <c r="D413">
        <v>0</v>
      </c>
      <c r="E413" s="1" t="s">
        <v>16</v>
      </c>
      <c r="F413" s="1" t="s">
        <v>15</v>
      </c>
      <c r="G413">
        <v>6256</v>
      </c>
      <c r="H413">
        <v>0</v>
      </c>
      <c r="I413">
        <v>160</v>
      </c>
      <c r="J413">
        <v>360</v>
      </c>
      <c r="K413">
        <v>0</v>
      </c>
      <c r="L413" s="1" t="s">
        <v>17</v>
      </c>
      <c r="M413" s="1" t="s">
        <v>18</v>
      </c>
      <c r="N413">
        <v>6256</v>
      </c>
      <c r="O413" s="1" t="s">
        <v>643</v>
      </c>
      <c r="P413">
        <v>40</v>
      </c>
      <c r="Q413" s="1" t="s">
        <v>643</v>
      </c>
      <c r="R413" s="1" t="str">
        <f t="shared" si="29"/>
        <v>High Risk</v>
      </c>
      <c r="S413" s="1">
        <f t="shared" si="30"/>
        <v>50</v>
      </c>
      <c r="T413" s="1" t="str">
        <f t="shared" si="31"/>
        <v>Low Risk</v>
      </c>
      <c r="U413" s="1" t="str">
        <f t="shared" si="32"/>
        <v>REVIEW</v>
      </c>
      <c r="V413" s="1">
        <f t="shared" si="33"/>
        <v>1174.0233182070019</v>
      </c>
    </row>
    <row r="414" spans="1:22" x14ac:dyDescent="0.3">
      <c r="A414" s="1" t="s">
        <v>437</v>
      </c>
      <c r="B414" s="1" t="s">
        <v>14</v>
      </c>
      <c r="C414" s="1" t="s">
        <v>20</v>
      </c>
      <c r="D414">
        <v>0</v>
      </c>
      <c r="E414" s="1" t="s">
        <v>25</v>
      </c>
      <c r="F414" s="1" t="s">
        <v>15</v>
      </c>
      <c r="G414">
        <v>6096</v>
      </c>
      <c r="H414">
        <v>0</v>
      </c>
      <c r="I414">
        <v>218</v>
      </c>
      <c r="J414">
        <v>360</v>
      </c>
      <c r="K414">
        <v>0</v>
      </c>
      <c r="L414" s="1" t="s">
        <v>21</v>
      </c>
      <c r="M414" s="1" t="s">
        <v>22</v>
      </c>
      <c r="N414">
        <v>6096</v>
      </c>
      <c r="O414" s="1" t="s">
        <v>643</v>
      </c>
      <c r="P414">
        <v>15</v>
      </c>
      <c r="Q414" s="1" t="s">
        <v>643</v>
      </c>
      <c r="R414" s="1" t="str">
        <f t="shared" si="29"/>
        <v>High Risk</v>
      </c>
      <c r="S414" s="1">
        <f t="shared" si="30"/>
        <v>25</v>
      </c>
      <c r="T414" s="1" t="str">
        <f t="shared" si="31"/>
        <v>Low Risk</v>
      </c>
      <c r="U414" s="1" t="str">
        <f t="shared" si="32"/>
        <v>REVIEW</v>
      </c>
      <c r="V414" s="1">
        <f t="shared" si="33"/>
        <v>1599.6067710570401</v>
      </c>
    </row>
    <row r="415" spans="1:22" x14ac:dyDescent="0.3">
      <c r="A415" s="1" t="s">
        <v>438</v>
      </c>
      <c r="B415" s="1" t="s">
        <v>14</v>
      </c>
      <c r="C415" s="1" t="s">
        <v>20</v>
      </c>
      <c r="D415">
        <v>0</v>
      </c>
      <c r="E415" s="1" t="s">
        <v>25</v>
      </c>
      <c r="F415" s="1" t="s">
        <v>15</v>
      </c>
      <c r="G415">
        <v>2253</v>
      </c>
      <c r="H415">
        <v>2033</v>
      </c>
      <c r="I415">
        <v>110</v>
      </c>
      <c r="J415">
        <v>360</v>
      </c>
      <c r="K415">
        <v>1</v>
      </c>
      <c r="L415" s="1" t="s">
        <v>21</v>
      </c>
      <c r="M415" s="1" t="s">
        <v>18</v>
      </c>
      <c r="N415">
        <v>4286</v>
      </c>
      <c r="O415" s="1" t="s">
        <v>643</v>
      </c>
      <c r="P415">
        <v>15</v>
      </c>
      <c r="Q415" s="1" t="s">
        <v>643</v>
      </c>
      <c r="R415" s="1" t="str">
        <f t="shared" si="29"/>
        <v>Medium Risk</v>
      </c>
      <c r="S415" s="1">
        <f t="shared" si="30"/>
        <v>45</v>
      </c>
      <c r="T415" s="1" t="str">
        <f t="shared" si="31"/>
        <v>Low Risk</v>
      </c>
      <c r="U415" s="1" t="str">
        <f t="shared" si="32"/>
        <v>APPROVE</v>
      </c>
      <c r="V415" s="1">
        <f t="shared" si="33"/>
        <v>807.14103126731391</v>
      </c>
    </row>
    <row r="416" spans="1:22" x14ac:dyDescent="0.3">
      <c r="A416" s="1" t="s">
        <v>439</v>
      </c>
      <c r="B416" s="1" t="s">
        <v>42</v>
      </c>
      <c r="C416" s="1" t="s">
        <v>20</v>
      </c>
      <c r="D416">
        <v>0</v>
      </c>
      <c r="E416" s="1" t="s">
        <v>25</v>
      </c>
      <c r="F416" s="1" t="s">
        <v>15</v>
      </c>
      <c r="G416">
        <v>2149</v>
      </c>
      <c r="H416">
        <v>3237</v>
      </c>
      <c r="I416">
        <v>178</v>
      </c>
      <c r="J416">
        <v>360</v>
      </c>
      <c r="K416">
        <v>0</v>
      </c>
      <c r="L416" s="1" t="s">
        <v>31</v>
      </c>
      <c r="M416" s="1" t="s">
        <v>22</v>
      </c>
      <c r="N416">
        <v>5386</v>
      </c>
      <c r="O416" s="1" t="s">
        <v>643</v>
      </c>
      <c r="P416">
        <v>15</v>
      </c>
      <c r="Q416" s="1" t="s">
        <v>643</v>
      </c>
      <c r="R416" s="1" t="str">
        <f t="shared" si="29"/>
        <v>High Risk</v>
      </c>
      <c r="S416" s="1">
        <f t="shared" si="30"/>
        <v>5</v>
      </c>
      <c r="T416" s="1" t="str">
        <f t="shared" si="31"/>
        <v>Low Risk</v>
      </c>
      <c r="U416" s="1" t="str">
        <f t="shared" si="32"/>
        <v>REVIEW</v>
      </c>
      <c r="V416" s="1">
        <f t="shared" si="33"/>
        <v>1306.1009415052897</v>
      </c>
    </row>
    <row r="417" spans="1:22" x14ac:dyDescent="0.3">
      <c r="A417" s="1" t="s">
        <v>440</v>
      </c>
      <c r="B417" s="1" t="s">
        <v>42</v>
      </c>
      <c r="C417" s="1" t="s">
        <v>15</v>
      </c>
      <c r="D417">
        <v>0</v>
      </c>
      <c r="E417" s="1" t="s">
        <v>16</v>
      </c>
      <c r="F417" s="1" t="s">
        <v>15</v>
      </c>
      <c r="G417">
        <v>2995</v>
      </c>
      <c r="H417">
        <v>0</v>
      </c>
      <c r="I417">
        <v>60</v>
      </c>
      <c r="J417">
        <v>360</v>
      </c>
      <c r="K417">
        <v>1</v>
      </c>
      <c r="L417" s="1" t="s">
        <v>17</v>
      </c>
      <c r="M417" s="1" t="s">
        <v>18</v>
      </c>
      <c r="N417">
        <v>2995</v>
      </c>
      <c r="O417" s="1" t="s">
        <v>644</v>
      </c>
      <c r="P417">
        <v>30</v>
      </c>
      <c r="Q417" s="1" t="s">
        <v>644</v>
      </c>
      <c r="R417" s="1" t="str">
        <f t="shared" si="29"/>
        <v>High Risk</v>
      </c>
      <c r="S417" s="1">
        <f t="shared" si="30"/>
        <v>70</v>
      </c>
      <c r="T417" s="1" t="str">
        <f t="shared" si="31"/>
        <v>Low Risk</v>
      </c>
      <c r="U417" s="1" t="str">
        <f t="shared" si="32"/>
        <v>APPROVE</v>
      </c>
      <c r="V417" s="1">
        <f t="shared" si="33"/>
        <v>440.25874432762572</v>
      </c>
    </row>
    <row r="418" spans="1:22" x14ac:dyDescent="0.3">
      <c r="A418" s="1" t="s">
        <v>441</v>
      </c>
      <c r="B418" s="1" t="s">
        <v>42</v>
      </c>
      <c r="C418" s="1" t="s">
        <v>15</v>
      </c>
      <c r="D418">
        <v>1</v>
      </c>
      <c r="E418" s="1" t="s">
        <v>16</v>
      </c>
      <c r="F418" s="1" t="s">
        <v>15</v>
      </c>
      <c r="G418">
        <v>2600</v>
      </c>
      <c r="H418">
        <v>0</v>
      </c>
      <c r="I418">
        <v>160</v>
      </c>
      <c r="J418">
        <v>360</v>
      </c>
      <c r="K418">
        <v>1</v>
      </c>
      <c r="L418" s="1" t="s">
        <v>17</v>
      </c>
      <c r="M418" s="1" t="s">
        <v>22</v>
      </c>
      <c r="N418">
        <v>2600</v>
      </c>
      <c r="O418" s="1" t="s">
        <v>644</v>
      </c>
      <c r="P418">
        <v>30</v>
      </c>
      <c r="Q418" s="1" t="s">
        <v>644</v>
      </c>
      <c r="R418" s="1" t="str">
        <f t="shared" si="29"/>
        <v>High Risk</v>
      </c>
      <c r="S418" s="1">
        <f t="shared" si="30"/>
        <v>70</v>
      </c>
      <c r="T418" s="1" t="str">
        <f t="shared" si="31"/>
        <v>Low Risk</v>
      </c>
      <c r="U418" s="1" t="str">
        <f t="shared" si="32"/>
        <v>APPROVE</v>
      </c>
      <c r="V418" s="1">
        <f t="shared" si="33"/>
        <v>1174.0233182070019</v>
      </c>
    </row>
    <row r="419" spans="1:22" x14ac:dyDescent="0.3">
      <c r="A419" s="1" t="s">
        <v>442</v>
      </c>
      <c r="B419" s="1" t="s">
        <v>14</v>
      </c>
      <c r="C419" s="1" t="s">
        <v>20</v>
      </c>
      <c r="D419">
        <v>2</v>
      </c>
      <c r="E419" s="1" t="s">
        <v>16</v>
      </c>
      <c r="F419" s="1" t="s">
        <v>20</v>
      </c>
      <c r="G419">
        <v>1600</v>
      </c>
      <c r="H419">
        <v>20000</v>
      </c>
      <c r="I419">
        <v>239</v>
      </c>
      <c r="J419">
        <v>360</v>
      </c>
      <c r="K419">
        <v>1</v>
      </c>
      <c r="L419" s="1" t="s">
        <v>17</v>
      </c>
      <c r="M419" s="1" t="s">
        <v>22</v>
      </c>
      <c r="N419">
        <v>21600</v>
      </c>
      <c r="O419" s="1" t="s">
        <v>645</v>
      </c>
      <c r="P419">
        <v>50</v>
      </c>
      <c r="Q419" s="1" t="s">
        <v>645</v>
      </c>
      <c r="R419" s="1" t="str">
        <f t="shared" si="29"/>
        <v>Low Risk</v>
      </c>
      <c r="S419" s="1">
        <f t="shared" si="30"/>
        <v>70</v>
      </c>
      <c r="T419" s="1" t="str">
        <f t="shared" si="31"/>
        <v>Low Risk</v>
      </c>
      <c r="U419" s="1" t="str">
        <f t="shared" si="32"/>
        <v>APPROVE</v>
      </c>
      <c r="V419" s="1">
        <f t="shared" si="33"/>
        <v>1753.6973315717091</v>
      </c>
    </row>
    <row r="420" spans="1:22" x14ac:dyDescent="0.3">
      <c r="A420" s="1" t="s">
        <v>443</v>
      </c>
      <c r="B420" s="1" t="s">
        <v>14</v>
      </c>
      <c r="C420" s="1" t="s">
        <v>20</v>
      </c>
      <c r="D420">
        <v>0</v>
      </c>
      <c r="E420" s="1" t="s">
        <v>16</v>
      </c>
      <c r="F420" s="1" t="s">
        <v>15</v>
      </c>
      <c r="G420">
        <v>1025</v>
      </c>
      <c r="H420">
        <v>2773</v>
      </c>
      <c r="I420">
        <v>112</v>
      </c>
      <c r="J420">
        <v>360</v>
      </c>
      <c r="K420">
        <v>1</v>
      </c>
      <c r="L420" s="1" t="s">
        <v>21</v>
      </c>
      <c r="M420" s="1" t="s">
        <v>18</v>
      </c>
      <c r="N420">
        <v>3798</v>
      </c>
      <c r="O420" s="1" t="s">
        <v>643</v>
      </c>
      <c r="P420">
        <v>35</v>
      </c>
      <c r="Q420" s="1" t="s">
        <v>643</v>
      </c>
      <c r="R420" s="1" t="str">
        <f t="shared" si="29"/>
        <v>Medium Risk</v>
      </c>
      <c r="S420" s="1">
        <f t="shared" si="30"/>
        <v>65</v>
      </c>
      <c r="T420" s="1" t="str">
        <f t="shared" si="31"/>
        <v>Low Risk</v>
      </c>
      <c r="U420" s="1" t="str">
        <f t="shared" si="32"/>
        <v>APPROVE</v>
      </c>
      <c r="V420" s="1">
        <f t="shared" si="33"/>
        <v>821.81632274490141</v>
      </c>
    </row>
    <row r="421" spans="1:22" x14ac:dyDescent="0.3">
      <c r="A421" s="1" t="s">
        <v>444</v>
      </c>
      <c r="B421" s="1" t="s">
        <v>14</v>
      </c>
      <c r="C421" s="1" t="s">
        <v>20</v>
      </c>
      <c r="D421">
        <v>0</v>
      </c>
      <c r="E421" s="1" t="s">
        <v>16</v>
      </c>
      <c r="F421" s="1" t="s">
        <v>15</v>
      </c>
      <c r="G421">
        <v>3246</v>
      </c>
      <c r="H421">
        <v>1417</v>
      </c>
      <c r="I421">
        <v>138</v>
      </c>
      <c r="J421">
        <v>360</v>
      </c>
      <c r="K421">
        <v>1</v>
      </c>
      <c r="L421" s="1" t="s">
        <v>31</v>
      </c>
      <c r="M421" s="1" t="s">
        <v>18</v>
      </c>
      <c r="N421">
        <v>4663</v>
      </c>
      <c r="O421" s="1" t="s">
        <v>643</v>
      </c>
      <c r="P421">
        <v>35</v>
      </c>
      <c r="Q421" s="1" t="s">
        <v>643</v>
      </c>
      <c r="R421" s="1" t="str">
        <f t="shared" si="29"/>
        <v>Medium Risk</v>
      </c>
      <c r="S421" s="1">
        <f t="shared" si="30"/>
        <v>65</v>
      </c>
      <c r="T421" s="1" t="str">
        <f t="shared" si="31"/>
        <v>Low Risk</v>
      </c>
      <c r="U421" s="1" t="str">
        <f t="shared" si="32"/>
        <v>APPROVE</v>
      </c>
      <c r="V421" s="1">
        <f t="shared" si="33"/>
        <v>1012.5951119535392</v>
      </c>
    </row>
    <row r="422" spans="1:22" x14ac:dyDescent="0.3">
      <c r="A422" s="1" t="s">
        <v>445</v>
      </c>
      <c r="B422" s="1" t="s">
        <v>14</v>
      </c>
      <c r="C422" s="1" t="s">
        <v>20</v>
      </c>
      <c r="D422">
        <v>0</v>
      </c>
      <c r="E422" s="1" t="s">
        <v>16</v>
      </c>
      <c r="F422" s="1" t="s">
        <v>15</v>
      </c>
      <c r="G422">
        <v>5829</v>
      </c>
      <c r="H422">
        <v>0</v>
      </c>
      <c r="I422">
        <v>138</v>
      </c>
      <c r="J422">
        <v>360</v>
      </c>
      <c r="K422">
        <v>1</v>
      </c>
      <c r="L422" s="1" t="s">
        <v>21</v>
      </c>
      <c r="M422" s="1" t="s">
        <v>18</v>
      </c>
      <c r="N422">
        <v>5829</v>
      </c>
      <c r="O422" s="1" t="s">
        <v>643</v>
      </c>
      <c r="P422">
        <v>35</v>
      </c>
      <c r="Q422" s="1" t="s">
        <v>643</v>
      </c>
      <c r="R422" s="1" t="str">
        <f t="shared" si="29"/>
        <v>Medium Risk</v>
      </c>
      <c r="S422" s="1">
        <f t="shared" si="30"/>
        <v>85</v>
      </c>
      <c r="T422" s="1" t="str">
        <f t="shared" si="31"/>
        <v>Low Risk</v>
      </c>
      <c r="U422" s="1" t="str">
        <f t="shared" si="32"/>
        <v>APPROVE</v>
      </c>
      <c r="V422" s="1">
        <f t="shared" si="33"/>
        <v>1012.5951119535392</v>
      </c>
    </row>
    <row r="423" spans="1:22" x14ac:dyDescent="0.3">
      <c r="A423" s="1" t="s">
        <v>446</v>
      </c>
      <c r="B423" s="1" t="s">
        <v>42</v>
      </c>
      <c r="C423" s="1" t="s">
        <v>15</v>
      </c>
      <c r="D423">
        <v>0</v>
      </c>
      <c r="E423" s="1" t="s">
        <v>25</v>
      </c>
      <c r="F423" s="1" t="s">
        <v>15</v>
      </c>
      <c r="G423">
        <v>2720</v>
      </c>
      <c r="H423">
        <v>0</v>
      </c>
      <c r="I423">
        <v>80</v>
      </c>
      <c r="J423">
        <v>360</v>
      </c>
      <c r="K423">
        <v>0</v>
      </c>
      <c r="L423" s="1" t="s">
        <v>17</v>
      </c>
      <c r="M423" s="1" t="s">
        <v>22</v>
      </c>
      <c r="N423">
        <v>2720</v>
      </c>
      <c r="O423" s="1" t="s">
        <v>644</v>
      </c>
      <c r="P423">
        <v>10</v>
      </c>
      <c r="Q423" s="1" t="s">
        <v>644</v>
      </c>
      <c r="R423" s="1" t="str">
        <f t="shared" si="29"/>
        <v>High Risk</v>
      </c>
      <c r="S423" s="1">
        <f t="shared" si="30"/>
        <v>10</v>
      </c>
      <c r="T423" s="1" t="str">
        <f t="shared" si="31"/>
        <v>Low Risk</v>
      </c>
      <c r="U423" s="1" t="str">
        <f t="shared" si="32"/>
        <v>REVIEW</v>
      </c>
      <c r="V423" s="1">
        <f t="shared" si="33"/>
        <v>587.01165910350096</v>
      </c>
    </row>
    <row r="424" spans="1:22" x14ac:dyDescent="0.3">
      <c r="A424" s="1" t="s">
        <v>447</v>
      </c>
      <c r="B424" s="1" t="s">
        <v>14</v>
      </c>
      <c r="C424" s="1" t="s">
        <v>20</v>
      </c>
      <c r="D424">
        <v>0</v>
      </c>
      <c r="E424" s="1" t="s">
        <v>16</v>
      </c>
      <c r="F424" s="1" t="s">
        <v>15</v>
      </c>
      <c r="G424">
        <v>1820</v>
      </c>
      <c r="H424">
        <v>1719</v>
      </c>
      <c r="I424">
        <v>100</v>
      </c>
      <c r="J424">
        <v>360</v>
      </c>
      <c r="K424">
        <v>1</v>
      </c>
      <c r="L424" s="1" t="s">
        <v>17</v>
      </c>
      <c r="M424" s="1" t="s">
        <v>18</v>
      </c>
      <c r="N424">
        <v>3539</v>
      </c>
      <c r="O424" s="1" t="s">
        <v>643</v>
      </c>
      <c r="P424">
        <v>40</v>
      </c>
      <c r="Q424" s="1" t="s">
        <v>643</v>
      </c>
      <c r="R424" s="1" t="str">
        <f t="shared" si="29"/>
        <v>Medium Risk</v>
      </c>
      <c r="S424" s="1">
        <f t="shared" si="30"/>
        <v>70</v>
      </c>
      <c r="T424" s="1" t="str">
        <f t="shared" si="31"/>
        <v>Low Risk</v>
      </c>
      <c r="U424" s="1" t="str">
        <f t="shared" si="32"/>
        <v>APPROVE</v>
      </c>
      <c r="V424" s="1">
        <f t="shared" si="33"/>
        <v>733.76457387937614</v>
      </c>
    </row>
    <row r="425" spans="1:22" x14ac:dyDescent="0.3">
      <c r="A425" s="1" t="s">
        <v>448</v>
      </c>
      <c r="B425" s="1" t="s">
        <v>14</v>
      </c>
      <c r="C425" s="1" t="s">
        <v>20</v>
      </c>
      <c r="D425">
        <v>1</v>
      </c>
      <c r="E425" s="1" t="s">
        <v>16</v>
      </c>
      <c r="F425" s="1" t="s">
        <v>15</v>
      </c>
      <c r="G425">
        <v>7250</v>
      </c>
      <c r="H425">
        <v>1667</v>
      </c>
      <c r="I425">
        <v>110</v>
      </c>
      <c r="J425">
        <v>360</v>
      </c>
      <c r="K425">
        <v>0</v>
      </c>
      <c r="L425" s="1" t="s">
        <v>17</v>
      </c>
      <c r="M425" s="1" t="s">
        <v>22</v>
      </c>
      <c r="N425">
        <v>8917</v>
      </c>
      <c r="O425" s="1" t="s">
        <v>645</v>
      </c>
      <c r="P425">
        <v>50</v>
      </c>
      <c r="Q425" s="1" t="s">
        <v>645</v>
      </c>
      <c r="R425" s="1" t="str">
        <f t="shared" si="29"/>
        <v>High Risk</v>
      </c>
      <c r="S425" s="1">
        <f t="shared" si="30"/>
        <v>50</v>
      </c>
      <c r="T425" s="1" t="str">
        <f t="shared" si="31"/>
        <v>Low Risk</v>
      </c>
      <c r="U425" s="1" t="str">
        <f t="shared" si="32"/>
        <v>REVIEW</v>
      </c>
      <c r="V425" s="1">
        <f t="shared" si="33"/>
        <v>807.14103126731391</v>
      </c>
    </row>
    <row r="426" spans="1:22" x14ac:dyDescent="0.3">
      <c r="A426" s="1" t="s">
        <v>449</v>
      </c>
      <c r="B426" s="1" t="s">
        <v>14</v>
      </c>
      <c r="C426" s="1" t="s">
        <v>20</v>
      </c>
      <c r="D426">
        <v>0</v>
      </c>
      <c r="E426" s="1" t="s">
        <v>16</v>
      </c>
      <c r="F426" s="1" t="s">
        <v>15</v>
      </c>
      <c r="G426">
        <v>14880</v>
      </c>
      <c r="H426">
        <v>0</v>
      </c>
      <c r="I426">
        <v>96</v>
      </c>
      <c r="J426">
        <v>360</v>
      </c>
      <c r="K426">
        <v>1</v>
      </c>
      <c r="L426" s="1" t="s">
        <v>31</v>
      </c>
      <c r="M426" s="1" t="s">
        <v>18</v>
      </c>
      <c r="N426">
        <v>14880</v>
      </c>
      <c r="O426" s="1" t="s">
        <v>645</v>
      </c>
      <c r="P426">
        <v>45</v>
      </c>
      <c r="Q426" s="1" t="s">
        <v>645</v>
      </c>
      <c r="R426" s="1" t="str">
        <f t="shared" si="29"/>
        <v>Low Risk</v>
      </c>
      <c r="S426" s="1">
        <f t="shared" si="30"/>
        <v>85</v>
      </c>
      <c r="T426" s="1" t="str">
        <f t="shared" si="31"/>
        <v>Low Risk</v>
      </c>
      <c r="U426" s="1" t="str">
        <f t="shared" si="32"/>
        <v>APPROVE</v>
      </c>
      <c r="V426" s="1">
        <f t="shared" si="33"/>
        <v>704.41399092420113</v>
      </c>
    </row>
    <row r="427" spans="1:22" x14ac:dyDescent="0.3">
      <c r="A427" s="1" t="s">
        <v>450</v>
      </c>
      <c r="B427" s="1" t="s">
        <v>14</v>
      </c>
      <c r="C427" s="1" t="s">
        <v>20</v>
      </c>
      <c r="D427">
        <v>0</v>
      </c>
      <c r="E427" s="1" t="s">
        <v>16</v>
      </c>
      <c r="F427" s="1" t="s">
        <v>15</v>
      </c>
      <c r="G427">
        <v>2666</v>
      </c>
      <c r="H427">
        <v>4300</v>
      </c>
      <c r="I427">
        <v>121</v>
      </c>
      <c r="J427">
        <v>360</v>
      </c>
      <c r="K427">
        <v>1</v>
      </c>
      <c r="L427" s="1" t="s">
        <v>21</v>
      </c>
      <c r="M427" s="1" t="s">
        <v>18</v>
      </c>
      <c r="N427">
        <v>6966</v>
      </c>
      <c r="O427" s="1" t="s">
        <v>643</v>
      </c>
      <c r="P427">
        <v>35</v>
      </c>
      <c r="Q427" s="1" t="s">
        <v>643</v>
      </c>
      <c r="R427" s="1" t="str">
        <f t="shared" si="29"/>
        <v>Medium Risk</v>
      </c>
      <c r="S427" s="1">
        <f t="shared" si="30"/>
        <v>65</v>
      </c>
      <c r="T427" s="1" t="str">
        <f t="shared" si="31"/>
        <v>Low Risk</v>
      </c>
      <c r="U427" s="1" t="str">
        <f t="shared" si="32"/>
        <v>APPROVE</v>
      </c>
      <c r="V427" s="1">
        <f t="shared" si="33"/>
        <v>887.85513439404508</v>
      </c>
    </row>
    <row r="428" spans="1:22" x14ac:dyDescent="0.3">
      <c r="A428" s="1" t="s">
        <v>451</v>
      </c>
      <c r="B428" s="1" t="s">
        <v>42</v>
      </c>
      <c r="C428" s="1" t="s">
        <v>15</v>
      </c>
      <c r="D428">
        <v>1</v>
      </c>
      <c r="E428" s="1" t="s">
        <v>25</v>
      </c>
      <c r="F428" s="1" t="s">
        <v>15</v>
      </c>
      <c r="G428">
        <v>4606</v>
      </c>
      <c r="H428">
        <v>0</v>
      </c>
      <c r="I428">
        <v>81</v>
      </c>
      <c r="J428">
        <v>360</v>
      </c>
      <c r="K428">
        <v>1</v>
      </c>
      <c r="L428" s="1" t="s">
        <v>21</v>
      </c>
      <c r="M428" s="1" t="s">
        <v>22</v>
      </c>
      <c r="N428">
        <v>4606</v>
      </c>
      <c r="O428" s="1" t="s">
        <v>643</v>
      </c>
      <c r="P428">
        <v>15</v>
      </c>
      <c r="Q428" s="1" t="s">
        <v>643</v>
      </c>
      <c r="R428" s="1" t="str">
        <f t="shared" si="29"/>
        <v>Medium Risk</v>
      </c>
      <c r="S428" s="1">
        <f t="shared" si="30"/>
        <v>45</v>
      </c>
      <c r="T428" s="1" t="str">
        <f t="shared" si="31"/>
        <v>Low Risk</v>
      </c>
      <c r="U428" s="1" t="str">
        <f t="shared" si="32"/>
        <v>APPROVE</v>
      </c>
      <c r="V428" s="1">
        <f t="shared" si="33"/>
        <v>594.34930484229471</v>
      </c>
    </row>
    <row r="429" spans="1:22" x14ac:dyDescent="0.3">
      <c r="A429" s="1" t="s">
        <v>452</v>
      </c>
      <c r="B429" s="1" t="s">
        <v>14</v>
      </c>
      <c r="C429" s="1" t="s">
        <v>20</v>
      </c>
      <c r="D429">
        <v>2</v>
      </c>
      <c r="E429" s="1" t="s">
        <v>16</v>
      </c>
      <c r="F429" s="1" t="s">
        <v>15</v>
      </c>
      <c r="G429">
        <v>5935</v>
      </c>
      <c r="H429">
        <v>0</v>
      </c>
      <c r="I429">
        <v>133</v>
      </c>
      <c r="J429">
        <v>360</v>
      </c>
      <c r="K429">
        <v>1</v>
      </c>
      <c r="L429" s="1" t="s">
        <v>31</v>
      </c>
      <c r="M429" s="1" t="s">
        <v>18</v>
      </c>
      <c r="N429">
        <v>5935</v>
      </c>
      <c r="O429" s="1" t="s">
        <v>643</v>
      </c>
      <c r="P429">
        <v>35</v>
      </c>
      <c r="Q429" s="1" t="s">
        <v>643</v>
      </c>
      <c r="R429" s="1" t="str">
        <f t="shared" si="29"/>
        <v>Medium Risk</v>
      </c>
      <c r="S429" s="1">
        <f t="shared" si="30"/>
        <v>85</v>
      </c>
      <c r="T429" s="1" t="str">
        <f t="shared" si="31"/>
        <v>Low Risk</v>
      </c>
      <c r="U429" s="1" t="str">
        <f t="shared" si="32"/>
        <v>APPROVE</v>
      </c>
      <c r="V429" s="1">
        <f t="shared" si="33"/>
        <v>975.90688325957035</v>
      </c>
    </row>
    <row r="430" spans="1:22" x14ac:dyDescent="0.3">
      <c r="A430" s="1" t="s">
        <v>453</v>
      </c>
      <c r="B430" s="1" t="s">
        <v>14</v>
      </c>
      <c r="C430" s="1" t="s">
        <v>20</v>
      </c>
      <c r="D430">
        <v>0</v>
      </c>
      <c r="E430" s="1" t="s">
        <v>16</v>
      </c>
      <c r="F430" s="1" t="s">
        <v>15</v>
      </c>
      <c r="G430">
        <v>2920</v>
      </c>
      <c r="H430">
        <v>16</v>
      </c>
      <c r="I430">
        <v>87</v>
      </c>
      <c r="J430">
        <v>360</v>
      </c>
      <c r="K430">
        <v>1</v>
      </c>
      <c r="L430" s="1" t="s">
        <v>21</v>
      </c>
      <c r="M430" s="1" t="s">
        <v>18</v>
      </c>
      <c r="N430">
        <v>2936</v>
      </c>
      <c r="O430" s="1" t="s">
        <v>644</v>
      </c>
      <c r="P430">
        <v>25</v>
      </c>
      <c r="Q430" s="1" t="s">
        <v>644</v>
      </c>
      <c r="R430" s="1" t="str">
        <f t="shared" si="29"/>
        <v>High Risk</v>
      </c>
      <c r="S430" s="1">
        <f t="shared" si="30"/>
        <v>65</v>
      </c>
      <c r="T430" s="1" t="str">
        <f t="shared" si="31"/>
        <v>Low Risk</v>
      </c>
      <c r="U430" s="1" t="str">
        <f t="shared" si="32"/>
        <v>APPROVE</v>
      </c>
      <c r="V430" s="1">
        <f t="shared" si="33"/>
        <v>638.37517927505735</v>
      </c>
    </row>
    <row r="431" spans="1:22" x14ac:dyDescent="0.3">
      <c r="A431" s="1" t="s">
        <v>454</v>
      </c>
      <c r="B431" s="1" t="s">
        <v>14</v>
      </c>
      <c r="C431" s="1" t="s">
        <v>15</v>
      </c>
      <c r="D431">
        <v>0</v>
      </c>
      <c r="E431" s="1" t="s">
        <v>25</v>
      </c>
      <c r="F431" s="1" t="s">
        <v>15</v>
      </c>
      <c r="G431">
        <v>2717</v>
      </c>
      <c r="H431">
        <v>0</v>
      </c>
      <c r="I431">
        <v>60</v>
      </c>
      <c r="J431">
        <v>180</v>
      </c>
      <c r="K431">
        <v>1</v>
      </c>
      <c r="L431" s="1" t="s">
        <v>17</v>
      </c>
      <c r="M431" s="1" t="s">
        <v>18</v>
      </c>
      <c r="N431">
        <v>2717</v>
      </c>
      <c r="O431" s="1" t="s">
        <v>644</v>
      </c>
      <c r="P431">
        <v>10</v>
      </c>
      <c r="Q431" s="1" t="s">
        <v>644</v>
      </c>
      <c r="R431" s="1" t="str">
        <f t="shared" si="29"/>
        <v>High Risk</v>
      </c>
      <c r="S431" s="1">
        <f t="shared" si="30"/>
        <v>50</v>
      </c>
      <c r="T431" s="1" t="str">
        <f t="shared" si="31"/>
        <v>Low Risk</v>
      </c>
      <c r="U431" s="1" t="str">
        <f t="shared" si="32"/>
        <v>APPROVE</v>
      </c>
      <c r="V431" s="1">
        <f t="shared" si="33"/>
        <v>573.39125059821083</v>
      </c>
    </row>
    <row r="432" spans="1:22" x14ac:dyDescent="0.3">
      <c r="A432" s="1" t="s">
        <v>455</v>
      </c>
      <c r="B432" s="1" t="s">
        <v>42</v>
      </c>
      <c r="C432" s="1" t="s">
        <v>15</v>
      </c>
      <c r="D432">
        <v>1</v>
      </c>
      <c r="E432" s="1" t="s">
        <v>16</v>
      </c>
      <c r="F432" s="1" t="s">
        <v>20</v>
      </c>
      <c r="G432">
        <v>8624</v>
      </c>
      <c r="H432">
        <v>0</v>
      </c>
      <c r="I432">
        <v>150</v>
      </c>
      <c r="J432">
        <v>360</v>
      </c>
      <c r="K432">
        <v>1</v>
      </c>
      <c r="L432" s="1" t="s">
        <v>31</v>
      </c>
      <c r="M432" s="1" t="s">
        <v>18</v>
      </c>
      <c r="N432">
        <v>8624</v>
      </c>
      <c r="O432" s="1" t="s">
        <v>645</v>
      </c>
      <c r="P432">
        <v>45</v>
      </c>
      <c r="Q432" s="1" t="s">
        <v>645</v>
      </c>
      <c r="R432" s="1" t="str">
        <f t="shared" si="29"/>
        <v>Low Risk</v>
      </c>
      <c r="S432" s="1">
        <f t="shared" si="30"/>
        <v>85</v>
      </c>
      <c r="T432" s="1" t="str">
        <f t="shared" si="31"/>
        <v>Low Risk</v>
      </c>
      <c r="U432" s="1" t="str">
        <f t="shared" si="32"/>
        <v>APPROVE</v>
      </c>
      <c r="V432" s="1">
        <f t="shared" si="33"/>
        <v>1100.6468608190644</v>
      </c>
    </row>
    <row r="433" spans="1:22" x14ac:dyDescent="0.3">
      <c r="A433" s="1" t="s">
        <v>456</v>
      </c>
      <c r="B433" s="1" t="s">
        <v>14</v>
      </c>
      <c r="C433" s="1" t="s">
        <v>15</v>
      </c>
      <c r="D433">
        <v>0</v>
      </c>
      <c r="E433" s="1" t="s">
        <v>16</v>
      </c>
      <c r="F433" s="1" t="s">
        <v>15</v>
      </c>
      <c r="G433">
        <v>6500</v>
      </c>
      <c r="H433">
        <v>0</v>
      </c>
      <c r="I433">
        <v>105</v>
      </c>
      <c r="J433">
        <v>360</v>
      </c>
      <c r="K433">
        <v>0</v>
      </c>
      <c r="L433" s="1" t="s">
        <v>21</v>
      </c>
      <c r="M433" s="1" t="s">
        <v>22</v>
      </c>
      <c r="N433">
        <v>6500</v>
      </c>
      <c r="O433" s="1" t="s">
        <v>643</v>
      </c>
      <c r="P433">
        <v>35</v>
      </c>
      <c r="Q433" s="1" t="s">
        <v>643</v>
      </c>
      <c r="R433" s="1" t="str">
        <f t="shared" si="29"/>
        <v>High Risk</v>
      </c>
      <c r="S433" s="1">
        <f t="shared" si="30"/>
        <v>45</v>
      </c>
      <c r="T433" s="1" t="str">
        <f t="shared" si="31"/>
        <v>Low Risk</v>
      </c>
      <c r="U433" s="1" t="str">
        <f t="shared" si="32"/>
        <v>REVIEW</v>
      </c>
      <c r="V433" s="1">
        <f t="shared" si="33"/>
        <v>770.45280257334502</v>
      </c>
    </row>
    <row r="434" spans="1:22" x14ac:dyDescent="0.3">
      <c r="A434" s="1" t="s">
        <v>457</v>
      </c>
      <c r="B434" s="1" t="s">
        <v>14</v>
      </c>
      <c r="C434" s="1" t="s">
        <v>15</v>
      </c>
      <c r="D434">
        <v>0</v>
      </c>
      <c r="E434" s="1" t="s">
        <v>16</v>
      </c>
      <c r="F434" s="1" t="s">
        <v>15</v>
      </c>
      <c r="G434">
        <v>12876</v>
      </c>
      <c r="H434">
        <v>0</v>
      </c>
      <c r="I434">
        <v>405</v>
      </c>
      <c r="J434">
        <v>360</v>
      </c>
      <c r="K434">
        <v>1</v>
      </c>
      <c r="L434" s="1" t="s">
        <v>31</v>
      </c>
      <c r="M434" s="1" t="s">
        <v>18</v>
      </c>
      <c r="N434">
        <v>12876</v>
      </c>
      <c r="O434" s="1" t="s">
        <v>645</v>
      </c>
      <c r="P434">
        <v>45</v>
      </c>
      <c r="Q434" s="1" t="s">
        <v>645</v>
      </c>
      <c r="R434" s="1" t="str">
        <f t="shared" si="29"/>
        <v>Low Risk</v>
      </c>
      <c r="S434" s="1">
        <f t="shared" si="30"/>
        <v>85</v>
      </c>
      <c r="T434" s="1" t="str">
        <f t="shared" si="31"/>
        <v>Low Risk</v>
      </c>
      <c r="U434" s="1" t="str">
        <f t="shared" si="32"/>
        <v>APPROVE</v>
      </c>
      <c r="V434" s="1">
        <f t="shared" si="33"/>
        <v>2971.7465242114736</v>
      </c>
    </row>
    <row r="435" spans="1:22" x14ac:dyDescent="0.3">
      <c r="A435" s="1" t="s">
        <v>458</v>
      </c>
      <c r="B435" s="1" t="s">
        <v>14</v>
      </c>
      <c r="C435" s="1" t="s">
        <v>20</v>
      </c>
      <c r="D435">
        <v>0</v>
      </c>
      <c r="E435" s="1" t="s">
        <v>16</v>
      </c>
      <c r="F435" s="1" t="s">
        <v>15</v>
      </c>
      <c r="G435">
        <v>2425</v>
      </c>
      <c r="H435">
        <v>2340</v>
      </c>
      <c r="I435">
        <v>143</v>
      </c>
      <c r="J435">
        <v>360</v>
      </c>
      <c r="K435">
        <v>1</v>
      </c>
      <c r="L435" s="1" t="s">
        <v>31</v>
      </c>
      <c r="M435" s="1" t="s">
        <v>18</v>
      </c>
      <c r="N435">
        <v>4765</v>
      </c>
      <c r="O435" s="1" t="s">
        <v>643</v>
      </c>
      <c r="P435">
        <v>35</v>
      </c>
      <c r="Q435" s="1" t="s">
        <v>643</v>
      </c>
      <c r="R435" s="1" t="str">
        <f t="shared" si="29"/>
        <v>Medium Risk</v>
      </c>
      <c r="S435" s="1">
        <f t="shared" si="30"/>
        <v>65</v>
      </c>
      <c r="T435" s="1" t="str">
        <f t="shared" si="31"/>
        <v>Low Risk</v>
      </c>
      <c r="U435" s="1" t="str">
        <f t="shared" si="32"/>
        <v>APPROVE</v>
      </c>
      <c r="V435" s="1">
        <f t="shared" si="33"/>
        <v>1049.2833406475081</v>
      </c>
    </row>
    <row r="436" spans="1:22" x14ac:dyDescent="0.3">
      <c r="A436" s="1" t="s">
        <v>459</v>
      </c>
      <c r="B436" s="1" t="s">
        <v>14</v>
      </c>
      <c r="C436" s="1" t="s">
        <v>15</v>
      </c>
      <c r="D436">
        <v>0</v>
      </c>
      <c r="E436" s="1" t="s">
        <v>16</v>
      </c>
      <c r="F436" s="1" t="s">
        <v>15</v>
      </c>
      <c r="G436">
        <v>3750</v>
      </c>
      <c r="H436">
        <v>0</v>
      </c>
      <c r="I436">
        <v>100</v>
      </c>
      <c r="J436">
        <v>360</v>
      </c>
      <c r="K436">
        <v>1</v>
      </c>
      <c r="L436" s="1" t="s">
        <v>17</v>
      </c>
      <c r="M436" s="1" t="s">
        <v>18</v>
      </c>
      <c r="N436">
        <v>3750</v>
      </c>
      <c r="O436" s="1" t="s">
        <v>643</v>
      </c>
      <c r="P436">
        <v>40</v>
      </c>
      <c r="Q436" s="1" t="s">
        <v>643</v>
      </c>
      <c r="R436" s="1" t="str">
        <f t="shared" si="29"/>
        <v>Medium Risk</v>
      </c>
      <c r="S436" s="1">
        <f t="shared" si="30"/>
        <v>70</v>
      </c>
      <c r="T436" s="1" t="str">
        <f t="shared" si="31"/>
        <v>Low Risk</v>
      </c>
      <c r="U436" s="1" t="str">
        <f t="shared" si="32"/>
        <v>APPROVE</v>
      </c>
      <c r="V436" s="1">
        <f t="shared" si="33"/>
        <v>733.76457387937614</v>
      </c>
    </row>
    <row r="437" spans="1:22" x14ac:dyDescent="0.3">
      <c r="A437" s="1" t="s">
        <v>460</v>
      </c>
      <c r="B437" s="1" t="s">
        <v>42</v>
      </c>
      <c r="C437" s="1" t="s">
        <v>20</v>
      </c>
      <c r="D437">
        <v>0</v>
      </c>
      <c r="E437" s="1" t="s">
        <v>16</v>
      </c>
      <c r="F437" s="1" t="s">
        <v>15</v>
      </c>
      <c r="G437">
        <v>10047</v>
      </c>
      <c r="H437">
        <v>0</v>
      </c>
      <c r="I437">
        <v>146</v>
      </c>
      <c r="J437">
        <v>240</v>
      </c>
      <c r="K437">
        <v>1</v>
      </c>
      <c r="L437" s="1" t="s">
        <v>31</v>
      </c>
      <c r="M437" s="1" t="s">
        <v>18</v>
      </c>
      <c r="N437">
        <v>10047</v>
      </c>
      <c r="O437" s="1" t="s">
        <v>645</v>
      </c>
      <c r="P437">
        <v>45</v>
      </c>
      <c r="Q437" s="1" t="s">
        <v>645</v>
      </c>
      <c r="R437" s="1" t="str">
        <f t="shared" si="29"/>
        <v>Low Risk</v>
      </c>
      <c r="S437" s="1">
        <f t="shared" si="30"/>
        <v>85</v>
      </c>
      <c r="T437" s="1" t="str">
        <f t="shared" si="31"/>
        <v>Low Risk</v>
      </c>
      <c r="U437" s="1" t="str">
        <f t="shared" si="32"/>
        <v>APPROVE</v>
      </c>
      <c r="V437" s="1">
        <f t="shared" si="33"/>
        <v>1221.2025007304558</v>
      </c>
    </row>
    <row r="438" spans="1:22" x14ac:dyDescent="0.3">
      <c r="A438" s="1" t="s">
        <v>461</v>
      </c>
      <c r="B438" s="1" t="s">
        <v>14</v>
      </c>
      <c r="C438" s="1" t="s">
        <v>15</v>
      </c>
      <c r="D438">
        <v>0</v>
      </c>
      <c r="E438" s="1" t="s">
        <v>16</v>
      </c>
      <c r="F438" s="1" t="s">
        <v>15</v>
      </c>
      <c r="G438">
        <v>1926</v>
      </c>
      <c r="H438">
        <v>1851</v>
      </c>
      <c r="I438">
        <v>50</v>
      </c>
      <c r="J438">
        <v>360</v>
      </c>
      <c r="K438">
        <v>1</v>
      </c>
      <c r="L438" s="1" t="s">
        <v>31</v>
      </c>
      <c r="M438" s="1" t="s">
        <v>18</v>
      </c>
      <c r="N438">
        <v>3777</v>
      </c>
      <c r="O438" s="1" t="s">
        <v>643</v>
      </c>
      <c r="P438">
        <v>35</v>
      </c>
      <c r="Q438" s="1" t="s">
        <v>643</v>
      </c>
      <c r="R438" s="1" t="str">
        <f t="shared" si="29"/>
        <v>Medium Risk</v>
      </c>
      <c r="S438" s="1">
        <f t="shared" si="30"/>
        <v>65</v>
      </c>
      <c r="T438" s="1" t="str">
        <f t="shared" si="31"/>
        <v>Low Risk</v>
      </c>
      <c r="U438" s="1" t="str">
        <f t="shared" si="32"/>
        <v>APPROVE</v>
      </c>
      <c r="V438" s="1">
        <f t="shared" si="33"/>
        <v>366.88228693968807</v>
      </c>
    </row>
    <row r="439" spans="1:22" x14ac:dyDescent="0.3">
      <c r="A439" s="1" t="s">
        <v>462</v>
      </c>
      <c r="B439" s="1" t="s">
        <v>14</v>
      </c>
      <c r="C439" s="1" t="s">
        <v>20</v>
      </c>
      <c r="D439">
        <v>0</v>
      </c>
      <c r="E439" s="1" t="s">
        <v>16</v>
      </c>
      <c r="F439" s="1" t="s">
        <v>15</v>
      </c>
      <c r="G439">
        <v>2213</v>
      </c>
      <c r="H439">
        <v>1125</v>
      </c>
      <c r="I439">
        <v>146</v>
      </c>
      <c r="J439">
        <v>360</v>
      </c>
      <c r="K439">
        <v>1</v>
      </c>
      <c r="L439" s="1" t="s">
        <v>17</v>
      </c>
      <c r="M439" s="1" t="s">
        <v>18</v>
      </c>
      <c r="N439">
        <v>3338</v>
      </c>
      <c r="O439" s="1" t="s">
        <v>643</v>
      </c>
      <c r="P439">
        <v>40</v>
      </c>
      <c r="Q439" s="1" t="s">
        <v>643</v>
      </c>
      <c r="R439" s="1" t="str">
        <f t="shared" si="29"/>
        <v>Medium Risk</v>
      </c>
      <c r="S439" s="1">
        <f t="shared" si="30"/>
        <v>70</v>
      </c>
      <c r="T439" s="1" t="str">
        <f t="shared" si="31"/>
        <v>Low Risk</v>
      </c>
      <c r="U439" s="1" t="str">
        <f t="shared" si="32"/>
        <v>APPROVE</v>
      </c>
      <c r="V439" s="1">
        <f t="shared" si="33"/>
        <v>1071.2962778638891</v>
      </c>
    </row>
    <row r="440" spans="1:22" x14ac:dyDescent="0.3">
      <c r="A440" s="1" t="s">
        <v>463</v>
      </c>
      <c r="B440" s="1" t="s">
        <v>14</v>
      </c>
      <c r="C440" s="1" t="s">
        <v>15</v>
      </c>
      <c r="D440">
        <v>0</v>
      </c>
      <c r="E440" s="1" t="s">
        <v>16</v>
      </c>
      <c r="F440" s="1" t="s">
        <v>20</v>
      </c>
      <c r="G440">
        <v>10416</v>
      </c>
      <c r="H440">
        <v>0</v>
      </c>
      <c r="I440">
        <v>187</v>
      </c>
      <c r="J440">
        <v>360</v>
      </c>
      <c r="K440">
        <v>0</v>
      </c>
      <c r="L440" s="1" t="s">
        <v>17</v>
      </c>
      <c r="M440" s="1" t="s">
        <v>22</v>
      </c>
      <c r="N440">
        <v>10416</v>
      </c>
      <c r="O440" s="1" t="s">
        <v>645</v>
      </c>
      <c r="P440">
        <v>50</v>
      </c>
      <c r="Q440" s="1" t="s">
        <v>645</v>
      </c>
      <c r="R440" s="1" t="str">
        <f t="shared" si="29"/>
        <v>High Risk</v>
      </c>
      <c r="S440" s="1">
        <f t="shared" si="30"/>
        <v>50</v>
      </c>
      <c r="T440" s="1" t="str">
        <f t="shared" si="31"/>
        <v>Low Risk</v>
      </c>
      <c r="U440" s="1" t="str">
        <f t="shared" si="32"/>
        <v>REVIEW</v>
      </c>
      <c r="V440" s="1">
        <f t="shared" si="33"/>
        <v>1372.1397531544335</v>
      </c>
    </row>
    <row r="441" spans="1:22" x14ac:dyDescent="0.3">
      <c r="A441" s="1" t="s">
        <v>464</v>
      </c>
      <c r="B441" s="1" t="s">
        <v>42</v>
      </c>
      <c r="C441" s="1" t="s">
        <v>20</v>
      </c>
      <c r="D441">
        <v>0</v>
      </c>
      <c r="E441" s="1" t="s">
        <v>25</v>
      </c>
      <c r="F441" s="1" t="s">
        <v>20</v>
      </c>
      <c r="G441">
        <v>7142</v>
      </c>
      <c r="H441">
        <v>0</v>
      </c>
      <c r="I441">
        <v>138</v>
      </c>
      <c r="J441">
        <v>360</v>
      </c>
      <c r="K441">
        <v>1</v>
      </c>
      <c r="L441" s="1" t="s">
        <v>21</v>
      </c>
      <c r="M441" s="1" t="s">
        <v>18</v>
      </c>
      <c r="N441">
        <v>7142</v>
      </c>
      <c r="O441" s="1" t="s">
        <v>643</v>
      </c>
      <c r="P441">
        <v>15</v>
      </c>
      <c r="Q441" s="1" t="s">
        <v>643</v>
      </c>
      <c r="R441" s="1" t="str">
        <f t="shared" si="29"/>
        <v>Medium Risk</v>
      </c>
      <c r="S441" s="1">
        <f t="shared" si="30"/>
        <v>65</v>
      </c>
      <c r="T441" s="1" t="str">
        <f t="shared" si="31"/>
        <v>Low Risk</v>
      </c>
      <c r="U441" s="1" t="str">
        <f t="shared" si="32"/>
        <v>APPROVE</v>
      </c>
      <c r="V441" s="1">
        <f t="shared" si="33"/>
        <v>1012.5951119535392</v>
      </c>
    </row>
    <row r="442" spans="1:22" x14ac:dyDescent="0.3">
      <c r="A442" s="1" t="s">
        <v>465</v>
      </c>
      <c r="B442" s="1" t="s">
        <v>14</v>
      </c>
      <c r="C442" s="1" t="s">
        <v>15</v>
      </c>
      <c r="D442">
        <v>0</v>
      </c>
      <c r="E442" s="1" t="s">
        <v>16</v>
      </c>
      <c r="F442" s="1" t="s">
        <v>15</v>
      </c>
      <c r="G442">
        <v>3660</v>
      </c>
      <c r="H442">
        <v>5064</v>
      </c>
      <c r="I442">
        <v>187</v>
      </c>
      <c r="J442">
        <v>360</v>
      </c>
      <c r="K442">
        <v>1</v>
      </c>
      <c r="L442" s="1" t="s">
        <v>31</v>
      </c>
      <c r="M442" s="1" t="s">
        <v>18</v>
      </c>
      <c r="N442">
        <v>8724</v>
      </c>
      <c r="O442" s="1" t="s">
        <v>645</v>
      </c>
      <c r="P442">
        <v>45</v>
      </c>
      <c r="Q442" s="1" t="s">
        <v>645</v>
      </c>
      <c r="R442" s="1" t="str">
        <f t="shared" si="29"/>
        <v>Low Risk</v>
      </c>
      <c r="S442" s="1">
        <f t="shared" si="30"/>
        <v>65</v>
      </c>
      <c r="T442" s="1" t="str">
        <f t="shared" si="31"/>
        <v>Low Risk</v>
      </c>
      <c r="U442" s="1" t="str">
        <f t="shared" si="32"/>
        <v>APPROVE</v>
      </c>
      <c r="V442" s="1">
        <f t="shared" si="33"/>
        <v>1372.1397531544335</v>
      </c>
    </row>
    <row r="443" spans="1:22" x14ac:dyDescent="0.3">
      <c r="A443" s="1" t="s">
        <v>466</v>
      </c>
      <c r="B443" s="1" t="s">
        <v>14</v>
      </c>
      <c r="C443" s="1" t="s">
        <v>20</v>
      </c>
      <c r="D443">
        <v>0</v>
      </c>
      <c r="E443" s="1" t="s">
        <v>16</v>
      </c>
      <c r="F443" s="1" t="s">
        <v>15</v>
      </c>
      <c r="G443">
        <v>7901</v>
      </c>
      <c r="H443">
        <v>1833</v>
      </c>
      <c r="I443">
        <v>180</v>
      </c>
      <c r="J443">
        <v>360</v>
      </c>
      <c r="K443">
        <v>1</v>
      </c>
      <c r="L443" s="1" t="s">
        <v>21</v>
      </c>
      <c r="M443" s="1" t="s">
        <v>18</v>
      </c>
      <c r="N443">
        <v>9734</v>
      </c>
      <c r="O443" s="1" t="s">
        <v>645</v>
      </c>
      <c r="P443">
        <v>45</v>
      </c>
      <c r="Q443" s="1" t="s">
        <v>645</v>
      </c>
      <c r="R443" s="1" t="str">
        <f t="shared" si="29"/>
        <v>Low Risk</v>
      </c>
      <c r="S443" s="1">
        <f t="shared" si="30"/>
        <v>85</v>
      </c>
      <c r="T443" s="1" t="str">
        <f t="shared" si="31"/>
        <v>Low Risk</v>
      </c>
      <c r="U443" s="1" t="str">
        <f t="shared" si="32"/>
        <v>APPROVE</v>
      </c>
      <c r="V443" s="1">
        <f t="shared" si="33"/>
        <v>1320.7762329828772</v>
      </c>
    </row>
    <row r="444" spans="1:22" x14ac:dyDescent="0.3">
      <c r="A444" s="1" t="s">
        <v>467</v>
      </c>
      <c r="B444" s="1" t="s">
        <v>14</v>
      </c>
      <c r="C444" s="1" t="s">
        <v>15</v>
      </c>
      <c r="D444">
        <v>3</v>
      </c>
      <c r="E444" s="1" t="s">
        <v>25</v>
      </c>
      <c r="F444" s="1" t="s">
        <v>15</v>
      </c>
      <c r="G444">
        <v>4707</v>
      </c>
      <c r="H444">
        <v>1993</v>
      </c>
      <c r="I444">
        <v>148</v>
      </c>
      <c r="J444">
        <v>360</v>
      </c>
      <c r="K444">
        <v>1</v>
      </c>
      <c r="L444" s="1" t="s">
        <v>31</v>
      </c>
      <c r="M444" s="1" t="s">
        <v>18</v>
      </c>
      <c r="N444">
        <v>6700</v>
      </c>
      <c r="O444" s="1" t="s">
        <v>643</v>
      </c>
      <c r="P444">
        <v>15</v>
      </c>
      <c r="Q444" s="1" t="s">
        <v>643</v>
      </c>
      <c r="R444" s="1" t="str">
        <f t="shared" si="29"/>
        <v>Medium Risk</v>
      </c>
      <c r="S444" s="1">
        <f t="shared" si="30"/>
        <v>45</v>
      </c>
      <c r="T444" s="1" t="str">
        <f t="shared" si="31"/>
        <v>Low Risk</v>
      </c>
      <c r="U444" s="1" t="str">
        <f t="shared" si="32"/>
        <v>APPROVE</v>
      </c>
      <c r="V444" s="1">
        <f t="shared" si="33"/>
        <v>1085.9715693414767</v>
      </c>
    </row>
    <row r="445" spans="1:22" x14ac:dyDescent="0.3">
      <c r="A445" s="1" t="s">
        <v>468</v>
      </c>
      <c r="B445" s="1" t="s">
        <v>14</v>
      </c>
      <c r="C445" s="1" t="s">
        <v>15</v>
      </c>
      <c r="D445">
        <v>1</v>
      </c>
      <c r="E445" s="1" t="s">
        <v>16</v>
      </c>
      <c r="F445" s="1" t="s">
        <v>15</v>
      </c>
      <c r="G445">
        <v>37719</v>
      </c>
      <c r="H445">
        <v>0</v>
      </c>
      <c r="I445">
        <v>152</v>
      </c>
      <c r="J445">
        <v>360</v>
      </c>
      <c r="K445">
        <v>1</v>
      </c>
      <c r="L445" s="1" t="s">
        <v>31</v>
      </c>
      <c r="M445" s="1" t="s">
        <v>18</v>
      </c>
      <c r="N445">
        <v>37719</v>
      </c>
      <c r="O445" s="1" t="s">
        <v>645</v>
      </c>
      <c r="P445">
        <v>45</v>
      </c>
      <c r="Q445" s="1" t="s">
        <v>645</v>
      </c>
      <c r="R445" s="1" t="str">
        <f t="shared" si="29"/>
        <v>Low Risk</v>
      </c>
      <c r="S445" s="1">
        <f t="shared" si="30"/>
        <v>85</v>
      </c>
      <c r="T445" s="1" t="str">
        <f t="shared" si="31"/>
        <v>Low Risk</v>
      </c>
      <c r="U445" s="1" t="str">
        <f t="shared" si="32"/>
        <v>APPROVE</v>
      </c>
      <c r="V445" s="1">
        <f t="shared" si="33"/>
        <v>1115.3221522966519</v>
      </c>
    </row>
    <row r="446" spans="1:22" x14ac:dyDescent="0.3">
      <c r="A446" s="1" t="s">
        <v>469</v>
      </c>
      <c r="B446" s="1" t="s">
        <v>14</v>
      </c>
      <c r="C446" s="1" t="s">
        <v>20</v>
      </c>
      <c r="D446">
        <v>0</v>
      </c>
      <c r="E446" s="1" t="s">
        <v>16</v>
      </c>
      <c r="F446" s="1" t="s">
        <v>15</v>
      </c>
      <c r="G446">
        <v>7333</v>
      </c>
      <c r="H446">
        <v>8333</v>
      </c>
      <c r="I446">
        <v>175</v>
      </c>
      <c r="J446">
        <v>300</v>
      </c>
      <c r="K446">
        <v>0</v>
      </c>
      <c r="L446" s="1" t="s">
        <v>21</v>
      </c>
      <c r="M446" s="1" t="s">
        <v>18</v>
      </c>
      <c r="N446">
        <v>15666</v>
      </c>
      <c r="O446" s="1" t="s">
        <v>645</v>
      </c>
      <c r="P446">
        <v>45</v>
      </c>
      <c r="Q446" s="1" t="s">
        <v>645</v>
      </c>
      <c r="R446" s="1" t="str">
        <f t="shared" si="29"/>
        <v>High Risk</v>
      </c>
      <c r="S446" s="1">
        <f t="shared" si="30"/>
        <v>45</v>
      </c>
      <c r="T446" s="1" t="str">
        <f t="shared" si="31"/>
        <v>Low Risk</v>
      </c>
      <c r="U446" s="1" t="str">
        <f t="shared" si="32"/>
        <v>REVIEW</v>
      </c>
      <c r="V446" s="1">
        <f t="shared" si="33"/>
        <v>1350.6783839027553</v>
      </c>
    </row>
    <row r="447" spans="1:22" x14ac:dyDescent="0.3">
      <c r="A447" s="1" t="s">
        <v>470</v>
      </c>
      <c r="B447" s="1" t="s">
        <v>14</v>
      </c>
      <c r="C447" s="1" t="s">
        <v>20</v>
      </c>
      <c r="D447">
        <v>1</v>
      </c>
      <c r="E447" s="1" t="s">
        <v>16</v>
      </c>
      <c r="F447" s="1" t="s">
        <v>20</v>
      </c>
      <c r="G447">
        <v>3466</v>
      </c>
      <c r="H447">
        <v>1210</v>
      </c>
      <c r="I447">
        <v>130</v>
      </c>
      <c r="J447">
        <v>360</v>
      </c>
      <c r="K447">
        <v>1</v>
      </c>
      <c r="L447" s="1" t="s">
        <v>21</v>
      </c>
      <c r="M447" s="1" t="s">
        <v>18</v>
      </c>
      <c r="N447">
        <v>4676</v>
      </c>
      <c r="O447" s="1" t="s">
        <v>643</v>
      </c>
      <c r="P447">
        <v>35</v>
      </c>
      <c r="Q447" s="1" t="s">
        <v>643</v>
      </c>
      <c r="R447" s="1" t="str">
        <f t="shared" si="29"/>
        <v>Medium Risk</v>
      </c>
      <c r="S447" s="1">
        <f t="shared" si="30"/>
        <v>65</v>
      </c>
      <c r="T447" s="1" t="str">
        <f t="shared" si="31"/>
        <v>Low Risk</v>
      </c>
      <c r="U447" s="1" t="str">
        <f t="shared" si="32"/>
        <v>APPROVE</v>
      </c>
      <c r="V447" s="1">
        <f t="shared" si="33"/>
        <v>953.89394604318898</v>
      </c>
    </row>
    <row r="448" spans="1:22" x14ac:dyDescent="0.3">
      <c r="A448" s="1" t="s">
        <v>471</v>
      </c>
      <c r="B448" s="1" t="s">
        <v>14</v>
      </c>
      <c r="C448" s="1" t="s">
        <v>20</v>
      </c>
      <c r="D448">
        <v>2</v>
      </c>
      <c r="E448" s="1" t="s">
        <v>25</v>
      </c>
      <c r="F448" s="1" t="s">
        <v>15</v>
      </c>
      <c r="G448">
        <v>4652</v>
      </c>
      <c r="H448">
        <v>0</v>
      </c>
      <c r="I448">
        <v>110</v>
      </c>
      <c r="J448">
        <v>360</v>
      </c>
      <c r="K448">
        <v>1</v>
      </c>
      <c r="L448" s="1" t="s">
        <v>21</v>
      </c>
      <c r="M448" s="1" t="s">
        <v>18</v>
      </c>
      <c r="N448">
        <v>4652</v>
      </c>
      <c r="O448" s="1" t="s">
        <v>643</v>
      </c>
      <c r="P448">
        <v>15</v>
      </c>
      <c r="Q448" s="1" t="s">
        <v>643</v>
      </c>
      <c r="R448" s="1" t="str">
        <f t="shared" si="29"/>
        <v>Medium Risk</v>
      </c>
      <c r="S448" s="1">
        <f t="shared" si="30"/>
        <v>45</v>
      </c>
      <c r="T448" s="1" t="str">
        <f t="shared" si="31"/>
        <v>Low Risk</v>
      </c>
      <c r="U448" s="1" t="str">
        <f t="shared" si="32"/>
        <v>APPROVE</v>
      </c>
      <c r="V448" s="1">
        <f t="shared" si="33"/>
        <v>807.14103126731391</v>
      </c>
    </row>
    <row r="449" spans="1:22" x14ac:dyDescent="0.3">
      <c r="A449" s="1" t="s">
        <v>472</v>
      </c>
      <c r="B449" s="1" t="s">
        <v>14</v>
      </c>
      <c r="C449" s="1" t="s">
        <v>20</v>
      </c>
      <c r="D449">
        <v>0</v>
      </c>
      <c r="E449" s="1" t="s">
        <v>16</v>
      </c>
      <c r="F449" s="1" t="s">
        <v>15</v>
      </c>
      <c r="G449">
        <v>3539</v>
      </c>
      <c r="H449">
        <v>1376</v>
      </c>
      <c r="I449">
        <v>55</v>
      </c>
      <c r="J449">
        <v>360</v>
      </c>
      <c r="K449">
        <v>1</v>
      </c>
      <c r="L449" s="1" t="s">
        <v>21</v>
      </c>
      <c r="M449" s="1" t="s">
        <v>22</v>
      </c>
      <c r="N449">
        <v>4915</v>
      </c>
      <c r="O449" s="1" t="s">
        <v>643</v>
      </c>
      <c r="P449">
        <v>35</v>
      </c>
      <c r="Q449" s="1" t="s">
        <v>643</v>
      </c>
      <c r="R449" s="1" t="str">
        <f t="shared" si="29"/>
        <v>Medium Risk</v>
      </c>
      <c r="S449" s="1">
        <f t="shared" si="30"/>
        <v>65</v>
      </c>
      <c r="T449" s="1" t="str">
        <f t="shared" si="31"/>
        <v>Low Risk</v>
      </c>
      <c r="U449" s="1" t="str">
        <f t="shared" si="32"/>
        <v>APPROVE</v>
      </c>
      <c r="V449" s="1">
        <f t="shared" si="33"/>
        <v>403.57051563365695</v>
      </c>
    </row>
    <row r="450" spans="1:22" x14ac:dyDescent="0.3">
      <c r="A450" s="1" t="s">
        <v>473</v>
      </c>
      <c r="B450" s="1" t="s">
        <v>14</v>
      </c>
      <c r="C450" s="1" t="s">
        <v>20</v>
      </c>
      <c r="D450">
        <v>2</v>
      </c>
      <c r="E450" s="1" t="s">
        <v>16</v>
      </c>
      <c r="F450" s="1" t="s">
        <v>15</v>
      </c>
      <c r="G450">
        <v>3340</v>
      </c>
      <c r="H450">
        <v>1710</v>
      </c>
      <c r="I450">
        <v>150</v>
      </c>
      <c r="J450">
        <v>360</v>
      </c>
      <c r="K450">
        <v>0</v>
      </c>
      <c r="L450" s="1" t="s">
        <v>21</v>
      </c>
      <c r="M450" s="1" t="s">
        <v>22</v>
      </c>
      <c r="N450">
        <v>5050</v>
      </c>
      <c r="O450" s="1" t="s">
        <v>643</v>
      </c>
      <c r="P450">
        <v>35</v>
      </c>
      <c r="Q450" s="1" t="s">
        <v>643</v>
      </c>
      <c r="R450" s="1" t="str">
        <f t="shared" ref="R450:R513" si="34">IF(AND(K450=1,O450="High Income"),"Low Risk",IF(AND(K450=1,O450="Medium Income"),"Medium Risk","High Risk"))</f>
        <v>High Risk</v>
      </c>
      <c r="S450" s="1">
        <f t="shared" ref="S450:S513" si="35">(IF(K450=1,40,0))+(IF(E450="Graduate",20,0))+(IF(G450&gt;5000,20,0))+(IF(L450="Urban",10,5))</f>
        <v>25</v>
      </c>
      <c r="T450" s="1" t="str">
        <f t="shared" ref="T450:T513" si="36">IF(R450&lt;=25,"Very High Risk",IF(R450&lt;=50,"High Risk",IF(R450&lt;=75,"Medium Risk","Low Risk")))</f>
        <v>Low Risk</v>
      </c>
      <c r="U450" s="1" t="str">
        <f t="shared" ref="U450:U513" si="37">IF(AND(K450=1,S450&lt;&gt;"Very High Risk",N450&gt;=I450*0.3),"APPROVE","REVIEW")</f>
        <v>REVIEW</v>
      </c>
      <c r="V450" s="1">
        <f t="shared" ref="V450:V513" si="38">IF(I450&gt;0,PMT(0.08/12,J450,-I450*1000),"N/A")</f>
        <v>1100.6468608190644</v>
      </c>
    </row>
    <row r="451" spans="1:22" x14ac:dyDescent="0.3">
      <c r="A451" s="1" t="s">
        <v>474</v>
      </c>
      <c r="B451" s="1" t="s">
        <v>14</v>
      </c>
      <c r="C451" s="1" t="s">
        <v>15</v>
      </c>
      <c r="D451">
        <v>1</v>
      </c>
      <c r="E451" s="1" t="s">
        <v>25</v>
      </c>
      <c r="F451" s="1" t="s">
        <v>20</v>
      </c>
      <c r="G451">
        <v>2769</v>
      </c>
      <c r="H451">
        <v>1542</v>
      </c>
      <c r="I451">
        <v>190</v>
      </c>
      <c r="J451">
        <v>360</v>
      </c>
      <c r="K451">
        <v>0</v>
      </c>
      <c r="L451" s="1" t="s">
        <v>31</v>
      </c>
      <c r="M451" s="1" t="s">
        <v>22</v>
      </c>
      <c r="N451">
        <v>4311</v>
      </c>
      <c r="O451" s="1" t="s">
        <v>643</v>
      </c>
      <c r="P451">
        <v>15</v>
      </c>
      <c r="Q451" s="1" t="s">
        <v>643</v>
      </c>
      <c r="R451" s="1" t="str">
        <f t="shared" si="34"/>
        <v>High Risk</v>
      </c>
      <c r="S451" s="1">
        <f t="shared" si="35"/>
        <v>5</v>
      </c>
      <c r="T451" s="1" t="str">
        <f t="shared" si="36"/>
        <v>Low Risk</v>
      </c>
      <c r="U451" s="1" t="str">
        <f t="shared" si="37"/>
        <v>REVIEW</v>
      </c>
      <c r="V451" s="1">
        <f t="shared" si="38"/>
        <v>1394.1526903708148</v>
      </c>
    </row>
    <row r="452" spans="1:22" x14ac:dyDescent="0.3">
      <c r="A452" s="1" t="s">
        <v>475</v>
      </c>
      <c r="B452" s="1" t="s">
        <v>14</v>
      </c>
      <c r="C452" s="1" t="s">
        <v>20</v>
      </c>
      <c r="D452">
        <v>2</v>
      </c>
      <c r="E452" s="1" t="s">
        <v>25</v>
      </c>
      <c r="F452" s="1" t="s">
        <v>15</v>
      </c>
      <c r="G452">
        <v>2309</v>
      </c>
      <c r="H452">
        <v>1255</v>
      </c>
      <c r="I452">
        <v>125</v>
      </c>
      <c r="J452">
        <v>360</v>
      </c>
      <c r="K452">
        <v>0</v>
      </c>
      <c r="L452" s="1" t="s">
        <v>21</v>
      </c>
      <c r="M452" s="1" t="s">
        <v>22</v>
      </c>
      <c r="N452">
        <v>3564</v>
      </c>
      <c r="O452" s="1" t="s">
        <v>643</v>
      </c>
      <c r="P452">
        <v>15</v>
      </c>
      <c r="Q452" s="1" t="s">
        <v>643</v>
      </c>
      <c r="R452" s="1" t="str">
        <f t="shared" si="34"/>
        <v>High Risk</v>
      </c>
      <c r="S452" s="1">
        <f t="shared" si="35"/>
        <v>5</v>
      </c>
      <c r="T452" s="1" t="str">
        <f t="shared" si="36"/>
        <v>Low Risk</v>
      </c>
      <c r="U452" s="1" t="str">
        <f t="shared" si="37"/>
        <v>REVIEW</v>
      </c>
      <c r="V452" s="1">
        <f t="shared" si="38"/>
        <v>917.20571734922032</v>
      </c>
    </row>
    <row r="453" spans="1:22" x14ac:dyDescent="0.3">
      <c r="A453" s="1" t="s">
        <v>476</v>
      </c>
      <c r="B453" s="1" t="s">
        <v>14</v>
      </c>
      <c r="C453" s="1" t="s">
        <v>20</v>
      </c>
      <c r="D453">
        <v>2</v>
      </c>
      <c r="E453" s="1" t="s">
        <v>25</v>
      </c>
      <c r="F453" s="1" t="s">
        <v>15</v>
      </c>
      <c r="G453">
        <v>1958</v>
      </c>
      <c r="H453">
        <v>1456</v>
      </c>
      <c r="I453">
        <v>60</v>
      </c>
      <c r="J453">
        <v>300</v>
      </c>
      <c r="K453">
        <v>0</v>
      </c>
      <c r="L453" s="1" t="s">
        <v>17</v>
      </c>
      <c r="M453" s="1" t="s">
        <v>18</v>
      </c>
      <c r="N453">
        <v>3414</v>
      </c>
      <c r="O453" s="1" t="s">
        <v>643</v>
      </c>
      <c r="P453">
        <v>20</v>
      </c>
      <c r="Q453" s="1" t="s">
        <v>643</v>
      </c>
      <c r="R453" s="1" t="str">
        <f t="shared" si="34"/>
        <v>High Risk</v>
      </c>
      <c r="S453" s="1">
        <f t="shared" si="35"/>
        <v>10</v>
      </c>
      <c r="T453" s="1" t="str">
        <f t="shared" si="36"/>
        <v>Low Risk</v>
      </c>
      <c r="U453" s="1" t="str">
        <f t="shared" si="37"/>
        <v>REVIEW</v>
      </c>
      <c r="V453" s="1">
        <f t="shared" si="38"/>
        <v>463.08973162380187</v>
      </c>
    </row>
    <row r="454" spans="1:22" x14ac:dyDescent="0.3">
      <c r="A454" s="1" t="s">
        <v>477</v>
      </c>
      <c r="B454" s="1" t="s">
        <v>14</v>
      </c>
      <c r="C454" s="1" t="s">
        <v>20</v>
      </c>
      <c r="D454">
        <v>0</v>
      </c>
      <c r="E454" s="1" t="s">
        <v>16</v>
      </c>
      <c r="F454" s="1" t="s">
        <v>15</v>
      </c>
      <c r="G454">
        <v>3948</v>
      </c>
      <c r="H454">
        <v>1733</v>
      </c>
      <c r="I454">
        <v>149</v>
      </c>
      <c r="J454">
        <v>360</v>
      </c>
      <c r="K454">
        <v>0</v>
      </c>
      <c r="L454" s="1" t="s">
        <v>21</v>
      </c>
      <c r="M454" s="1" t="s">
        <v>22</v>
      </c>
      <c r="N454">
        <v>5681</v>
      </c>
      <c r="O454" s="1" t="s">
        <v>643</v>
      </c>
      <c r="P454">
        <v>35</v>
      </c>
      <c r="Q454" s="1" t="s">
        <v>643</v>
      </c>
      <c r="R454" s="1" t="str">
        <f t="shared" si="34"/>
        <v>High Risk</v>
      </c>
      <c r="S454" s="1">
        <f t="shared" si="35"/>
        <v>25</v>
      </c>
      <c r="T454" s="1" t="str">
        <f t="shared" si="36"/>
        <v>Low Risk</v>
      </c>
      <c r="U454" s="1" t="str">
        <f t="shared" si="37"/>
        <v>REVIEW</v>
      </c>
      <c r="V454" s="1">
        <f t="shared" si="38"/>
        <v>1093.3092150802706</v>
      </c>
    </row>
    <row r="455" spans="1:22" x14ac:dyDescent="0.3">
      <c r="A455" s="1" t="s">
        <v>478</v>
      </c>
      <c r="B455" s="1" t="s">
        <v>14</v>
      </c>
      <c r="C455" s="1" t="s">
        <v>20</v>
      </c>
      <c r="D455">
        <v>0</v>
      </c>
      <c r="E455" s="1" t="s">
        <v>16</v>
      </c>
      <c r="F455" s="1" t="s">
        <v>15</v>
      </c>
      <c r="G455">
        <v>2483</v>
      </c>
      <c r="H455">
        <v>2466</v>
      </c>
      <c r="I455">
        <v>90</v>
      </c>
      <c r="J455">
        <v>180</v>
      </c>
      <c r="K455">
        <v>0</v>
      </c>
      <c r="L455" s="1" t="s">
        <v>21</v>
      </c>
      <c r="M455" s="1" t="s">
        <v>18</v>
      </c>
      <c r="N455">
        <v>4949</v>
      </c>
      <c r="O455" s="1" t="s">
        <v>643</v>
      </c>
      <c r="P455">
        <v>35</v>
      </c>
      <c r="Q455" s="1" t="s">
        <v>643</v>
      </c>
      <c r="R455" s="1" t="str">
        <f t="shared" si="34"/>
        <v>High Risk</v>
      </c>
      <c r="S455" s="1">
        <f t="shared" si="35"/>
        <v>25</v>
      </c>
      <c r="T455" s="1" t="str">
        <f t="shared" si="36"/>
        <v>Low Risk</v>
      </c>
      <c r="U455" s="1" t="str">
        <f t="shared" si="37"/>
        <v>REVIEW</v>
      </c>
      <c r="V455" s="1">
        <f t="shared" si="38"/>
        <v>860.0868758973163</v>
      </c>
    </row>
    <row r="456" spans="1:22" x14ac:dyDescent="0.3">
      <c r="A456" s="1" t="s">
        <v>479</v>
      </c>
      <c r="B456" s="1" t="s">
        <v>14</v>
      </c>
      <c r="C456" s="1" t="s">
        <v>15</v>
      </c>
      <c r="D456">
        <v>0</v>
      </c>
      <c r="E456" s="1" t="s">
        <v>16</v>
      </c>
      <c r="F456" s="1" t="s">
        <v>20</v>
      </c>
      <c r="G456">
        <v>7085</v>
      </c>
      <c r="H456">
        <v>0</v>
      </c>
      <c r="I456">
        <v>84</v>
      </c>
      <c r="J456">
        <v>360</v>
      </c>
      <c r="K456">
        <v>1</v>
      </c>
      <c r="L456" s="1" t="s">
        <v>31</v>
      </c>
      <c r="M456" s="1" t="s">
        <v>18</v>
      </c>
      <c r="N456">
        <v>7085</v>
      </c>
      <c r="O456" s="1" t="s">
        <v>643</v>
      </c>
      <c r="P456">
        <v>35</v>
      </c>
      <c r="Q456" s="1" t="s">
        <v>643</v>
      </c>
      <c r="R456" s="1" t="str">
        <f t="shared" si="34"/>
        <v>Medium Risk</v>
      </c>
      <c r="S456" s="1">
        <f t="shared" si="35"/>
        <v>85</v>
      </c>
      <c r="T456" s="1" t="str">
        <f t="shared" si="36"/>
        <v>Low Risk</v>
      </c>
      <c r="U456" s="1" t="str">
        <f t="shared" si="37"/>
        <v>APPROVE</v>
      </c>
      <c r="V456" s="1">
        <f t="shared" si="38"/>
        <v>616.36224205867609</v>
      </c>
    </row>
    <row r="457" spans="1:22" x14ac:dyDescent="0.3">
      <c r="A457" s="1" t="s">
        <v>480</v>
      </c>
      <c r="B457" s="1" t="s">
        <v>14</v>
      </c>
      <c r="C457" s="1" t="s">
        <v>20</v>
      </c>
      <c r="D457">
        <v>2</v>
      </c>
      <c r="E457" s="1" t="s">
        <v>16</v>
      </c>
      <c r="F457" s="1" t="s">
        <v>15</v>
      </c>
      <c r="G457">
        <v>3859</v>
      </c>
      <c r="H457">
        <v>0</v>
      </c>
      <c r="I457">
        <v>96</v>
      </c>
      <c r="J457">
        <v>360</v>
      </c>
      <c r="K457">
        <v>1</v>
      </c>
      <c r="L457" s="1" t="s">
        <v>31</v>
      </c>
      <c r="M457" s="1" t="s">
        <v>18</v>
      </c>
      <c r="N457">
        <v>3859</v>
      </c>
      <c r="O457" s="1" t="s">
        <v>643</v>
      </c>
      <c r="P457">
        <v>35</v>
      </c>
      <c r="Q457" s="1" t="s">
        <v>643</v>
      </c>
      <c r="R457" s="1" t="str">
        <f t="shared" si="34"/>
        <v>Medium Risk</v>
      </c>
      <c r="S457" s="1">
        <f t="shared" si="35"/>
        <v>65</v>
      </c>
      <c r="T457" s="1" t="str">
        <f t="shared" si="36"/>
        <v>Low Risk</v>
      </c>
      <c r="U457" s="1" t="str">
        <f t="shared" si="37"/>
        <v>APPROVE</v>
      </c>
      <c r="V457" s="1">
        <f t="shared" si="38"/>
        <v>704.41399092420113</v>
      </c>
    </row>
    <row r="458" spans="1:22" x14ac:dyDescent="0.3">
      <c r="A458" s="1" t="s">
        <v>481</v>
      </c>
      <c r="B458" s="1" t="s">
        <v>14</v>
      </c>
      <c r="C458" s="1" t="s">
        <v>20</v>
      </c>
      <c r="D458">
        <v>0</v>
      </c>
      <c r="E458" s="1" t="s">
        <v>16</v>
      </c>
      <c r="F458" s="1" t="s">
        <v>15</v>
      </c>
      <c r="G458">
        <v>4301</v>
      </c>
      <c r="H458">
        <v>0</v>
      </c>
      <c r="I458">
        <v>118</v>
      </c>
      <c r="J458">
        <v>360</v>
      </c>
      <c r="K458">
        <v>1</v>
      </c>
      <c r="L458" s="1" t="s">
        <v>17</v>
      </c>
      <c r="M458" s="1" t="s">
        <v>18</v>
      </c>
      <c r="N458">
        <v>4301</v>
      </c>
      <c r="O458" s="1" t="s">
        <v>643</v>
      </c>
      <c r="P458">
        <v>40</v>
      </c>
      <c r="Q458" s="1" t="s">
        <v>643</v>
      </c>
      <c r="R458" s="1" t="str">
        <f t="shared" si="34"/>
        <v>Medium Risk</v>
      </c>
      <c r="S458" s="1">
        <f t="shared" si="35"/>
        <v>70</v>
      </c>
      <c r="T458" s="1" t="str">
        <f t="shared" si="36"/>
        <v>Low Risk</v>
      </c>
      <c r="U458" s="1" t="str">
        <f t="shared" si="37"/>
        <v>APPROVE</v>
      </c>
      <c r="V458" s="1">
        <f t="shared" si="38"/>
        <v>865.84219717766382</v>
      </c>
    </row>
    <row r="459" spans="1:22" x14ac:dyDescent="0.3">
      <c r="A459" s="1" t="s">
        <v>482</v>
      </c>
      <c r="B459" s="1" t="s">
        <v>14</v>
      </c>
      <c r="C459" s="1" t="s">
        <v>20</v>
      </c>
      <c r="D459">
        <v>0</v>
      </c>
      <c r="E459" s="1" t="s">
        <v>16</v>
      </c>
      <c r="F459" s="1" t="s">
        <v>15</v>
      </c>
      <c r="G459">
        <v>3708</v>
      </c>
      <c r="H459">
        <v>2569</v>
      </c>
      <c r="I459">
        <v>173</v>
      </c>
      <c r="J459">
        <v>360</v>
      </c>
      <c r="K459">
        <v>1</v>
      </c>
      <c r="L459" s="1" t="s">
        <v>17</v>
      </c>
      <c r="M459" s="1" t="s">
        <v>22</v>
      </c>
      <c r="N459">
        <v>6277</v>
      </c>
      <c r="O459" s="1" t="s">
        <v>643</v>
      </c>
      <c r="P459">
        <v>40</v>
      </c>
      <c r="Q459" s="1" t="s">
        <v>643</v>
      </c>
      <c r="R459" s="1" t="str">
        <f t="shared" si="34"/>
        <v>Medium Risk</v>
      </c>
      <c r="S459" s="1">
        <f t="shared" si="35"/>
        <v>70</v>
      </c>
      <c r="T459" s="1" t="str">
        <f t="shared" si="36"/>
        <v>Low Risk</v>
      </c>
      <c r="U459" s="1" t="str">
        <f t="shared" si="37"/>
        <v>APPROVE</v>
      </c>
      <c r="V459" s="1">
        <f t="shared" si="38"/>
        <v>1269.4127128113207</v>
      </c>
    </row>
    <row r="460" spans="1:22" x14ac:dyDescent="0.3">
      <c r="A460" s="1" t="s">
        <v>483</v>
      </c>
      <c r="B460" s="1" t="s">
        <v>14</v>
      </c>
      <c r="C460" s="1" t="s">
        <v>15</v>
      </c>
      <c r="D460">
        <v>2</v>
      </c>
      <c r="E460" s="1" t="s">
        <v>16</v>
      </c>
      <c r="F460" s="1" t="s">
        <v>15</v>
      </c>
      <c r="G460">
        <v>4354</v>
      </c>
      <c r="H460">
        <v>0</v>
      </c>
      <c r="I460">
        <v>136</v>
      </c>
      <c r="J460">
        <v>360</v>
      </c>
      <c r="K460">
        <v>1</v>
      </c>
      <c r="L460" s="1" t="s">
        <v>21</v>
      </c>
      <c r="M460" s="1" t="s">
        <v>18</v>
      </c>
      <c r="N460">
        <v>4354</v>
      </c>
      <c r="O460" s="1" t="s">
        <v>643</v>
      </c>
      <c r="P460">
        <v>35</v>
      </c>
      <c r="Q460" s="1" t="s">
        <v>643</v>
      </c>
      <c r="R460" s="1" t="str">
        <f t="shared" si="34"/>
        <v>Medium Risk</v>
      </c>
      <c r="S460" s="1">
        <f t="shared" si="35"/>
        <v>65</v>
      </c>
      <c r="T460" s="1" t="str">
        <f t="shared" si="36"/>
        <v>Low Risk</v>
      </c>
      <c r="U460" s="1" t="str">
        <f t="shared" si="37"/>
        <v>APPROVE</v>
      </c>
      <c r="V460" s="1">
        <f t="shared" si="38"/>
        <v>997.91982047595172</v>
      </c>
    </row>
    <row r="461" spans="1:22" x14ac:dyDescent="0.3">
      <c r="A461" s="1" t="s">
        <v>484</v>
      </c>
      <c r="B461" s="1" t="s">
        <v>14</v>
      </c>
      <c r="C461" s="1" t="s">
        <v>20</v>
      </c>
      <c r="D461">
        <v>0</v>
      </c>
      <c r="E461" s="1" t="s">
        <v>16</v>
      </c>
      <c r="F461" s="1" t="s">
        <v>15</v>
      </c>
      <c r="G461">
        <v>8334</v>
      </c>
      <c r="H461">
        <v>0</v>
      </c>
      <c r="I461">
        <v>160</v>
      </c>
      <c r="J461">
        <v>360</v>
      </c>
      <c r="K461">
        <v>1</v>
      </c>
      <c r="L461" s="1" t="s">
        <v>31</v>
      </c>
      <c r="M461" s="1" t="s">
        <v>22</v>
      </c>
      <c r="N461">
        <v>8334</v>
      </c>
      <c r="O461" s="1" t="s">
        <v>645</v>
      </c>
      <c r="P461">
        <v>45</v>
      </c>
      <c r="Q461" s="1" t="s">
        <v>645</v>
      </c>
      <c r="R461" s="1" t="str">
        <f t="shared" si="34"/>
        <v>Low Risk</v>
      </c>
      <c r="S461" s="1">
        <f t="shared" si="35"/>
        <v>85</v>
      </c>
      <c r="T461" s="1" t="str">
        <f t="shared" si="36"/>
        <v>Low Risk</v>
      </c>
      <c r="U461" s="1" t="str">
        <f t="shared" si="37"/>
        <v>APPROVE</v>
      </c>
      <c r="V461" s="1">
        <f t="shared" si="38"/>
        <v>1174.0233182070019</v>
      </c>
    </row>
    <row r="462" spans="1:22" x14ac:dyDescent="0.3">
      <c r="A462" s="1" t="s">
        <v>485</v>
      </c>
      <c r="B462" s="1" t="s">
        <v>646</v>
      </c>
      <c r="C462" s="1" t="s">
        <v>20</v>
      </c>
      <c r="D462">
        <v>0</v>
      </c>
      <c r="E462" s="1" t="s">
        <v>16</v>
      </c>
      <c r="F462" s="1" t="s">
        <v>20</v>
      </c>
      <c r="G462">
        <v>2083</v>
      </c>
      <c r="H462">
        <v>4083</v>
      </c>
      <c r="I462">
        <v>160</v>
      </c>
      <c r="J462">
        <v>360</v>
      </c>
      <c r="K462">
        <v>0</v>
      </c>
      <c r="L462" s="1" t="s">
        <v>31</v>
      </c>
      <c r="M462" s="1" t="s">
        <v>18</v>
      </c>
      <c r="N462">
        <v>6166</v>
      </c>
      <c r="O462" s="1" t="s">
        <v>643</v>
      </c>
      <c r="P462">
        <v>35</v>
      </c>
      <c r="Q462" s="1" t="s">
        <v>643</v>
      </c>
      <c r="R462" s="1" t="str">
        <f t="shared" si="34"/>
        <v>High Risk</v>
      </c>
      <c r="S462" s="1">
        <f t="shared" si="35"/>
        <v>25</v>
      </c>
      <c r="T462" s="1" t="str">
        <f t="shared" si="36"/>
        <v>Low Risk</v>
      </c>
      <c r="U462" s="1" t="str">
        <f t="shared" si="37"/>
        <v>REVIEW</v>
      </c>
      <c r="V462" s="1">
        <f t="shared" si="38"/>
        <v>1174.0233182070019</v>
      </c>
    </row>
    <row r="463" spans="1:22" x14ac:dyDescent="0.3">
      <c r="A463" s="1" t="s">
        <v>486</v>
      </c>
      <c r="B463" s="1" t="s">
        <v>14</v>
      </c>
      <c r="C463" s="1" t="s">
        <v>20</v>
      </c>
      <c r="D463">
        <v>3</v>
      </c>
      <c r="E463" s="1" t="s">
        <v>16</v>
      </c>
      <c r="F463" s="1" t="s">
        <v>15</v>
      </c>
      <c r="G463">
        <v>7740</v>
      </c>
      <c r="H463">
        <v>0</v>
      </c>
      <c r="I463">
        <v>128</v>
      </c>
      <c r="J463">
        <v>180</v>
      </c>
      <c r="K463">
        <v>1</v>
      </c>
      <c r="L463" s="1" t="s">
        <v>17</v>
      </c>
      <c r="M463" s="1" t="s">
        <v>18</v>
      </c>
      <c r="N463">
        <v>7740</v>
      </c>
      <c r="O463" s="1" t="s">
        <v>643</v>
      </c>
      <c r="P463">
        <v>40</v>
      </c>
      <c r="Q463" s="1" t="s">
        <v>643</v>
      </c>
      <c r="R463" s="1" t="str">
        <f t="shared" si="34"/>
        <v>Medium Risk</v>
      </c>
      <c r="S463" s="1">
        <f t="shared" si="35"/>
        <v>90</v>
      </c>
      <c r="T463" s="1" t="str">
        <f t="shared" si="36"/>
        <v>Low Risk</v>
      </c>
      <c r="U463" s="1" t="str">
        <f t="shared" si="37"/>
        <v>APPROVE</v>
      </c>
      <c r="V463" s="1">
        <f t="shared" si="38"/>
        <v>1223.2346679428499</v>
      </c>
    </row>
    <row r="464" spans="1:22" x14ac:dyDescent="0.3">
      <c r="A464" s="1" t="s">
        <v>487</v>
      </c>
      <c r="B464" s="1" t="s">
        <v>14</v>
      </c>
      <c r="C464" s="1" t="s">
        <v>20</v>
      </c>
      <c r="D464">
        <v>0</v>
      </c>
      <c r="E464" s="1" t="s">
        <v>16</v>
      </c>
      <c r="F464" s="1" t="s">
        <v>15</v>
      </c>
      <c r="G464">
        <v>3015</v>
      </c>
      <c r="H464">
        <v>2188</v>
      </c>
      <c r="I464">
        <v>153</v>
      </c>
      <c r="J464">
        <v>360</v>
      </c>
      <c r="K464">
        <v>1</v>
      </c>
      <c r="L464" s="1" t="s">
        <v>21</v>
      </c>
      <c r="M464" s="1" t="s">
        <v>18</v>
      </c>
      <c r="N464">
        <v>5203</v>
      </c>
      <c r="O464" s="1" t="s">
        <v>643</v>
      </c>
      <c r="P464">
        <v>35</v>
      </c>
      <c r="Q464" s="1" t="s">
        <v>643</v>
      </c>
      <c r="R464" s="1" t="str">
        <f t="shared" si="34"/>
        <v>Medium Risk</v>
      </c>
      <c r="S464" s="1">
        <f t="shared" si="35"/>
        <v>65</v>
      </c>
      <c r="T464" s="1" t="str">
        <f t="shared" si="36"/>
        <v>Low Risk</v>
      </c>
      <c r="U464" s="1" t="str">
        <f t="shared" si="37"/>
        <v>APPROVE</v>
      </c>
      <c r="V464" s="1">
        <f t="shared" si="38"/>
        <v>1122.6597980354456</v>
      </c>
    </row>
    <row r="465" spans="1:22" x14ac:dyDescent="0.3">
      <c r="A465" s="1" t="s">
        <v>488</v>
      </c>
      <c r="B465" s="1" t="s">
        <v>42</v>
      </c>
      <c r="C465" s="1" t="s">
        <v>15</v>
      </c>
      <c r="D465">
        <v>1</v>
      </c>
      <c r="E465" s="1" t="s">
        <v>25</v>
      </c>
      <c r="F465" s="1" t="s">
        <v>15</v>
      </c>
      <c r="G465">
        <v>5191</v>
      </c>
      <c r="H465">
        <v>0</v>
      </c>
      <c r="I465">
        <v>132</v>
      </c>
      <c r="J465">
        <v>360</v>
      </c>
      <c r="K465">
        <v>1</v>
      </c>
      <c r="L465" s="1" t="s">
        <v>31</v>
      </c>
      <c r="M465" s="1" t="s">
        <v>18</v>
      </c>
      <c r="N465">
        <v>5191</v>
      </c>
      <c r="O465" s="1" t="s">
        <v>643</v>
      </c>
      <c r="P465">
        <v>15</v>
      </c>
      <c r="Q465" s="1" t="s">
        <v>643</v>
      </c>
      <c r="R465" s="1" t="str">
        <f t="shared" si="34"/>
        <v>Medium Risk</v>
      </c>
      <c r="S465" s="1">
        <f t="shared" si="35"/>
        <v>65</v>
      </c>
      <c r="T465" s="1" t="str">
        <f t="shared" si="36"/>
        <v>Low Risk</v>
      </c>
      <c r="U465" s="1" t="str">
        <f t="shared" si="37"/>
        <v>APPROVE</v>
      </c>
      <c r="V465" s="1">
        <f t="shared" si="38"/>
        <v>968.56923752077671</v>
      </c>
    </row>
    <row r="466" spans="1:22" x14ac:dyDescent="0.3">
      <c r="A466" s="1" t="s">
        <v>489</v>
      </c>
      <c r="B466" s="1" t="s">
        <v>14</v>
      </c>
      <c r="C466" s="1" t="s">
        <v>15</v>
      </c>
      <c r="D466">
        <v>0</v>
      </c>
      <c r="E466" s="1" t="s">
        <v>16</v>
      </c>
      <c r="F466" s="1" t="s">
        <v>15</v>
      </c>
      <c r="G466">
        <v>4166</v>
      </c>
      <c r="H466">
        <v>0</v>
      </c>
      <c r="I466">
        <v>98</v>
      </c>
      <c r="J466">
        <v>360</v>
      </c>
      <c r="K466">
        <v>0</v>
      </c>
      <c r="L466" s="1" t="s">
        <v>31</v>
      </c>
      <c r="M466" s="1" t="s">
        <v>22</v>
      </c>
      <c r="N466">
        <v>4166</v>
      </c>
      <c r="O466" s="1" t="s">
        <v>643</v>
      </c>
      <c r="P466">
        <v>35</v>
      </c>
      <c r="Q466" s="1" t="s">
        <v>643</v>
      </c>
      <c r="R466" s="1" t="str">
        <f t="shared" si="34"/>
        <v>High Risk</v>
      </c>
      <c r="S466" s="1">
        <f t="shared" si="35"/>
        <v>25</v>
      </c>
      <c r="T466" s="1" t="str">
        <f t="shared" si="36"/>
        <v>Low Risk</v>
      </c>
      <c r="U466" s="1" t="str">
        <f t="shared" si="37"/>
        <v>REVIEW</v>
      </c>
      <c r="V466" s="1">
        <f t="shared" si="38"/>
        <v>719.08928240178864</v>
      </c>
    </row>
    <row r="467" spans="1:22" x14ac:dyDescent="0.3">
      <c r="A467" s="1" t="s">
        <v>490</v>
      </c>
      <c r="B467" s="1" t="s">
        <v>14</v>
      </c>
      <c r="C467" s="1" t="s">
        <v>15</v>
      </c>
      <c r="D467">
        <v>0</v>
      </c>
      <c r="E467" s="1" t="s">
        <v>16</v>
      </c>
      <c r="F467" s="1" t="s">
        <v>15</v>
      </c>
      <c r="G467">
        <v>6000</v>
      </c>
      <c r="H467">
        <v>0</v>
      </c>
      <c r="I467">
        <v>140</v>
      </c>
      <c r="J467">
        <v>360</v>
      </c>
      <c r="K467">
        <v>1</v>
      </c>
      <c r="L467" s="1" t="s">
        <v>21</v>
      </c>
      <c r="M467" s="1" t="s">
        <v>18</v>
      </c>
      <c r="N467">
        <v>6000</v>
      </c>
      <c r="O467" s="1" t="s">
        <v>643</v>
      </c>
      <c r="P467">
        <v>35</v>
      </c>
      <c r="Q467" s="1" t="s">
        <v>643</v>
      </c>
      <c r="R467" s="1" t="str">
        <f t="shared" si="34"/>
        <v>Medium Risk</v>
      </c>
      <c r="S467" s="1">
        <f t="shared" si="35"/>
        <v>85</v>
      </c>
      <c r="T467" s="1" t="str">
        <f t="shared" si="36"/>
        <v>Low Risk</v>
      </c>
      <c r="U467" s="1" t="str">
        <f t="shared" si="37"/>
        <v>APPROVE</v>
      </c>
      <c r="V467" s="1">
        <f t="shared" si="38"/>
        <v>1027.2704034311266</v>
      </c>
    </row>
    <row r="468" spans="1:22" x14ac:dyDescent="0.3">
      <c r="A468" s="1" t="s">
        <v>491</v>
      </c>
      <c r="B468" s="1" t="s">
        <v>14</v>
      </c>
      <c r="C468" s="1" t="s">
        <v>20</v>
      </c>
      <c r="D468">
        <v>3</v>
      </c>
      <c r="E468" s="1" t="s">
        <v>25</v>
      </c>
      <c r="F468" s="1" t="s">
        <v>15</v>
      </c>
      <c r="G468">
        <v>2947</v>
      </c>
      <c r="H468">
        <v>1664</v>
      </c>
      <c r="I468">
        <v>70</v>
      </c>
      <c r="J468">
        <v>180</v>
      </c>
      <c r="K468">
        <v>0</v>
      </c>
      <c r="L468" s="1" t="s">
        <v>17</v>
      </c>
      <c r="M468" s="1" t="s">
        <v>22</v>
      </c>
      <c r="N468">
        <v>4611</v>
      </c>
      <c r="O468" s="1" t="s">
        <v>643</v>
      </c>
      <c r="P468">
        <v>20</v>
      </c>
      <c r="Q468" s="1" t="s">
        <v>643</v>
      </c>
      <c r="R468" s="1" t="str">
        <f t="shared" si="34"/>
        <v>High Risk</v>
      </c>
      <c r="S468" s="1">
        <f t="shared" si="35"/>
        <v>10</v>
      </c>
      <c r="T468" s="1" t="str">
        <f t="shared" si="36"/>
        <v>Low Risk</v>
      </c>
      <c r="U468" s="1" t="str">
        <f t="shared" si="37"/>
        <v>REVIEW</v>
      </c>
      <c r="V468" s="1">
        <f t="shared" si="38"/>
        <v>668.95645903124603</v>
      </c>
    </row>
    <row r="469" spans="1:22" x14ac:dyDescent="0.3">
      <c r="A469" s="1" t="s">
        <v>492</v>
      </c>
      <c r="B469" s="1" t="s">
        <v>646</v>
      </c>
      <c r="C469" s="1" t="s">
        <v>20</v>
      </c>
      <c r="D469">
        <v>0</v>
      </c>
      <c r="E469" s="1" t="s">
        <v>16</v>
      </c>
      <c r="F469" s="1" t="s">
        <v>15</v>
      </c>
      <c r="G469">
        <v>16692</v>
      </c>
      <c r="H469">
        <v>0</v>
      </c>
      <c r="I469">
        <v>110</v>
      </c>
      <c r="J469">
        <v>360</v>
      </c>
      <c r="K469">
        <v>1</v>
      </c>
      <c r="L469" s="1" t="s">
        <v>31</v>
      </c>
      <c r="M469" s="1" t="s">
        <v>18</v>
      </c>
      <c r="N469">
        <v>16692</v>
      </c>
      <c r="O469" s="1" t="s">
        <v>645</v>
      </c>
      <c r="P469">
        <v>45</v>
      </c>
      <c r="Q469" s="1" t="s">
        <v>645</v>
      </c>
      <c r="R469" s="1" t="str">
        <f t="shared" si="34"/>
        <v>Low Risk</v>
      </c>
      <c r="S469" s="1">
        <f t="shared" si="35"/>
        <v>85</v>
      </c>
      <c r="T469" s="1" t="str">
        <f t="shared" si="36"/>
        <v>Low Risk</v>
      </c>
      <c r="U469" s="1" t="str">
        <f t="shared" si="37"/>
        <v>APPROVE</v>
      </c>
      <c r="V469" s="1">
        <f t="shared" si="38"/>
        <v>807.14103126731391</v>
      </c>
    </row>
    <row r="470" spans="1:22" x14ac:dyDescent="0.3">
      <c r="A470" s="1" t="s">
        <v>493</v>
      </c>
      <c r="B470" s="1" t="s">
        <v>42</v>
      </c>
      <c r="C470" s="1" t="s">
        <v>20</v>
      </c>
      <c r="D470">
        <v>2</v>
      </c>
      <c r="E470" s="1" t="s">
        <v>25</v>
      </c>
      <c r="F470" s="1" t="s">
        <v>15</v>
      </c>
      <c r="G470">
        <v>210</v>
      </c>
      <c r="H470">
        <v>2917</v>
      </c>
      <c r="I470">
        <v>98</v>
      </c>
      <c r="J470">
        <v>360</v>
      </c>
      <c r="K470">
        <v>1</v>
      </c>
      <c r="L470" s="1" t="s">
        <v>31</v>
      </c>
      <c r="M470" s="1" t="s">
        <v>18</v>
      </c>
      <c r="N470">
        <v>3127</v>
      </c>
      <c r="O470" s="1" t="s">
        <v>643</v>
      </c>
      <c r="P470">
        <v>15</v>
      </c>
      <c r="Q470" s="1" t="s">
        <v>643</v>
      </c>
      <c r="R470" s="1" t="str">
        <f t="shared" si="34"/>
        <v>Medium Risk</v>
      </c>
      <c r="S470" s="1">
        <f t="shared" si="35"/>
        <v>45</v>
      </c>
      <c r="T470" s="1" t="str">
        <f t="shared" si="36"/>
        <v>Low Risk</v>
      </c>
      <c r="U470" s="1" t="str">
        <f t="shared" si="37"/>
        <v>APPROVE</v>
      </c>
      <c r="V470" s="1">
        <f t="shared" si="38"/>
        <v>719.08928240178864</v>
      </c>
    </row>
    <row r="471" spans="1:22" x14ac:dyDescent="0.3">
      <c r="A471" s="1" t="s">
        <v>494</v>
      </c>
      <c r="B471" s="1" t="s">
        <v>14</v>
      </c>
      <c r="C471" s="1" t="s">
        <v>20</v>
      </c>
      <c r="D471">
        <v>0</v>
      </c>
      <c r="E471" s="1" t="s">
        <v>16</v>
      </c>
      <c r="F471" s="1" t="s">
        <v>15</v>
      </c>
      <c r="G471">
        <v>4333</v>
      </c>
      <c r="H471">
        <v>2451</v>
      </c>
      <c r="I471">
        <v>110</v>
      </c>
      <c r="J471">
        <v>360</v>
      </c>
      <c r="K471">
        <v>1</v>
      </c>
      <c r="L471" s="1" t="s">
        <v>17</v>
      </c>
      <c r="M471" s="1" t="s">
        <v>22</v>
      </c>
      <c r="N471">
        <v>6784</v>
      </c>
      <c r="O471" s="1" t="s">
        <v>643</v>
      </c>
      <c r="P471">
        <v>40</v>
      </c>
      <c r="Q471" s="1" t="s">
        <v>643</v>
      </c>
      <c r="R471" s="1" t="str">
        <f t="shared" si="34"/>
        <v>Medium Risk</v>
      </c>
      <c r="S471" s="1">
        <f t="shared" si="35"/>
        <v>70</v>
      </c>
      <c r="T471" s="1" t="str">
        <f t="shared" si="36"/>
        <v>Low Risk</v>
      </c>
      <c r="U471" s="1" t="str">
        <f t="shared" si="37"/>
        <v>APPROVE</v>
      </c>
      <c r="V471" s="1">
        <f t="shared" si="38"/>
        <v>807.14103126731391</v>
      </c>
    </row>
    <row r="472" spans="1:22" x14ac:dyDescent="0.3">
      <c r="A472" s="1" t="s">
        <v>495</v>
      </c>
      <c r="B472" s="1" t="s">
        <v>14</v>
      </c>
      <c r="C472" s="1" t="s">
        <v>20</v>
      </c>
      <c r="D472">
        <v>1</v>
      </c>
      <c r="E472" s="1" t="s">
        <v>16</v>
      </c>
      <c r="F472" s="1" t="s">
        <v>20</v>
      </c>
      <c r="G472">
        <v>3450</v>
      </c>
      <c r="H472">
        <v>2079</v>
      </c>
      <c r="I472">
        <v>162</v>
      </c>
      <c r="J472">
        <v>360</v>
      </c>
      <c r="K472">
        <v>1</v>
      </c>
      <c r="L472" s="1" t="s">
        <v>31</v>
      </c>
      <c r="M472" s="1" t="s">
        <v>18</v>
      </c>
      <c r="N472">
        <v>5529</v>
      </c>
      <c r="O472" s="1" t="s">
        <v>643</v>
      </c>
      <c r="P472">
        <v>35</v>
      </c>
      <c r="Q472" s="1" t="s">
        <v>643</v>
      </c>
      <c r="R472" s="1" t="str">
        <f t="shared" si="34"/>
        <v>Medium Risk</v>
      </c>
      <c r="S472" s="1">
        <f t="shared" si="35"/>
        <v>65</v>
      </c>
      <c r="T472" s="1" t="str">
        <f t="shared" si="36"/>
        <v>Low Risk</v>
      </c>
      <c r="U472" s="1" t="str">
        <f t="shared" si="37"/>
        <v>APPROVE</v>
      </c>
      <c r="V472" s="1">
        <f t="shared" si="38"/>
        <v>1188.6986096845894</v>
      </c>
    </row>
    <row r="473" spans="1:22" x14ac:dyDescent="0.3">
      <c r="A473" s="1" t="s">
        <v>496</v>
      </c>
      <c r="B473" s="1" t="s">
        <v>14</v>
      </c>
      <c r="C473" s="1" t="s">
        <v>20</v>
      </c>
      <c r="D473">
        <v>1</v>
      </c>
      <c r="E473" s="1" t="s">
        <v>25</v>
      </c>
      <c r="F473" s="1" t="s">
        <v>15</v>
      </c>
      <c r="G473">
        <v>2653</v>
      </c>
      <c r="H473">
        <v>1500</v>
      </c>
      <c r="I473">
        <v>113</v>
      </c>
      <c r="J473">
        <v>180</v>
      </c>
      <c r="K473">
        <v>0</v>
      </c>
      <c r="L473" s="1" t="s">
        <v>21</v>
      </c>
      <c r="M473" s="1" t="s">
        <v>22</v>
      </c>
      <c r="N473">
        <v>4153</v>
      </c>
      <c r="O473" s="1" t="s">
        <v>643</v>
      </c>
      <c r="P473">
        <v>15</v>
      </c>
      <c r="Q473" s="1" t="s">
        <v>643</v>
      </c>
      <c r="R473" s="1" t="str">
        <f t="shared" si="34"/>
        <v>High Risk</v>
      </c>
      <c r="S473" s="1">
        <f t="shared" si="35"/>
        <v>5</v>
      </c>
      <c r="T473" s="1" t="str">
        <f t="shared" si="36"/>
        <v>Low Risk</v>
      </c>
      <c r="U473" s="1" t="str">
        <f t="shared" si="37"/>
        <v>REVIEW</v>
      </c>
      <c r="V473" s="1">
        <f t="shared" si="38"/>
        <v>1079.886855293297</v>
      </c>
    </row>
    <row r="474" spans="1:22" x14ac:dyDescent="0.3">
      <c r="A474" s="1" t="s">
        <v>497</v>
      </c>
      <c r="B474" s="1" t="s">
        <v>14</v>
      </c>
      <c r="C474" s="1" t="s">
        <v>20</v>
      </c>
      <c r="D474">
        <v>3</v>
      </c>
      <c r="E474" s="1" t="s">
        <v>16</v>
      </c>
      <c r="F474" s="1" t="s">
        <v>15</v>
      </c>
      <c r="G474">
        <v>4691</v>
      </c>
      <c r="H474">
        <v>0</v>
      </c>
      <c r="I474">
        <v>100</v>
      </c>
      <c r="J474">
        <v>360</v>
      </c>
      <c r="K474">
        <v>1</v>
      </c>
      <c r="L474" s="1" t="s">
        <v>31</v>
      </c>
      <c r="M474" s="1" t="s">
        <v>18</v>
      </c>
      <c r="N474">
        <v>4691</v>
      </c>
      <c r="O474" s="1" t="s">
        <v>643</v>
      </c>
      <c r="P474">
        <v>35</v>
      </c>
      <c r="Q474" s="1" t="s">
        <v>643</v>
      </c>
      <c r="R474" s="1" t="str">
        <f t="shared" si="34"/>
        <v>Medium Risk</v>
      </c>
      <c r="S474" s="1">
        <f t="shared" si="35"/>
        <v>65</v>
      </c>
      <c r="T474" s="1" t="str">
        <f t="shared" si="36"/>
        <v>Low Risk</v>
      </c>
      <c r="U474" s="1" t="str">
        <f t="shared" si="37"/>
        <v>APPROVE</v>
      </c>
      <c r="V474" s="1">
        <f t="shared" si="38"/>
        <v>733.76457387937614</v>
      </c>
    </row>
    <row r="475" spans="1:22" x14ac:dyDescent="0.3">
      <c r="A475" s="1" t="s">
        <v>498</v>
      </c>
      <c r="B475" s="1" t="s">
        <v>42</v>
      </c>
      <c r="C475" s="1" t="s">
        <v>15</v>
      </c>
      <c r="D475">
        <v>0</v>
      </c>
      <c r="E475" s="1" t="s">
        <v>16</v>
      </c>
      <c r="F475" s="1" t="s">
        <v>20</v>
      </c>
      <c r="G475">
        <v>2500</v>
      </c>
      <c r="H475">
        <v>0</v>
      </c>
      <c r="I475">
        <v>93</v>
      </c>
      <c r="J475">
        <v>360</v>
      </c>
      <c r="K475">
        <v>0</v>
      </c>
      <c r="L475" s="1" t="s">
        <v>17</v>
      </c>
      <c r="M475" s="1" t="s">
        <v>18</v>
      </c>
      <c r="N475">
        <v>2500</v>
      </c>
      <c r="O475" s="1" t="s">
        <v>644</v>
      </c>
      <c r="P475">
        <v>30</v>
      </c>
      <c r="Q475" s="1" t="s">
        <v>644</v>
      </c>
      <c r="R475" s="1" t="str">
        <f t="shared" si="34"/>
        <v>High Risk</v>
      </c>
      <c r="S475" s="1">
        <f t="shared" si="35"/>
        <v>30</v>
      </c>
      <c r="T475" s="1" t="str">
        <f t="shared" si="36"/>
        <v>Low Risk</v>
      </c>
      <c r="U475" s="1" t="str">
        <f t="shared" si="37"/>
        <v>REVIEW</v>
      </c>
      <c r="V475" s="1">
        <f t="shared" si="38"/>
        <v>682.40105370781987</v>
      </c>
    </row>
    <row r="476" spans="1:22" x14ac:dyDescent="0.3">
      <c r="A476" s="1" t="s">
        <v>499</v>
      </c>
      <c r="B476" s="1" t="s">
        <v>14</v>
      </c>
      <c r="C476" s="1" t="s">
        <v>15</v>
      </c>
      <c r="D476">
        <v>2</v>
      </c>
      <c r="E476" s="1" t="s">
        <v>16</v>
      </c>
      <c r="F476" s="1" t="s">
        <v>15</v>
      </c>
      <c r="G476">
        <v>5532</v>
      </c>
      <c r="H476">
        <v>4648</v>
      </c>
      <c r="I476">
        <v>162</v>
      </c>
      <c r="J476">
        <v>360</v>
      </c>
      <c r="K476">
        <v>1</v>
      </c>
      <c r="L476" s="1" t="s">
        <v>21</v>
      </c>
      <c r="M476" s="1" t="s">
        <v>18</v>
      </c>
      <c r="N476">
        <v>10180</v>
      </c>
      <c r="O476" s="1" t="s">
        <v>645</v>
      </c>
      <c r="P476">
        <v>45</v>
      </c>
      <c r="Q476" s="1" t="s">
        <v>645</v>
      </c>
      <c r="R476" s="1" t="str">
        <f t="shared" si="34"/>
        <v>Low Risk</v>
      </c>
      <c r="S476" s="1">
        <f t="shared" si="35"/>
        <v>85</v>
      </c>
      <c r="T476" s="1" t="str">
        <f t="shared" si="36"/>
        <v>Low Risk</v>
      </c>
      <c r="U476" s="1" t="str">
        <f t="shared" si="37"/>
        <v>APPROVE</v>
      </c>
      <c r="V476" s="1">
        <f t="shared" si="38"/>
        <v>1188.6986096845894</v>
      </c>
    </row>
    <row r="477" spans="1:22" x14ac:dyDescent="0.3">
      <c r="A477" s="1" t="s">
        <v>500</v>
      </c>
      <c r="B477" s="1" t="s">
        <v>14</v>
      </c>
      <c r="C477" s="1" t="s">
        <v>20</v>
      </c>
      <c r="D477">
        <v>2</v>
      </c>
      <c r="E477" s="1" t="s">
        <v>16</v>
      </c>
      <c r="F477" s="1" t="s">
        <v>20</v>
      </c>
      <c r="G477">
        <v>16525</v>
      </c>
      <c r="H477">
        <v>1014</v>
      </c>
      <c r="I477">
        <v>150</v>
      </c>
      <c r="J477">
        <v>360</v>
      </c>
      <c r="K477">
        <v>1</v>
      </c>
      <c r="L477" s="1" t="s">
        <v>21</v>
      </c>
      <c r="M477" s="1" t="s">
        <v>18</v>
      </c>
      <c r="N477">
        <v>17539</v>
      </c>
      <c r="O477" s="1" t="s">
        <v>645</v>
      </c>
      <c r="P477">
        <v>45</v>
      </c>
      <c r="Q477" s="1" t="s">
        <v>645</v>
      </c>
      <c r="R477" s="1" t="str">
        <f t="shared" si="34"/>
        <v>Low Risk</v>
      </c>
      <c r="S477" s="1">
        <f t="shared" si="35"/>
        <v>85</v>
      </c>
      <c r="T477" s="1" t="str">
        <f t="shared" si="36"/>
        <v>Low Risk</v>
      </c>
      <c r="U477" s="1" t="str">
        <f t="shared" si="37"/>
        <v>APPROVE</v>
      </c>
      <c r="V477" s="1">
        <f t="shared" si="38"/>
        <v>1100.6468608190644</v>
      </c>
    </row>
    <row r="478" spans="1:22" x14ac:dyDescent="0.3">
      <c r="A478" s="1" t="s">
        <v>501</v>
      </c>
      <c r="B478" s="1" t="s">
        <v>14</v>
      </c>
      <c r="C478" s="1" t="s">
        <v>20</v>
      </c>
      <c r="D478">
        <v>2</v>
      </c>
      <c r="E478" s="1" t="s">
        <v>16</v>
      </c>
      <c r="F478" s="1" t="s">
        <v>15</v>
      </c>
      <c r="G478">
        <v>6700</v>
      </c>
      <c r="H478">
        <v>1750</v>
      </c>
      <c r="I478">
        <v>230</v>
      </c>
      <c r="J478">
        <v>300</v>
      </c>
      <c r="K478">
        <v>1</v>
      </c>
      <c r="L478" s="1" t="s">
        <v>31</v>
      </c>
      <c r="M478" s="1" t="s">
        <v>18</v>
      </c>
      <c r="N478">
        <v>8450</v>
      </c>
      <c r="O478" s="1" t="s">
        <v>645</v>
      </c>
      <c r="P478">
        <v>45</v>
      </c>
      <c r="Q478" s="1" t="s">
        <v>645</v>
      </c>
      <c r="R478" s="1" t="str">
        <f t="shared" si="34"/>
        <v>Low Risk</v>
      </c>
      <c r="S478" s="1">
        <f t="shared" si="35"/>
        <v>85</v>
      </c>
      <c r="T478" s="1" t="str">
        <f t="shared" si="36"/>
        <v>Low Risk</v>
      </c>
      <c r="U478" s="1" t="str">
        <f t="shared" si="37"/>
        <v>APPROVE</v>
      </c>
      <c r="V478" s="1">
        <f t="shared" si="38"/>
        <v>1775.1773045579071</v>
      </c>
    </row>
    <row r="479" spans="1:22" x14ac:dyDescent="0.3">
      <c r="A479" s="1" t="s">
        <v>502</v>
      </c>
      <c r="B479" s="1" t="s">
        <v>646</v>
      </c>
      <c r="C479" s="1" t="s">
        <v>20</v>
      </c>
      <c r="D479">
        <v>2</v>
      </c>
      <c r="E479" s="1" t="s">
        <v>16</v>
      </c>
      <c r="F479" s="1" t="s">
        <v>15</v>
      </c>
      <c r="G479">
        <v>2873</v>
      </c>
      <c r="H479">
        <v>1872</v>
      </c>
      <c r="I479">
        <v>132</v>
      </c>
      <c r="J479">
        <v>360</v>
      </c>
      <c r="K479">
        <v>0</v>
      </c>
      <c r="L479" s="1" t="s">
        <v>31</v>
      </c>
      <c r="M479" s="1" t="s">
        <v>22</v>
      </c>
      <c r="N479">
        <v>4745</v>
      </c>
      <c r="O479" s="1" t="s">
        <v>643</v>
      </c>
      <c r="P479">
        <v>35</v>
      </c>
      <c r="Q479" s="1" t="s">
        <v>643</v>
      </c>
      <c r="R479" s="1" t="str">
        <f t="shared" si="34"/>
        <v>High Risk</v>
      </c>
      <c r="S479" s="1">
        <f t="shared" si="35"/>
        <v>25</v>
      </c>
      <c r="T479" s="1" t="str">
        <f t="shared" si="36"/>
        <v>Low Risk</v>
      </c>
      <c r="U479" s="1" t="str">
        <f t="shared" si="37"/>
        <v>REVIEW</v>
      </c>
      <c r="V479" s="1">
        <f t="shared" si="38"/>
        <v>968.56923752077671</v>
      </c>
    </row>
    <row r="480" spans="1:22" x14ac:dyDescent="0.3">
      <c r="A480" s="1" t="s">
        <v>503</v>
      </c>
      <c r="B480" s="1" t="s">
        <v>14</v>
      </c>
      <c r="C480" s="1" t="s">
        <v>20</v>
      </c>
      <c r="D480">
        <v>1</v>
      </c>
      <c r="E480" s="1" t="s">
        <v>16</v>
      </c>
      <c r="F480" s="1" t="s">
        <v>20</v>
      </c>
      <c r="G480">
        <v>16667</v>
      </c>
      <c r="H480">
        <v>2250</v>
      </c>
      <c r="I480">
        <v>86</v>
      </c>
      <c r="J480">
        <v>360</v>
      </c>
      <c r="K480">
        <v>1</v>
      </c>
      <c r="L480" s="1" t="s">
        <v>31</v>
      </c>
      <c r="M480" s="1" t="s">
        <v>18</v>
      </c>
      <c r="N480">
        <v>18917</v>
      </c>
      <c r="O480" s="1" t="s">
        <v>645</v>
      </c>
      <c r="P480">
        <v>45</v>
      </c>
      <c r="Q480" s="1" t="s">
        <v>645</v>
      </c>
      <c r="R480" s="1" t="str">
        <f t="shared" si="34"/>
        <v>Low Risk</v>
      </c>
      <c r="S480" s="1">
        <f t="shared" si="35"/>
        <v>85</v>
      </c>
      <c r="T480" s="1" t="str">
        <f t="shared" si="36"/>
        <v>Low Risk</v>
      </c>
      <c r="U480" s="1" t="str">
        <f t="shared" si="37"/>
        <v>APPROVE</v>
      </c>
      <c r="V480" s="1">
        <f t="shared" si="38"/>
        <v>631.0375335362636</v>
      </c>
    </row>
    <row r="481" spans="1:22" x14ac:dyDescent="0.3">
      <c r="A481" s="1" t="s">
        <v>504</v>
      </c>
      <c r="B481" s="1" t="s">
        <v>14</v>
      </c>
      <c r="C481" s="1" t="s">
        <v>20</v>
      </c>
      <c r="D481">
        <v>2</v>
      </c>
      <c r="E481" s="1" t="s">
        <v>16</v>
      </c>
      <c r="F481" s="1" t="s">
        <v>15</v>
      </c>
      <c r="G481">
        <v>2947</v>
      </c>
      <c r="H481">
        <v>1603</v>
      </c>
      <c r="I481">
        <v>146</v>
      </c>
      <c r="J481">
        <v>360</v>
      </c>
      <c r="K481">
        <v>1</v>
      </c>
      <c r="L481" s="1" t="s">
        <v>17</v>
      </c>
      <c r="M481" s="1" t="s">
        <v>22</v>
      </c>
      <c r="N481">
        <v>4550</v>
      </c>
      <c r="O481" s="1" t="s">
        <v>643</v>
      </c>
      <c r="P481">
        <v>40</v>
      </c>
      <c r="Q481" s="1" t="s">
        <v>643</v>
      </c>
      <c r="R481" s="1" t="str">
        <f t="shared" si="34"/>
        <v>Medium Risk</v>
      </c>
      <c r="S481" s="1">
        <f t="shared" si="35"/>
        <v>70</v>
      </c>
      <c r="T481" s="1" t="str">
        <f t="shared" si="36"/>
        <v>Low Risk</v>
      </c>
      <c r="U481" s="1" t="str">
        <f t="shared" si="37"/>
        <v>APPROVE</v>
      </c>
      <c r="V481" s="1">
        <f t="shared" si="38"/>
        <v>1071.2962778638891</v>
      </c>
    </row>
    <row r="482" spans="1:22" x14ac:dyDescent="0.3">
      <c r="A482" s="1" t="s">
        <v>505</v>
      </c>
      <c r="B482" s="1" t="s">
        <v>42</v>
      </c>
      <c r="C482" s="1" t="s">
        <v>15</v>
      </c>
      <c r="D482">
        <v>0</v>
      </c>
      <c r="E482" s="1" t="s">
        <v>25</v>
      </c>
      <c r="F482" s="1" t="s">
        <v>15</v>
      </c>
      <c r="G482">
        <v>4350</v>
      </c>
      <c r="H482">
        <v>0</v>
      </c>
      <c r="I482">
        <v>154</v>
      </c>
      <c r="J482">
        <v>360</v>
      </c>
      <c r="K482">
        <v>1</v>
      </c>
      <c r="L482" s="1" t="s">
        <v>21</v>
      </c>
      <c r="M482" s="1" t="s">
        <v>18</v>
      </c>
      <c r="N482">
        <v>4350</v>
      </c>
      <c r="O482" s="1" t="s">
        <v>643</v>
      </c>
      <c r="P482">
        <v>15</v>
      </c>
      <c r="Q482" s="1" t="s">
        <v>643</v>
      </c>
      <c r="R482" s="1" t="str">
        <f t="shared" si="34"/>
        <v>Medium Risk</v>
      </c>
      <c r="S482" s="1">
        <f t="shared" si="35"/>
        <v>45</v>
      </c>
      <c r="T482" s="1" t="str">
        <f t="shared" si="36"/>
        <v>Low Risk</v>
      </c>
      <c r="U482" s="1" t="str">
        <f t="shared" si="37"/>
        <v>APPROVE</v>
      </c>
      <c r="V482" s="1">
        <f t="shared" si="38"/>
        <v>1129.9974437742394</v>
      </c>
    </row>
    <row r="483" spans="1:22" x14ac:dyDescent="0.3">
      <c r="A483" s="1" t="s">
        <v>506</v>
      </c>
      <c r="B483" s="1" t="s">
        <v>14</v>
      </c>
      <c r="C483" s="1" t="s">
        <v>20</v>
      </c>
      <c r="D483">
        <v>3</v>
      </c>
      <c r="E483" s="1" t="s">
        <v>25</v>
      </c>
      <c r="F483" s="1" t="s">
        <v>15</v>
      </c>
      <c r="G483">
        <v>3095</v>
      </c>
      <c r="H483">
        <v>0</v>
      </c>
      <c r="I483">
        <v>113</v>
      </c>
      <c r="J483">
        <v>360</v>
      </c>
      <c r="K483">
        <v>1</v>
      </c>
      <c r="L483" s="1" t="s">
        <v>21</v>
      </c>
      <c r="M483" s="1" t="s">
        <v>18</v>
      </c>
      <c r="N483">
        <v>3095</v>
      </c>
      <c r="O483" s="1" t="s">
        <v>643</v>
      </c>
      <c r="P483">
        <v>15</v>
      </c>
      <c r="Q483" s="1" t="s">
        <v>643</v>
      </c>
      <c r="R483" s="1" t="str">
        <f t="shared" si="34"/>
        <v>Medium Risk</v>
      </c>
      <c r="S483" s="1">
        <f t="shared" si="35"/>
        <v>45</v>
      </c>
      <c r="T483" s="1" t="str">
        <f t="shared" si="36"/>
        <v>Low Risk</v>
      </c>
      <c r="U483" s="1" t="str">
        <f t="shared" si="37"/>
        <v>APPROVE</v>
      </c>
      <c r="V483" s="1">
        <f t="shared" si="38"/>
        <v>829.15396848369517</v>
      </c>
    </row>
    <row r="484" spans="1:22" x14ac:dyDescent="0.3">
      <c r="A484" s="1" t="s">
        <v>507</v>
      </c>
      <c r="B484" s="1" t="s">
        <v>14</v>
      </c>
      <c r="C484" s="1" t="s">
        <v>20</v>
      </c>
      <c r="D484">
        <v>0</v>
      </c>
      <c r="E484" s="1" t="s">
        <v>16</v>
      </c>
      <c r="F484" s="1" t="s">
        <v>15</v>
      </c>
      <c r="G484">
        <v>2083</v>
      </c>
      <c r="H484">
        <v>3150</v>
      </c>
      <c r="I484">
        <v>128</v>
      </c>
      <c r="J484">
        <v>360</v>
      </c>
      <c r="K484">
        <v>1</v>
      </c>
      <c r="L484" s="1" t="s">
        <v>31</v>
      </c>
      <c r="M484" s="1" t="s">
        <v>18</v>
      </c>
      <c r="N484">
        <v>5233</v>
      </c>
      <c r="O484" s="1" t="s">
        <v>643</v>
      </c>
      <c r="P484">
        <v>35</v>
      </c>
      <c r="Q484" s="1" t="s">
        <v>643</v>
      </c>
      <c r="R484" s="1" t="str">
        <f t="shared" si="34"/>
        <v>Medium Risk</v>
      </c>
      <c r="S484" s="1">
        <f t="shared" si="35"/>
        <v>65</v>
      </c>
      <c r="T484" s="1" t="str">
        <f t="shared" si="36"/>
        <v>Low Risk</v>
      </c>
      <c r="U484" s="1" t="str">
        <f t="shared" si="37"/>
        <v>APPROVE</v>
      </c>
      <c r="V484" s="1">
        <f t="shared" si="38"/>
        <v>939.21865456560147</v>
      </c>
    </row>
    <row r="485" spans="1:22" x14ac:dyDescent="0.3">
      <c r="A485" s="1" t="s">
        <v>508</v>
      </c>
      <c r="B485" s="1" t="s">
        <v>14</v>
      </c>
      <c r="C485" s="1" t="s">
        <v>20</v>
      </c>
      <c r="D485">
        <v>0</v>
      </c>
      <c r="E485" s="1" t="s">
        <v>16</v>
      </c>
      <c r="F485" s="1" t="s">
        <v>15</v>
      </c>
      <c r="G485">
        <v>10833</v>
      </c>
      <c r="H485">
        <v>0</v>
      </c>
      <c r="I485">
        <v>234</v>
      </c>
      <c r="J485">
        <v>360</v>
      </c>
      <c r="K485">
        <v>1</v>
      </c>
      <c r="L485" s="1" t="s">
        <v>31</v>
      </c>
      <c r="M485" s="1" t="s">
        <v>18</v>
      </c>
      <c r="N485">
        <v>10833</v>
      </c>
      <c r="O485" s="1" t="s">
        <v>645</v>
      </c>
      <c r="P485">
        <v>45</v>
      </c>
      <c r="Q485" s="1" t="s">
        <v>645</v>
      </c>
      <c r="R485" s="1" t="str">
        <f t="shared" si="34"/>
        <v>Low Risk</v>
      </c>
      <c r="S485" s="1">
        <f t="shared" si="35"/>
        <v>85</v>
      </c>
      <c r="T485" s="1" t="str">
        <f t="shared" si="36"/>
        <v>Low Risk</v>
      </c>
      <c r="U485" s="1" t="str">
        <f t="shared" si="37"/>
        <v>APPROVE</v>
      </c>
      <c r="V485" s="1">
        <f t="shared" si="38"/>
        <v>1717.0091028777401</v>
      </c>
    </row>
    <row r="486" spans="1:22" x14ac:dyDescent="0.3">
      <c r="A486" s="1" t="s">
        <v>509</v>
      </c>
      <c r="B486" s="1" t="s">
        <v>14</v>
      </c>
      <c r="C486" s="1" t="s">
        <v>20</v>
      </c>
      <c r="D486">
        <v>2</v>
      </c>
      <c r="E486" s="1" t="s">
        <v>16</v>
      </c>
      <c r="F486" s="1" t="s">
        <v>15</v>
      </c>
      <c r="G486">
        <v>8333</v>
      </c>
      <c r="H486">
        <v>0</v>
      </c>
      <c r="I486">
        <v>246</v>
      </c>
      <c r="J486">
        <v>360</v>
      </c>
      <c r="K486">
        <v>1</v>
      </c>
      <c r="L486" s="1" t="s">
        <v>31</v>
      </c>
      <c r="M486" s="1" t="s">
        <v>18</v>
      </c>
      <c r="N486">
        <v>8333</v>
      </c>
      <c r="O486" s="1" t="s">
        <v>645</v>
      </c>
      <c r="P486">
        <v>45</v>
      </c>
      <c r="Q486" s="1" t="s">
        <v>645</v>
      </c>
      <c r="R486" s="1" t="str">
        <f t="shared" si="34"/>
        <v>Low Risk</v>
      </c>
      <c r="S486" s="1">
        <f t="shared" si="35"/>
        <v>85</v>
      </c>
      <c r="T486" s="1" t="str">
        <f t="shared" si="36"/>
        <v>Low Risk</v>
      </c>
      <c r="U486" s="1" t="str">
        <f t="shared" si="37"/>
        <v>APPROVE</v>
      </c>
      <c r="V486" s="1">
        <f t="shared" si="38"/>
        <v>1805.0608517432656</v>
      </c>
    </row>
    <row r="487" spans="1:22" x14ac:dyDescent="0.3">
      <c r="A487" s="1" t="s">
        <v>510</v>
      </c>
      <c r="B487" s="1" t="s">
        <v>14</v>
      </c>
      <c r="C487" s="1" t="s">
        <v>20</v>
      </c>
      <c r="D487">
        <v>1</v>
      </c>
      <c r="E487" s="1" t="s">
        <v>25</v>
      </c>
      <c r="F487" s="1" t="s">
        <v>15</v>
      </c>
      <c r="G487">
        <v>1958</v>
      </c>
      <c r="H487">
        <v>2436</v>
      </c>
      <c r="I487">
        <v>131</v>
      </c>
      <c r="J487">
        <v>360</v>
      </c>
      <c r="K487">
        <v>1</v>
      </c>
      <c r="L487" s="1" t="s">
        <v>21</v>
      </c>
      <c r="M487" s="1" t="s">
        <v>18</v>
      </c>
      <c r="N487">
        <v>4394</v>
      </c>
      <c r="O487" s="1" t="s">
        <v>643</v>
      </c>
      <c r="P487">
        <v>15</v>
      </c>
      <c r="Q487" s="1" t="s">
        <v>643</v>
      </c>
      <c r="R487" s="1" t="str">
        <f t="shared" si="34"/>
        <v>Medium Risk</v>
      </c>
      <c r="S487" s="1">
        <f t="shared" si="35"/>
        <v>45</v>
      </c>
      <c r="T487" s="1" t="str">
        <f t="shared" si="36"/>
        <v>Low Risk</v>
      </c>
      <c r="U487" s="1" t="str">
        <f t="shared" si="37"/>
        <v>APPROVE</v>
      </c>
      <c r="V487" s="1">
        <f t="shared" si="38"/>
        <v>961.23159178198284</v>
      </c>
    </row>
    <row r="488" spans="1:22" x14ac:dyDescent="0.3">
      <c r="A488" s="1" t="s">
        <v>511</v>
      </c>
      <c r="B488" s="1" t="s">
        <v>14</v>
      </c>
      <c r="C488" s="1" t="s">
        <v>15</v>
      </c>
      <c r="D488">
        <v>2</v>
      </c>
      <c r="E488" s="1" t="s">
        <v>16</v>
      </c>
      <c r="F488" s="1" t="s">
        <v>15</v>
      </c>
      <c r="G488">
        <v>3547</v>
      </c>
      <c r="H488">
        <v>0</v>
      </c>
      <c r="I488">
        <v>80</v>
      </c>
      <c r="J488">
        <v>360</v>
      </c>
      <c r="K488">
        <v>0</v>
      </c>
      <c r="L488" s="1" t="s">
        <v>21</v>
      </c>
      <c r="M488" s="1" t="s">
        <v>22</v>
      </c>
      <c r="N488">
        <v>3547</v>
      </c>
      <c r="O488" s="1" t="s">
        <v>643</v>
      </c>
      <c r="P488">
        <v>35</v>
      </c>
      <c r="Q488" s="1" t="s">
        <v>643</v>
      </c>
      <c r="R488" s="1" t="str">
        <f t="shared" si="34"/>
        <v>High Risk</v>
      </c>
      <c r="S488" s="1">
        <f t="shared" si="35"/>
        <v>25</v>
      </c>
      <c r="T488" s="1" t="str">
        <f t="shared" si="36"/>
        <v>Low Risk</v>
      </c>
      <c r="U488" s="1" t="str">
        <f t="shared" si="37"/>
        <v>REVIEW</v>
      </c>
      <c r="V488" s="1">
        <f t="shared" si="38"/>
        <v>587.01165910350096</v>
      </c>
    </row>
    <row r="489" spans="1:22" x14ac:dyDescent="0.3">
      <c r="A489" s="1" t="s">
        <v>512</v>
      </c>
      <c r="B489" s="1" t="s">
        <v>14</v>
      </c>
      <c r="C489" s="1" t="s">
        <v>20</v>
      </c>
      <c r="D489">
        <v>1</v>
      </c>
      <c r="E489" s="1" t="s">
        <v>16</v>
      </c>
      <c r="F489" s="1" t="s">
        <v>15</v>
      </c>
      <c r="G489">
        <v>18333</v>
      </c>
      <c r="H489">
        <v>0</v>
      </c>
      <c r="I489">
        <v>500</v>
      </c>
      <c r="J489">
        <v>360</v>
      </c>
      <c r="K489">
        <v>1</v>
      </c>
      <c r="L489" s="1" t="s">
        <v>17</v>
      </c>
      <c r="M489" s="1" t="s">
        <v>22</v>
      </c>
      <c r="N489">
        <v>18333</v>
      </c>
      <c r="O489" s="1" t="s">
        <v>645</v>
      </c>
      <c r="P489">
        <v>50</v>
      </c>
      <c r="Q489" s="1" t="s">
        <v>645</v>
      </c>
      <c r="R489" s="1" t="str">
        <f t="shared" si="34"/>
        <v>Low Risk</v>
      </c>
      <c r="S489" s="1">
        <f t="shared" si="35"/>
        <v>90</v>
      </c>
      <c r="T489" s="1" t="str">
        <f t="shared" si="36"/>
        <v>Low Risk</v>
      </c>
      <c r="U489" s="1" t="str">
        <f t="shared" si="37"/>
        <v>APPROVE</v>
      </c>
      <c r="V489" s="1">
        <f t="shared" si="38"/>
        <v>3668.8228693968813</v>
      </c>
    </row>
    <row r="490" spans="1:22" x14ac:dyDescent="0.3">
      <c r="A490" s="1" t="s">
        <v>513</v>
      </c>
      <c r="B490" s="1" t="s">
        <v>14</v>
      </c>
      <c r="C490" s="1" t="s">
        <v>20</v>
      </c>
      <c r="D490">
        <v>2</v>
      </c>
      <c r="E490" s="1" t="s">
        <v>16</v>
      </c>
      <c r="F490" s="1" t="s">
        <v>20</v>
      </c>
      <c r="G490">
        <v>4583</v>
      </c>
      <c r="H490">
        <v>2083</v>
      </c>
      <c r="I490">
        <v>160</v>
      </c>
      <c r="J490">
        <v>360</v>
      </c>
      <c r="K490">
        <v>1</v>
      </c>
      <c r="L490" s="1" t="s">
        <v>31</v>
      </c>
      <c r="M490" s="1" t="s">
        <v>18</v>
      </c>
      <c r="N490">
        <v>6666</v>
      </c>
      <c r="O490" s="1" t="s">
        <v>643</v>
      </c>
      <c r="P490">
        <v>35</v>
      </c>
      <c r="Q490" s="1" t="s">
        <v>643</v>
      </c>
      <c r="R490" s="1" t="str">
        <f t="shared" si="34"/>
        <v>Medium Risk</v>
      </c>
      <c r="S490" s="1">
        <f t="shared" si="35"/>
        <v>65</v>
      </c>
      <c r="T490" s="1" t="str">
        <f t="shared" si="36"/>
        <v>Low Risk</v>
      </c>
      <c r="U490" s="1" t="str">
        <f t="shared" si="37"/>
        <v>APPROVE</v>
      </c>
      <c r="V490" s="1">
        <f t="shared" si="38"/>
        <v>1174.0233182070019</v>
      </c>
    </row>
    <row r="491" spans="1:22" x14ac:dyDescent="0.3">
      <c r="A491" s="1" t="s">
        <v>514</v>
      </c>
      <c r="B491" s="1" t="s">
        <v>14</v>
      </c>
      <c r="C491" s="1" t="s">
        <v>15</v>
      </c>
      <c r="D491">
        <v>0</v>
      </c>
      <c r="E491" s="1" t="s">
        <v>16</v>
      </c>
      <c r="F491" s="1" t="s">
        <v>15</v>
      </c>
      <c r="G491">
        <v>2435</v>
      </c>
      <c r="H491">
        <v>0</v>
      </c>
      <c r="I491">
        <v>75</v>
      </c>
      <c r="J491">
        <v>360</v>
      </c>
      <c r="K491">
        <v>1</v>
      </c>
      <c r="L491" s="1" t="s">
        <v>17</v>
      </c>
      <c r="M491" s="1" t="s">
        <v>22</v>
      </c>
      <c r="N491">
        <v>2435</v>
      </c>
      <c r="O491" s="1" t="s">
        <v>644</v>
      </c>
      <c r="P491">
        <v>30</v>
      </c>
      <c r="Q491" s="1" t="s">
        <v>644</v>
      </c>
      <c r="R491" s="1" t="str">
        <f t="shared" si="34"/>
        <v>High Risk</v>
      </c>
      <c r="S491" s="1">
        <f t="shared" si="35"/>
        <v>70</v>
      </c>
      <c r="T491" s="1" t="str">
        <f t="shared" si="36"/>
        <v>Low Risk</v>
      </c>
      <c r="U491" s="1" t="str">
        <f t="shared" si="37"/>
        <v>APPROVE</v>
      </c>
      <c r="V491" s="1">
        <f t="shared" si="38"/>
        <v>550.32343040953219</v>
      </c>
    </row>
    <row r="492" spans="1:22" x14ac:dyDescent="0.3">
      <c r="A492" s="1" t="s">
        <v>515</v>
      </c>
      <c r="B492" s="1" t="s">
        <v>14</v>
      </c>
      <c r="C492" s="1" t="s">
        <v>15</v>
      </c>
      <c r="D492">
        <v>0</v>
      </c>
      <c r="E492" s="1" t="s">
        <v>25</v>
      </c>
      <c r="F492" s="1" t="s">
        <v>15</v>
      </c>
      <c r="G492">
        <v>2699</v>
      </c>
      <c r="H492">
        <v>2785</v>
      </c>
      <c r="I492">
        <v>96</v>
      </c>
      <c r="J492">
        <v>360</v>
      </c>
      <c r="K492">
        <v>0</v>
      </c>
      <c r="L492" s="1" t="s">
        <v>31</v>
      </c>
      <c r="M492" s="1" t="s">
        <v>18</v>
      </c>
      <c r="N492">
        <v>5484</v>
      </c>
      <c r="O492" s="1" t="s">
        <v>643</v>
      </c>
      <c r="P492">
        <v>15</v>
      </c>
      <c r="Q492" s="1" t="s">
        <v>643</v>
      </c>
      <c r="R492" s="1" t="str">
        <f t="shared" si="34"/>
        <v>High Risk</v>
      </c>
      <c r="S492" s="1">
        <f t="shared" si="35"/>
        <v>5</v>
      </c>
      <c r="T492" s="1" t="str">
        <f t="shared" si="36"/>
        <v>Low Risk</v>
      </c>
      <c r="U492" s="1" t="str">
        <f t="shared" si="37"/>
        <v>REVIEW</v>
      </c>
      <c r="V492" s="1">
        <f t="shared" si="38"/>
        <v>704.41399092420113</v>
      </c>
    </row>
    <row r="493" spans="1:22" x14ac:dyDescent="0.3">
      <c r="A493" s="1" t="s">
        <v>516</v>
      </c>
      <c r="B493" s="1" t="s">
        <v>14</v>
      </c>
      <c r="C493" s="1" t="s">
        <v>20</v>
      </c>
      <c r="D493">
        <v>1</v>
      </c>
      <c r="E493" s="1" t="s">
        <v>25</v>
      </c>
      <c r="F493" s="1" t="s">
        <v>15</v>
      </c>
      <c r="G493">
        <v>5333</v>
      </c>
      <c r="H493">
        <v>1131</v>
      </c>
      <c r="I493">
        <v>186</v>
      </c>
      <c r="J493">
        <v>360</v>
      </c>
      <c r="K493">
        <v>0</v>
      </c>
      <c r="L493" s="1" t="s">
        <v>17</v>
      </c>
      <c r="M493" s="1" t="s">
        <v>18</v>
      </c>
      <c r="N493">
        <v>6464</v>
      </c>
      <c r="O493" s="1" t="s">
        <v>643</v>
      </c>
      <c r="P493">
        <v>20</v>
      </c>
      <c r="Q493" s="1" t="s">
        <v>643</v>
      </c>
      <c r="R493" s="1" t="str">
        <f t="shared" si="34"/>
        <v>High Risk</v>
      </c>
      <c r="S493" s="1">
        <f t="shared" si="35"/>
        <v>30</v>
      </c>
      <c r="T493" s="1" t="str">
        <f t="shared" si="36"/>
        <v>Low Risk</v>
      </c>
      <c r="U493" s="1" t="str">
        <f t="shared" si="37"/>
        <v>REVIEW</v>
      </c>
      <c r="V493" s="1">
        <f t="shared" si="38"/>
        <v>1364.8021074156397</v>
      </c>
    </row>
    <row r="494" spans="1:22" x14ac:dyDescent="0.3">
      <c r="A494" s="1" t="s">
        <v>517</v>
      </c>
      <c r="B494" s="1" t="s">
        <v>14</v>
      </c>
      <c r="C494" s="1" t="s">
        <v>15</v>
      </c>
      <c r="D494">
        <v>0</v>
      </c>
      <c r="E494" s="1" t="s">
        <v>25</v>
      </c>
      <c r="F494" s="1" t="s">
        <v>15</v>
      </c>
      <c r="G494">
        <v>3691</v>
      </c>
      <c r="H494">
        <v>0</v>
      </c>
      <c r="I494">
        <v>110</v>
      </c>
      <c r="J494">
        <v>360</v>
      </c>
      <c r="K494">
        <v>1</v>
      </c>
      <c r="L494" s="1" t="s">
        <v>21</v>
      </c>
      <c r="M494" s="1" t="s">
        <v>18</v>
      </c>
      <c r="N494">
        <v>3691</v>
      </c>
      <c r="O494" s="1" t="s">
        <v>643</v>
      </c>
      <c r="P494">
        <v>15</v>
      </c>
      <c r="Q494" s="1" t="s">
        <v>643</v>
      </c>
      <c r="R494" s="1" t="str">
        <f t="shared" si="34"/>
        <v>Medium Risk</v>
      </c>
      <c r="S494" s="1">
        <f t="shared" si="35"/>
        <v>45</v>
      </c>
      <c r="T494" s="1" t="str">
        <f t="shared" si="36"/>
        <v>Low Risk</v>
      </c>
      <c r="U494" s="1" t="str">
        <f t="shared" si="37"/>
        <v>APPROVE</v>
      </c>
      <c r="V494" s="1">
        <f t="shared" si="38"/>
        <v>807.14103126731391</v>
      </c>
    </row>
    <row r="495" spans="1:22" x14ac:dyDescent="0.3">
      <c r="A495" s="1" t="s">
        <v>518</v>
      </c>
      <c r="B495" s="1" t="s">
        <v>42</v>
      </c>
      <c r="C495" s="1" t="s">
        <v>15</v>
      </c>
      <c r="D495">
        <v>0</v>
      </c>
      <c r="E495" s="1" t="s">
        <v>25</v>
      </c>
      <c r="F495" s="1" t="s">
        <v>20</v>
      </c>
      <c r="G495">
        <v>17263</v>
      </c>
      <c r="H495">
        <v>0</v>
      </c>
      <c r="I495">
        <v>225</v>
      </c>
      <c r="J495">
        <v>360</v>
      </c>
      <c r="K495">
        <v>1</v>
      </c>
      <c r="L495" s="1" t="s">
        <v>31</v>
      </c>
      <c r="M495" s="1" t="s">
        <v>18</v>
      </c>
      <c r="N495">
        <v>17263</v>
      </c>
      <c r="O495" s="1" t="s">
        <v>645</v>
      </c>
      <c r="P495">
        <v>25</v>
      </c>
      <c r="Q495" s="1" t="s">
        <v>645</v>
      </c>
      <c r="R495" s="1" t="str">
        <f t="shared" si="34"/>
        <v>Low Risk</v>
      </c>
      <c r="S495" s="1">
        <f t="shared" si="35"/>
        <v>65</v>
      </c>
      <c r="T495" s="1" t="str">
        <f t="shared" si="36"/>
        <v>Low Risk</v>
      </c>
      <c r="U495" s="1" t="str">
        <f t="shared" si="37"/>
        <v>APPROVE</v>
      </c>
      <c r="V495" s="1">
        <f t="shared" si="38"/>
        <v>1650.9702912285964</v>
      </c>
    </row>
    <row r="496" spans="1:22" x14ac:dyDescent="0.3">
      <c r="A496" s="1" t="s">
        <v>519</v>
      </c>
      <c r="B496" s="1" t="s">
        <v>14</v>
      </c>
      <c r="C496" s="1" t="s">
        <v>20</v>
      </c>
      <c r="D496">
        <v>0</v>
      </c>
      <c r="E496" s="1" t="s">
        <v>16</v>
      </c>
      <c r="F496" s="1" t="s">
        <v>15</v>
      </c>
      <c r="G496">
        <v>3597</v>
      </c>
      <c r="H496">
        <v>2157</v>
      </c>
      <c r="I496">
        <v>119</v>
      </c>
      <c r="J496">
        <v>360</v>
      </c>
      <c r="K496">
        <v>0</v>
      </c>
      <c r="L496" s="1" t="s">
        <v>21</v>
      </c>
      <c r="M496" s="1" t="s">
        <v>22</v>
      </c>
      <c r="N496">
        <v>5754</v>
      </c>
      <c r="O496" s="1" t="s">
        <v>643</v>
      </c>
      <c r="P496">
        <v>35</v>
      </c>
      <c r="Q496" s="1" t="s">
        <v>643</v>
      </c>
      <c r="R496" s="1" t="str">
        <f t="shared" si="34"/>
        <v>High Risk</v>
      </c>
      <c r="S496" s="1">
        <f t="shared" si="35"/>
        <v>25</v>
      </c>
      <c r="T496" s="1" t="str">
        <f t="shared" si="36"/>
        <v>Low Risk</v>
      </c>
      <c r="U496" s="1" t="str">
        <f t="shared" si="37"/>
        <v>REVIEW</v>
      </c>
      <c r="V496" s="1">
        <f t="shared" si="38"/>
        <v>873.17984291645769</v>
      </c>
    </row>
    <row r="497" spans="1:22" x14ac:dyDescent="0.3">
      <c r="A497" s="1" t="s">
        <v>520</v>
      </c>
      <c r="B497" s="1" t="s">
        <v>42</v>
      </c>
      <c r="C497" s="1" t="s">
        <v>20</v>
      </c>
      <c r="D497">
        <v>1</v>
      </c>
      <c r="E497" s="1" t="s">
        <v>16</v>
      </c>
      <c r="F497" s="1" t="s">
        <v>15</v>
      </c>
      <c r="G497">
        <v>3326</v>
      </c>
      <c r="H497">
        <v>913</v>
      </c>
      <c r="I497">
        <v>105</v>
      </c>
      <c r="J497">
        <v>84</v>
      </c>
      <c r="K497">
        <v>1</v>
      </c>
      <c r="L497" s="1" t="s">
        <v>31</v>
      </c>
      <c r="M497" s="1" t="s">
        <v>18</v>
      </c>
      <c r="N497">
        <v>4239</v>
      </c>
      <c r="O497" s="1" t="s">
        <v>643</v>
      </c>
      <c r="P497">
        <v>35</v>
      </c>
      <c r="Q497" s="1" t="s">
        <v>643</v>
      </c>
      <c r="R497" s="1" t="str">
        <f t="shared" si="34"/>
        <v>Medium Risk</v>
      </c>
      <c r="S497" s="1">
        <f t="shared" si="35"/>
        <v>65</v>
      </c>
      <c r="T497" s="1" t="str">
        <f t="shared" si="36"/>
        <v>Low Risk</v>
      </c>
      <c r="U497" s="1" t="str">
        <f t="shared" si="37"/>
        <v>APPROVE</v>
      </c>
      <c r="V497" s="1">
        <f t="shared" si="38"/>
        <v>1636.5525122803017</v>
      </c>
    </row>
    <row r="498" spans="1:22" x14ac:dyDescent="0.3">
      <c r="A498" s="1" t="s">
        <v>521</v>
      </c>
      <c r="B498" s="1" t="s">
        <v>14</v>
      </c>
      <c r="C498" s="1" t="s">
        <v>20</v>
      </c>
      <c r="D498">
        <v>0</v>
      </c>
      <c r="E498" s="1" t="s">
        <v>25</v>
      </c>
      <c r="F498" s="1" t="s">
        <v>15</v>
      </c>
      <c r="G498">
        <v>2600</v>
      </c>
      <c r="H498">
        <v>1700</v>
      </c>
      <c r="I498">
        <v>107</v>
      </c>
      <c r="J498">
        <v>360</v>
      </c>
      <c r="K498">
        <v>1</v>
      </c>
      <c r="L498" s="1" t="s">
        <v>21</v>
      </c>
      <c r="M498" s="1" t="s">
        <v>18</v>
      </c>
      <c r="N498">
        <v>4300</v>
      </c>
      <c r="O498" s="1" t="s">
        <v>643</v>
      </c>
      <c r="P498">
        <v>15</v>
      </c>
      <c r="Q498" s="1" t="s">
        <v>643</v>
      </c>
      <c r="R498" s="1" t="str">
        <f t="shared" si="34"/>
        <v>Medium Risk</v>
      </c>
      <c r="S498" s="1">
        <f t="shared" si="35"/>
        <v>45</v>
      </c>
      <c r="T498" s="1" t="str">
        <f t="shared" si="36"/>
        <v>Low Risk</v>
      </c>
      <c r="U498" s="1" t="str">
        <f t="shared" si="37"/>
        <v>APPROVE</v>
      </c>
      <c r="V498" s="1">
        <f t="shared" si="38"/>
        <v>785.12809405093253</v>
      </c>
    </row>
    <row r="499" spans="1:22" x14ac:dyDescent="0.3">
      <c r="A499" s="1" t="s">
        <v>522</v>
      </c>
      <c r="B499" s="1" t="s">
        <v>14</v>
      </c>
      <c r="C499" s="1" t="s">
        <v>20</v>
      </c>
      <c r="D499">
        <v>0</v>
      </c>
      <c r="E499" s="1" t="s">
        <v>16</v>
      </c>
      <c r="F499" s="1" t="s">
        <v>15</v>
      </c>
      <c r="G499">
        <v>4625</v>
      </c>
      <c r="H499">
        <v>2857</v>
      </c>
      <c r="I499">
        <v>111</v>
      </c>
      <c r="J499">
        <v>12</v>
      </c>
      <c r="K499">
        <v>0</v>
      </c>
      <c r="L499" s="1" t="s">
        <v>17</v>
      </c>
      <c r="M499" s="1" t="s">
        <v>18</v>
      </c>
      <c r="N499">
        <v>7482</v>
      </c>
      <c r="O499" s="1" t="s">
        <v>643</v>
      </c>
      <c r="P499">
        <v>40</v>
      </c>
      <c r="Q499" s="1" t="s">
        <v>643</v>
      </c>
      <c r="R499" s="1" t="str">
        <f t="shared" si="34"/>
        <v>High Risk</v>
      </c>
      <c r="S499" s="1">
        <f t="shared" si="35"/>
        <v>30</v>
      </c>
      <c r="T499" s="1" t="str">
        <f t="shared" si="36"/>
        <v>Low Risk</v>
      </c>
      <c r="U499" s="1" t="str">
        <f t="shared" si="37"/>
        <v>REVIEW</v>
      </c>
      <c r="V499" s="1">
        <f t="shared" si="38"/>
        <v>9655.7156284817374</v>
      </c>
    </row>
    <row r="500" spans="1:22" x14ac:dyDescent="0.3">
      <c r="A500" s="1" t="s">
        <v>523</v>
      </c>
      <c r="B500" s="1" t="s">
        <v>14</v>
      </c>
      <c r="C500" s="1" t="s">
        <v>20</v>
      </c>
      <c r="D500">
        <v>1</v>
      </c>
      <c r="E500" s="1" t="s">
        <v>16</v>
      </c>
      <c r="F500" s="1" t="s">
        <v>20</v>
      </c>
      <c r="G500">
        <v>2895</v>
      </c>
      <c r="H500">
        <v>0</v>
      </c>
      <c r="I500">
        <v>95</v>
      </c>
      <c r="J500">
        <v>360</v>
      </c>
      <c r="K500">
        <v>1</v>
      </c>
      <c r="L500" s="1" t="s">
        <v>31</v>
      </c>
      <c r="M500" s="1" t="s">
        <v>18</v>
      </c>
      <c r="N500">
        <v>2895</v>
      </c>
      <c r="O500" s="1" t="s">
        <v>644</v>
      </c>
      <c r="P500">
        <v>25</v>
      </c>
      <c r="Q500" s="1" t="s">
        <v>644</v>
      </c>
      <c r="R500" s="1" t="str">
        <f t="shared" si="34"/>
        <v>High Risk</v>
      </c>
      <c r="S500" s="1">
        <f t="shared" si="35"/>
        <v>65</v>
      </c>
      <c r="T500" s="1" t="str">
        <f t="shared" si="36"/>
        <v>Low Risk</v>
      </c>
      <c r="U500" s="1" t="str">
        <f t="shared" si="37"/>
        <v>APPROVE</v>
      </c>
      <c r="V500" s="1">
        <f t="shared" si="38"/>
        <v>697.07634518540738</v>
      </c>
    </row>
    <row r="501" spans="1:22" x14ac:dyDescent="0.3">
      <c r="A501" s="1" t="s">
        <v>524</v>
      </c>
      <c r="B501" s="1" t="s">
        <v>14</v>
      </c>
      <c r="C501" s="1" t="s">
        <v>15</v>
      </c>
      <c r="D501">
        <v>0</v>
      </c>
      <c r="E501" s="1" t="s">
        <v>16</v>
      </c>
      <c r="F501" s="1" t="s">
        <v>15</v>
      </c>
      <c r="G501">
        <v>6283</v>
      </c>
      <c r="H501">
        <v>4416</v>
      </c>
      <c r="I501">
        <v>209</v>
      </c>
      <c r="J501">
        <v>360</v>
      </c>
      <c r="K501">
        <v>0</v>
      </c>
      <c r="L501" s="1" t="s">
        <v>21</v>
      </c>
      <c r="M501" s="1" t="s">
        <v>22</v>
      </c>
      <c r="N501">
        <v>10699</v>
      </c>
      <c r="O501" s="1" t="s">
        <v>645</v>
      </c>
      <c r="P501">
        <v>45</v>
      </c>
      <c r="Q501" s="1" t="s">
        <v>645</v>
      </c>
      <c r="R501" s="1" t="str">
        <f t="shared" si="34"/>
        <v>High Risk</v>
      </c>
      <c r="S501" s="1">
        <f t="shared" si="35"/>
        <v>45</v>
      </c>
      <c r="T501" s="1" t="str">
        <f t="shared" si="36"/>
        <v>Low Risk</v>
      </c>
      <c r="U501" s="1" t="str">
        <f t="shared" si="37"/>
        <v>REVIEW</v>
      </c>
      <c r="V501" s="1">
        <f t="shared" si="38"/>
        <v>1533.5679594078961</v>
      </c>
    </row>
    <row r="502" spans="1:22" x14ac:dyDescent="0.3">
      <c r="A502" s="1" t="s">
        <v>525</v>
      </c>
      <c r="B502" s="1" t="s">
        <v>42</v>
      </c>
      <c r="C502" s="1" t="s">
        <v>15</v>
      </c>
      <c r="D502">
        <v>0</v>
      </c>
      <c r="E502" s="1" t="s">
        <v>16</v>
      </c>
      <c r="F502" s="1" t="s">
        <v>15</v>
      </c>
      <c r="G502">
        <v>645</v>
      </c>
      <c r="H502">
        <v>3683</v>
      </c>
      <c r="I502">
        <v>113</v>
      </c>
      <c r="J502">
        <v>480</v>
      </c>
      <c r="K502">
        <v>1</v>
      </c>
      <c r="L502" s="1" t="s">
        <v>21</v>
      </c>
      <c r="M502" s="1" t="s">
        <v>18</v>
      </c>
      <c r="N502">
        <v>4328</v>
      </c>
      <c r="O502" s="1" t="s">
        <v>643</v>
      </c>
      <c r="P502">
        <v>35</v>
      </c>
      <c r="Q502" s="1" t="s">
        <v>643</v>
      </c>
      <c r="R502" s="1" t="str">
        <f t="shared" si="34"/>
        <v>Medium Risk</v>
      </c>
      <c r="S502" s="1">
        <f t="shared" si="35"/>
        <v>65</v>
      </c>
      <c r="T502" s="1" t="str">
        <f t="shared" si="36"/>
        <v>Low Risk</v>
      </c>
      <c r="U502" s="1" t="str">
        <f t="shared" si="37"/>
        <v>APPROVE</v>
      </c>
      <c r="V502" s="1">
        <f t="shared" si="38"/>
        <v>785.70220944544803</v>
      </c>
    </row>
    <row r="503" spans="1:22" x14ac:dyDescent="0.3">
      <c r="A503" s="1" t="s">
        <v>526</v>
      </c>
      <c r="B503" s="1" t="s">
        <v>42</v>
      </c>
      <c r="C503" s="1" t="s">
        <v>15</v>
      </c>
      <c r="D503">
        <v>0</v>
      </c>
      <c r="E503" s="1" t="s">
        <v>16</v>
      </c>
      <c r="F503" s="1" t="s">
        <v>15</v>
      </c>
      <c r="G503">
        <v>3159</v>
      </c>
      <c r="H503">
        <v>0</v>
      </c>
      <c r="I503">
        <v>100</v>
      </c>
      <c r="J503">
        <v>360</v>
      </c>
      <c r="K503">
        <v>1</v>
      </c>
      <c r="L503" s="1" t="s">
        <v>31</v>
      </c>
      <c r="M503" s="1" t="s">
        <v>18</v>
      </c>
      <c r="N503">
        <v>3159</v>
      </c>
      <c r="O503" s="1" t="s">
        <v>643</v>
      </c>
      <c r="P503">
        <v>35</v>
      </c>
      <c r="Q503" s="1" t="s">
        <v>643</v>
      </c>
      <c r="R503" s="1" t="str">
        <f t="shared" si="34"/>
        <v>Medium Risk</v>
      </c>
      <c r="S503" s="1">
        <f t="shared" si="35"/>
        <v>65</v>
      </c>
      <c r="T503" s="1" t="str">
        <f t="shared" si="36"/>
        <v>Low Risk</v>
      </c>
      <c r="U503" s="1" t="str">
        <f t="shared" si="37"/>
        <v>APPROVE</v>
      </c>
      <c r="V503" s="1">
        <f t="shared" si="38"/>
        <v>733.76457387937614</v>
      </c>
    </row>
    <row r="504" spans="1:22" x14ac:dyDescent="0.3">
      <c r="A504" s="1" t="s">
        <v>527</v>
      </c>
      <c r="B504" s="1" t="s">
        <v>14</v>
      </c>
      <c r="C504" s="1" t="s">
        <v>20</v>
      </c>
      <c r="D504">
        <v>2</v>
      </c>
      <c r="E504" s="1" t="s">
        <v>16</v>
      </c>
      <c r="F504" s="1" t="s">
        <v>15</v>
      </c>
      <c r="G504">
        <v>4865</v>
      </c>
      <c r="H504">
        <v>5624</v>
      </c>
      <c r="I504">
        <v>208</v>
      </c>
      <c r="J504">
        <v>360</v>
      </c>
      <c r="K504">
        <v>1</v>
      </c>
      <c r="L504" s="1" t="s">
        <v>31</v>
      </c>
      <c r="M504" s="1" t="s">
        <v>18</v>
      </c>
      <c r="N504">
        <v>10489</v>
      </c>
      <c r="O504" s="1" t="s">
        <v>645</v>
      </c>
      <c r="P504">
        <v>45</v>
      </c>
      <c r="Q504" s="1" t="s">
        <v>645</v>
      </c>
      <c r="R504" s="1" t="str">
        <f t="shared" si="34"/>
        <v>Low Risk</v>
      </c>
      <c r="S504" s="1">
        <f t="shared" si="35"/>
        <v>65</v>
      </c>
      <c r="T504" s="1" t="str">
        <f t="shared" si="36"/>
        <v>Low Risk</v>
      </c>
      <c r="U504" s="1" t="str">
        <f t="shared" si="37"/>
        <v>APPROVE</v>
      </c>
      <c r="V504" s="1">
        <f t="shared" si="38"/>
        <v>1526.2303136691025</v>
      </c>
    </row>
    <row r="505" spans="1:22" x14ac:dyDescent="0.3">
      <c r="A505" s="1" t="s">
        <v>528</v>
      </c>
      <c r="B505" s="1" t="s">
        <v>14</v>
      </c>
      <c r="C505" s="1" t="s">
        <v>20</v>
      </c>
      <c r="D505">
        <v>1</v>
      </c>
      <c r="E505" s="1" t="s">
        <v>25</v>
      </c>
      <c r="F505" s="1" t="s">
        <v>15</v>
      </c>
      <c r="G505">
        <v>4050</v>
      </c>
      <c r="H505">
        <v>5302</v>
      </c>
      <c r="I505">
        <v>138</v>
      </c>
      <c r="J505">
        <v>360</v>
      </c>
      <c r="K505">
        <v>0</v>
      </c>
      <c r="L505" s="1" t="s">
        <v>21</v>
      </c>
      <c r="M505" s="1" t="s">
        <v>22</v>
      </c>
      <c r="N505">
        <v>9352</v>
      </c>
      <c r="O505" s="1" t="s">
        <v>645</v>
      </c>
      <c r="P505">
        <v>25</v>
      </c>
      <c r="Q505" s="1" t="s">
        <v>645</v>
      </c>
      <c r="R505" s="1" t="str">
        <f t="shared" si="34"/>
        <v>High Risk</v>
      </c>
      <c r="S505" s="1">
        <f t="shared" si="35"/>
        <v>5</v>
      </c>
      <c r="T505" s="1" t="str">
        <f t="shared" si="36"/>
        <v>Low Risk</v>
      </c>
      <c r="U505" s="1" t="str">
        <f t="shared" si="37"/>
        <v>REVIEW</v>
      </c>
      <c r="V505" s="1">
        <f t="shared" si="38"/>
        <v>1012.5951119535392</v>
      </c>
    </row>
    <row r="506" spans="1:22" x14ac:dyDescent="0.3">
      <c r="A506" s="1" t="s">
        <v>529</v>
      </c>
      <c r="B506" s="1" t="s">
        <v>14</v>
      </c>
      <c r="C506" s="1" t="s">
        <v>20</v>
      </c>
      <c r="D506">
        <v>0</v>
      </c>
      <c r="E506" s="1" t="s">
        <v>25</v>
      </c>
      <c r="F506" s="1" t="s">
        <v>15</v>
      </c>
      <c r="G506">
        <v>3814</v>
      </c>
      <c r="H506">
        <v>1483</v>
      </c>
      <c r="I506">
        <v>124</v>
      </c>
      <c r="J506">
        <v>300</v>
      </c>
      <c r="K506">
        <v>1</v>
      </c>
      <c r="L506" s="1" t="s">
        <v>31</v>
      </c>
      <c r="M506" s="1" t="s">
        <v>18</v>
      </c>
      <c r="N506">
        <v>5297</v>
      </c>
      <c r="O506" s="1" t="s">
        <v>643</v>
      </c>
      <c r="P506">
        <v>15</v>
      </c>
      <c r="Q506" s="1" t="s">
        <v>643</v>
      </c>
      <c r="R506" s="1" t="str">
        <f t="shared" si="34"/>
        <v>Medium Risk</v>
      </c>
      <c r="S506" s="1">
        <f t="shared" si="35"/>
        <v>45</v>
      </c>
      <c r="T506" s="1" t="str">
        <f t="shared" si="36"/>
        <v>Low Risk</v>
      </c>
      <c r="U506" s="1" t="str">
        <f t="shared" si="37"/>
        <v>APPROVE</v>
      </c>
      <c r="V506" s="1">
        <f t="shared" si="38"/>
        <v>957.05211202252372</v>
      </c>
    </row>
    <row r="507" spans="1:22" x14ac:dyDescent="0.3">
      <c r="A507" s="1" t="s">
        <v>530</v>
      </c>
      <c r="B507" s="1" t="s">
        <v>14</v>
      </c>
      <c r="C507" s="1" t="s">
        <v>20</v>
      </c>
      <c r="D507">
        <v>2</v>
      </c>
      <c r="E507" s="1" t="s">
        <v>16</v>
      </c>
      <c r="F507" s="1" t="s">
        <v>15</v>
      </c>
      <c r="G507">
        <v>3510</v>
      </c>
      <c r="H507">
        <v>4416</v>
      </c>
      <c r="I507">
        <v>243</v>
      </c>
      <c r="J507">
        <v>360</v>
      </c>
      <c r="K507">
        <v>1</v>
      </c>
      <c r="L507" s="1" t="s">
        <v>21</v>
      </c>
      <c r="M507" s="1" t="s">
        <v>18</v>
      </c>
      <c r="N507">
        <v>7926</v>
      </c>
      <c r="O507" s="1" t="s">
        <v>643</v>
      </c>
      <c r="P507">
        <v>35</v>
      </c>
      <c r="Q507" s="1" t="s">
        <v>643</v>
      </c>
      <c r="R507" s="1" t="str">
        <f t="shared" si="34"/>
        <v>Medium Risk</v>
      </c>
      <c r="S507" s="1">
        <f t="shared" si="35"/>
        <v>65</v>
      </c>
      <c r="T507" s="1" t="str">
        <f t="shared" si="36"/>
        <v>Low Risk</v>
      </c>
      <c r="U507" s="1" t="str">
        <f t="shared" si="37"/>
        <v>APPROVE</v>
      </c>
      <c r="V507" s="1">
        <f t="shared" si="38"/>
        <v>1783.0479145268841</v>
      </c>
    </row>
    <row r="508" spans="1:22" x14ac:dyDescent="0.3">
      <c r="A508" s="1" t="s">
        <v>531</v>
      </c>
      <c r="B508" s="1" t="s">
        <v>14</v>
      </c>
      <c r="C508" s="1" t="s">
        <v>20</v>
      </c>
      <c r="D508">
        <v>0</v>
      </c>
      <c r="E508" s="1" t="s">
        <v>16</v>
      </c>
      <c r="F508" s="1" t="s">
        <v>15</v>
      </c>
      <c r="G508">
        <v>20833</v>
      </c>
      <c r="H508">
        <v>6667</v>
      </c>
      <c r="I508">
        <v>480</v>
      </c>
      <c r="J508">
        <v>360</v>
      </c>
      <c r="K508">
        <v>0</v>
      </c>
      <c r="L508" s="1" t="s">
        <v>17</v>
      </c>
      <c r="M508" s="1" t="s">
        <v>18</v>
      </c>
      <c r="N508">
        <v>27500</v>
      </c>
      <c r="O508" s="1" t="s">
        <v>645</v>
      </c>
      <c r="P508">
        <v>50</v>
      </c>
      <c r="Q508" s="1" t="s">
        <v>645</v>
      </c>
      <c r="R508" s="1" t="str">
        <f t="shared" si="34"/>
        <v>High Risk</v>
      </c>
      <c r="S508" s="1">
        <f t="shared" si="35"/>
        <v>50</v>
      </c>
      <c r="T508" s="1" t="str">
        <f t="shared" si="36"/>
        <v>Low Risk</v>
      </c>
      <c r="U508" s="1" t="str">
        <f t="shared" si="37"/>
        <v>REVIEW</v>
      </c>
      <c r="V508" s="1">
        <f t="shared" si="38"/>
        <v>3522.0699546210058</v>
      </c>
    </row>
    <row r="509" spans="1:22" x14ac:dyDescent="0.3">
      <c r="A509" s="1" t="s">
        <v>532</v>
      </c>
      <c r="B509" s="1" t="s">
        <v>646</v>
      </c>
      <c r="C509" s="1" t="s">
        <v>15</v>
      </c>
      <c r="D509">
        <v>0</v>
      </c>
      <c r="E509" s="1" t="s">
        <v>16</v>
      </c>
      <c r="F509" s="1" t="s">
        <v>15</v>
      </c>
      <c r="G509">
        <v>3583</v>
      </c>
      <c r="H509">
        <v>0</v>
      </c>
      <c r="I509">
        <v>96</v>
      </c>
      <c r="J509">
        <v>360</v>
      </c>
      <c r="K509">
        <v>1</v>
      </c>
      <c r="L509" s="1" t="s">
        <v>17</v>
      </c>
      <c r="M509" s="1" t="s">
        <v>22</v>
      </c>
      <c r="N509">
        <v>3583</v>
      </c>
      <c r="O509" s="1" t="s">
        <v>643</v>
      </c>
      <c r="P509">
        <v>40</v>
      </c>
      <c r="Q509" s="1" t="s">
        <v>643</v>
      </c>
      <c r="R509" s="1" t="str">
        <f t="shared" si="34"/>
        <v>Medium Risk</v>
      </c>
      <c r="S509" s="1">
        <f t="shared" si="35"/>
        <v>70</v>
      </c>
      <c r="T509" s="1" t="str">
        <f t="shared" si="36"/>
        <v>Low Risk</v>
      </c>
      <c r="U509" s="1" t="str">
        <f t="shared" si="37"/>
        <v>APPROVE</v>
      </c>
      <c r="V509" s="1">
        <f t="shared" si="38"/>
        <v>704.41399092420113</v>
      </c>
    </row>
    <row r="510" spans="1:22" x14ac:dyDescent="0.3">
      <c r="A510" s="1" t="s">
        <v>533</v>
      </c>
      <c r="B510" s="1" t="s">
        <v>14</v>
      </c>
      <c r="C510" s="1" t="s">
        <v>20</v>
      </c>
      <c r="D510">
        <v>0</v>
      </c>
      <c r="E510" s="1" t="s">
        <v>16</v>
      </c>
      <c r="F510" s="1" t="s">
        <v>20</v>
      </c>
      <c r="G510">
        <v>2479</v>
      </c>
      <c r="H510">
        <v>3013</v>
      </c>
      <c r="I510">
        <v>188</v>
      </c>
      <c r="J510">
        <v>360</v>
      </c>
      <c r="K510">
        <v>1</v>
      </c>
      <c r="L510" s="1" t="s">
        <v>17</v>
      </c>
      <c r="M510" s="1" t="s">
        <v>18</v>
      </c>
      <c r="N510">
        <v>5492</v>
      </c>
      <c r="O510" s="1" t="s">
        <v>643</v>
      </c>
      <c r="P510">
        <v>40</v>
      </c>
      <c r="Q510" s="1" t="s">
        <v>643</v>
      </c>
      <c r="R510" s="1" t="str">
        <f t="shared" si="34"/>
        <v>Medium Risk</v>
      </c>
      <c r="S510" s="1">
        <f t="shared" si="35"/>
        <v>70</v>
      </c>
      <c r="T510" s="1" t="str">
        <f t="shared" si="36"/>
        <v>Low Risk</v>
      </c>
      <c r="U510" s="1" t="str">
        <f t="shared" si="37"/>
        <v>APPROVE</v>
      </c>
      <c r="V510" s="1">
        <f t="shared" si="38"/>
        <v>1379.4773988932272</v>
      </c>
    </row>
    <row r="511" spans="1:22" x14ac:dyDescent="0.3">
      <c r="A511" s="1" t="s">
        <v>534</v>
      </c>
      <c r="B511" s="1" t="s">
        <v>42</v>
      </c>
      <c r="C511" s="1" t="s">
        <v>15</v>
      </c>
      <c r="D511">
        <v>1</v>
      </c>
      <c r="E511" s="1" t="s">
        <v>16</v>
      </c>
      <c r="F511" s="1" t="s">
        <v>15</v>
      </c>
      <c r="G511">
        <v>13262</v>
      </c>
      <c r="H511">
        <v>0</v>
      </c>
      <c r="I511">
        <v>40</v>
      </c>
      <c r="J511">
        <v>360</v>
      </c>
      <c r="K511">
        <v>1</v>
      </c>
      <c r="L511" s="1" t="s">
        <v>17</v>
      </c>
      <c r="M511" s="1" t="s">
        <v>18</v>
      </c>
      <c r="N511">
        <v>13262</v>
      </c>
      <c r="O511" s="1" t="s">
        <v>645</v>
      </c>
      <c r="P511">
        <v>50</v>
      </c>
      <c r="Q511" s="1" t="s">
        <v>645</v>
      </c>
      <c r="R511" s="1" t="str">
        <f t="shared" si="34"/>
        <v>Low Risk</v>
      </c>
      <c r="S511" s="1">
        <f t="shared" si="35"/>
        <v>90</v>
      </c>
      <c r="T511" s="1" t="str">
        <f t="shared" si="36"/>
        <v>Low Risk</v>
      </c>
      <c r="U511" s="1" t="str">
        <f t="shared" si="37"/>
        <v>APPROVE</v>
      </c>
      <c r="V511" s="1">
        <f t="shared" si="38"/>
        <v>293.50582955175048</v>
      </c>
    </row>
    <row r="512" spans="1:22" x14ac:dyDescent="0.3">
      <c r="A512" s="1" t="s">
        <v>535</v>
      </c>
      <c r="B512" s="1" t="s">
        <v>14</v>
      </c>
      <c r="C512" s="1" t="s">
        <v>15</v>
      </c>
      <c r="D512">
        <v>0</v>
      </c>
      <c r="E512" s="1" t="s">
        <v>25</v>
      </c>
      <c r="F512" s="1" t="s">
        <v>15</v>
      </c>
      <c r="G512">
        <v>3598</v>
      </c>
      <c r="H512">
        <v>1287</v>
      </c>
      <c r="I512">
        <v>100</v>
      </c>
      <c r="J512">
        <v>360</v>
      </c>
      <c r="K512">
        <v>1</v>
      </c>
      <c r="L512" s="1" t="s">
        <v>21</v>
      </c>
      <c r="M512" s="1" t="s">
        <v>22</v>
      </c>
      <c r="N512">
        <v>4885</v>
      </c>
      <c r="O512" s="1" t="s">
        <v>643</v>
      </c>
      <c r="P512">
        <v>15</v>
      </c>
      <c r="Q512" s="1" t="s">
        <v>643</v>
      </c>
      <c r="R512" s="1" t="str">
        <f t="shared" si="34"/>
        <v>Medium Risk</v>
      </c>
      <c r="S512" s="1">
        <f t="shared" si="35"/>
        <v>45</v>
      </c>
      <c r="T512" s="1" t="str">
        <f t="shared" si="36"/>
        <v>Low Risk</v>
      </c>
      <c r="U512" s="1" t="str">
        <f t="shared" si="37"/>
        <v>APPROVE</v>
      </c>
      <c r="V512" s="1">
        <f t="shared" si="38"/>
        <v>733.76457387937614</v>
      </c>
    </row>
    <row r="513" spans="1:22" x14ac:dyDescent="0.3">
      <c r="A513" s="1" t="s">
        <v>536</v>
      </c>
      <c r="B513" s="1" t="s">
        <v>14</v>
      </c>
      <c r="C513" s="1" t="s">
        <v>20</v>
      </c>
      <c r="D513">
        <v>1</v>
      </c>
      <c r="E513" s="1" t="s">
        <v>16</v>
      </c>
      <c r="F513" s="1" t="s">
        <v>15</v>
      </c>
      <c r="G513">
        <v>6065</v>
      </c>
      <c r="H513">
        <v>2004</v>
      </c>
      <c r="I513">
        <v>250</v>
      </c>
      <c r="J513">
        <v>360</v>
      </c>
      <c r="K513">
        <v>1</v>
      </c>
      <c r="L513" s="1" t="s">
        <v>31</v>
      </c>
      <c r="M513" s="1" t="s">
        <v>18</v>
      </c>
      <c r="N513">
        <v>8069</v>
      </c>
      <c r="O513" s="1" t="s">
        <v>645</v>
      </c>
      <c r="P513">
        <v>45</v>
      </c>
      <c r="Q513" s="1" t="s">
        <v>645</v>
      </c>
      <c r="R513" s="1" t="str">
        <f t="shared" si="34"/>
        <v>Low Risk</v>
      </c>
      <c r="S513" s="1">
        <f t="shared" si="35"/>
        <v>85</v>
      </c>
      <c r="T513" s="1" t="str">
        <f t="shared" si="36"/>
        <v>Low Risk</v>
      </c>
      <c r="U513" s="1" t="str">
        <f t="shared" si="37"/>
        <v>APPROVE</v>
      </c>
      <c r="V513" s="1">
        <f t="shared" si="38"/>
        <v>1834.4114346984406</v>
      </c>
    </row>
    <row r="514" spans="1:22" x14ac:dyDescent="0.3">
      <c r="A514" s="1" t="s">
        <v>537</v>
      </c>
      <c r="B514" s="1" t="s">
        <v>14</v>
      </c>
      <c r="C514" s="1" t="s">
        <v>20</v>
      </c>
      <c r="D514">
        <v>2</v>
      </c>
      <c r="E514" s="1" t="s">
        <v>16</v>
      </c>
      <c r="F514" s="1" t="s">
        <v>15</v>
      </c>
      <c r="G514">
        <v>3283</v>
      </c>
      <c r="H514">
        <v>2035</v>
      </c>
      <c r="I514">
        <v>148</v>
      </c>
      <c r="J514">
        <v>360</v>
      </c>
      <c r="K514">
        <v>1</v>
      </c>
      <c r="L514" s="1" t="s">
        <v>17</v>
      </c>
      <c r="M514" s="1" t="s">
        <v>18</v>
      </c>
      <c r="N514">
        <v>5318</v>
      </c>
      <c r="O514" s="1" t="s">
        <v>643</v>
      </c>
      <c r="P514">
        <v>40</v>
      </c>
      <c r="Q514" s="1" t="s">
        <v>643</v>
      </c>
      <c r="R514" s="1" t="str">
        <f t="shared" ref="R514:R577" si="39">IF(AND(K514=1,O514="High Income"),"Low Risk",IF(AND(K514=1,O514="Medium Income"),"Medium Risk","High Risk"))</f>
        <v>Medium Risk</v>
      </c>
      <c r="S514" s="1">
        <f t="shared" ref="S514:S577" si="40">(IF(K514=1,40,0))+(IF(E514="Graduate",20,0))+(IF(G514&gt;5000,20,0))+(IF(L514="Urban",10,5))</f>
        <v>70</v>
      </c>
      <c r="T514" s="1" t="str">
        <f t="shared" ref="T514:T577" si="41">IF(R514&lt;=25,"Very High Risk",IF(R514&lt;=50,"High Risk",IF(R514&lt;=75,"Medium Risk","Low Risk")))</f>
        <v>Low Risk</v>
      </c>
      <c r="U514" s="1" t="str">
        <f t="shared" ref="U514:U577" si="42">IF(AND(K514=1,S514&lt;&gt;"Very High Risk",N514&gt;=I514*0.3),"APPROVE","REVIEW")</f>
        <v>APPROVE</v>
      </c>
      <c r="V514" s="1">
        <f t="shared" ref="V514:V577" si="43">IF(I514&gt;0,PMT(0.08/12,J514,-I514*1000),"N/A")</f>
        <v>1085.9715693414767</v>
      </c>
    </row>
    <row r="515" spans="1:22" x14ac:dyDescent="0.3">
      <c r="A515" s="1" t="s">
        <v>538</v>
      </c>
      <c r="B515" s="1" t="s">
        <v>14</v>
      </c>
      <c r="C515" s="1" t="s">
        <v>20</v>
      </c>
      <c r="D515">
        <v>0</v>
      </c>
      <c r="E515" s="1" t="s">
        <v>16</v>
      </c>
      <c r="F515" s="1" t="s">
        <v>15</v>
      </c>
      <c r="G515">
        <v>2130</v>
      </c>
      <c r="H515">
        <v>6666</v>
      </c>
      <c r="I515">
        <v>70</v>
      </c>
      <c r="J515">
        <v>180</v>
      </c>
      <c r="K515">
        <v>1</v>
      </c>
      <c r="L515" s="1" t="s">
        <v>31</v>
      </c>
      <c r="M515" s="1" t="s">
        <v>22</v>
      </c>
      <c r="N515">
        <v>8796</v>
      </c>
      <c r="O515" s="1" t="s">
        <v>645</v>
      </c>
      <c r="P515">
        <v>45</v>
      </c>
      <c r="Q515" s="1" t="s">
        <v>645</v>
      </c>
      <c r="R515" s="1" t="str">
        <f t="shared" si="39"/>
        <v>Low Risk</v>
      </c>
      <c r="S515" s="1">
        <f t="shared" si="40"/>
        <v>65</v>
      </c>
      <c r="T515" s="1" t="str">
        <f t="shared" si="41"/>
        <v>Low Risk</v>
      </c>
      <c r="U515" s="1" t="str">
        <f t="shared" si="42"/>
        <v>APPROVE</v>
      </c>
      <c r="V515" s="1">
        <f t="shared" si="43"/>
        <v>668.95645903124603</v>
      </c>
    </row>
    <row r="516" spans="1:22" x14ac:dyDescent="0.3">
      <c r="A516" s="1" t="s">
        <v>539</v>
      </c>
      <c r="B516" s="1" t="s">
        <v>14</v>
      </c>
      <c r="C516" s="1" t="s">
        <v>15</v>
      </c>
      <c r="D516">
        <v>0</v>
      </c>
      <c r="E516" s="1" t="s">
        <v>16</v>
      </c>
      <c r="F516" s="1" t="s">
        <v>15</v>
      </c>
      <c r="G516">
        <v>5815</v>
      </c>
      <c r="H516">
        <v>3666</v>
      </c>
      <c r="I516">
        <v>311</v>
      </c>
      <c r="J516">
        <v>360</v>
      </c>
      <c r="K516">
        <v>1</v>
      </c>
      <c r="L516" s="1" t="s">
        <v>21</v>
      </c>
      <c r="M516" s="1" t="s">
        <v>22</v>
      </c>
      <c r="N516">
        <v>9481</v>
      </c>
      <c r="O516" s="1" t="s">
        <v>645</v>
      </c>
      <c r="P516">
        <v>45</v>
      </c>
      <c r="Q516" s="1" t="s">
        <v>645</v>
      </c>
      <c r="R516" s="1" t="str">
        <f t="shared" si="39"/>
        <v>Low Risk</v>
      </c>
      <c r="S516" s="1">
        <f t="shared" si="40"/>
        <v>85</v>
      </c>
      <c r="T516" s="1" t="str">
        <f t="shared" si="41"/>
        <v>Low Risk</v>
      </c>
      <c r="U516" s="1" t="str">
        <f t="shared" si="42"/>
        <v>APPROVE</v>
      </c>
      <c r="V516" s="1">
        <f t="shared" si="43"/>
        <v>2282.0078247648598</v>
      </c>
    </row>
    <row r="517" spans="1:22" x14ac:dyDescent="0.3">
      <c r="A517" s="1" t="s">
        <v>540</v>
      </c>
      <c r="B517" s="1" t="s">
        <v>14</v>
      </c>
      <c r="C517" s="1" t="s">
        <v>20</v>
      </c>
      <c r="D517">
        <v>3</v>
      </c>
      <c r="E517" s="1" t="s">
        <v>16</v>
      </c>
      <c r="F517" s="1" t="s">
        <v>15</v>
      </c>
      <c r="G517">
        <v>3466</v>
      </c>
      <c r="H517">
        <v>3428</v>
      </c>
      <c r="I517">
        <v>150</v>
      </c>
      <c r="J517">
        <v>360</v>
      </c>
      <c r="K517">
        <v>1</v>
      </c>
      <c r="L517" s="1" t="s">
        <v>21</v>
      </c>
      <c r="M517" s="1" t="s">
        <v>18</v>
      </c>
      <c r="N517">
        <v>6894</v>
      </c>
      <c r="O517" s="1" t="s">
        <v>643</v>
      </c>
      <c r="P517">
        <v>35</v>
      </c>
      <c r="Q517" s="1" t="s">
        <v>643</v>
      </c>
      <c r="R517" s="1" t="str">
        <f t="shared" si="39"/>
        <v>Medium Risk</v>
      </c>
      <c r="S517" s="1">
        <f t="shared" si="40"/>
        <v>65</v>
      </c>
      <c r="T517" s="1" t="str">
        <f t="shared" si="41"/>
        <v>Low Risk</v>
      </c>
      <c r="U517" s="1" t="str">
        <f t="shared" si="42"/>
        <v>APPROVE</v>
      </c>
      <c r="V517" s="1">
        <f t="shared" si="43"/>
        <v>1100.6468608190644</v>
      </c>
    </row>
    <row r="518" spans="1:22" x14ac:dyDescent="0.3">
      <c r="A518" s="1" t="s">
        <v>541</v>
      </c>
      <c r="B518" s="1" t="s">
        <v>42</v>
      </c>
      <c r="C518" s="1" t="s">
        <v>20</v>
      </c>
      <c r="D518">
        <v>2</v>
      </c>
      <c r="E518" s="1" t="s">
        <v>16</v>
      </c>
      <c r="F518" s="1" t="s">
        <v>15</v>
      </c>
      <c r="G518">
        <v>2031</v>
      </c>
      <c r="H518">
        <v>1632</v>
      </c>
      <c r="I518">
        <v>113</v>
      </c>
      <c r="J518">
        <v>480</v>
      </c>
      <c r="K518">
        <v>1</v>
      </c>
      <c r="L518" s="1" t="s">
        <v>31</v>
      </c>
      <c r="M518" s="1" t="s">
        <v>18</v>
      </c>
      <c r="N518">
        <v>3663</v>
      </c>
      <c r="O518" s="1" t="s">
        <v>643</v>
      </c>
      <c r="P518">
        <v>35</v>
      </c>
      <c r="Q518" s="1" t="s">
        <v>643</v>
      </c>
      <c r="R518" s="1" t="str">
        <f t="shared" si="39"/>
        <v>Medium Risk</v>
      </c>
      <c r="S518" s="1">
        <f t="shared" si="40"/>
        <v>65</v>
      </c>
      <c r="T518" s="1" t="str">
        <f t="shared" si="41"/>
        <v>Low Risk</v>
      </c>
      <c r="U518" s="1" t="str">
        <f t="shared" si="42"/>
        <v>APPROVE</v>
      </c>
      <c r="V518" s="1">
        <f t="shared" si="43"/>
        <v>785.70220944544803</v>
      </c>
    </row>
    <row r="519" spans="1:22" x14ac:dyDescent="0.3">
      <c r="A519" s="1" t="s">
        <v>542</v>
      </c>
      <c r="B519" s="1" t="s">
        <v>14</v>
      </c>
      <c r="C519" s="1" t="s">
        <v>20</v>
      </c>
      <c r="D519">
        <v>0</v>
      </c>
      <c r="E519" s="1" t="s">
        <v>25</v>
      </c>
      <c r="F519" s="1" t="s">
        <v>15</v>
      </c>
      <c r="G519">
        <v>3074</v>
      </c>
      <c r="H519">
        <v>1800</v>
      </c>
      <c r="I519">
        <v>123</v>
      </c>
      <c r="J519">
        <v>360</v>
      </c>
      <c r="K519">
        <v>0</v>
      </c>
      <c r="L519" s="1" t="s">
        <v>31</v>
      </c>
      <c r="M519" s="1" t="s">
        <v>22</v>
      </c>
      <c r="N519">
        <v>4874</v>
      </c>
      <c r="O519" s="1" t="s">
        <v>643</v>
      </c>
      <c r="P519">
        <v>15</v>
      </c>
      <c r="Q519" s="1" t="s">
        <v>643</v>
      </c>
      <c r="R519" s="1" t="str">
        <f t="shared" si="39"/>
        <v>High Risk</v>
      </c>
      <c r="S519" s="1">
        <f t="shared" si="40"/>
        <v>5</v>
      </c>
      <c r="T519" s="1" t="str">
        <f t="shared" si="41"/>
        <v>Low Risk</v>
      </c>
      <c r="U519" s="1" t="str">
        <f t="shared" si="42"/>
        <v>REVIEW</v>
      </c>
      <c r="V519" s="1">
        <f t="shared" si="43"/>
        <v>902.53042587163281</v>
      </c>
    </row>
    <row r="520" spans="1:22" x14ac:dyDescent="0.3">
      <c r="A520" s="1" t="s">
        <v>543</v>
      </c>
      <c r="B520" s="1" t="s">
        <v>14</v>
      </c>
      <c r="C520" s="1" t="s">
        <v>15</v>
      </c>
      <c r="D520">
        <v>0</v>
      </c>
      <c r="E520" s="1" t="s">
        <v>16</v>
      </c>
      <c r="F520" s="1" t="s">
        <v>15</v>
      </c>
      <c r="G520">
        <v>4683</v>
      </c>
      <c r="H520">
        <v>1915</v>
      </c>
      <c r="I520">
        <v>185</v>
      </c>
      <c r="J520">
        <v>360</v>
      </c>
      <c r="K520">
        <v>1</v>
      </c>
      <c r="L520" s="1" t="s">
        <v>31</v>
      </c>
      <c r="M520" s="1" t="s">
        <v>22</v>
      </c>
      <c r="N520">
        <v>6598</v>
      </c>
      <c r="O520" s="1" t="s">
        <v>643</v>
      </c>
      <c r="P520">
        <v>35</v>
      </c>
      <c r="Q520" s="1" t="s">
        <v>643</v>
      </c>
      <c r="R520" s="1" t="str">
        <f t="shared" si="39"/>
        <v>Medium Risk</v>
      </c>
      <c r="S520" s="1">
        <f t="shared" si="40"/>
        <v>65</v>
      </c>
      <c r="T520" s="1" t="str">
        <f t="shared" si="41"/>
        <v>Low Risk</v>
      </c>
      <c r="U520" s="1" t="str">
        <f t="shared" si="42"/>
        <v>APPROVE</v>
      </c>
      <c r="V520" s="1">
        <f t="shared" si="43"/>
        <v>1357.464461676846</v>
      </c>
    </row>
    <row r="521" spans="1:22" x14ac:dyDescent="0.3">
      <c r="A521" s="1" t="s">
        <v>544</v>
      </c>
      <c r="B521" s="1" t="s">
        <v>42</v>
      </c>
      <c r="C521" s="1" t="s">
        <v>15</v>
      </c>
      <c r="D521">
        <v>0</v>
      </c>
      <c r="E521" s="1" t="s">
        <v>25</v>
      </c>
      <c r="F521" s="1" t="s">
        <v>15</v>
      </c>
      <c r="G521">
        <v>3400</v>
      </c>
      <c r="H521">
        <v>0</v>
      </c>
      <c r="I521">
        <v>95</v>
      </c>
      <c r="J521">
        <v>360</v>
      </c>
      <c r="K521">
        <v>1</v>
      </c>
      <c r="L521" s="1" t="s">
        <v>21</v>
      </c>
      <c r="M521" s="1" t="s">
        <v>22</v>
      </c>
      <c r="N521">
        <v>3400</v>
      </c>
      <c r="O521" s="1" t="s">
        <v>643</v>
      </c>
      <c r="P521">
        <v>15</v>
      </c>
      <c r="Q521" s="1" t="s">
        <v>643</v>
      </c>
      <c r="R521" s="1" t="str">
        <f t="shared" si="39"/>
        <v>Medium Risk</v>
      </c>
      <c r="S521" s="1">
        <f t="shared" si="40"/>
        <v>45</v>
      </c>
      <c r="T521" s="1" t="str">
        <f t="shared" si="41"/>
        <v>Low Risk</v>
      </c>
      <c r="U521" s="1" t="str">
        <f t="shared" si="42"/>
        <v>APPROVE</v>
      </c>
      <c r="V521" s="1">
        <f t="shared" si="43"/>
        <v>697.07634518540738</v>
      </c>
    </row>
    <row r="522" spans="1:22" x14ac:dyDescent="0.3">
      <c r="A522" s="1" t="s">
        <v>545</v>
      </c>
      <c r="B522" s="1" t="s">
        <v>14</v>
      </c>
      <c r="C522" s="1" t="s">
        <v>20</v>
      </c>
      <c r="D522">
        <v>2</v>
      </c>
      <c r="E522" s="1" t="s">
        <v>25</v>
      </c>
      <c r="F522" s="1" t="s">
        <v>15</v>
      </c>
      <c r="G522">
        <v>2192</v>
      </c>
      <c r="H522">
        <v>1742</v>
      </c>
      <c r="I522">
        <v>45</v>
      </c>
      <c r="J522">
        <v>360</v>
      </c>
      <c r="K522">
        <v>1</v>
      </c>
      <c r="L522" s="1" t="s">
        <v>31</v>
      </c>
      <c r="M522" s="1" t="s">
        <v>18</v>
      </c>
      <c r="N522">
        <v>3934</v>
      </c>
      <c r="O522" s="1" t="s">
        <v>643</v>
      </c>
      <c r="P522">
        <v>15</v>
      </c>
      <c r="Q522" s="1" t="s">
        <v>643</v>
      </c>
      <c r="R522" s="1" t="str">
        <f t="shared" si="39"/>
        <v>Medium Risk</v>
      </c>
      <c r="S522" s="1">
        <f t="shared" si="40"/>
        <v>45</v>
      </c>
      <c r="T522" s="1" t="str">
        <f t="shared" si="41"/>
        <v>Low Risk</v>
      </c>
      <c r="U522" s="1" t="str">
        <f t="shared" si="42"/>
        <v>APPROVE</v>
      </c>
      <c r="V522" s="1">
        <f t="shared" si="43"/>
        <v>330.1940582457193</v>
      </c>
    </row>
    <row r="523" spans="1:22" x14ac:dyDescent="0.3">
      <c r="A523" s="1" t="s">
        <v>546</v>
      </c>
      <c r="B523" s="1" t="s">
        <v>14</v>
      </c>
      <c r="C523" s="1" t="s">
        <v>15</v>
      </c>
      <c r="D523">
        <v>0</v>
      </c>
      <c r="E523" s="1" t="s">
        <v>16</v>
      </c>
      <c r="F523" s="1" t="s">
        <v>15</v>
      </c>
      <c r="G523">
        <v>2500</v>
      </c>
      <c r="H523">
        <v>0</v>
      </c>
      <c r="I523">
        <v>55</v>
      </c>
      <c r="J523">
        <v>360</v>
      </c>
      <c r="K523">
        <v>1</v>
      </c>
      <c r="L523" s="1" t="s">
        <v>31</v>
      </c>
      <c r="M523" s="1" t="s">
        <v>18</v>
      </c>
      <c r="N523">
        <v>2500</v>
      </c>
      <c r="O523" s="1" t="s">
        <v>644</v>
      </c>
      <c r="P523">
        <v>25</v>
      </c>
      <c r="Q523" s="1" t="s">
        <v>644</v>
      </c>
      <c r="R523" s="1" t="str">
        <f t="shared" si="39"/>
        <v>High Risk</v>
      </c>
      <c r="S523" s="1">
        <f t="shared" si="40"/>
        <v>65</v>
      </c>
      <c r="T523" s="1" t="str">
        <f t="shared" si="41"/>
        <v>Low Risk</v>
      </c>
      <c r="U523" s="1" t="str">
        <f t="shared" si="42"/>
        <v>APPROVE</v>
      </c>
      <c r="V523" s="1">
        <f t="shared" si="43"/>
        <v>403.57051563365695</v>
      </c>
    </row>
    <row r="524" spans="1:22" x14ac:dyDescent="0.3">
      <c r="A524" s="1" t="s">
        <v>547</v>
      </c>
      <c r="B524" s="1" t="s">
        <v>14</v>
      </c>
      <c r="C524" s="1" t="s">
        <v>20</v>
      </c>
      <c r="D524">
        <v>3</v>
      </c>
      <c r="E524" s="1" t="s">
        <v>16</v>
      </c>
      <c r="F524" s="1" t="s">
        <v>20</v>
      </c>
      <c r="G524">
        <v>5677</v>
      </c>
      <c r="H524">
        <v>1424</v>
      </c>
      <c r="I524">
        <v>100</v>
      </c>
      <c r="J524">
        <v>360</v>
      </c>
      <c r="K524">
        <v>1</v>
      </c>
      <c r="L524" s="1" t="s">
        <v>21</v>
      </c>
      <c r="M524" s="1" t="s">
        <v>18</v>
      </c>
      <c r="N524">
        <v>7101</v>
      </c>
      <c r="O524" s="1" t="s">
        <v>643</v>
      </c>
      <c r="P524">
        <v>35</v>
      </c>
      <c r="Q524" s="1" t="s">
        <v>643</v>
      </c>
      <c r="R524" s="1" t="str">
        <f t="shared" si="39"/>
        <v>Medium Risk</v>
      </c>
      <c r="S524" s="1">
        <f t="shared" si="40"/>
        <v>85</v>
      </c>
      <c r="T524" s="1" t="str">
        <f t="shared" si="41"/>
        <v>Low Risk</v>
      </c>
      <c r="U524" s="1" t="str">
        <f t="shared" si="42"/>
        <v>APPROVE</v>
      </c>
      <c r="V524" s="1">
        <f t="shared" si="43"/>
        <v>733.76457387937614</v>
      </c>
    </row>
    <row r="525" spans="1:22" x14ac:dyDescent="0.3">
      <c r="A525" s="1" t="s">
        <v>548</v>
      </c>
      <c r="B525" s="1" t="s">
        <v>14</v>
      </c>
      <c r="C525" s="1" t="s">
        <v>20</v>
      </c>
      <c r="D525">
        <v>2</v>
      </c>
      <c r="E525" s="1" t="s">
        <v>16</v>
      </c>
      <c r="F525" s="1" t="s">
        <v>20</v>
      </c>
      <c r="G525">
        <v>7948</v>
      </c>
      <c r="H525">
        <v>7166</v>
      </c>
      <c r="I525">
        <v>480</v>
      </c>
      <c r="J525">
        <v>360</v>
      </c>
      <c r="K525">
        <v>1</v>
      </c>
      <c r="L525" s="1" t="s">
        <v>21</v>
      </c>
      <c r="M525" s="1" t="s">
        <v>18</v>
      </c>
      <c r="N525">
        <v>15114</v>
      </c>
      <c r="O525" s="1" t="s">
        <v>645</v>
      </c>
      <c r="P525">
        <v>45</v>
      </c>
      <c r="Q525" s="1" t="s">
        <v>645</v>
      </c>
      <c r="R525" s="1" t="str">
        <f t="shared" si="39"/>
        <v>Low Risk</v>
      </c>
      <c r="S525" s="1">
        <f t="shared" si="40"/>
        <v>85</v>
      </c>
      <c r="T525" s="1" t="str">
        <f t="shared" si="41"/>
        <v>Low Risk</v>
      </c>
      <c r="U525" s="1" t="str">
        <f t="shared" si="42"/>
        <v>APPROVE</v>
      </c>
      <c r="V525" s="1">
        <f t="shared" si="43"/>
        <v>3522.0699546210058</v>
      </c>
    </row>
    <row r="526" spans="1:22" x14ac:dyDescent="0.3">
      <c r="A526" s="1" t="s">
        <v>549</v>
      </c>
      <c r="B526" s="1" t="s">
        <v>14</v>
      </c>
      <c r="C526" s="1" t="s">
        <v>15</v>
      </c>
      <c r="D526">
        <v>0</v>
      </c>
      <c r="E526" s="1" t="s">
        <v>16</v>
      </c>
      <c r="F526" s="1" t="s">
        <v>15</v>
      </c>
      <c r="G526">
        <v>4680</v>
      </c>
      <c r="H526">
        <v>2087</v>
      </c>
      <c r="I526">
        <v>146</v>
      </c>
      <c r="J526">
        <v>360</v>
      </c>
      <c r="K526">
        <v>1</v>
      </c>
      <c r="L526" s="1" t="s">
        <v>31</v>
      </c>
      <c r="M526" s="1" t="s">
        <v>22</v>
      </c>
      <c r="N526">
        <v>6767</v>
      </c>
      <c r="O526" s="1" t="s">
        <v>643</v>
      </c>
      <c r="P526">
        <v>35</v>
      </c>
      <c r="Q526" s="1" t="s">
        <v>643</v>
      </c>
      <c r="R526" s="1" t="str">
        <f t="shared" si="39"/>
        <v>Medium Risk</v>
      </c>
      <c r="S526" s="1">
        <f t="shared" si="40"/>
        <v>65</v>
      </c>
      <c r="T526" s="1" t="str">
        <f t="shared" si="41"/>
        <v>Low Risk</v>
      </c>
      <c r="U526" s="1" t="str">
        <f t="shared" si="42"/>
        <v>APPROVE</v>
      </c>
      <c r="V526" s="1">
        <f t="shared" si="43"/>
        <v>1071.2962778638891</v>
      </c>
    </row>
    <row r="527" spans="1:22" x14ac:dyDescent="0.3">
      <c r="A527" s="1" t="s">
        <v>550</v>
      </c>
      <c r="B527" s="1" t="s">
        <v>14</v>
      </c>
      <c r="C527" s="1" t="s">
        <v>20</v>
      </c>
      <c r="D527">
        <v>2</v>
      </c>
      <c r="E527" s="1" t="s">
        <v>16</v>
      </c>
      <c r="F527" s="1" t="s">
        <v>20</v>
      </c>
      <c r="G527">
        <v>17500</v>
      </c>
      <c r="H527">
        <v>0</v>
      </c>
      <c r="I527">
        <v>400</v>
      </c>
      <c r="J527">
        <v>360</v>
      </c>
      <c r="K527">
        <v>1</v>
      </c>
      <c r="L527" s="1" t="s">
        <v>21</v>
      </c>
      <c r="M527" s="1" t="s">
        <v>18</v>
      </c>
      <c r="N527">
        <v>17500</v>
      </c>
      <c r="O527" s="1" t="s">
        <v>645</v>
      </c>
      <c r="P527">
        <v>45</v>
      </c>
      <c r="Q527" s="1" t="s">
        <v>645</v>
      </c>
      <c r="R527" s="1" t="str">
        <f t="shared" si="39"/>
        <v>Low Risk</v>
      </c>
      <c r="S527" s="1">
        <f t="shared" si="40"/>
        <v>85</v>
      </c>
      <c r="T527" s="1" t="str">
        <f t="shared" si="41"/>
        <v>Low Risk</v>
      </c>
      <c r="U527" s="1" t="str">
        <f t="shared" si="42"/>
        <v>APPROVE</v>
      </c>
      <c r="V527" s="1">
        <f t="shared" si="43"/>
        <v>2935.0582955175046</v>
      </c>
    </row>
    <row r="528" spans="1:22" x14ac:dyDescent="0.3">
      <c r="A528" s="1" t="s">
        <v>551</v>
      </c>
      <c r="B528" s="1" t="s">
        <v>14</v>
      </c>
      <c r="C528" s="1" t="s">
        <v>20</v>
      </c>
      <c r="D528">
        <v>0</v>
      </c>
      <c r="E528" s="1" t="s">
        <v>16</v>
      </c>
      <c r="F528" s="1" t="s">
        <v>15</v>
      </c>
      <c r="G528">
        <v>3775</v>
      </c>
      <c r="H528">
        <v>0</v>
      </c>
      <c r="I528">
        <v>110</v>
      </c>
      <c r="J528">
        <v>360</v>
      </c>
      <c r="K528">
        <v>1</v>
      </c>
      <c r="L528" s="1" t="s">
        <v>31</v>
      </c>
      <c r="M528" s="1" t="s">
        <v>18</v>
      </c>
      <c r="N528">
        <v>3775</v>
      </c>
      <c r="O528" s="1" t="s">
        <v>643</v>
      </c>
      <c r="P528">
        <v>35</v>
      </c>
      <c r="Q528" s="1" t="s">
        <v>643</v>
      </c>
      <c r="R528" s="1" t="str">
        <f t="shared" si="39"/>
        <v>Medium Risk</v>
      </c>
      <c r="S528" s="1">
        <f t="shared" si="40"/>
        <v>65</v>
      </c>
      <c r="T528" s="1" t="str">
        <f t="shared" si="41"/>
        <v>Low Risk</v>
      </c>
      <c r="U528" s="1" t="str">
        <f t="shared" si="42"/>
        <v>APPROVE</v>
      </c>
      <c r="V528" s="1">
        <f t="shared" si="43"/>
        <v>807.14103126731391</v>
      </c>
    </row>
    <row r="529" spans="1:22" x14ac:dyDescent="0.3">
      <c r="A529" s="1" t="s">
        <v>552</v>
      </c>
      <c r="B529" s="1" t="s">
        <v>14</v>
      </c>
      <c r="C529" s="1" t="s">
        <v>20</v>
      </c>
      <c r="D529">
        <v>1</v>
      </c>
      <c r="E529" s="1" t="s">
        <v>25</v>
      </c>
      <c r="F529" s="1" t="s">
        <v>15</v>
      </c>
      <c r="G529">
        <v>5285</v>
      </c>
      <c r="H529">
        <v>1430</v>
      </c>
      <c r="I529">
        <v>161</v>
      </c>
      <c r="J529">
        <v>360</v>
      </c>
      <c r="K529">
        <v>0</v>
      </c>
      <c r="L529" s="1" t="s">
        <v>31</v>
      </c>
      <c r="M529" s="1" t="s">
        <v>18</v>
      </c>
      <c r="N529">
        <v>6715</v>
      </c>
      <c r="O529" s="1" t="s">
        <v>643</v>
      </c>
      <c r="P529">
        <v>15</v>
      </c>
      <c r="Q529" s="1" t="s">
        <v>643</v>
      </c>
      <c r="R529" s="1" t="str">
        <f t="shared" si="39"/>
        <v>High Risk</v>
      </c>
      <c r="S529" s="1">
        <f t="shared" si="40"/>
        <v>25</v>
      </c>
      <c r="T529" s="1" t="str">
        <f t="shared" si="41"/>
        <v>Low Risk</v>
      </c>
      <c r="U529" s="1" t="str">
        <f t="shared" si="42"/>
        <v>REVIEW</v>
      </c>
      <c r="V529" s="1">
        <f t="shared" si="43"/>
        <v>1181.3609639457957</v>
      </c>
    </row>
    <row r="530" spans="1:22" x14ac:dyDescent="0.3">
      <c r="A530" s="1" t="s">
        <v>553</v>
      </c>
      <c r="B530" s="1" t="s">
        <v>14</v>
      </c>
      <c r="C530" s="1" t="s">
        <v>15</v>
      </c>
      <c r="D530">
        <v>1</v>
      </c>
      <c r="E530" s="1" t="s">
        <v>25</v>
      </c>
      <c r="F530" s="1" t="s">
        <v>15</v>
      </c>
      <c r="G530">
        <v>2679</v>
      </c>
      <c r="H530">
        <v>1302</v>
      </c>
      <c r="I530">
        <v>94</v>
      </c>
      <c r="J530">
        <v>360</v>
      </c>
      <c r="K530">
        <v>1</v>
      </c>
      <c r="L530" s="1" t="s">
        <v>31</v>
      </c>
      <c r="M530" s="1" t="s">
        <v>18</v>
      </c>
      <c r="N530">
        <v>3981</v>
      </c>
      <c r="O530" s="1" t="s">
        <v>643</v>
      </c>
      <c r="P530">
        <v>15</v>
      </c>
      <c r="Q530" s="1" t="s">
        <v>643</v>
      </c>
      <c r="R530" s="1" t="str">
        <f t="shared" si="39"/>
        <v>Medium Risk</v>
      </c>
      <c r="S530" s="1">
        <f t="shared" si="40"/>
        <v>45</v>
      </c>
      <c r="T530" s="1" t="str">
        <f t="shared" si="41"/>
        <v>Low Risk</v>
      </c>
      <c r="U530" s="1" t="str">
        <f t="shared" si="42"/>
        <v>APPROVE</v>
      </c>
      <c r="V530" s="1">
        <f t="shared" si="43"/>
        <v>689.73869944661362</v>
      </c>
    </row>
    <row r="531" spans="1:22" x14ac:dyDescent="0.3">
      <c r="A531" s="1" t="s">
        <v>554</v>
      </c>
      <c r="B531" s="1" t="s">
        <v>14</v>
      </c>
      <c r="C531" s="1" t="s">
        <v>15</v>
      </c>
      <c r="D531">
        <v>0</v>
      </c>
      <c r="E531" s="1" t="s">
        <v>25</v>
      </c>
      <c r="F531" s="1" t="s">
        <v>15</v>
      </c>
      <c r="G531">
        <v>6783</v>
      </c>
      <c r="H531">
        <v>0</v>
      </c>
      <c r="I531">
        <v>130</v>
      </c>
      <c r="J531">
        <v>360</v>
      </c>
      <c r="K531">
        <v>1</v>
      </c>
      <c r="L531" s="1" t="s">
        <v>31</v>
      </c>
      <c r="M531" s="1" t="s">
        <v>18</v>
      </c>
      <c r="N531">
        <v>6783</v>
      </c>
      <c r="O531" s="1" t="s">
        <v>643</v>
      </c>
      <c r="P531">
        <v>15</v>
      </c>
      <c r="Q531" s="1" t="s">
        <v>643</v>
      </c>
      <c r="R531" s="1" t="str">
        <f t="shared" si="39"/>
        <v>Medium Risk</v>
      </c>
      <c r="S531" s="1">
        <f t="shared" si="40"/>
        <v>65</v>
      </c>
      <c r="T531" s="1" t="str">
        <f t="shared" si="41"/>
        <v>Low Risk</v>
      </c>
      <c r="U531" s="1" t="str">
        <f t="shared" si="42"/>
        <v>APPROVE</v>
      </c>
      <c r="V531" s="1">
        <f t="shared" si="43"/>
        <v>953.89394604318898</v>
      </c>
    </row>
    <row r="532" spans="1:22" x14ac:dyDescent="0.3">
      <c r="A532" s="1" t="s">
        <v>555</v>
      </c>
      <c r="B532" s="1" t="s">
        <v>14</v>
      </c>
      <c r="C532" s="1" t="s">
        <v>20</v>
      </c>
      <c r="D532">
        <v>0</v>
      </c>
      <c r="E532" s="1" t="s">
        <v>16</v>
      </c>
      <c r="F532" s="1" t="s">
        <v>15</v>
      </c>
      <c r="G532">
        <v>1025</v>
      </c>
      <c r="H532">
        <v>5500</v>
      </c>
      <c r="I532">
        <v>216</v>
      </c>
      <c r="J532">
        <v>360</v>
      </c>
      <c r="K532">
        <v>0</v>
      </c>
      <c r="L532" s="1" t="s">
        <v>21</v>
      </c>
      <c r="M532" s="1" t="s">
        <v>18</v>
      </c>
      <c r="N532">
        <v>6525</v>
      </c>
      <c r="O532" s="1" t="s">
        <v>643</v>
      </c>
      <c r="P532">
        <v>35</v>
      </c>
      <c r="Q532" s="1" t="s">
        <v>643</v>
      </c>
      <c r="R532" s="1" t="str">
        <f t="shared" si="39"/>
        <v>High Risk</v>
      </c>
      <c r="S532" s="1">
        <f t="shared" si="40"/>
        <v>25</v>
      </c>
      <c r="T532" s="1" t="str">
        <f t="shared" si="41"/>
        <v>Low Risk</v>
      </c>
      <c r="U532" s="1" t="str">
        <f t="shared" si="42"/>
        <v>REVIEW</v>
      </c>
      <c r="V532" s="1">
        <f t="shared" si="43"/>
        <v>1584.9314795794526</v>
      </c>
    </row>
    <row r="533" spans="1:22" x14ac:dyDescent="0.3">
      <c r="A533" s="1" t="s">
        <v>556</v>
      </c>
      <c r="B533" s="1" t="s">
        <v>14</v>
      </c>
      <c r="C533" s="1" t="s">
        <v>20</v>
      </c>
      <c r="D533">
        <v>3</v>
      </c>
      <c r="E533" s="1" t="s">
        <v>16</v>
      </c>
      <c r="F533" s="1" t="s">
        <v>15</v>
      </c>
      <c r="G533">
        <v>4281</v>
      </c>
      <c r="H533">
        <v>0</v>
      </c>
      <c r="I533">
        <v>100</v>
      </c>
      <c r="J533">
        <v>360</v>
      </c>
      <c r="K533">
        <v>1</v>
      </c>
      <c r="L533" s="1" t="s">
        <v>17</v>
      </c>
      <c r="M533" s="1" t="s">
        <v>18</v>
      </c>
      <c r="N533">
        <v>4281</v>
      </c>
      <c r="O533" s="1" t="s">
        <v>643</v>
      </c>
      <c r="P533">
        <v>40</v>
      </c>
      <c r="Q533" s="1" t="s">
        <v>643</v>
      </c>
      <c r="R533" s="1" t="str">
        <f t="shared" si="39"/>
        <v>Medium Risk</v>
      </c>
      <c r="S533" s="1">
        <f t="shared" si="40"/>
        <v>70</v>
      </c>
      <c r="T533" s="1" t="str">
        <f t="shared" si="41"/>
        <v>Low Risk</v>
      </c>
      <c r="U533" s="1" t="str">
        <f t="shared" si="42"/>
        <v>APPROVE</v>
      </c>
      <c r="V533" s="1">
        <f t="shared" si="43"/>
        <v>733.76457387937614</v>
      </c>
    </row>
    <row r="534" spans="1:22" x14ac:dyDescent="0.3">
      <c r="A534" s="1" t="s">
        <v>557</v>
      </c>
      <c r="B534" s="1" t="s">
        <v>14</v>
      </c>
      <c r="C534" s="1" t="s">
        <v>15</v>
      </c>
      <c r="D534">
        <v>2</v>
      </c>
      <c r="E534" s="1" t="s">
        <v>16</v>
      </c>
      <c r="F534" s="1" t="s">
        <v>15</v>
      </c>
      <c r="G534">
        <v>3588</v>
      </c>
      <c r="H534">
        <v>0</v>
      </c>
      <c r="I534">
        <v>110</v>
      </c>
      <c r="J534">
        <v>360</v>
      </c>
      <c r="K534">
        <v>0</v>
      </c>
      <c r="L534" s="1" t="s">
        <v>21</v>
      </c>
      <c r="M534" s="1" t="s">
        <v>22</v>
      </c>
      <c r="N534">
        <v>3588</v>
      </c>
      <c r="O534" s="1" t="s">
        <v>643</v>
      </c>
      <c r="P534">
        <v>35</v>
      </c>
      <c r="Q534" s="1" t="s">
        <v>643</v>
      </c>
      <c r="R534" s="1" t="str">
        <f t="shared" si="39"/>
        <v>High Risk</v>
      </c>
      <c r="S534" s="1">
        <f t="shared" si="40"/>
        <v>25</v>
      </c>
      <c r="T534" s="1" t="str">
        <f t="shared" si="41"/>
        <v>Low Risk</v>
      </c>
      <c r="U534" s="1" t="str">
        <f t="shared" si="42"/>
        <v>REVIEW</v>
      </c>
      <c r="V534" s="1">
        <f t="shared" si="43"/>
        <v>807.14103126731391</v>
      </c>
    </row>
    <row r="535" spans="1:22" x14ac:dyDescent="0.3">
      <c r="A535" s="1" t="s">
        <v>558</v>
      </c>
      <c r="B535" s="1" t="s">
        <v>14</v>
      </c>
      <c r="C535" s="1" t="s">
        <v>15</v>
      </c>
      <c r="D535">
        <v>1</v>
      </c>
      <c r="E535" s="1" t="s">
        <v>16</v>
      </c>
      <c r="F535" s="1" t="s">
        <v>15</v>
      </c>
      <c r="G535">
        <v>11250</v>
      </c>
      <c r="H535">
        <v>0</v>
      </c>
      <c r="I535">
        <v>196</v>
      </c>
      <c r="J535">
        <v>360</v>
      </c>
      <c r="K535">
        <v>0</v>
      </c>
      <c r="L535" s="1" t="s">
        <v>31</v>
      </c>
      <c r="M535" s="1" t="s">
        <v>22</v>
      </c>
      <c r="N535">
        <v>11250</v>
      </c>
      <c r="O535" s="1" t="s">
        <v>645</v>
      </c>
      <c r="P535">
        <v>45</v>
      </c>
      <c r="Q535" s="1" t="s">
        <v>645</v>
      </c>
      <c r="R535" s="1" t="str">
        <f t="shared" si="39"/>
        <v>High Risk</v>
      </c>
      <c r="S535" s="1">
        <f t="shared" si="40"/>
        <v>45</v>
      </c>
      <c r="T535" s="1" t="str">
        <f t="shared" si="41"/>
        <v>Low Risk</v>
      </c>
      <c r="U535" s="1" t="str">
        <f t="shared" si="42"/>
        <v>REVIEW</v>
      </c>
      <c r="V535" s="1">
        <f t="shared" si="43"/>
        <v>1438.1785648035773</v>
      </c>
    </row>
    <row r="536" spans="1:22" x14ac:dyDescent="0.3">
      <c r="A536" s="1" t="s">
        <v>559</v>
      </c>
      <c r="B536" s="1" t="s">
        <v>42</v>
      </c>
      <c r="C536" s="1" t="s">
        <v>15</v>
      </c>
      <c r="D536">
        <v>0</v>
      </c>
      <c r="E536" s="1" t="s">
        <v>25</v>
      </c>
      <c r="F536" s="1" t="s">
        <v>20</v>
      </c>
      <c r="G536">
        <v>18165</v>
      </c>
      <c r="H536">
        <v>0</v>
      </c>
      <c r="I536">
        <v>125</v>
      </c>
      <c r="J536">
        <v>360</v>
      </c>
      <c r="K536">
        <v>1</v>
      </c>
      <c r="L536" s="1" t="s">
        <v>17</v>
      </c>
      <c r="M536" s="1" t="s">
        <v>18</v>
      </c>
      <c r="N536">
        <v>18165</v>
      </c>
      <c r="O536" s="1" t="s">
        <v>645</v>
      </c>
      <c r="P536">
        <v>30</v>
      </c>
      <c r="Q536" s="1" t="s">
        <v>645</v>
      </c>
      <c r="R536" s="1" t="str">
        <f t="shared" si="39"/>
        <v>Low Risk</v>
      </c>
      <c r="S536" s="1">
        <f t="shared" si="40"/>
        <v>70</v>
      </c>
      <c r="T536" s="1" t="str">
        <f t="shared" si="41"/>
        <v>Low Risk</v>
      </c>
      <c r="U536" s="1" t="str">
        <f t="shared" si="42"/>
        <v>APPROVE</v>
      </c>
      <c r="V536" s="1">
        <f t="shared" si="43"/>
        <v>917.20571734922032</v>
      </c>
    </row>
    <row r="537" spans="1:22" x14ac:dyDescent="0.3">
      <c r="A537" s="1" t="s">
        <v>560</v>
      </c>
      <c r="B537" s="1" t="s">
        <v>14</v>
      </c>
      <c r="C537" s="1" t="s">
        <v>15</v>
      </c>
      <c r="D537">
        <v>0</v>
      </c>
      <c r="E537" s="1" t="s">
        <v>25</v>
      </c>
      <c r="F537" s="1" t="s">
        <v>15</v>
      </c>
      <c r="G537">
        <v>2550</v>
      </c>
      <c r="H537">
        <v>2042</v>
      </c>
      <c r="I537">
        <v>126</v>
      </c>
      <c r="J537">
        <v>360</v>
      </c>
      <c r="K537">
        <v>1</v>
      </c>
      <c r="L537" s="1" t="s">
        <v>21</v>
      </c>
      <c r="M537" s="1" t="s">
        <v>18</v>
      </c>
      <c r="N537">
        <v>4592</v>
      </c>
      <c r="O537" s="1" t="s">
        <v>643</v>
      </c>
      <c r="P537">
        <v>15</v>
      </c>
      <c r="Q537" s="1" t="s">
        <v>643</v>
      </c>
      <c r="R537" s="1" t="str">
        <f t="shared" si="39"/>
        <v>Medium Risk</v>
      </c>
      <c r="S537" s="1">
        <f t="shared" si="40"/>
        <v>45</v>
      </c>
      <c r="T537" s="1" t="str">
        <f t="shared" si="41"/>
        <v>Low Risk</v>
      </c>
      <c r="U537" s="1" t="str">
        <f t="shared" si="42"/>
        <v>APPROVE</v>
      </c>
      <c r="V537" s="1">
        <f t="shared" si="43"/>
        <v>924.54336308801396</v>
      </c>
    </row>
    <row r="538" spans="1:22" x14ac:dyDescent="0.3">
      <c r="A538" s="1" t="s">
        <v>561</v>
      </c>
      <c r="B538" s="1" t="s">
        <v>14</v>
      </c>
      <c r="C538" s="1" t="s">
        <v>20</v>
      </c>
      <c r="D538">
        <v>0</v>
      </c>
      <c r="E538" s="1" t="s">
        <v>16</v>
      </c>
      <c r="F538" s="1" t="s">
        <v>15</v>
      </c>
      <c r="G538">
        <v>6133</v>
      </c>
      <c r="H538">
        <v>3906</v>
      </c>
      <c r="I538">
        <v>324</v>
      </c>
      <c r="J538">
        <v>360</v>
      </c>
      <c r="K538">
        <v>1</v>
      </c>
      <c r="L538" s="1" t="s">
        <v>17</v>
      </c>
      <c r="M538" s="1" t="s">
        <v>18</v>
      </c>
      <c r="N538">
        <v>10039</v>
      </c>
      <c r="O538" s="1" t="s">
        <v>645</v>
      </c>
      <c r="P538">
        <v>50</v>
      </c>
      <c r="Q538" s="1" t="s">
        <v>645</v>
      </c>
      <c r="R538" s="1" t="str">
        <f t="shared" si="39"/>
        <v>Low Risk</v>
      </c>
      <c r="S538" s="1">
        <f t="shared" si="40"/>
        <v>90</v>
      </c>
      <c r="T538" s="1" t="str">
        <f t="shared" si="41"/>
        <v>Low Risk</v>
      </c>
      <c r="U538" s="1" t="str">
        <f t="shared" si="42"/>
        <v>APPROVE</v>
      </c>
      <c r="V538" s="1">
        <f t="shared" si="43"/>
        <v>2377.3972193691789</v>
      </c>
    </row>
    <row r="539" spans="1:22" x14ac:dyDescent="0.3">
      <c r="A539" s="1" t="s">
        <v>562</v>
      </c>
      <c r="B539" s="1" t="s">
        <v>14</v>
      </c>
      <c r="C539" s="1" t="s">
        <v>15</v>
      </c>
      <c r="D539">
        <v>2</v>
      </c>
      <c r="E539" s="1" t="s">
        <v>16</v>
      </c>
      <c r="F539" s="1" t="s">
        <v>15</v>
      </c>
      <c r="G539">
        <v>3617</v>
      </c>
      <c r="H539">
        <v>0</v>
      </c>
      <c r="I539">
        <v>107</v>
      </c>
      <c r="J539">
        <v>360</v>
      </c>
      <c r="K539">
        <v>1</v>
      </c>
      <c r="L539" s="1" t="s">
        <v>31</v>
      </c>
      <c r="M539" s="1" t="s">
        <v>18</v>
      </c>
      <c r="N539">
        <v>3617</v>
      </c>
      <c r="O539" s="1" t="s">
        <v>643</v>
      </c>
      <c r="P539">
        <v>35</v>
      </c>
      <c r="Q539" s="1" t="s">
        <v>643</v>
      </c>
      <c r="R539" s="1" t="str">
        <f t="shared" si="39"/>
        <v>Medium Risk</v>
      </c>
      <c r="S539" s="1">
        <f t="shared" si="40"/>
        <v>65</v>
      </c>
      <c r="T539" s="1" t="str">
        <f t="shared" si="41"/>
        <v>Low Risk</v>
      </c>
      <c r="U539" s="1" t="str">
        <f t="shared" si="42"/>
        <v>APPROVE</v>
      </c>
      <c r="V539" s="1">
        <f t="shared" si="43"/>
        <v>785.12809405093253</v>
      </c>
    </row>
    <row r="540" spans="1:22" x14ac:dyDescent="0.3">
      <c r="A540" s="1" t="s">
        <v>563</v>
      </c>
      <c r="B540" s="1" t="s">
        <v>14</v>
      </c>
      <c r="C540" s="1" t="s">
        <v>20</v>
      </c>
      <c r="D540">
        <v>0</v>
      </c>
      <c r="E540" s="1" t="s">
        <v>25</v>
      </c>
      <c r="F540" s="1" t="s">
        <v>15</v>
      </c>
      <c r="G540">
        <v>2917</v>
      </c>
      <c r="H540">
        <v>536</v>
      </c>
      <c r="I540">
        <v>66</v>
      </c>
      <c r="J540">
        <v>360</v>
      </c>
      <c r="K540">
        <v>1</v>
      </c>
      <c r="L540" s="1" t="s">
        <v>21</v>
      </c>
      <c r="M540" s="1" t="s">
        <v>22</v>
      </c>
      <c r="N540">
        <v>3453</v>
      </c>
      <c r="O540" s="1" t="s">
        <v>643</v>
      </c>
      <c r="P540">
        <v>15</v>
      </c>
      <c r="Q540" s="1" t="s">
        <v>643</v>
      </c>
      <c r="R540" s="1" t="str">
        <f t="shared" si="39"/>
        <v>Medium Risk</v>
      </c>
      <c r="S540" s="1">
        <f t="shared" si="40"/>
        <v>45</v>
      </c>
      <c r="T540" s="1" t="str">
        <f t="shared" si="41"/>
        <v>Low Risk</v>
      </c>
      <c r="U540" s="1" t="str">
        <f t="shared" si="42"/>
        <v>APPROVE</v>
      </c>
      <c r="V540" s="1">
        <f t="shared" si="43"/>
        <v>484.28461876038835</v>
      </c>
    </row>
    <row r="541" spans="1:22" x14ac:dyDescent="0.3">
      <c r="A541" s="1" t="s">
        <v>564</v>
      </c>
      <c r="B541" s="1" t="s">
        <v>14</v>
      </c>
      <c r="C541" s="1" t="s">
        <v>20</v>
      </c>
      <c r="D541">
        <v>3</v>
      </c>
      <c r="E541" s="1" t="s">
        <v>16</v>
      </c>
      <c r="F541" s="1" t="s">
        <v>15</v>
      </c>
      <c r="G541">
        <v>6417</v>
      </c>
      <c r="H541">
        <v>0</v>
      </c>
      <c r="I541">
        <v>157</v>
      </c>
      <c r="J541">
        <v>180</v>
      </c>
      <c r="K541">
        <v>1</v>
      </c>
      <c r="L541" s="1" t="s">
        <v>21</v>
      </c>
      <c r="M541" s="1" t="s">
        <v>18</v>
      </c>
      <c r="N541">
        <v>6417</v>
      </c>
      <c r="O541" s="1" t="s">
        <v>643</v>
      </c>
      <c r="P541">
        <v>35</v>
      </c>
      <c r="Q541" s="1" t="s">
        <v>643</v>
      </c>
      <c r="R541" s="1" t="str">
        <f t="shared" si="39"/>
        <v>Medium Risk</v>
      </c>
      <c r="S541" s="1">
        <f t="shared" si="40"/>
        <v>85</v>
      </c>
      <c r="T541" s="1" t="str">
        <f t="shared" si="41"/>
        <v>Low Risk</v>
      </c>
      <c r="U541" s="1" t="str">
        <f t="shared" si="42"/>
        <v>APPROVE</v>
      </c>
      <c r="V541" s="1">
        <f t="shared" si="43"/>
        <v>1500.3737723986519</v>
      </c>
    </row>
    <row r="542" spans="1:22" x14ac:dyDescent="0.3">
      <c r="A542" s="1" t="s">
        <v>565</v>
      </c>
      <c r="B542" s="1" t="s">
        <v>42</v>
      </c>
      <c r="C542" s="1" t="s">
        <v>20</v>
      </c>
      <c r="D542">
        <v>1</v>
      </c>
      <c r="E542" s="1" t="s">
        <v>16</v>
      </c>
      <c r="F542" s="1" t="s">
        <v>15</v>
      </c>
      <c r="G542">
        <v>4608</v>
      </c>
      <c r="H542">
        <v>2845</v>
      </c>
      <c r="I542">
        <v>140</v>
      </c>
      <c r="J542">
        <v>180</v>
      </c>
      <c r="K542">
        <v>1</v>
      </c>
      <c r="L542" s="1" t="s">
        <v>31</v>
      </c>
      <c r="M542" s="1" t="s">
        <v>18</v>
      </c>
      <c r="N542">
        <v>7453</v>
      </c>
      <c r="O542" s="1" t="s">
        <v>643</v>
      </c>
      <c r="P542">
        <v>35</v>
      </c>
      <c r="Q542" s="1" t="s">
        <v>643</v>
      </c>
      <c r="R542" s="1" t="str">
        <f t="shared" si="39"/>
        <v>Medium Risk</v>
      </c>
      <c r="S542" s="1">
        <f t="shared" si="40"/>
        <v>65</v>
      </c>
      <c r="T542" s="1" t="str">
        <f t="shared" si="41"/>
        <v>Low Risk</v>
      </c>
      <c r="U542" s="1" t="str">
        <f t="shared" si="42"/>
        <v>APPROVE</v>
      </c>
      <c r="V542" s="1">
        <f t="shared" si="43"/>
        <v>1337.9129180624921</v>
      </c>
    </row>
    <row r="543" spans="1:22" x14ac:dyDescent="0.3">
      <c r="A543" s="1" t="s">
        <v>566</v>
      </c>
      <c r="B543" s="1" t="s">
        <v>42</v>
      </c>
      <c r="C543" s="1" t="s">
        <v>15</v>
      </c>
      <c r="D543">
        <v>0</v>
      </c>
      <c r="E543" s="1" t="s">
        <v>16</v>
      </c>
      <c r="F543" s="1" t="s">
        <v>15</v>
      </c>
      <c r="G543">
        <v>2138</v>
      </c>
      <c r="H543">
        <v>0</v>
      </c>
      <c r="I543">
        <v>99</v>
      </c>
      <c r="J543">
        <v>360</v>
      </c>
      <c r="K543">
        <v>0</v>
      </c>
      <c r="L543" s="1" t="s">
        <v>31</v>
      </c>
      <c r="M543" s="1" t="s">
        <v>22</v>
      </c>
      <c r="N543">
        <v>2138</v>
      </c>
      <c r="O543" s="1" t="s">
        <v>644</v>
      </c>
      <c r="P543">
        <v>25</v>
      </c>
      <c r="Q543" s="1" t="s">
        <v>644</v>
      </c>
      <c r="R543" s="1" t="str">
        <f t="shared" si="39"/>
        <v>High Risk</v>
      </c>
      <c r="S543" s="1">
        <f t="shared" si="40"/>
        <v>25</v>
      </c>
      <c r="T543" s="1" t="str">
        <f t="shared" si="41"/>
        <v>Low Risk</v>
      </c>
      <c r="U543" s="1" t="str">
        <f t="shared" si="42"/>
        <v>REVIEW</v>
      </c>
      <c r="V543" s="1">
        <f t="shared" si="43"/>
        <v>726.42692814058239</v>
      </c>
    </row>
    <row r="544" spans="1:22" x14ac:dyDescent="0.3">
      <c r="A544" s="1" t="s">
        <v>567</v>
      </c>
      <c r="B544" s="1" t="s">
        <v>42</v>
      </c>
      <c r="C544" s="1" t="s">
        <v>15</v>
      </c>
      <c r="D544">
        <v>1</v>
      </c>
      <c r="E544" s="1" t="s">
        <v>16</v>
      </c>
      <c r="F544" s="1" t="s">
        <v>15</v>
      </c>
      <c r="G544">
        <v>3652</v>
      </c>
      <c r="H544">
        <v>0</v>
      </c>
      <c r="I544">
        <v>95</v>
      </c>
      <c r="J544">
        <v>360</v>
      </c>
      <c r="K544">
        <v>1</v>
      </c>
      <c r="L544" s="1" t="s">
        <v>31</v>
      </c>
      <c r="M544" s="1" t="s">
        <v>18</v>
      </c>
      <c r="N544">
        <v>3652</v>
      </c>
      <c r="O544" s="1" t="s">
        <v>643</v>
      </c>
      <c r="P544">
        <v>35</v>
      </c>
      <c r="Q544" s="1" t="s">
        <v>643</v>
      </c>
      <c r="R544" s="1" t="str">
        <f t="shared" si="39"/>
        <v>Medium Risk</v>
      </c>
      <c r="S544" s="1">
        <f t="shared" si="40"/>
        <v>65</v>
      </c>
      <c r="T544" s="1" t="str">
        <f t="shared" si="41"/>
        <v>Low Risk</v>
      </c>
      <c r="U544" s="1" t="str">
        <f t="shared" si="42"/>
        <v>APPROVE</v>
      </c>
      <c r="V544" s="1">
        <f t="shared" si="43"/>
        <v>697.07634518540738</v>
      </c>
    </row>
    <row r="545" spans="1:22" x14ac:dyDescent="0.3">
      <c r="A545" s="1" t="s">
        <v>568</v>
      </c>
      <c r="B545" s="1" t="s">
        <v>14</v>
      </c>
      <c r="C545" s="1" t="s">
        <v>20</v>
      </c>
      <c r="D545">
        <v>1</v>
      </c>
      <c r="E545" s="1" t="s">
        <v>25</v>
      </c>
      <c r="F545" s="1" t="s">
        <v>15</v>
      </c>
      <c r="G545">
        <v>2239</v>
      </c>
      <c r="H545">
        <v>2524</v>
      </c>
      <c r="I545">
        <v>128</v>
      </c>
      <c r="J545">
        <v>360</v>
      </c>
      <c r="K545">
        <v>1</v>
      </c>
      <c r="L545" s="1" t="s">
        <v>17</v>
      </c>
      <c r="M545" s="1" t="s">
        <v>18</v>
      </c>
      <c r="N545">
        <v>4763</v>
      </c>
      <c r="O545" s="1" t="s">
        <v>643</v>
      </c>
      <c r="P545">
        <v>20</v>
      </c>
      <c r="Q545" s="1" t="s">
        <v>643</v>
      </c>
      <c r="R545" s="1" t="str">
        <f t="shared" si="39"/>
        <v>Medium Risk</v>
      </c>
      <c r="S545" s="1">
        <f t="shared" si="40"/>
        <v>50</v>
      </c>
      <c r="T545" s="1" t="str">
        <f t="shared" si="41"/>
        <v>Low Risk</v>
      </c>
      <c r="U545" s="1" t="str">
        <f t="shared" si="42"/>
        <v>APPROVE</v>
      </c>
      <c r="V545" s="1">
        <f t="shared" si="43"/>
        <v>939.21865456560147</v>
      </c>
    </row>
    <row r="546" spans="1:22" x14ac:dyDescent="0.3">
      <c r="A546" s="1" t="s">
        <v>569</v>
      </c>
      <c r="B546" s="1" t="s">
        <v>42</v>
      </c>
      <c r="C546" s="1" t="s">
        <v>20</v>
      </c>
      <c r="D546">
        <v>0</v>
      </c>
      <c r="E546" s="1" t="s">
        <v>25</v>
      </c>
      <c r="F546" s="1" t="s">
        <v>15</v>
      </c>
      <c r="G546">
        <v>3017</v>
      </c>
      <c r="H546">
        <v>663</v>
      </c>
      <c r="I546">
        <v>102</v>
      </c>
      <c r="J546">
        <v>360</v>
      </c>
      <c r="K546">
        <v>0</v>
      </c>
      <c r="L546" s="1" t="s">
        <v>31</v>
      </c>
      <c r="M546" s="1" t="s">
        <v>18</v>
      </c>
      <c r="N546">
        <v>3680</v>
      </c>
      <c r="O546" s="1" t="s">
        <v>643</v>
      </c>
      <c r="P546">
        <v>15</v>
      </c>
      <c r="Q546" s="1" t="s">
        <v>643</v>
      </c>
      <c r="R546" s="1" t="str">
        <f t="shared" si="39"/>
        <v>High Risk</v>
      </c>
      <c r="S546" s="1">
        <f t="shared" si="40"/>
        <v>5</v>
      </c>
      <c r="T546" s="1" t="str">
        <f t="shared" si="41"/>
        <v>Low Risk</v>
      </c>
      <c r="U546" s="1" t="str">
        <f t="shared" si="42"/>
        <v>REVIEW</v>
      </c>
      <c r="V546" s="1">
        <f t="shared" si="43"/>
        <v>748.43986535696376</v>
      </c>
    </row>
    <row r="547" spans="1:22" x14ac:dyDescent="0.3">
      <c r="A547" s="1" t="s">
        <v>570</v>
      </c>
      <c r="B547" s="1" t="s">
        <v>14</v>
      </c>
      <c r="C547" s="1" t="s">
        <v>20</v>
      </c>
      <c r="D547">
        <v>0</v>
      </c>
      <c r="E547" s="1" t="s">
        <v>16</v>
      </c>
      <c r="F547" s="1" t="s">
        <v>15</v>
      </c>
      <c r="G547">
        <v>2768</v>
      </c>
      <c r="H547">
        <v>1950</v>
      </c>
      <c r="I547">
        <v>155</v>
      </c>
      <c r="J547">
        <v>360</v>
      </c>
      <c r="K547">
        <v>1</v>
      </c>
      <c r="L547" s="1" t="s">
        <v>21</v>
      </c>
      <c r="M547" s="1" t="s">
        <v>18</v>
      </c>
      <c r="N547">
        <v>4718</v>
      </c>
      <c r="O547" s="1" t="s">
        <v>643</v>
      </c>
      <c r="P547">
        <v>35</v>
      </c>
      <c r="Q547" s="1" t="s">
        <v>643</v>
      </c>
      <c r="R547" s="1" t="str">
        <f t="shared" si="39"/>
        <v>Medium Risk</v>
      </c>
      <c r="S547" s="1">
        <f t="shared" si="40"/>
        <v>65</v>
      </c>
      <c r="T547" s="1" t="str">
        <f t="shared" si="41"/>
        <v>Low Risk</v>
      </c>
      <c r="U547" s="1" t="str">
        <f t="shared" si="42"/>
        <v>APPROVE</v>
      </c>
      <c r="V547" s="1">
        <f t="shared" si="43"/>
        <v>1137.3350895130332</v>
      </c>
    </row>
    <row r="548" spans="1:22" x14ac:dyDescent="0.3">
      <c r="A548" s="1" t="s">
        <v>571</v>
      </c>
      <c r="B548" s="1" t="s">
        <v>14</v>
      </c>
      <c r="C548" s="1" t="s">
        <v>15</v>
      </c>
      <c r="D548">
        <v>0</v>
      </c>
      <c r="E548" s="1" t="s">
        <v>25</v>
      </c>
      <c r="F548" s="1" t="s">
        <v>15</v>
      </c>
      <c r="G548">
        <v>3358</v>
      </c>
      <c r="H548">
        <v>0</v>
      </c>
      <c r="I548">
        <v>80</v>
      </c>
      <c r="J548">
        <v>36</v>
      </c>
      <c r="K548">
        <v>1</v>
      </c>
      <c r="L548" s="1" t="s">
        <v>31</v>
      </c>
      <c r="M548" s="1" t="s">
        <v>22</v>
      </c>
      <c r="N548">
        <v>3358</v>
      </c>
      <c r="O548" s="1" t="s">
        <v>643</v>
      </c>
      <c r="P548">
        <v>15</v>
      </c>
      <c r="Q548" s="1" t="s">
        <v>643</v>
      </c>
      <c r="R548" s="1" t="str">
        <f t="shared" si="39"/>
        <v>Medium Risk</v>
      </c>
      <c r="S548" s="1">
        <f t="shared" si="40"/>
        <v>45</v>
      </c>
      <c r="T548" s="1" t="str">
        <f t="shared" si="41"/>
        <v>Low Risk</v>
      </c>
      <c r="U548" s="1" t="str">
        <f t="shared" si="42"/>
        <v>APPROVE</v>
      </c>
      <c r="V548" s="1">
        <f t="shared" si="43"/>
        <v>2506.9092369144678</v>
      </c>
    </row>
    <row r="549" spans="1:22" x14ac:dyDescent="0.3">
      <c r="A549" s="1" t="s">
        <v>572</v>
      </c>
      <c r="B549" s="1" t="s">
        <v>14</v>
      </c>
      <c r="C549" s="1" t="s">
        <v>15</v>
      </c>
      <c r="D549">
        <v>0</v>
      </c>
      <c r="E549" s="1" t="s">
        <v>16</v>
      </c>
      <c r="F549" s="1" t="s">
        <v>15</v>
      </c>
      <c r="G549">
        <v>2526</v>
      </c>
      <c r="H549">
        <v>1783</v>
      </c>
      <c r="I549">
        <v>145</v>
      </c>
      <c r="J549">
        <v>360</v>
      </c>
      <c r="K549">
        <v>1</v>
      </c>
      <c r="L549" s="1" t="s">
        <v>21</v>
      </c>
      <c r="M549" s="1" t="s">
        <v>18</v>
      </c>
      <c r="N549">
        <v>4309</v>
      </c>
      <c r="O549" s="1" t="s">
        <v>643</v>
      </c>
      <c r="P549">
        <v>35</v>
      </c>
      <c r="Q549" s="1" t="s">
        <v>643</v>
      </c>
      <c r="R549" s="1" t="str">
        <f t="shared" si="39"/>
        <v>Medium Risk</v>
      </c>
      <c r="S549" s="1">
        <f t="shared" si="40"/>
        <v>65</v>
      </c>
      <c r="T549" s="1" t="str">
        <f t="shared" si="41"/>
        <v>Low Risk</v>
      </c>
      <c r="U549" s="1" t="str">
        <f t="shared" si="42"/>
        <v>APPROVE</v>
      </c>
      <c r="V549" s="1">
        <f t="shared" si="43"/>
        <v>1063.9586321250956</v>
      </c>
    </row>
    <row r="550" spans="1:22" x14ac:dyDescent="0.3">
      <c r="A550" s="1" t="s">
        <v>573</v>
      </c>
      <c r="B550" s="1" t="s">
        <v>42</v>
      </c>
      <c r="C550" s="1" t="s">
        <v>15</v>
      </c>
      <c r="D550">
        <v>0</v>
      </c>
      <c r="E550" s="1" t="s">
        <v>16</v>
      </c>
      <c r="F550" s="1" t="s">
        <v>15</v>
      </c>
      <c r="G550">
        <v>5000</v>
      </c>
      <c r="H550">
        <v>0</v>
      </c>
      <c r="I550">
        <v>103</v>
      </c>
      <c r="J550">
        <v>360</v>
      </c>
      <c r="K550">
        <v>0</v>
      </c>
      <c r="L550" s="1" t="s">
        <v>31</v>
      </c>
      <c r="M550" s="1" t="s">
        <v>22</v>
      </c>
      <c r="N550">
        <v>5000</v>
      </c>
      <c r="O550" s="1" t="s">
        <v>643</v>
      </c>
      <c r="P550">
        <v>35</v>
      </c>
      <c r="Q550" s="1" t="s">
        <v>643</v>
      </c>
      <c r="R550" s="1" t="str">
        <f t="shared" si="39"/>
        <v>High Risk</v>
      </c>
      <c r="S550" s="1">
        <f t="shared" si="40"/>
        <v>25</v>
      </c>
      <c r="T550" s="1" t="str">
        <f t="shared" si="41"/>
        <v>Low Risk</v>
      </c>
      <c r="U550" s="1" t="str">
        <f t="shared" si="42"/>
        <v>REVIEW</v>
      </c>
      <c r="V550" s="1">
        <f t="shared" si="43"/>
        <v>755.77751109575752</v>
      </c>
    </row>
    <row r="551" spans="1:22" x14ac:dyDescent="0.3">
      <c r="A551" s="1" t="s">
        <v>574</v>
      </c>
      <c r="B551" s="1" t="s">
        <v>14</v>
      </c>
      <c r="C551" s="1" t="s">
        <v>20</v>
      </c>
      <c r="D551">
        <v>0</v>
      </c>
      <c r="E551" s="1" t="s">
        <v>16</v>
      </c>
      <c r="F551" s="1" t="s">
        <v>15</v>
      </c>
      <c r="G551">
        <v>2785</v>
      </c>
      <c r="H551">
        <v>2016</v>
      </c>
      <c r="I551">
        <v>110</v>
      </c>
      <c r="J551">
        <v>360</v>
      </c>
      <c r="K551">
        <v>1</v>
      </c>
      <c r="L551" s="1" t="s">
        <v>21</v>
      </c>
      <c r="M551" s="1" t="s">
        <v>18</v>
      </c>
      <c r="N551">
        <v>4801</v>
      </c>
      <c r="O551" s="1" t="s">
        <v>643</v>
      </c>
      <c r="P551">
        <v>35</v>
      </c>
      <c r="Q551" s="1" t="s">
        <v>643</v>
      </c>
      <c r="R551" s="1" t="str">
        <f t="shared" si="39"/>
        <v>Medium Risk</v>
      </c>
      <c r="S551" s="1">
        <f t="shared" si="40"/>
        <v>65</v>
      </c>
      <c r="T551" s="1" t="str">
        <f t="shared" si="41"/>
        <v>Low Risk</v>
      </c>
      <c r="U551" s="1" t="str">
        <f t="shared" si="42"/>
        <v>APPROVE</v>
      </c>
      <c r="V551" s="1">
        <f t="shared" si="43"/>
        <v>807.14103126731391</v>
      </c>
    </row>
    <row r="552" spans="1:22" x14ac:dyDescent="0.3">
      <c r="A552" s="1" t="s">
        <v>575</v>
      </c>
      <c r="B552" s="1" t="s">
        <v>14</v>
      </c>
      <c r="C552" s="1" t="s">
        <v>20</v>
      </c>
      <c r="D552">
        <v>2</v>
      </c>
      <c r="E552" s="1" t="s">
        <v>16</v>
      </c>
      <c r="F552" s="1" t="s">
        <v>20</v>
      </c>
      <c r="G552">
        <v>6633</v>
      </c>
      <c r="H552">
        <v>0</v>
      </c>
      <c r="I552">
        <v>146</v>
      </c>
      <c r="J552">
        <v>360</v>
      </c>
      <c r="K552">
        <v>0</v>
      </c>
      <c r="L552" s="1" t="s">
        <v>21</v>
      </c>
      <c r="M552" s="1" t="s">
        <v>22</v>
      </c>
      <c r="N552">
        <v>6633</v>
      </c>
      <c r="O552" s="1" t="s">
        <v>643</v>
      </c>
      <c r="P552">
        <v>35</v>
      </c>
      <c r="Q552" s="1" t="s">
        <v>643</v>
      </c>
      <c r="R552" s="1" t="str">
        <f t="shared" si="39"/>
        <v>High Risk</v>
      </c>
      <c r="S552" s="1">
        <f t="shared" si="40"/>
        <v>45</v>
      </c>
      <c r="T552" s="1" t="str">
        <f t="shared" si="41"/>
        <v>Low Risk</v>
      </c>
      <c r="U552" s="1" t="str">
        <f t="shared" si="42"/>
        <v>REVIEW</v>
      </c>
      <c r="V552" s="1">
        <f t="shared" si="43"/>
        <v>1071.2962778638891</v>
      </c>
    </row>
    <row r="553" spans="1:22" x14ac:dyDescent="0.3">
      <c r="A553" s="1" t="s">
        <v>576</v>
      </c>
      <c r="B553" s="1" t="s">
        <v>14</v>
      </c>
      <c r="C553" s="1" t="s">
        <v>20</v>
      </c>
      <c r="D553">
        <v>1</v>
      </c>
      <c r="E553" s="1" t="s">
        <v>25</v>
      </c>
      <c r="F553" s="1" t="s">
        <v>15</v>
      </c>
      <c r="G553">
        <v>2492</v>
      </c>
      <c r="H553">
        <v>2375</v>
      </c>
      <c r="I553">
        <v>146</v>
      </c>
      <c r="J553">
        <v>360</v>
      </c>
      <c r="K553">
        <v>1</v>
      </c>
      <c r="L553" s="1" t="s">
        <v>21</v>
      </c>
      <c r="M553" s="1" t="s">
        <v>18</v>
      </c>
      <c r="N553">
        <v>4867</v>
      </c>
      <c r="O553" s="1" t="s">
        <v>643</v>
      </c>
      <c r="P553">
        <v>15</v>
      </c>
      <c r="Q553" s="1" t="s">
        <v>643</v>
      </c>
      <c r="R553" s="1" t="str">
        <f t="shared" si="39"/>
        <v>Medium Risk</v>
      </c>
      <c r="S553" s="1">
        <f t="shared" si="40"/>
        <v>45</v>
      </c>
      <c r="T553" s="1" t="str">
        <f t="shared" si="41"/>
        <v>Low Risk</v>
      </c>
      <c r="U553" s="1" t="str">
        <f t="shared" si="42"/>
        <v>APPROVE</v>
      </c>
      <c r="V553" s="1">
        <f t="shared" si="43"/>
        <v>1071.2962778638891</v>
      </c>
    </row>
    <row r="554" spans="1:22" x14ac:dyDescent="0.3">
      <c r="A554" s="1" t="s">
        <v>577</v>
      </c>
      <c r="B554" s="1" t="s">
        <v>14</v>
      </c>
      <c r="C554" s="1" t="s">
        <v>20</v>
      </c>
      <c r="D554">
        <v>1</v>
      </c>
      <c r="E554" s="1" t="s">
        <v>16</v>
      </c>
      <c r="F554" s="1" t="s">
        <v>15</v>
      </c>
      <c r="G554">
        <v>3333</v>
      </c>
      <c r="H554">
        <v>3250</v>
      </c>
      <c r="I554">
        <v>158</v>
      </c>
      <c r="J554">
        <v>360</v>
      </c>
      <c r="K554">
        <v>1</v>
      </c>
      <c r="L554" s="1" t="s">
        <v>17</v>
      </c>
      <c r="M554" s="1" t="s">
        <v>18</v>
      </c>
      <c r="N554">
        <v>6583</v>
      </c>
      <c r="O554" s="1" t="s">
        <v>643</v>
      </c>
      <c r="P554">
        <v>40</v>
      </c>
      <c r="Q554" s="1" t="s">
        <v>643</v>
      </c>
      <c r="R554" s="1" t="str">
        <f t="shared" si="39"/>
        <v>Medium Risk</v>
      </c>
      <c r="S554" s="1">
        <f t="shared" si="40"/>
        <v>70</v>
      </c>
      <c r="T554" s="1" t="str">
        <f t="shared" si="41"/>
        <v>Low Risk</v>
      </c>
      <c r="U554" s="1" t="str">
        <f t="shared" si="42"/>
        <v>APPROVE</v>
      </c>
      <c r="V554" s="1">
        <f t="shared" si="43"/>
        <v>1159.3480267294144</v>
      </c>
    </row>
    <row r="555" spans="1:22" x14ac:dyDescent="0.3">
      <c r="A555" s="1" t="s">
        <v>578</v>
      </c>
      <c r="B555" s="1" t="s">
        <v>14</v>
      </c>
      <c r="C555" s="1" t="s">
        <v>20</v>
      </c>
      <c r="D555">
        <v>0</v>
      </c>
      <c r="E555" s="1" t="s">
        <v>25</v>
      </c>
      <c r="F555" s="1" t="s">
        <v>15</v>
      </c>
      <c r="G555">
        <v>2454</v>
      </c>
      <c r="H555">
        <v>2333</v>
      </c>
      <c r="I555">
        <v>181</v>
      </c>
      <c r="J555">
        <v>360</v>
      </c>
      <c r="K555">
        <v>0</v>
      </c>
      <c r="L555" s="1" t="s">
        <v>17</v>
      </c>
      <c r="M555" s="1" t="s">
        <v>22</v>
      </c>
      <c r="N555">
        <v>4787</v>
      </c>
      <c r="O555" s="1" t="s">
        <v>643</v>
      </c>
      <c r="P555">
        <v>20</v>
      </c>
      <c r="Q555" s="1" t="s">
        <v>643</v>
      </c>
      <c r="R555" s="1" t="str">
        <f t="shared" si="39"/>
        <v>High Risk</v>
      </c>
      <c r="S555" s="1">
        <f t="shared" si="40"/>
        <v>10</v>
      </c>
      <c r="T555" s="1" t="str">
        <f t="shared" si="41"/>
        <v>Low Risk</v>
      </c>
      <c r="U555" s="1" t="str">
        <f t="shared" si="42"/>
        <v>REVIEW</v>
      </c>
      <c r="V555" s="1">
        <f t="shared" si="43"/>
        <v>1328.113878721671</v>
      </c>
    </row>
    <row r="556" spans="1:22" x14ac:dyDescent="0.3">
      <c r="A556" s="1" t="s">
        <v>579</v>
      </c>
      <c r="B556" s="1" t="s">
        <v>14</v>
      </c>
      <c r="C556" s="1" t="s">
        <v>20</v>
      </c>
      <c r="D556">
        <v>0</v>
      </c>
      <c r="E556" s="1" t="s">
        <v>16</v>
      </c>
      <c r="F556" s="1" t="s">
        <v>15</v>
      </c>
      <c r="G556">
        <v>3593</v>
      </c>
      <c r="H556">
        <v>4266</v>
      </c>
      <c r="I556">
        <v>132</v>
      </c>
      <c r="J556">
        <v>180</v>
      </c>
      <c r="K556">
        <v>0</v>
      </c>
      <c r="L556" s="1" t="s">
        <v>21</v>
      </c>
      <c r="M556" s="1" t="s">
        <v>22</v>
      </c>
      <c r="N556">
        <v>7859</v>
      </c>
      <c r="O556" s="1" t="s">
        <v>643</v>
      </c>
      <c r="P556">
        <v>35</v>
      </c>
      <c r="Q556" s="1" t="s">
        <v>643</v>
      </c>
      <c r="R556" s="1" t="str">
        <f t="shared" si="39"/>
        <v>High Risk</v>
      </c>
      <c r="S556" s="1">
        <f t="shared" si="40"/>
        <v>25</v>
      </c>
      <c r="T556" s="1" t="str">
        <f t="shared" si="41"/>
        <v>Low Risk</v>
      </c>
      <c r="U556" s="1" t="str">
        <f t="shared" si="42"/>
        <v>REVIEW</v>
      </c>
      <c r="V556" s="1">
        <f t="shared" si="43"/>
        <v>1261.460751316064</v>
      </c>
    </row>
    <row r="557" spans="1:22" x14ac:dyDescent="0.3">
      <c r="A557" s="1" t="s">
        <v>580</v>
      </c>
      <c r="B557" s="1" t="s">
        <v>14</v>
      </c>
      <c r="C557" s="1" t="s">
        <v>20</v>
      </c>
      <c r="D557">
        <v>1</v>
      </c>
      <c r="E557" s="1" t="s">
        <v>16</v>
      </c>
      <c r="F557" s="1" t="s">
        <v>15</v>
      </c>
      <c r="G557">
        <v>5468</v>
      </c>
      <c r="H557">
        <v>1032</v>
      </c>
      <c r="I557">
        <v>26</v>
      </c>
      <c r="J557">
        <v>360</v>
      </c>
      <c r="K557">
        <v>1</v>
      </c>
      <c r="L557" s="1" t="s">
        <v>31</v>
      </c>
      <c r="M557" s="1" t="s">
        <v>18</v>
      </c>
      <c r="N557">
        <v>6500</v>
      </c>
      <c r="O557" s="1" t="s">
        <v>643</v>
      </c>
      <c r="P557">
        <v>35</v>
      </c>
      <c r="Q557" s="1" t="s">
        <v>643</v>
      </c>
      <c r="R557" s="1" t="str">
        <f t="shared" si="39"/>
        <v>Medium Risk</v>
      </c>
      <c r="S557" s="1">
        <f t="shared" si="40"/>
        <v>85</v>
      </c>
      <c r="T557" s="1" t="str">
        <f t="shared" si="41"/>
        <v>Low Risk</v>
      </c>
      <c r="U557" s="1" t="str">
        <f t="shared" si="42"/>
        <v>APPROVE</v>
      </c>
      <c r="V557" s="1">
        <f t="shared" si="43"/>
        <v>190.77878920863782</v>
      </c>
    </row>
    <row r="558" spans="1:22" x14ac:dyDescent="0.3">
      <c r="A558" s="1" t="s">
        <v>581</v>
      </c>
      <c r="B558" s="1" t="s">
        <v>42</v>
      </c>
      <c r="C558" s="1" t="s">
        <v>15</v>
      </c>
      <c r="D558">
        <v>0</v>
      </c>
      <c r="E558" s="1" t="s">
        <v>16</v>
      </c>
      <c r="F558" s="1" t="s">
        <v>15</v>
      </c>
      <c r="G558">
        <v>2667</v>
      </c>
      <c r="H558">
        <v>1625</v>
      </c>
      <c r="I558">
        <v>84</v>
      </c>
      <c r="J558">
        <v>360</v>
      </c>
      <c r="K558">
        <v>0</v>
      </c>
      <c r="L558" s="1" t="s">
        <v>17</v>
      </c>
      <c r="M558" s="1" t="s">
        <v>18</v>
      </c>
      <c r="N558">
        <v>4292</v>
      </c>
      <c r="O558" s="1" t="s">
        <v>643</v>
      </c>
      <c r="P558">
        <v>40</v>
      </c>
      <c r="Q558" s="1" t="s">
        <v>643</v>
      </c>
      <c r="R558" s="1" t="str">
        <f t="shared" si="39"/>
        <v>High Risk</v>
      </c>
      <c r="S558" s="1">
        <f t="shared" si="40"/>
        <v>30</v>
      </c>
      <c r="T558" s="1" t="str">
        <f t="shared" si="41"/>
        <v>Low Risk</v>
      </c>
      <c r="U558" s="1" t="str">
        <f t="shared" si="42"/>
        <v>REVIEW</v>
      </c>
      <c r="V558" s="1">
        <f t="shared" si="43"/>
        <v>616.36224205867609</v>
      </c>
    </row>
    <row r="559" spans="1:22" x14ac:dyDescent="0.3">
      <c r="A559" s="1" t="s">
        <v>582</v>
      </c>
      <c r="B559" s="1" t="s">
        <v>14</v>
      </c>
      <c r="C559" s="1" t="s">
        <v>20</v>
      </c>
      <c r="D559">
        <v>3</v>
      </c>
      <c r="E559" s="1" t="s">
        <v>16</v>
      </c>
      <c r="F559" s="1" t="s">
        <v>20</v>
      </c>
      <c r="G559">
        <v>10139</v>
      </c>
      <c r="H559">
        <v>0</v>
      </c>
      <c r="I559">
        <v>260</v>
      </c>
      <c r="J559">
        <v>360</v>
      </c>
      <c r="K559">
        <v>1</v>
      </c>
      <c r="L559" s="1" t="s">
        <v>31</v>
      </c>
      <c r="M559" s="1" t="s">
        <v>18</v>
      </c>
      <c r="N559">
        <v>10139</v>
      </c>
      <c r="O559" s="1" t="s">
        <v>645</v>
      </c>
      <c r="P559">
        <v>45</v>
      </c>
      <c r="Q559" s="1" t="s">
        <v>645</v>
      </c>
      <c r="R559" s="1" t="str">
        <f t="shared" si="39"/>
        <v>Low Risk</v>
      </c>
      <c r="S559" s="1">
        <f t="shared" si="40"/>
        <v>85</v>
      </c>
      <c r="T559" s="1" t="str">
        <f t="shared" si="41"/>
        <v>Low Risk</v>
      </c>
      <c r="U559" s="1" t="str">
        <f t="shared" si="42"/>
        <v>APPROVE</v>
      </c>
      <c r="V559" s="1">
        <f t="shared" si="43"/>
        <v>1907.787892086378</v>
      </c>
    </row>
    <row r="560" spans="1:22" x14ac:dyDescent="0.3">
      <c r="A560" s="1" t="s">
        <v>583</v>
      </c>
      <c r="B560" s="1" t="s">
        <v>14</v>
      </c>
      <c r="C560" s="1" t="s">
        <v>20</v>
      </c>
      <c r="D560">
        <v>0</v>
      </c>
      <c r="E560" s="1" t="s">
        <v>16</v>
      </c>
      <c r="F560" s="1" t="s">
        <v>15</v>
      </c>
      <c r="G560">
        <v>3887</v>
      </c>
      <c r="H560">
        <v>2669</v>
      </c>
      <c r="I560">
        <v>162</v>
      </c>
      <c r="J560">
        <v>360</v>
      </c>
      <c r="K560">
        <v>1</v>
      </c>
      <c r="L560" s="1" t="s">
        <v>31</v>
      </c>
      <c r="M560" s="1" t="s">
        <v>18</v>
      </c>
      <c r="N560">
        <v>6556</v>
      </c>
      <c r="O560" s="1" t="s">
        <v>643</v>
      </c>
      <c r="P560">
        <v>35</v>
      </c>
      <c r="Q560" s="1" t="s">
        <v>643</v>
      </c>
      <c r="R560" s="1" t="str">
        <f t="shared" si="39"/>
        <v>Medium Risk</v>
      </c>
      <c r="S560" s="1">
        <f t="shared" si="40"/>
        <v>65</v>
      </c>
      <c r="T560" s="1" t="str">
        <f t="shared" si="41"/>
        <v>Low Risk</v>
      </c>
      <c r="U560" s="1" t="str">
        <f t="shared" si="42"/>
        <v>APPROVE</v>
      </c>
      <c r="V560" s="1">
        <f t="shared" si="43"/>
        <v>1188.6986096845894</v>
      </c>
    </row>
    <row r="561" spans="1:22" x14ac:dyDescent="0.3">
      <c r="A561" s="1" t="s">
        <v>584</v>
      </c>
      <c r="B561" s="1" t="s">
        <v>42</v>
      </c>
      <c r="C561" s="1" t="s">
        <v>20</v>
      </c>
      <c r="D561">
        <v>0</v>
      </c>
      <c r="E561" s="1" t="s">
        <v>16</v>
      </c>
      <c r="F561" s="1" t="s">
        <v>15</v>
      </c>
      <c r="G561">
        <v>4180</v>
      </c>
      <c r="H561">
        <v>2306</v>
      </c>
      <c r="I561">
        <v>182</v>
      </c>
      <c r="J561">
        <v>360</v>
      </c>
      <c r="K561">
        <v>1</v>
      </c>
      <c r="L561" s="1" t="s">
        <v>31</v>
      </c>
      <c r="M561" s="1" t="s">
        <v>18</v>
      </c>
      <c r="N561">
        <v>6486</v>
      </c>
      <c r="O561" s="1" t="s">
        <v>643</v>
      </c>
      <c r="P561">
        <v>35</v>
      </c>
      <c r="Q561" s="1" t="s">
        <v>643</v>
      </c>
      <c r="R561" s="1" t="str">
        <f t="shared" si="39"/>
        <v>Medium Risk</v>
      </c>
      <c r="S561" s="1">
        <f t="shared" si="40"/>
        <v>65</v>
      </c>
      <c r="T561" s="1" t="str">
        <f t="shared" si="41"/>
        <v>Low Risk</v>
      </c>
      <c r="U561" s="1" t="str">
        <f t="shared" si="42"/>
        <v>APPROVE</v>
      </c>
      <c r="V561" s="1">
        <f t="shared" si="43"/>
        <v>1335.4515244604645</v>
      </c>
    </row>
    <row r="562" spans="1:22" x14ac:dyDescent="0.3">
      <c r="A562" s="1" t="s">
        <v>585</v>
      </c>
      <c r="B562" s="1" t="s">
        <v>14</v>
      </c>
      <c r="C562" s="1" t="s">
        <v>20</v>
      </c>
      <c r="D562">
        <v>2</v>
      </c>
      <c r="E562" s="1" t="s">
        <v>25</v>
      </c>
      <c r="F562" s="1" t="s">
        <v>15</v>
      </c>
      <c r="G562">
        <v>3675</v>
      </c>
      <c r="H562">
        <v>242</v>
      </c>
      <c r="I562">
        <v>108</v>
      </c>
      <c r="J562">
        <v>360</v>
      </c>
      <c r="K562">
        <v>1</v>
      </c>
      <c r="L562" s="1" t="s">
        <v>31</v>
      </c>
      <c r="M562" s="1" t="s">
        <v>18</v>
      </c>
      <c r="N562">
        <v>3917</v>
      </c>
      <c r="O562" s="1" t="s">
        <v>643</v>
      </c>
      <c r="P562">
        <v>15</v>
      </c>
      <c r="Q562" s="1" t="s">
        <v>643</v>
      </c>
      <c r="R562" s="1" t="str">
        <f t="shared" si="39"/>
        <v>Medium Risk</v>
      </c>
      <c r="S562" s="1">
        <f t="shared" si="40"/>
        <v>45</v>
      </c>
      <c r="T562" s="1" t="str">
        <f t="shared" si="41"/>
        <v>Low Risk</v>
      </c>
      <c r="U562" s="1" t="str">
        <f t="shared" si="42"/>
        <v>APPROVE</v>
      </c>
      <c r="V562" s="1">
        <f t="shared" si="43"/>
        <v>792.46573978972629</v>
      </c>
    </row>
    <row r="563" spans="1:22" x14ac:dyDescent="0.3">
      <c r="A563" s="1" t="s">
        <v>586</v>
      </c>
      <c r="B563" s="1" t="s">
        <v>42</v>
      </c>
      <c r="C563" s="1" t="s">
        <v>20</v>
      </c>
      <c r="D563">
        <v>1</v>
      </c>
      <c r="E563" s="1" t="s">
        <v>16</v>
      </c>
      <c r="F563" s="1" t="s">
        <v>20</v>
      </c>
      <c r="G563">
        <v>19484</v>
      </c>
      <c r="H563">
        <v>0</v>
      </c>
      <c r="I563">
        <v>600</v>
      </c>
      <c r="J563">
        <v>360</v>
      </c>
      <c r="K563">
        <v>1</v>
      </c>
      <c r="L563" s="1" t="s">
        <v>31</v>
      </c>
      <c r="M563" s="1" t="s">
        <v>18</v>
      </c>
      <c r="N563">
        <v>19484</v>
      </c>
      <c r="O563" s="1" t="s">
        <v>645</v>
      </c>
      <c r="P563">
        <v>45</v>
      </c>
      <c r="Q563" s="1" t="s">
        <v>645</v>
      </c>
      <c r="R563" s="1" t="str">
        <f t="shared" si="39"/>
        <v>Low Risk</v>
      </c>
      <c r="S563" s="1">
        <f t="shared" si="40"/>
        <v>85</v>
      </c>
      <c r="T563" s="1" t="str">
        <f t="shared" si="41"/>
        <v>Low Risk</v>
      </c>
      <c r="U563" s="1" t="str">
        <f t="shared" si="42"/>
        <v>APPROVE</v>
      </c>
      <c r="V563" s="1">
        <f t="shared" si="43"/>
        <v>4402.5874432762575</v>
      </c>
    </row>
    <row r="564" spans="1:22" x14ac:dyDescent="0.3">
      <c r="A564" s="1" t="s">
        <v>587</v>
      </c>
      <c r="B564" s="1" t="s">
        <v>14</v>
      </c>
      <c r="C564" s="1" t="s">
        <v>20</v>
      </c>
      <c r="D564">
        <v>0</v>
      </c>
      <c r="E564" s="1" t="s">
        <v>16</v>
      </c>
      <c r="F564" s="1" t="s">
        <v>15</v>
      </c>
      <c r="G564">
        <v>5923</v>
      </c>
      <c r="H564">
        <v>2054</v>
      </c>
      <c r="I564">
        <v>211</v>
      </c>
      <c r="J564">
        <v>360</v>
      </c>
      <c r="K564">
        <v>1</v>
      </c>
      <c r="L564" s="1" t="s">
        <v>21</v>
      </c>
      <c r="M564" s="1" t="s">
        <v>18</v>
      </c>
      <c r="N564">
        <v>7977</v>
      </c>
      <c r="O564" s="1" t="s">
        <v>643</v>
      </c>
      <c r="P564">
        <v>35</v>
      </c>
      <c r="Q564" s="1" t="s">
        <v>643</v>
      </c>
      <c r="R564" s="1" t="str">
        <f t="shared" si="39"/>
        <v>Medium Risk</v>
      </c>
      <c r="S564" s="1">
        <f t="shared" si="40"/>
        <v>85</v>
      </c>
      <c r="T564" s="1" t="str">
        <f t="shared" si="41"/>
        <v>Low Risk</v>
      </c>
      <c r="U564" s="1" t="str">
        <f t="shared" si="42"/>
        <v>APPROVE</v>
      </c>
      <c r="V564" s="1">
        <f t="shared" si="43"/>
        <v>1548.2432508854838</v>
      </c>
    </row>
    <row r="565" spans="1:22" x14ac:dyDescent="0.3">
      <c r="A565" s="1" t="s">
        <v>588</v>
      </c>
      <c r="B565" s="1" t="s">
        <v>14</v>
      </c>
      <c r="C565" s="1" t="s">
        <v>15</v>
      </c>
      <c r="D565">
        <v>0</v>
      </c>
      <c r="E565" s="1" t="s">
        <v>25</v>
      </c>
      <c r="F565" s="1" t="s">
        <v>20</v>
      </c>
      <c r="G565">
        <v>5800</v>
      </c>
      <c r="H565">
        <v>0</v>
      </c>
      <c r="I565">
        <v>132</v>
      </c>
      <c r="J565">
        <v>360</v>
      </c>
      <c r="K565">
        <v>1</v>
      </c>
      <c r="L565" s="1" t="s">
        <v>31</v>
      </c>
      <c r="M565" s="1" t="s">
        <v>18</v>
      </c>
      <c r="N565">
        <v>5800</v>
      </c>
      <c r="O565" s="1" t="s">
        <v>643</v>
      </c>
      <c r="P565">
        <v>15</v>
      </c>
      <c r="Q565" s="1" t="s">
        <v>643</v>
      </c>
      <c r="R565" s="1" t="str">
        <f t="shared" si="39"/>
        <v>Medium Risk</v>
      </c>
      <c r="S565" s="1">
        <f t="shared" si="40"/>
        <v>65</v>
      </c>
      <c r="T565" s="1" t="str">
        <f t="shared" si="41"/>
        <v>Low Risk</v>
      </c>
      <c r="U565" s="1" t="str">
        <f t="shared" si="42"/>
        <v>APPROVE</v>
      </c>
      <c r="V565" s="1">
        <f t="shared" si="43"/>
        <v>968.56923752077671</v>
      </c>
    </row>
    <row r="566" spans="1:22" x14ac:dyDescent="0.3">
      <c r="A566" s="1" t="s">
        <v>589</v>
      </c>
      <c r="B566" s="1" t="s">
        <v>14</v>
      </c>
      <c r="C566" s="1" t="s">
        <v>20</v>
      </c>
      <c r="D566">
        <v>2</v>
      </c>
      <c r="E566" s="1" t="s">
        <v>16</v>
      </c>
      <c r="F566" s="1" t="s">
        <v>15</v>
      </c>
      <c r="G566">
        <v>8799</v>
      </c>
      <c r="H566">
        <v>0</v>
      </c>
      <c r="I566">
        <v>258</v>
      </c>
      <c r="J566">
        <v>360</v>
      </c>
      <c r="K566">
        <v>0</v>
      </c>
      <c r="L566" s="1" t="s">
        <v>17</v>
      </c>
      <c r="M566" s="1" t="s">
        <v>22</v>
      </c>
      <c r="N566">
        <v>8799</v>
      </c>
      <c r="O566" s="1" t="s">
        <v>645</v>
      </c>
      <c r="P566">
        <v>50</v>
      </c>
      <c r="Q566" s="1" t="s">
        <v>645</v>
      </c>
      <c r="R566" s="1" t="str">
        <f t="shared" si="39"/>
        <v>High Risk</v>
      </c>
      <c r="S566" s="1">
        <f t="shared" si="40"/>
        <v>50</v>
      </c>
      <c r="T566" s="1" t="str">
        <f t="shared" si="41"/>
        <v>Low Risk</v>
      </c>
      <c r="U566" s="1" t="str">
        <f t="shared" si="42"/>
        <v>REVIEW</v>
      </c>
      <c r="V566" s="1">
        <f t="shared" si="43"/>
        <v>1893.1126006087907</v>
      </c>
    </row>
    <row r="567" spans="1:22" x14ac:dyDescent="0.3">
      <c r="A567" s="1" t="s">
        <v>590</v>
      </c>
      <c r="B567" s="1" t="s">
        <v>14</v>
      </c>
      <c r="C567" s="1" t="s">
        <v>20</v>
      </c>
      <c r="D567">
        <v>0</v>
      </c>
      <c r="E567" s="1" t="s">
        <v>25</v>
      </c>
      <c r="F567" s="1" t="s">
        <v>15</v>
      </c>
      <c r="G567">
        <v>4467</v>
      </c>
      <c r="H567">
        <v>0</v>
      </c>
      <c r="I567">
        <v>120</v>
      </c>
      <c r="J567">
        <v>360</v>
      </c>
      <c r="K567">
        <v>0</v>
      </c>
      <c r="L567" s="1" t="s">
        <v>21</v>
      </c>
      <c r="M567" s="1" t="s">
        <v>18</v>
      </c>
      <c r="N567">
        <v>4467</v>
      </c>
      <c r="O567" s="1" t="s">
        <v>643</v>
      </c>
      <c r="P567">
        <v>15</v>
      </c>
      <c r="Q567" s="1" t="s">
        <v>643</v>
      </c>
      <c r="R567" s="1" t="str">
        <f t="shared" si="39"/>
        <v>High Risk</v>
      </c>
      <c r="S567" s="1">
        <f t="shared" si="40"/>
        <v>5</v>
      </c>
      <c r="T567" s="1" t="str">
        <f t="shared" si="41"/>
        <v>Low Risk</v>
      </c>
      <c r="U567" s="1" t="str">
        <f t="shared" si="42"/>
        <v>REVIEW</v>
      </c>
      <c r="V567" s="1">
        <f t="shared" si="43"/>
        <v>880.51748865525144</v>
      </c>
    </row>
    <row r="568" spans="1:22" x14ac:dyDescent="0.3">
      <c r="A568" s="1" t="s">
        <v>591</v>
      </c>
      <c r="B568" s="1" t="s">
        <v>14</v>
      </c>
      <c r="C568" s="1" t="s">
        <v>15</v>
      </c>
      <c r="D568">
        <v>0</v>
      </c>
      <c r="E568" s="1" t="s">
        <v>16</v>
      </c>
      <c r="F568" s="1" t="s">
        <v>15</v>
      </c>
      <c r="G568">
        <v>3333</v>
      </c>
      <c r="H568">
        <v>0</v>
      </c>
      <c r="I568">
        <v>70</v>
      </c>
      <c r="J568">
        <v>360</v>
      </c>
      <c r="K568">
        <v>1</v>
      </c>
      <c r="L568" s="1" t="s">
        <v>17</v>
      </c>
      <c r="M568" s="1" t="s">
        <v>18</v>
      </c>
      <c r="N568">
        <v>3333</v>
      </c>
      <c r="O568" s="1" t="s">
        <v>643</v>
      </c>
      <c r="P568">
        <v>40</v>
      </c>
      <c r="Q568" s="1" t="s">
        <v>643</v>
      </c>
      <c r="R568" s="1" t="str">
        <f t="shared" si="39"/>
        <v>Medium Risk</v>
      </c>
      <c r="S568" s="1">
        <f t="shared" si="40"/>
        <v>70</v>
      </c>
      <c r="T568" s="1" t="str">
        <f t="shared" si="41"/>
        <v>Low Risk</v>
      </c>
      <c r="U568" s="1" t="str">
        <f t="shared" si="42"/>
        <v>APPROVE</v>
      </c>
      <c r="V568" s="1">
        <f t="shared" si="43"/>
        <v>513.63520171556331</v>
      </c>
    </row>
    <row r="569" spans="1:22" x14ac:dyDescent="0.3">
      <c r="A569" s="1" t="s">
        <v>592</v>
      </c>
      <c r="B569" s="1" t="s">
        <v>14</v>
      </c>
      <c r="C569" s="1" t="s">
        <v>20</v>
      </c>
      <c r="D569">
        <v>3</v>
      </c>
      <c r="E569" s="1" t="s">
        <v>16</v>
      </c>
      <c r="F569" s="1" t="s">
        <v>15</v>
      </c>
      <c r="G569">
        <v>3400</v>
      </c>
      <c r="H569">
        <v>2500</v>
      </c>
      <c r="I569">
        <v>123</v>
      </c>
      <c r="J569">
        <v>360</v>
      </c>
      <c r="K569">
        <v>0</v>
      </c>
      <c r="L569" s="1" t="s">
        <v>21</v>
      </c>
      <c r="M569" s="1" t="s">
        <v>22</v>
      </c>
      <c r="N569">
        <v>5900</v>
      </c>
      <c r="O569" s="1" t="s">
        <v>643</v>
      </c>
      <c r="P569">
        <v>35</v>
      </c>
      <c r="Q569" s="1" t="s">
        <v>643</v>
      </c>
      <c r="R569" s="1" t="str">
        <f t="shared" si="39"/>
        <v>High Risk</v>
      </c>
      <c r="S569" s="1">
        <f t="shared" si="40"/>
        <v>25</v>
      </c>
      <c r="T569" s="1" t="str">
        <f t="shared" si="41"/>
        <v>Low Risk</v>
      </c>
      <c r="U569" s="1" t="str">
        <f t="shared" si="42"/>
        <v>REVIEW</v>
      </c>
      <c r="V569" s="1">
        <f t="shared" si="43"/>
        <v>902.53042587163281</v>
      </c>
    </row>
    <row r="570" spans="1:22" x14ac:dyDescent="0.3">
      <c r="A570" s="1" t="s">
        <v>593</v>
      </c>
      <c r="B570" s="1" t="s">
        <v>42</v>
      </c>
      <c r="C570" s="1" t="s">
        <v>15</v>
      </c>
      <c r="D570">
        <v>0</v>
      </c>
      <c r="E570" s="1" t="s">
        <v>16</v>
      </c>
      <c r="F570" s="1" t="s">
        <v>15</v>
      </c>
      <c r="G570">
        <v>2378</v>
      </c>
      <c r="H570">
        <v>0</v>
      </c>
      <c r="I570">
        <v>9</v>
      </c>
      <c r="J570">
        <v>360</v>
      </c>
      <c r="K570">
        <v>1</v>
      </c>
      <c r="L570" s="1" t="s">
        <v>17</v>
      </c>
      <c r="M570" s="1" t="s">
        <v>22</v>
      </c>
      <c r="N570">
        <v>2378</v>
      </c>
      <c r="O570" s="1" t="s">
        <v>644</v>
      </c>
      <c r="P570">
        <v>30</v>
      </c>
      <c r="Q570" s="1" t="s">
        <v>644</v>
      </c>
      <c r="R570" s="1" t="str">
        <f t="shared" si="39"/>
        <v>High Risk</v>
      </c>
      <c r="S570" s="1">
        <f t="shared" si="40"/>
        <v>70</v>
      </c>
      <c r="T570" s="1" t="str">
        <f t="shared" si="41"/>
        <v>Low Risk</v>
      </c>
      <c r="U570" s="1" t="str">
        <f t="shared" si="42"/>
        <v>APPROVE</v>
      </c>
      <c r="V570" s="1">
        <f t="shared" si="43"/>
        <v>66.038811649143852</v>
      </c>
    </row>
    <row r="571" spans="1:22" x14ac:dyDescent="0.3">
      <c r="A571" s="1" t="s">
        <v>594</v>
      </c>
      <c r="B571" s="1" t="s">
        <v>14</v>
      </c>
      <c r="C571" s="1" t="s">
        <v>20</v>
      </c>
      <c r="D571">
        <v>0</v>
      </c>
      <c r="E571" s="1" t="s">
        <v>16</v>
      </c>
      <c r="F571" s="1" t="s">
        <v>15</v>
      </c>
      <c r="G571">
        <v>3166</v>
      </c>
      <c r="H571">
        <v>2064</v>
      </c>
      <c r="I571">
        <v>104</v>
      </c>
      <c r="J571">
        <v>360</v>
      </c>
      <c r="K571">
        <v>0</v>
      </c>
      <c r="L571" s="1" t="s">
        <v>17</v>
      </c>
      <c r="M571" s="1" t="s">
        <v>22</v>
      </c>
      <c r="N571">
        <v>5230</v>
      </c>
      <c r="O571" s="1" t="s">
        <v>643</v>
      </c>
      <c r="P571">
        <v>40</v>
      </c>
      <c r="Q571" s="1" t="s">
        <v>643</v>
      </c>
      <c r="R571" s="1" t="str">
        <f t="shared" si="39"/>
        <v>High Risk</v>
      </c>
      <c r="S571" s="1">
        <f t="shared" si="40"/>
        <v>30</v>
      </c>
      <c r="T571" s="1" t="str">
        <f t="shared" si="41"/>
        <v>Low Risk</v>
      </c>
      <c r="U571" s="1" t="str">
        <f t="shared" si="42"/>
        <v>REVIEW</v>
      </c>
      <c r="V571" s="1">
        <f t="shared" si="43"/>
        <v>763.11515683455127</v>
      </c>
    </row>
    <row r="572" spans="1:22" x14ac:dyDescent="0.3">
      <c r="A572" s="1" t="s">
        <v>595</v>
      </c>
      <c r="B572" s="1" t="s">
        <v>14</v>
      </c>
      <c r="C572" s="1" t="s">
        <v>20</v>
      </c>
      <c r="D572">
        <v>1</v>
      </c>
      <c r="E572" s="1" t="s">
        <v>16</v>
      </c>
      <c r="F572" s="1" t="s">
        <v>15</v>
      </c>
      <c r="G572">
        <v>3417</v>
      </c>
      <c r="H572">
        <v>1750</v>
      </c>
      <c r="I572">
        <v>186</v>
      </c>
      <c r="J572">
        <v>360</v>
      </c>
      <c r="K572">
        <v>1</v>
      </c>
      <c r="L572" s="1" t="s">
        <v>17</v>
      </c>
      <c r="M572" s="1" t="s">
        <v>18</v>
      </c>
      <c r="N572">
        <v>5167</v>
      </c>
      <c r="O572" s="1" t="s">
        <v>643</v>
      </c>
      <c r="P572">
        <v>40</v>
      </c>
      <c r="Q572" s="1" t="s">
        <v>643</v>
      </c>
      <c r="R572" s="1" t="str">
        <f t="shared" si="39"/>
        <v>Medium Risk</v>
      </c>
      <c r="S572" s="1">
        <f t="shared" si="40"/>
        <v>70</v>
      </c>
      <c r="T572" s="1" t="str">
        <f t="shared" si="41"/>
        <v>Low Risk</v>
      </c>
      <c r="U572" s="1" t="str">
        <f t="shared" si="42"/>
        <v>APPROVE</v>
      </c>
      <c r="V572" s="1">
        <f t="shared" si="43"/>
        <v>1364.8021074156397</v>
      </c>
    </row>
    <row r="573" spans="1:22" x14ac:dyDescent="0.3">
      <c r="A573" s="1" t="s">
        <v>596</v>
      </c>
      <c r="B573" s="1" t="s">
        <v>14</v>
      </c>
      <c r="C573" s="1" t="s">
        <v>20</v>
      </c>
      <c r="D573">
        <v>0</v>
      </c>
      <c r="E573" s="1" t="s">
        <v>16</v>
      </c>
      <c r="F573" s="1" t="s">
        <v>15</v>
      </c>
      <c r="G573">
        <v>5116</v>
      </c>
      <c r="H573">
        <v>1451</v>
      </c>
      <c r="I573">
        <v>165</v>
      </c>
      <c r="J573">
        <v>360</v>
      </c>
      <c r="K573">
        <v>0</v>
      </c>
      <c r="L573" s="1" t="s">
        <v>17</v>
      </c>
      <c r="M573" s="1" t="s">
        <v>22</v>
      </c>
      <c r="N573">
        <v>6567</v>
      </c>
      <c r="O573" s="1" t="s">
        <v>643</v>
      </c>
      <c r="P573">
        <v>40</v>
      </c>
      <c r="Q573" s="1" t="s">
        <v>643</v>
      </c>
      <c r="R573" s="1" t="str">
        <f t="shared" si="39"/>
        <v>High Risk</v>
      </c>
      <c r="S573" s="1">
        <f t="shared" si="40"/>
        <v>50</v>
      </c>
      <c r="T573" s="1" t="str">
        <f t="shared" si="41"/>
        <v>Low Risk</v>
      </c>
      <c r="U573" s="1" t="str">
        <f t="shared" si="42"/>
        <v>REVIEW</v>
      </c>
      <c r="V573" s="1">
        <f t="shared" si="43"/>
        <v>1210.7115469009707</v>
      </c>
    </row>
    <row r="574" spans="1:22" x14ac:dyDescent="0.3">
      <c r="A574" s="1" t="s">
        <v>597</v>
      </c>
      <c r="B574" s="1" t="s">
        <v>14</v>
      </c>
      <c r="C574" s="1" t="s">
        <v>20</v>
      </c>
      <c r="D574">
        <v>2</v>
      </c>
      <c r="E574" s="1" t="s">
        <v>16</v>
      </c>
      <c r="F574" s="1" t="s">
        <v>15</v>
      </c>
      <c r="G574">
        <v>16666</v>
      </c>
      <c r="H574">
        <v>0</v>
      </c>
      <c r="I574">
        <v>275</v>
      </c>
      <c r="J574">
        <v>360</v>
      </c>
      <c r="K574">
        <v>1</v>
      </c>
      <c r="L574" s="1" t="s">
        <v>17</v>
      </c>
      <c r="M574" s="1" t="s">
        <v>18</v>
      </c>
      <c r="N574">
        <v>16666</v>
      </c>
      <c r="O574" s="1" t="s">
        <v>645</v>
      </c>
      <c r="P574">
        <v>50</v>
      </c>
      <c r="Q574" s="1" t="s">
        <v>645</v>
      </c>
      <c r="R574" s="1" t="str">
        <f t="shared" si="39"/>
        <v>Low Risk</v>
      </c>
      <c r="S574" s="1">
        <f t="shared" si="40"/>
        <v>90</v>
      </c>
      <c r="T574" s="1" t="str">
        <f t="shared" si="41"/>
        <v>Low Risk</v>
      </c>
      <c r="U574" s="1" t="str">
        <f t="shared" si="42"/>
        <v>APPROVE</v>
      </c>
      <c r="V574" s="1">
        <f t="shared" si="43"/>
        <v>2017.8525781682845</v>
      </c>
    </row>
    <row r="575" spans="1:22" x14ac:dyDescent="0.3">
      <c r="A575" s="1" t="s">
        <v>598</v>
      </c>
      <c r="B575" s="1" t="s">
        <v>14</v>
      </c>
      <c r="C575" s="1" t="s">
        <v>20</v>
      </c>
      <c r="D575">
        <v>2</v>
      </c>
      <c r="E575" s="1" t="s">
        <v>25</v>
      </c>
      <c r="F575" s="1" t="s">
        <v>15</v>
      </c>
      <c r="G575">
        <v>6125</v>
      </c>
      <c r="H575">
        <v>1625</v>
      </c>
      <c r="I575">
        <v>187</v>
      </c>
      <c r="J575">
        <v>480</v>
      </c>
      <c r="K575">
        <v>1</v>
      </c>
      <c r="L575" s="1" t="s">
        <v>31</v>
      </c>
      <c r="M575" s="1" t="s">
        <v>22</v>
      </c>
      <c r="N575">
        <v>7750</v>
      </c>
      <c r="O575" s="1" t="s">
        <v>643</v>
      </c>
      <c r="P575">
        <v>15</v>
      </c>
      <c r="Q575" s="1" t="s">
        <v>643</v>
      </c>
      <c r="R575" s="1" t="str">
        <f t="shared" si="39"/>
        <v>Medium Risk</v>
      </c>
      <c r="S575" s="1">
        <f t="shared" si="40"/>
        <v>65</v>
      </c>
      <c r="T575" s="1" t="str">
        <f t="shared" si="41"/>
        <v>Low Risk</v>
      </c>
      <c r="U575" s="1" t="str">
        <f t="shared" si="42"/>
        <v>APPROVE</v>
      </c>
      <c r="V575" s="1">
        <f t="shared" si="43"/>
        <v>1300.2328598787503</v>
      </c>
    </row>
    <row r="576" spans="1:22" x14ac:dyDescent="0.3">
      <c r="A576" s="1" t="s">
        <v>599</v>
      </c>
      <c r="B576" s="1" t="s">
        <v>14</v>
      </c>
      <c r="C576" s="1" t="s">
        <v>20</v>
      </c>
      <c r="D576">
        <v>3</v>
      </c>
      <c r="E576" s="1" t="s">
        <v>16</v>
      </c>
      <c r="F576" s="1" t="s">
        <v>15</v>
      </c>
      <c r="G576">
        <v>6406</v>
      </c>
      <c r="H576">
        <v>0</v>
      </c>
      <c r="I576">
        <v>150</v>
      </c>
      <c r="J576">
        <v>360</v>
      </c>
      <c r="K576">
        <v>1</v>
      </c>
      <c r="L576" s="1" t="s">
        <v>31</v>
      </c>
      <c r="M576" s="1" t="s">
        <v>22</v>
      </c>
      <c r="N576">
        <v>6406</v>
      </c>
      <c r="O576" s="1" t="s">
        <v>643</v>
      </c>
      <c r="P576">
        <v>35</v>
      </c>
      <c r="Q576" s="1" t="s">
        <v>643</v>
      </c>
      <c r="R576" s="1" t="str">
        <f t="shared" si="39"/>
        <v>Medium Risk</v>
      </c>
      <c r="S576" s="1">
        <f t="shared" si="40"/>
        <v>85</v>
      </c>
      <c r="T576" s="1" t="str">
        <f t="shared" si="41"/>
        <v>Low Risk</v>
      </c>
      <c r="U576" s="1" t="str">
        <f t="shared" si="42"/>
        <v>APPROVE</v>
      </c>
      <c r="V576" s="1">
        <f t="shared" si="43"/>
        <v>1100.6468608190644</v>
      </c>
    </row>
    <row r="577" spans="1:22" x14ac:dyDescent="0.3">
      <c r="A577" s="1" t="s">
        <v>600</v>
      </c>
      <c r="B577" s="1" t="s">
        <v>14</v>
      </c>
      <c r="C577" s="1" t="s">
        <v>20</v>
      </c>
      <c r="D577">
        <v>2</v>
      </c>
      <c r="E577" s="1" t="s">
        <v>16</v>
      </c>
      <c r="F577" s="1" t="s">
        <v>15</v>
      </c>
      <c r="G577">
        <v>3159</v>
      </c>
      <c r="H577">
        <v>461</v>
      </c>
      <c r="I577">
        <v>108</v>
      </c>
      <c r="J577">
        <v>84</v>
      </c>
      <c r="K577">
        <v>1</v>
      </c>
      <c r="L577" s="1" t="s">
        <v>17</v>
      </c>
      <c r="M577" s="1" t="s">
        <v>18</v>
      </c>
      <c r="N577">
        <v>3620</v>
      </c>
      <c r="O577" s="1" t="s">
        <v>643</v>
      </c>
      <c r="P577">
        <v>40</v>
      </c>
      <c r="Q577" s="1" t="s">
        <v>643</v>
      </c>
      <c r="R577" s="1" t="str">
        <f t="shared" si="39"/>
        <v>Medium Risk</v>
      </c>
      <c r="S577" s="1">
        <f t="shared" si="40"/>
        <v>70</v>
      </c>
      <c r="T577" s="1" t="str">
        <f t="shared" si="41"/>
        <v>Low Risk</v>
      </c>
      <c r="U577" s="1" t="str">
        <f t="shared" si="42"/>
        <v>APPROVE</v>
      </c>
      <c r="V577" s="1">
        <f t="shared" si="43"/>
        <v>1683.3111554883105</v>
      </c>
    </row>
    <row r="578" spans="1:22" x14ac:dyDescent="0.3">
      <c r="A578" s="1" t="s">
        <v>601</v>
      </c>
      <c r="B578" s="1" t="s">
        <v>646</v>
      </c>
      <c r="C578" s="1" t="s">
        <v>20</v>
      </c>
      <c r="D578">
        <v>0</v>
      </c>
      <c r="E578" s="1" t="s">
        <v>16</v>
      </c>
      <c r="F578" s="1" t="s">
        <v>15</v>
      </c>
      <c r="G578">
        <v>3087</v>
      </c>
      <c r="H578">
        <v>2210</v>
      </c>
      <c r="I578">
        <v>136</v>
      </c>
      <c r="J578">
        <v>360</v>
      </c>
      <c r="K578">
        <v>0</v>
      </c>
      <c r="L578" s="1" t="s">
        <v>31</v>
      </c>
      <c r="M578" s="1" t="s">
        <v>22</v>
      </c>
      <c r="N578">
        <v>5297</v>
      </c>
      <c r="O578" s="1" t="s">
        <v>643</v>
      </c>
      <c r="P578">
        <v>35</v>
      </c>
      <c r="Q578" s="1" t="s">
        <v>643</v>
      </c>
      <c r="R578" s="1" t="str">
        <f t="shared" ref="R578:R615" si="44">IF(AND(K578=1,O578="High Income"),"Low Risk",IF(AND(K578=1,O578="Medium Income"),"Medium Risk","High Risk"))</f>
        <v>High Risk</v>
      </c>
      <c r="S578" s="1">
        <f t="shared" ref="S578:S615" si="45">(IF(K578=1,40,0))+(IF(E578="Graduate",20,0))+(IF(G578&gt;5000,20,0))+(IF(L578="Urban",10,5))</f>
        <v>25</v>
      </c>
      <c r="T578" s="1" t="str">
        <f t="shared" ref="T578:T615" si="46">IF(R578&lt;=25,"Very High Risk",IF(R578&lt;=50,"High Risk",IF(R578&lt;=75,"Medium Risk","Low Risk")))</f>
        <v>Low Risk</v>
      </c>
      <c r="U578" s="1" t="str">
        <f t="shared" ref="U578:U615" si="47">IF(AND(K578=1,S578&lt;&gt;"Very High Risk",N578&gt;=I578*0.3),"APPROVE","REVIEW")</f>
        <v>REVIEW</v>
      </c>
      <c r="V578" s="1">
        <f t="shared" ref="V578:V615" si="48">IF(I578&gt;0,PMT(0.08/12,J578,-I578*1000),"N/A")</f>
        <v>997.91982047595172</v>
      </c>
    </row>
    <row r="579" spans="1:22" x14ac:dyDescent="0.3">
      <c r="A579" s="1" t="s">
        <v>602</v>
      </c>
      <c r="B579" s="1" t="s">
        <v>14</v>
      </c>
      <c r="C579" s="1" t="s">
        <v>15</v>
      </c>
      <c r="D579">
        <v>0</v>
      </c>
      <c r="E579" s="1" t="s">
        <v>16</v>
      </c>
      <c r="F579" s="1" t="s">
        <v>15</v>
      </c>
      <c r="G579">
        <v>3229</v>
      </c>
      <c r="H579">
        <v>2739</v>
      </c>
      <c r="I579">
        <v>110</v>
      </c>
      <c r="J579">
        <v>360</v>
      </c>
      <c r="K579">
        <v>1</v>
      </c>
      <c r="L579" s="1" t="s">
        <v>17</v>
      </c>
      <c r="M579" s="1" t="s">
        <v>18</v>
      </c>
      <c r="N579">
        <v>5968</v>
      </c>
      <c r="O579" s="1" t="s">
        <v>643</v>
      </c>
      <c r="P579">
        <v>40</v>
      </c>
      <c r="Q579" s="1" t="s">
        <v>643</v>
      </c>
      <c r="R579" s="1" t="str">
        <f t="shared" si="44"/>
        <v>Medium Risk</v>
      </c>
      <c r="S579" s="1">
        <f t="shared" si="45"/>
        <v>70</v>
      </c>
      <c r="T579" s="1" t="str">
        <f t="shared" si="46"/>
        <v>Low Risk</v>
      </c>
      <c r="U579" s="1" t="str">
        <f t="shared" si="47"/>
        <v>APPROVE</v>
      </c>
      <c r="V579" s="1">
        <f t="shared" si="48"/>
        <v>807.14103126731391</v>
      </c>
    </row>
    <row r="580" spans="1:22" x14ac:dyDescent="0.3">
      <c r="A580" s="1" t="s">
        <v>603</v>
      </c>
      <c r="B580" s="1" t="s">
        <v>14</v>
      </c>
      <c r="C580" s="1" t="s">
        <v>20</v>
      </c>
      <c r="D580">
        <v>1</v>
      </c>
      <c r="E580" s="1" t="s">
        <v>16</v>
      </c>
      <c r="F580" s="1" t="s">
        <v>15</v>
      </c>
      <c r="G580">
        <v>1782</v>
      </c>
      <c r="H580">
        <v>2232</v>
      </c>
      <c r="I580">
        <v>107</v>
      </c>
      <c r="J580">
        <v>360</v>
      </c>
      <c r="K580">
        <v>1</v>
      </c>
      <c r="L580" s="1" t="s">
        <v>21</v>
      </c>
      <c r="M580" s="1" t="s">
        <v>18</v>
      </c>
      <c r="N580">
        <v>4014</v>
      </c>
      <c r="O580" s="1" t="s">
        <v>643</v>
      </c>
      <c r="P580">
        <v>35</v>
      </c>
      <c r="Q580" s="1" t="s">
        <v>643</v>
      </c>
      <c r="R580" s="1" t="str">
        <f t="shared" si="44"/>
        <v>Medium Risk</v>
      </c>
      <c r="S580" s="1">
        <f t="shared" si="45"/>
        <v>65</v>
      </c>
      <c r="T580" s="1" t="str">
        <f t="shared" si="46"/>
        <v>Low Risk</v>
      </c>
      <c r="U580" s="1" t="str">
        <f t="shared" si="47"/>
        <v>APPROVE</v>
      </c>
      <c r="V580" s="1">
        <f t="shared" si="48"/>
        <v>785.12809405093253</v>
      </c>
    </row>
    <row r="581" spans="1:22" x14ac:dyDescent="0.3">
      <c r="A581" s="1" t="s">
        <v>604</v>
      </c>
      <c r="B581" s="1" t="s">
        <v>14</v>
      </c>
      <c r="C581" s="1" t="s">
        <v>15</v>
      </c>
      <c r="D581">
        <v>0</v>
      </c>
      <c r="E581" s="1" t="s">
        <v>16</v>
      </c>
      <c r="F581" s="1" t="s">
        <v>15</v>
      </c>
      <c r="G581">
        <v>3182</v>
      </c>
      <c r="H581">
        <v>2917</v>
      </c>
      <c r="I581">
        <v>161</v>
      </c>
      <c r="J581">
        <v>360</v>
      </c>
      <c r="K581">
        <v>1</v>
      </c>
      <c r="L581" s="1" t="s">
        <v>17</v>
      </c>
      <c r="M581" s="1" t="s">
        <v>18</v>
      </c>
      <c r="N581">
        <v>6099</v>
      </c>
      <c r="O581" s="1" t="s">
        <v>643</v>
      </c>
      <c r="P581">
        <v>40</v>
      </c>
      <c r="Q581" s="1" t="s">
        <v>643</v>
      </c>
      <c r="R581" s="1" t="str">
        <f t="shared" si="44"/>
        <v>Medium Risk</v>
      </c>
      <c r="S581" s="1">
        <f t="shared" si="45"/>
        <v>70</v>
      </c>
      <c r="T581" s="1" t="str">
        <f t="shared" si="46"/>
        <v>Low Risk</v>
      </c>
      <c r="U581" s="1" t="str">
        <f t="shared" si="47"/>
        <v>APPROVE</v>
      </c>
      <c r="V581" s="1">
        <f t="shared" si="48"/>
        <v>1181.3609639457957</v>
      </c>
    </row>
    <row r="582" spans="1:22" x14ac:dyDescent="0.3">
      <c r="A582" s="1" t="s">
        <v>605</v>
      </c>
      <c r="B582" s="1" t="s">
        <v>14</v>
      </c>
      <c r="C582" s="1" t="s">
        <v>20</v>
      </c>
      <c r="D582">
        <v>2</v>
      </c>
      <c r="E582" s="1" t="s">
        <v>16</v>
      </c>
      <c r="F582" s="1" t="s">
        <v>15</v>
      </c>
      <c r="G582">
        <v>6540</v>
      </c>
      <c r="H582">
        <v>0</v>
      </c>
      <c r="I582">
        <v>205</v>
      </c>
      <c r="J582">
        <v>360</v>
      </c>
      <c r="K582">
        <v>1</v>
      </c>
      <c r="L582" s="1" t="s">
        <v>31</v>
      </c>
      <c r="M582" s="1" t="s">
        <v>18</v>
      </c>
      <c r="N582">
        <v>6540</v>
      </c>
      <c r="O582" s="1" t="s">
        <v>643</v>
      </c>
      <c r="P582">
        <v>35</v>
      </c>
      <c r="Q582" s="1" t="s">
        <v>643</v>
      </c>
      <c r="R582" s="1" t="str">
        <f t="shared" si="44"/>
        <v>Medium Risk</v>
      </c>
      <c r="S582" s="1">
        <f t="shared" si="45"/>
        <v>85</v>
      </c>
      <c r="T582" s="1" t="str">
        <f t="shared" si="46"/>
        <v>Low Risk</v>
      </c>
      <c r="U582" s="1" t="str">
        <f t="shared" si="47"/>
        <v>APPROVE</v>
      </c>
      <c r="V582" s="1">
        <f t="shared" si="48"/>
        <v>1504.2173764527213</v>
      </c>
    </row>
    <row r="583" spans="1:22" x14ac:dyDescent="0.3">
      <c r="A583" s="1" t="s">
        <v>606</v>
      </c>
      <c r="B583" s="1" t="s">
        <v>14</v>
      </c>
      <c r="C583" s="1" t="s">
        <v>15</v>
      </c>
      <c r="D583">
        <v>0</v>
      </c>
      <c r="E583" s="1" t="s">
        <v>16</v>
      </c>
      <c r="F583" s="1" t="s">
        <v>15</v>
      </c>
      <c r="G583">
        <v>1836</v>
      </c>
      <c r="H583">
        <v>33837</v>
      </c>
      <c r="I583">
        <v>90</v>
      </c>
      <c r="J583">
        <v>360</v>
      </c>
      <c r="K583">
        <v>1</v>
      </c>
      <c r="L583" s="1" t="s">
        <v>17</v>
      </c>
      <c r="M583" s="1" t="s">
        <v>22</v>
      </c>
      <c r="N583">
        <v>35673</v>
      </c>
      <c r="O583" s="1" t="s">
        <v>645</v>
      </c>
      <c r="P583">
        <v>50</v>
      </c>
      <c r="Q583" s="1" t="s">
        <v>645</v>
      </c>
      <c r="R583" s="1" t="str">
        <f t="shared" si="44"/>
        <v>Low Risk</v>
      </c>
      <c r="S583" s="1">
        <f t="shared" si="45"/>
        <v>70</v>
      </c>
      <c r="T583" s="1" t="str">
        <f t="shared" si="46"/>
        <v>Low Risk</v>
      </c>
      <c r="U583" s="1" t="str">
        <f t="shared" si="47"/>
        <v>APPROVE</v>
      </c>
      <c r="V583" s="1">
        <f t="shared" si="48"/>
        <v>660.38811649143861</v>
      </c>
    </row>
    <row r="584" spans="1:22" x14ac:dyDescent="0.3">
      <c r="A584" s="1" t="s">
        <v>607</v>
      </c>
      <c r="B584" s="1" t="s">
        <v>42</v>
      </c>
      <c r="C584" s="1" t="s">
        <v>20</v>
      </c>
      <c r="D584">
        <v>0</v>
      </c>
      <c r="E584" s="1" t="s">
        <v>16</v>
      </c>
      <c r="F584" s="1" t="s">
        <v>15</v>
      </c>
      <c r="G584">
        <v>3166</v>
      </c>
      <c r="H584">
        <v>0</v>
      </c>
      <c r="I584">
        <v>36</v>
      </c>
      <c r="J584">
        <v>360</v>
      </c>
      <c r="K584">
        <v>1</v>
      </c>
      <c r="L584" s="1" t="s">
        <v>31</v>
      </c>
      <c r="M584" s="1" t="s">
        <v>18</v>
      </c>
      <c r="N584">
        <v>3166</v>
      </c>
      <c r="O584" s="1" t="s">
        <v>643</v>
      </c>
      <c r="P584">
        <v>35</v>
      </c>
      <c r="Q584" s="1" t="s">
        <v>643</v>
      </c>
      <c r="R584" s="1" t="str">
        <f t="shared" si="44"/>
        <v>Medium Risk</v>
      </c>
      <c r="S584" s="1">
        <f t="shared" si="45"/>
        <v>65</v>
      </c>
      <c r="T584" s="1" t="str">
        <f t="shared" si="46"/>
        <v>Low Risk</v>
      </c>
      <c r="U584" s="1" t="str">
        <f t="shared" si="47"/>
        <v>APPROVE</v>
      </c>
      <c r="V584" s="1">
        <f t="shared" si="48"/>
        <v>264.15524659657541</v>
      </c>
    </row>
    <row r="585" spans="1:22" x14ac:dyDescent="0.3">
      <c r="A585" s="1" t="s">
        <v>608</v>
      </c>
      <c r="B585" s="1" t="s">
        <v>14</v>
      </c>
      <c r="C585" s="1" t="s">
        <v>20</v>
      </c>
      <c r="D585">
        <v>1</v>
      </c>
      <c r="E585" s="1" t="s">
        <v>16</v>
      </c>
      <c r="F585" s="1" t="s">
        <v>15</v>
      </c>
      <c r="G585">
        <v>1880</v>
      </c>
      <c r="H585">
        <v>0</v>
      </c>
      <c r="I585">
        <v>61</v>
      </c>
      <c r="J585">
        <v>360</v>
      </c>
      <c r="K585">
        <v>0</v>
      </c>
      <c r="L585" s="1" t="s">
        <v>21</v>
      </c>
      <c r="M585" s="1" t="s">
        <v>22</v>
      </c>
      <c r="N585">
        <v>1880</v>
      </c>
      <c r="O585" s="1" t="s">
        <v>644</v>
      </c>
      <c r="P585">
        <v>25</v>
      </c>
      <c r="Q585" s="1" t="s">
        <v>644</v>
      </c>
      <c r="R585" s="1" t="str">
        <f t="shared" si="44"/>
        <v>High Risk</v>
      </c>
      <c r="S585" s="1">
        <f t="shared" si="45"/>
        <v>25</v>
      </c>
      <c r="T585" s="1" t="str">
        <f t="shared" si="46"/>
        <v>Low Risk</v>
      </c>
      <c r="U585" s="1" t="str">
        <f t="shared" si="47"/>
        <v>REVIEW</v>
      </c>
      <c r="V585" s="1">
        <f t="shared" si="48"/>
        <v>447.59639006641947</v>
      </c>
    </row>
    <row r="586" spans="1:22" x14ac:dyDescent="0.3">
      <c r="A586" s="1" t="s">
        <v>609</v>
      </c>
      <c r="B586" s="1" t="s">
        <v>14</v>
      </c>
      <c r="C586" s="1" t="s">
        <v>20</v>
      </c>
      <c r="D586">
        <v>1</v>
      </c>
      <c r="E586" s="1" t="s">
        <v>16</v>
      </c>
      <c r="F586" s="1" t="s">
        <v>15</v>
      </c>
      <c r="G586">
        <v>2787</v>
      </c>
      <c r="H586">
        <v>1917</v>
      </c>
      <c r="I586">
        <v>146</v>
      </c>
      <c r="J586">
        <v>360</v>
      </c>
      <c r="K586">
        <v>0</v>
      </c>
      <c r="L586" s="1" t="s">
        <v>21</v>
      </c>
      <c r="M586" s="1" t="s">
        <v>22</v>
      </c>
      <c r="N586">
        <v>4704</v>
      </c>
      <c r="O586" s="1" t="s">
        <v>643</v>
      </c>
      <c r="P586">
        <v>35</v>
      </c>
      <c r="Q586" s="1" t="s">
        <v>643</v>
      </c>
      <c r="R586" s="1" t="str">
        <f t="shared" si="44"/>
        <v>High Risk</v>
      </c>
      <c r="S586" s="1">
        <f t="shared" si="45"/>
        <v>25</v>
      </c>
      <c r="T586" s="1" t="str">
        <f t="shared" si="46"/>
        <v>Low Risk</v>
      </c>
      <c r="U586" s="1" t="str">
        <f t="shared" si="47"/>
        <v>REVIEW</v>
      </c>
      <c r="V586" s="1">
        <f t="shared" si="48"/>
        <v>1071.2962778638891</v>
      </c>
    </row>
    <row r="587" spans="1:22" x14ac:dyDescent="0.3">
      <c r="A587" s="1" t="s">
        <v>610</v>
      </c>
      <c r="B587" s="1" t="s">
        <v>14</v>
      </c>
      <c r="C587" s="1" t="s">
        <v>20</v>
      </c>
      <c r="D587">
        <v>1</v>
      </c>
      <c r="E587" s="1" t="s">
        <v>16</v>
      </c>
      <c r="F587" s="1" t="s">
        <v>15</v>
      </c>
      <c r="G587">
        <v>4283</v>
      </c>
      <c r="H587">
        <v>3000</v>
      </c>
      <c r="I587">
        <v>172</v>
      </c>
      <c r="J587">
        <v>84</v>
      </c>
      <c r="K587">
        <v>1</v>
      </c>
      <c r="L587" s="1" t="s">
        <v>21</v>
      </c>
      <c r="M587" s="1" t="s">
        <v>22</v>
      </c>
      <c r="N587">
        <v>7283</v>
      </c>
      <c r="O587" s="1" t="s">
        <v>643</v>
      </c>
      <c r="P587">
        <v>35</v>
      </c>
      <c r="Q587" s="1" t="s">
        <v>643</v>
      </c>
      <c r="R587" s="1" t="str">
        <f t="shared" si="44"/>
        <v>Medium Risk</v>
      </c>
      <c r="S587" s="1">
        <f t="shared" si="45"/>
        <v>65</v>
      </c>
      <c r="T587" s="1" t="str">
        <f t="shared" si="46"/>
        <v>Low Risk</v>
      </c>
      <c r="U587" s="1" t="str">
        <f t="shared" si="47"/>
        <v>APPROVE</v>
      </c>
      <c r="V587" s="1">
        <f t="shared" si="48"/>
        <v>2680.8288772591613</v>
      </c>
    </row>
    <row r="588" spans="1:22" x14ac:dyDescent="0.3">
      <c r="A588" s="1" t="s">
        <v>611</v>
      </c>
      <c r="B588" s="1" t="s">
        <v>14</v>
      </c>
      <c r="C588" s="1" t="s">
        <v>20</v>
      </c>
      <c r="D588">
        <v>0</v>
      </c>
      <c r="E588" s="1" t="s">
        <v>16</v>
      </c>
      <c r="F588" s="1" t="s">
        <v>15</v>
      </c>
      <c r="G588">
        <v>2297</v>
      </c>
      <c r="H588">
        <v>1522</v>
      </c>
      <c r="I588">
        <v>104</v>
      </c>
      <c r="J588">
        <v>360</v>
      </c>
      <c r="K588">
        <v>1</v>
      </c>
      <c r="L588" s="1" t="s">
        <v>17</v>
      </c>
      <c r="M588" s="1" t="s">
        <v>18</v>
      </c>
      <c r="N588">
        <v>3819</v>
      </c>
      <c r="O588" s="1" t="s">
        <v>643</v>
      </c>
      <c r="P588">
        <v>40</v>
      </c>
      <c r="Q588" s="1" t="s">
        <v>643</v>
      </c>
      <c r="R588" s="1" t="str">
        <f t="shared" si="44"/>
        <v>Medium Risk</v>
      </c>
      <c r="S588" s="1">
        <f t="shared" si="45"/>
        <v>70</v>
      </c>
      <c r="T588" s="1" t="str">
        <f t="shared" si="46"/>
        <v>Low Risk</v>
      </c>
      <c r="U588" s="1" t="str">
        <f t="shared" si="47"/>
        <v>APPROVE</v>
      </c>
      <c r="V588" s="1">
        <f t="shared" si="48"/>
        <v>763.11515683455127</v>
      </c>
    </row>
    <row r="589" spans="1:22" x14ac:dyDescent="0.3">
      <c r="A589" s="1" t="s">
        <v>612</v>
      </c>
      <c r="B589" s="1" t="s">
        <v>42</v>
      </c>
      <c r="C589" s="1" t="s">
        <v>15</v>
      </c>
      <c r="D589">
        <v>0</v>
      </c>
      <c r="E589" s="1" t="s">
        <v>25</v>
      </c>
      <c r="F589" s="1" t="s">
        <v>15</v>
      </c>
      <c r="G589">
        <v>2165</v>
      </c>
      <c r="H589">
        <v>0</v>
      </c>
      <c r="I589">
        <v>70</v>
      </c>
      <c r="J589">
        <v>360</v>
      </c>
      <c r="K589">
        <v>1</v>
      </c>
      <c r="L589" s="1" t="s">
        <v>31</v>
      </c>
      <c r="M589" s="1" t="s">
        <v>18</v>
      </c>
      <c r="N589">
        <v>2165</v>
      </c>
      <c r="O589" s="1" t="s">
        <v>644</v>
      </c>
      <c r="P589">
        <v>5</v>
      </c>
      <c r="Q589" s="1" t="s">
        <v>644</v>
      </c>
      <c r="R589" s="1" t="str">
        <f t="shared" si="44"/>
        <v>High Risk</v>
      </c>
      <c r="S589" s="1">
        <f t="shared" si="45"/>
        <v>45</v>
      </c>
      <c r="T589" s="1" t="str">
        <f t="shared" si="46"/>
        <v>Low Risk</v>
      </c>
      <c r="U589" s="1" t="str">
        <f t="shared" si="47"/>
        <v>APPROVE</v>
      </c>
      <c r="V589" s="1">
        <f t="shared" si="48"/>
        <v>513.63520171556331</v>
      </c>
    </row>
    <row r="590" spans="1:22" x14ac:dyDescent="0.3">
      <c r="A590" s="1" t="s">
        <v>613</v>
      </c>
      <c r="B590" s="1" t="s">
        <v>646</v>
      </c>
      <c r="C590" s="1" t="s">
        <v>15</v>
      </c>
      <c r="D590">
        <v>0</v>
      </c>
      <c r="E590" s="1" t="s">
        <v>16</v>
      </c>
      <c r="F590" s="1" t="s">
        <v>15</v>
      </c>
      <c r="G590">
        <v>4750</v>
      </c>
      <c r="H590">
        <v>0</v>
      </c>
      <c r="I590">
        <v>94</v>
      </c>
      <c r="J590">
        <v>360</v>
      </c>
      <c r="K590">
        <v>1</v>
      </c>
      <c r="L590" s="1" t="s">
        <v>31</v>
      </c>
      <c r="M590" s="1" t="s">
        <v>18</v>
      </c>
      <c r="N590">
        <v>4750</v>
      </c>
      <c r="O590" s="1" t="s">
        <v>643</v>
      </c>
      <c r="P590">
        <v>35</v>
      </c>
      <c r="Q590" s="1" t="s">
        <v>643</v>
      </c>
      <c r="R590" s="1" t="str">
        <f t="shared" si="44"/>
        <v>Medium Risk</v>
      </c>
      <c r="S590" s="1">
        <f t="shared" si="45"/>
        <v>65</v>
      </c>
      <c r="T590" s="1" t="str">
        <f t="shared" si="46"/>
        <v>Low Risk</v>
      </c>
      <c r="U590" s="1" t="str">
        <f t="shared" si="47"/>
        <v>APPROVE</v>
      </c>
      <c r="V590" s="1">
        <f t="shared" si="48"/>
        <v>689.73869944661362</v>
      </c>
    </row>
    <row r="591" spans="1:22" x14ac:dyDescent="0.3">
      <c r="A591" s="1" t="s">
        <v>614</v>
      </c>
      <c r="B591" s="1" t="s">
        <v>14</v>
      </c>
      <c r="C591" s="1" t="s">
        <v>20</v>
      </c>
      <c r="D591">
        <v>2</v>
      </c>
      <c r="E591" s="1" t="s">
        <v>16</v>
      </c>
      <c r="F591" s="1" t="s">
        <v>20</v>
      </c>
      <c r="G591">
        <v>2726</v>
      </c>
      <c r="H591">
        <v>0</v>
      </c>
      <c r="I591">
        <v>106</v>
      </c>
      <c r="J591">
        <v>360</v>
      </c>
      <c r="K591">
        <v>0</v>
      </c>
      <c r="L591" s="1" t="s">
        <v>31</v>
      </c>
      <c r="M591" s="1" t="s">
        <v>22</v>
      </c>
      <c r="N591">
        <v>2726</v>
      </c>
      <c r="O591" s="1" t="s">
        <v>644</v>
      </c>
      <c r="P591">
        <v>25</v>
      </c>
      <c r="Q591" s="1" t="s">
        <v>644</v>
      </c>
      <c r="R591" s="1" t="str">
        <f t="shared" si="44"/>
        <v>High Risk</v>
      </c>
      <c r="S591" s="1">
        <f t="shared" si="45"/>
        <v>25</v>
      </c>
      <c r="T591" s="1" t="str">
        <f t="shared" si="46"/>
        <v>Low Risk</v>
      </c>
      <c r="U591" s="1" t="str">
        <f t="shared" si="47"/>
        <v>REVIEW</v>
      </c>
      <c r="V591" s="1">
        <f t="shared" si="48"/>
        <v>777.79044831213878</v>
      </c>
    </row>
    <row r="592" spans="1:22" x14ac:dyDescent="0.3">
      <c r="A592" s="1" t="s">
        <v>615</v>
      </c>
      <c r="B592" s="1" t="s">
        <v>14</v>
      </c>
      <c r="C592" s="1" t="s">
        <v>20</v>
      </c>
      <c r="D592">
        <v>0</v>
      </c>
      <c r="E592" s="1" t="s">
        <v>16</v>
      </c>
      <c r="F592" s="1" t="s">
        <v>15</v>
      </c>
      <c r="G592">
        <v>3000</v>
      </c>
      <c r="H592">
        <v>3416</v>
      </c>
      <c r="I592">
        <v>56</v>
      </c>
      <c r="J592">
        <v>180</v>
      </c>
      <c r="K592">
        <v>1</v>
      </c>
      <c r="L592" s="1" t="s">
        <v>31</v>
      </c>
      <c r="M592" s="1" t="s">
        <v>18</v>
      </c>
      <c r="N592">
        <v>6416</v>
      </c>
      <c r="O592" s="1" t="s">
        <v>643</v>
      </c>
      <c r="P592">
        <v>35</v>
      </c>
      <c r="Q592" s="1" t="s">
        <v>643</v>
      </c>
      <c r="R592" s="1" t="str">
        <f t="shared" si="44"/>
        <v>Medium Risk</v>
      </c>
      <c r="S592" s="1">
        <f t="shared" si="45"/>
        <v>65</v>
      </c>
      <c r="T592" s="1" t="str">
        <f t="shared" si="46"/>
        <v>Low Risk</v>
      </c>
      <c r="U592" s="1" t="str">
        <f t="shared" si="47"/>
        <v>APPROVE</v>
      </c>
      <c r="V592" s="1">
        <f t="shared" si="48"/>
        <v>535.16516722499682</v>
      </c>
    </row>
    <row r="593" spans="1:22" x14ac:dyDescent="0.3">
      <c r="A593" s="1" t="s">
        <v>616</v>
      </c>
      <c r="B593" s="1" t="s">
        <v>14</v>
      </c>
      <c r="C593" s="1" t="s">
        <v>20</v>
      </c>
      <c r="D593">
        <v>2</v>
      </c>
      <c r="E593" s="1" t="s">
        <v>16</v>
      </c>
      <c r="F593" s="1" t="s">
        <v>20</v>
      </c>
      <c r="G593">
        <v>6000</v>
      </c>
      <c r="H593">
        <v>0</v>
      </c>
      <c r="I593">
        <v>205</v>
      </c>
      <c r="J593">
        <v>240</v>
      </c>
      <c r="K593">
        <v>1</v>
      </c>
      <c r="L593" s="1" t="s">
        <v>31</v>
      </c>
      <c r="M593" s="1" t="s">
        <v>22</v>
      </c>
      <c r="N593">
        <v>6000</v>
      </c>
      <c r="O593" s="1" t="s">
        <v>643</v>
      </c>
      <c r="P593">
        <v>35</v>
      </c>
      <c r="Q593" s="1" t="s">
        <v>643</v>
      </c>
      <c r="R593" s="1" t="str">
        <f t="shared" si="44"/>
        <v>Medium Risk</v>
      </c>
      <c r="S593" s="1">
        <f t="shared" si="45"/>
        <v>85</v>
      </c>
      <c r="T593" s="1" t="str">
        <f t="shared" si="46"/>
        <v>Low Risk</v>
      </c>
      <c r="U593" s="1" t="str">
        <f t="shared" si="47"/>
        <v>APPROVE</v>
      </c>
      <c r="V593" s="1">
        <f t="shared" si="48"/>
        <v>1714.7021414365988</v>
      </c>
    </row>
    <row r="594" spans="1:22" x14ac:dyDescent="0.3">
      <c r="A594" s="1" t="s">
        <v>617</v>
      </c>
      <c r="B594" s="1" t="s">
        <v>646</v>
      </c>
      <c r="C594" s="1" t="s">
        <v>15</v>
      </c>
      <c r="D594">
        <v>3</v>
      </c>
      <c r="E594" s="1" t="s">
        <v>16</v>
      </c>
      <c r="F594" s="1" t="s">
        <v>20</v>
      </c>
      <c r="G594">
        <v>9357</v>
      </c>
      <c r="H594">
        <v>0</v>
      </c>
      <c r="I594">
        <v>292</v>
      </c>
      <c r="J594">
        <v>360</v>
      </c>
      <c r="K594">
        <v>1</v>
      </c>
      <c r="L594" s="1" t="s">
        <v>31</v>
      </c>
      <c r="M594" s="1" t="s">
        <v>18</v>
      </c>
      <c r="N594">
        <v>9357</v>
      </c>
      <c r="O594" s="1" t="s">
        <v>645</v>
      </c>
      <c r="P594">
        <v>45</v>
      </c>
      <c r="Q594" s="1" t="s">
        <v>645</v>
      </c>
      <c r="R594" s="1" t="str">
        <f t="shared" si="44"/>
        <v>Low Risk</v>
      </c>
      <c r="S594" s="1">
        <f t="shared" si="45"/>
        <v>85</v>
      </c>
      <c r="T594" s="1" t="str">
        <f t="shared" si="46"/>
        <v>Low Risk</v>
      </c>
      <c r="U594" s="1" t="str">
        <f t="shared" si="47"/>
        <v>APPROVE</v>
      </c>
      <c r="V594" s="1">
        <f t="shared" si="48"/>
        <v>2142.5925557277783</v>
      </c>
    </row>
    <row r="595" spans="1:22" x14ac:dyDescent="0.3">
      <c r="A595" s="1" t="s">
        <v>618</v>
      </c>
      <c r="B595" s="1" t="s">
        <v>14</v>
      </c>
      <c r="C595" s="1" t="s">
        <v>20</v>
      </c>
      <c r="D595">
        <v>0</v>
      </c>
      <c r="E595" s="1" t="s">
        <v>16</v>
      </c>
      <c r="F595" s="1" t="s">
        <v>15</v>
      </c>
      <c r="G595">
        <v>3859</v>
      </c>
      <c r="H595">
        <v>3300</v>
      </c>
      <c r="I595">
        <v>142</v>
      </c>
      <c r="J595">
        <v>180</v>
      </c>
      <c r="K595">
        <v>1</v>
      </c>
      <c r="L595" s="1" t="s">
        <v>21</v>
      </c>
      <c r="M595" s="1" t="s">
        <v>18</v>
      </c>
      <c r="N595">
        <v>7159</v>
      </c>
      <c r="O595" s="1" t="s">
        <v>643</v>
      </c>
      <c r="P595">
        <v>35</v>
      </c>
      <c r="Q595" s="1" t="s">
        <v>643</v>
      </c>
      <c r="R595" s="1" t="str">
        <f t="shared" si="44"/>
        <v>Medium Risk</v>
      </c>
      <c r="S595" s="1">
        <f t="shared" si="45"/>
        <v>65</v>
      </c>
      <c r="T595" s="1" t="str">
        <f t="shared" si="46"/>
        <v>Low Risk</v>
      </c>
      <c r="U595" s="1" t="str">
        <f t="shared" si="47"/>
        <v>APPROVE</v>
      </c>
      <c r="V595" s="1">
        <f t="shared" si="48"/>
        <v>1357.025959749099</v>
      </c>
    </row>
    <row r="596" spans="1:22" x14ac:dyDescent="0.3">
      <c r="A596" s="1" t="s">
        <v>619</v>
      </c>
      <c r="B596" s="1" t="s">
        <v>14</v>
      </c>
      <c r="C596" s="1" t="s">
        <v>20</v>
      </c>
      <c r="D596">
        <v>0</v>
      </c>
      <c r="E596" s="1" t="s">
        <v>16</v>
      </c>
      <c r="F596" s="1" t="s">
        <v>20</v>
      </c>
      <c r="G596">
        <v>16120</v>
      </c>
      <c r="H596">
        <v>0</v>
      </c>
      <c r="I596">
        <v>260</v>
      </c>
      <c r="J596">
        <v>360</v>
      </c>
      <c r="K596">
        <v>1</v>
      </c>
      <c r="L596" s="1" t="s">
        <v>17</v>
      </c>
      <c r="M596" s="1" t="s">
        <v>18</v>
      </c>
      <c r="N596">
        <v>16120</v>
      </c>
      <c r="O596" s="1" t="s">
        <v>645</v>
      </c>
      <c r="P596">
        <v>50</v>
      </c>
      <c r="Q596" s="1" t="s">
        <v>645</v>
      </c>
      <c r="R596" s="1" t="str">
        <f t="shared" si="44"/>
        <v>Low Risk</v>
      </c>
      <c r="S596" s="1">
        <f t="shared" si="45"/>
        <v>90</v>
      </c>
      <c r="T596" s="1" t="str">
        <f t="shared" si="46"/>
        <v>Low Risk</v>
      </c>
      <c r="U596" s="1" t="str">
        <f t="shared" si="47"/>
        <v>APPROVE</v>
      </c>
      <c r="V596" s="1">
        <f t="shared" si="48"/>
        <v>1907.787892086378</v>
      </c>
    </row>
    <row r="597" spans="1:22" x14ac:dyDescent="0.3">
      <c r="A597" s="1" t="s">
        <v>620</v>
      </c>
      <c r="B597" s="1" t="s">
        <v>14</v>
      </c>
      <c r="C597" s="1" t="s">
        <v>15</v>
      </c>
      <c r="D597">
        <v>0</v>
      </c>
      <c r="E597" s="1" t="s">
        <v>25</v>
      </c>
      <c r="F597" s="1" t="s">
        <v>15</v>
      </c>
      <c r="G597">
        <v>3833</v>
      </c>
      <c r="H597">
        <v>0</v>
      </c>
      <c r="I597">
        <v>110</v>
      </c>
      <c r="J597">
        <v>360</v>
      </c>
      <c r="K597">
        <v>1</v>
      </c>
      <c r="L597" s="1" t="s">
        <v>21</v>
      </c>
      <c r="M597" s="1" t="s">
        <v>18</v>
      </c>
      <c r="N597">
        <v>3833</v>
      </c>
      <c r="O597" s="1" t="s">
        <v>643</v>
      </c>
      <c r="P597">
        <v>15</v>
      </c>
      <c r="Q597" s="1" t="s">
        <v>643</v>
      </c>
      <c r="R597" s="1" t="str">
        <f t="shared" si="44"/>
        <v>Medium Risk</v>
      </c>
      <c r="S597" s="1">
        <f t="shared" si="45"/>
        <v>45</v>
      </c>
      <c r="T597" s="1" t="str">
        <f t="shared" si="46"/>
        <v>Low Risk</v>
      </c>
      <c r="U597" s="1" t="str">
        <f t="shared" si="47"/>
        <v>APPROVE</v>
      </c>
      <c r="V597" s="1">
        <f t="shared" si="48"/>
        <v>807.14103126731391</v>
      </c>
    </row>
    <row r="598" spans="1:22" x14ac:dyDescent="0.3">
      <c r="A598" s="1" t="s">
        <v>621</v>
      </c>
      <c r="B598" s="1" t="s">
        <v>14</v>
      </c>
      <c r="C598" s="1" t="s">
        <v>20</v>
      </c>
      <c r="D598">
        <v>2</v>
      </c>
      <c r="E598" s="1" t="s">
        <v>25</v>
      </c>
      <c r="F598" s="1" t="s">
        <v>20</v>
      </c>
      <c r="G598">
        <v>6383</v>
      </c>
      <c r="H598">
        <v>1000</v>
      </c>
      <c r="I598">
        <v>187</v>
      </c>
      <c r="J598">
        <v>360</v>
      </c>
      <c r="K598">
        <v>1</v>
      </c>
      <c r="L598" s="1" t="s">
        <v>21</v>
      </c>
      <c r="M598" s="1" t="s">
        <v>22</v>
      </c>
      <c r="N598">
        <v>7383</v>
      </c>
      <c r="O598" s="1" t="s">
        <v>643</v>
      </c>
      <c r="P598">
        <v>15</v>
      </c>
      <c r="Q598" s="1" t="s">
        <v>643</v>
      </c>
      <c r="R598" s="1" t="str">
        <f t="shared" si="44"/>
        <v>Medium Risk</v>
      </c>
      <c r="S598" s="1">
        <f t="shared" si="45"/>
        <v>65</v>
      </c>
      <c r="T598" s="1" t="str">
        <f t="shared" si="46"/>
        <v>Low Risk</v>
      </c>
      <c r="U598" s="1" t="str">
        <f t="shared" si="47"/>
        <v>APPROVE</v>
      </c>
      <c r="V598" s="1">
        <f t="shared" si="48"/>
        <v>1372.1397531544335</v>
      </c>
    </row>
    <row r="599" spans="1:22" x14ac:dyDescent="0.3">
      <c r="A599" s="1" t="s">
        <v>622</v>
      </c>
      <c r="B599" s="1" t="s">
        <v>14</v>
      </c>
      <c r="C599" s="1" t="s">
        <v>15</v>
      </c>
      <c r="D599">
        <v>0</v>
      </c>
      <c r="E599" s="1" t="s">
        <v>16</v>
      </c>
      <c r="F599" s="1" t="s">
        <v>15</v>
      </c>
      <c r="G599">
        <v>2987</v>
      </c>
      <c r="H599">
        <v>0</v>
      </c>
      <c r="I599">
        <v>88</v>
      </c>
      <c r="J599">
        <v>360</v>
      </c>
      <c r="K599">
        <v>0</v>
      </c>
      <c r="L599" s="1" t="s">
        <v>31</v>
      </c>
      <c r="M599" s="1" t="s">
        <v>22</v>
      </c>
      <c r="N599">
        <v>2987</v>
      </c>
      <c r="O599" s="1" t="s">
        <v>644</v>
      </c>
      <c r="P599">
        <v>25</v>
      </c>
      <c r="Q599" s="1" t="s">
        <v>644</v>
      </c>
      <c r="R599" s="1" t="str">
        <f t="shared" si="44"/>
        <v>High Risk</v>
      </c>
      <c r="S599" s="1">
        <f t="shared" si="45"/>
        <v>25</v>
      </c>
      <c r="T599" s="1" t="str">
        <f t="shared" si="46"/>
        <v>Low Risk</v>
      </c>
      <c r="U599" s="1" t="str">
        <f t="shared" si="47"/>
        <v>REVIEW</v>
      </c>
      <c r="V599" s="1">
        <f t="shared" si="48"/>
        <v>645.7128250138511</v>
      </c>
    </row>
    <row r="600" spans="1:22" x14ac:dyDescent="0.3">
      <c r="A600" s="1" t="s">
        <v>623</v>
      </c>
      <c r="B600" s="1" t="s">
        <v>14</v>
      </c>
      <c r="C600" s="1" t="s">
        <v>20</v>
      </c>
      <c r="D600">
        <v>0</v>
      </c>
      <c r="E600" s="1" t="s">
        <v>16</v>
      </c>
      <c r="F600" s="1" t="s">
        <v>20</v>
      </c>
      <c r="G600">
        <v>9963</v>
      </c>
      <c r="H600">
        <v>0</v>
      </c>
      <c r="I600">
        <v>180</v>
      </c>
      <c r="J600">
        <v>360</v>
      </c>
      <c r="K600">
        <v>1</v>
      </c>
      <c r="L600" s="1" t="s">
        <v>21</v>
      </c>
      <c r="M600" s="1" t="s">
        <v>18</v>
      </c>
      <c r="N600">
        <v>9963</v>
      </c>
      <c r="O600" s="1" t="s">
        <v>645</v>
      </c>
      <c r="P600">
        <v>45</v>
      </c>
      <c r="Q600" s="1" t="s">
        <v>645</v>
      </c>
      <c r="R600" s="1" t="str">
        <f t="shared" si="44"/>
        <v>Low Risk</v>
      </c>
      <c r="S600" s="1">
        <f t="shared" si="45"/>
        <v>85</v>
      </c>
      <c r="T600" s="1" t="str">
        <f t="shared" si="46"/>
        <v>Low Risk</v>
      </c>
      <c r="U600" s="1" t="str">
        <f t="shared" si="47"/>
        <v>APPROVE</v>
      </c>
      <c r="V600" s="1">
        <f t="shared" si="48"/>
        <v>1320.7762329828772</v>
      </c>
    </row>
    <row r="601" spans="1:22" x14ac:dyDescent="0.3">
      <c r="A601" s="1" t="s">
        <v>624</v>
      </c>
      <c r="B601" s="1" t="s">
        <v>14</v>
      </c>
      <c r="C601" s="1" t="s">
        <v>20</v>
      </c>
      <c r="D601">
        <v>2</v>
      </c>
      <c r="E601" s="1" t="s">
        <v>16</v>
      </c>
      <c r="F601" s="1" t="s">
        <v>15</v>
      </c>
      <c r="G601">
        <v>5780</v>
      </c>
      <c r="H601">
        <v>0</v>
      </c>
      <c r="I601">
        <v>192</v>
      </c>
      <c r="J601">
        <v>360</v>
      </c>
      <c r="K601">
        <v>1</v>
      </c>
      <c r="L601" s="1" t="s">
        <v>17</v>
      </c>
      <c r="M601" s="1" t="s">
        <v>18</v>
      </c>
      <c r="N601">
        <v>5780</v>
      </c>
      <c r="O601" s="1" t="s">
        <v>643</v>
      </c>
      <c r="P601">
        <v>40</v>
      </c>
      <c r="Q601" s="1" t="s">
        <v>643</v>
      </c>
      <c r="R601" s="1" t="str">
        <f t="shared" si="44"/>
        <v>Medium Risk</v>
      </c>
      <c r="S601" s="1">
        <f t="shared" si="45"/>
        <v>90</v>
      </c>
      <c r="T601" s="1" t="str">
        <f t="shared" si="46"/>
        <v>Low Risk</v>
      </c>
      <c r="U601" s="1" t="str">
        <f t="shared" si="47"/>
        <v>APPROVE</v>
      </c>
      <c r="V601" s="1">
        <f t="shared" si="48"/>
        <v>1408.8279818484023</v>
      </c>
    </row>
    <row r="602" spans="1:22" x14ac:dyDescent="0.3">
      <c r="A602" s="1" t="s">
        <v>625</v>
      </c>
      <c r="B602" s="1" t="s">
        <v>42</v>
      </c>
      <c r="C602" s="1" t="s">
        <v>15</v>
      </c>
      <c r="D602">
        <v>3</v>
      </c>
      <c r="E602" s="1" t="s">
        <v>16</v>
      </c>
      <c r="F602" s="1" t="s">
        <v>15</v>
      </c>
      <c r="G602">
        <v>416</v>
      </c>
      <c r="H602">
        <v>41667</v>
      </c>
      <c r="I602">
        <v>350</v>
      </c>
      <c r="J602">
        <v>180</v>
      </c>
      <c r="K602">
        <v>0</v>
      </c>
      <c r="L602" s="1" t="s">
        <v>17</v>
      </c>
      <c r="M602" s="1" t="s">
        <v>22</v>
      </c>
      <c r="N602">
        <v>42083</v>
      </c>
      <c r="O602" s="1" t="s">
        <v>645</v>
      </c>
      <c r="P602">
        <v>50</v>
      </c>
      <c r="Q602" s="1" t="s">
        <v>645</v>
      </c>
      <c r="R602" s="1" t="str">
        <f t="shared" si="44"/>
        <v>High Risk</v>
      </c>
      <c r="S602" s="1">
        <f t="shared" si="45"/>
        <v>30</v>
      </c>
      <c r="T602" s="1" t="str">
        <f t="shared" si="46"/>
        <v>Low Risk</v>
      </c>
      <c r="U602" s="1" t="str">
        <f t="shared" si="47"/>
        <v>REVIEW</v>
      </c>
      <c r="V602" s="1">
        <f t="shared" si="48"/>
        <v>3344.7822951562302</v>
      </c>
    </row>
    <row r="603" spans="1:22" x14ac:dyDescent="0.3">
      <c r="A603" s="1" t="s">
        <v>626</v>
      </c>
      <c r="B603" s="1" t="s">
        <v>14</v>
      </c>
      <c r="C603" s="1" t="s">
        <v>20</v>
      </c>
      <c r="D603">
        <v>0</v>
      </c>
      <c r="E603" s="1" t="s">
        <v>25</v>
      </c>
      <c r="F603" s="1" t="s">
        <v>15</v>
      </c>
      <c r="G603">
        <v>2894</v>
      </c>
      <c r="H603">
        <v>2792</v>
      </c>
      <c r="I603">
        <v>155</v>
      </c>
      <c r="J603">
        <v>360</v>
      </c>
      <c r="K603">
        <v>1</v>
      </c>
      <c r="L603" s="1" t="s">
        <v>21</v>
      </c>
      <c r="M603" s="1" t="s">
        <v>18</v>
      </c>
      <c r="N603">
        <v>5686</v>
      </c>
      <c r="O603" s="1" t="s">
        <v>643</v>
      </c>
      <c r="P603">
        <v>15</v>
      </c>
      <c r="Q603" s="1" t="s">
        <v>643</v>
      </c>
      <c r="R603" s="1" t="str">
        <f t="shared" si="44"/>
        <v>Medium Risk</v>
      </c>
      <c r="S603" s="1">
        <f t="shared" si="45"/>
        <v>45</v>
      </c>
      <c r="T603" s="1" t="str">
        <f t="shared" si="46"/>
        <v>Low Risk</v>
      </c>
      <c r="U603" s="1" t="str">
        <f t="shared" si="47"/>
        <v>APPROVE</v>
      </c>
      <c r="V603" s="1">
        <f t="shared" si="48"/>
        <v>1137.3350895130332</v>
      </c>
    </row>
    <row r="604" spans="1:22" x14ac:dyDescent="0.3">
      <c r="A604" s="1" t="s">
        <v>627</v>
      </c>
      <c r="B604" s="1" t="s">
        <v>14</v>
      </c>
      <c r="C604" s="1" t="s">
        <v>20</v>
      </c>
      <c r="D604">
        <v>3</v>
      </c>
      <c r="E604" s="1" t="s">
        <v>16</v>
      </c>
      <c r="F604" s="1" t="s">
        <v>15</v>
      </c>
      <c r="G604">
        <v>5703</v>
      </c>
      <c r="H604">
        <v>0</v>
      </c>
      <c r="I604">
        <v>128</v>
      </c>
      <c r="J604">
        <v>360</v>
      </c>
      <c r="K604">
        <v>1</v>
      </c>
      <c r="L604" s="1" t="s">
        <v>17</v>
      </c>
      <c r="M604" s="1" t="s">
        <v>18</v>
      </c>
      <c r="N604">
        <v>5703</v>
      </c>
      <c r="O604" s="1" t="s">
        <v>643</v>
      </c>
      <c r="P604">
        <v>40</v>
      </c>
      <c r="Q604" s="1" t="s">
        <v>643</v>
      </c>
      <c r="R604" s="1" t="str">
        <f t="shared" si="44"/>
        <v>Medium Risk</v>
      </c>
      <c r="S604" s="1">
        <f t="shared" si="45"/>
        <v>90</v>
      </c>
      <c r="T604" s="1" t="str">
        <f t="shared" si="46"/>
        <v>Low Risk</v>
      </c>
      <c r="U604" s="1" t="str">
        <f t="shared" si="47"/>
        <v>APPROVE</v>
      </c>
      <c r="V604" s="1">
        <f t="shared" si="48"/>
        <v>939.21865456560147</v>
      </c>
    </row>
    <row r="605" spans="1:22" x14ac:dyDescent="0.3">
      <c r="A605" s="1" t="s">
        <v>628</v>
      </c>
      <c r="B605" s="1" t="s">
        <v>14</v>
      </c>
      <c r="C605" s="1" t="s">
        <v>15</v>
      </c>
      <c r="D605">
        <v>0</v>
      </c>
      <c r="E605" s="1" t="s">
        <v>16</v>
      </c>
      <c r="F605" s="1" t="s">
        <v>15</v>
      </c>
      <c r="G605">
        <v>3676</v>
      </c>
      <c r="H605">
        <v>4301</v>
      </c>
      <c r="I605">
        <v>172</v>
      </c>
      <c r="J605">
        <v>360</v>
      </c>
      <c r="K605">
        <v>1</v>
      </c>
      <c r="L605" s="1" t="s">
        <v>21</v>
      </c>
      <c r="M605" s="1" t="s">
        <v>18</v>
      </c>
      <c r="N605">
        <v>7977</v>
      </c>
      <c r="O605" s="1" t="s">
        <v>643</v>
      </c>
      <c r="P605">
        <v>35</v>
      </c>
      <c r="Q605" s="1" t="s">
        <v>643</v>
      </c>
      <c r="R605" s="1" t="str">
        <f t="shared" si="44"/>
        <v>Medium Risk</v>
      </c>
      <c r="S605" s="1">
        <f t="shared" si="45"/>
        <v>65</v>
      </c>
      <c r="T605" s="1" t="str">
        <f t="shared" si="46"/>
        <v>Low Risk</v>
      </c>
      <c r="U605" s="1" t="str">
        <f t="shared" si="47"/>
        <v>APPROVE</v>
      </c>
      <c r="V605" s="1">
        <f t="shared" si="48"/>
        <v>1262.0750670725272</v>
      </c>
    </row>
    <row r="606" spans="1:22" x14ac:dyDescent="0.3">
      <c r="A606" s="1" t="s">
        <v>629</v>
      </c>
      <c r="B606" s="1" t="s">
        <v>42</v>
      </c>
      <c r="C606" s="1" t="s">
        <v>20</v>
      </c>
      <c r="D606">
        <v>1</v>
      </c>
      <c r="E606" s="1" t="s">
        <v>16</v>
      </c>
      <c r="F606" s="1" t="s">
        <v>15</v>
      </c>
      <c r="G606">
        <v>12000</v>
      </c>
      <c r="H606">
        <v>0</v>
      </c>
      <c r="I606">
        <v>496</v>
      </c>
      <c r="J606">
        <v>360</v>
      </c>
      <c r="K606">
        <v>1</v>
      </c>
      <c r="L606" s="1" t="s">
        <v>31</v>
      </c>
      <c r="M606" s="1" t="s">
        <v>18</v>
      </c>
      <c r="N606">
        <v>12000</v>
      </c>
      <c r="O606" s="1" t="s">
        <v>645</v>
      </c>
      <c r="P606">
        <v>45</v>
      </c>
      <c r="Q606" s="1" t="s">
        <v>645</v>
      </c>
      <c r="R606" s="1" t="str">
        <f t="shared" si="44"/>
        <v>Low Risk</v>
      </c>
      <c r="S606" s="1">
        <f t="shared" si="45"/>
        <v>85</v>
      </c>
      <c r="T606" s="1" t="str">
        <f t="shared" si="46"/>
        <v>Low Risk</v>
      </c>
      <c r="U606" s="1" t="str">
        <f t="shared" si="47"/>
        <v>APPROVE</v>
      </c>
      <c r="V606" s="1">
        <f t="shared" si="48"/>
        <v>3639.4722864417058</v>
      </c>
    </row>
    <row r="607" spans="1:22" x14ac:dyDescent="0.3">
      <c r="A607" s="1" t="s">
        <v>630</v>
      </c>
      <c r="B607" s="1" t="s">
        <v>14</v>
      </c>
      <c r="C607" s="1" t="s">
        <v>20</v>
      </c>
      <c r="D607">
        <v>0</v>
      </c>
      <c r="E607" s="1" t="s">
        <v>25</v>
      </c>
      <c r="F607" s="1" t="s">
        <v>15</v>
      </c>
      <c r="G607">
        <v>2400</v>
      </c>
      <c r="H607">
        <v>3800</v>
      </c>
      <c r="I607">
        <v>146</v>
      </c>
      <c r="J607">
        <v>180</v>
      </c>
      <c r="K607">
        <v>1</v>
      </c>
      <c r="L607" s="1" t="s">
        <v>17</v>
      </c>
      <c r="M607" s="1" t="s">
        <v>22</v>
      </c>
      <c r="N607">
        <v>6200</v>
      </c>
      <c r="O607" s="1" t="s">
        <v>643</v>
      </c>
      <c r="P607">
        <v>20</v>
      </c>
      <c r="Q607" s="1" t="s">
        <v>643</v>
      </c>
      <c r="R607" s="1" t="str">
        <f t="shared" si="44"/>
        <v>Medium Risk</v>
      </c>
      <c r="S607" s="1">
        <f t="shared" si="45"/>
        <v>50</v>
      </c>
      <c r="T607" s="1" t="str">
        <f t="shared" si="46"/>
        <v>Low Risk</v>
      </c>
      <c r="U607" s="1" t="str">
        <f t="shared" si="47"/>
        <v>APPROVE</v>
      </c>
      <c r="V607" s="1">
        <f t="shared" si="48"/>
        <v>1395.2520431223131</v>
      </c>
    </row>
    <row r="608" spans="1:22" x14ac:dyDescent="0.3">
      <c r="A608" s="1" t="s">
        <v>631</v>
      </c>
      <c r="B608" s="1" t="s">
        <v>14</v>
      </c>
      <c r="C608" s="1" t="s">
        <v>20</v>
      </c>
      <c r="D608">
        <v>1</v>
      </c>
      <c r="E608" s="1" t="s">
        <v>16</v>
      </c>
      <c r="F608" s="1" t="s">
        <v>15</v>
      </c>
      <c r="G608">
        <v>3400</v>
      </c>
      <c r="H608">
        <v>2500</v>
      </c>
      <c r="I608">
        <v>173</v>
      </c>
      <c r="J608">
        <v>360</v>
      </c>
      <c r="K608">
        <v>1</v>
      </c>
      <c r="L608" s="1" t="s">
        <v>31</v>
      </c>
      <c r="M608" s="1" t="s">
        <v>18</v>
      </c>
      <c r="N608">
        <v>5900</v>
      </c>
      <c r="O608" s="1" t="s">
        <v>643</v>
      </c>
      <c r="P608">
        <v>35</v>
      </c>
      <c r="Q608" s="1" t="s">
        <v>643</v>
      </c>
      <c r="R608" s="1" t="str">
        <f t="shared" si="44"/>
        <v>Medium Risk</v>
      </c>
      <c r="S608" s="1">
        <f t="shared" si="45"/>
        <v>65</v>
      </c>
      <c r="T608" s="1" t="str">
        <f t="shared" si="46"/>
        <v>Low Risk</v>
      </c>
      <c r="U608" s="1" t="str">
        <f t="shared" si="47"/>
        <v>APPROVE</v>
      </c>
      <c r="V608" s="1">
        <f t="shared" si="48"/>
        <v>1269.4127128113207</v>
      </c>
    </row>
    <row r="609" spans="1:22" x14ac:dyDescent="0.3">
      <c r="A609" s="1" t="s">
        <v>632</v>
      </c>
      <c r="B609" s="1" t="s">
        <v>14</v>
      </c>
      <c r="C609" s="1" t="s">
        <v>20</v>
      </c>
      <c r="D609">
        <v>2</v>
      </c>
      <c r="E609" s="1" t="s">
        <v>25</v>
      </c>
      <c r="F609" s="1" t="s">
        <v>15</v>
      </c>
      <c r="G609">
        <v>3987</v>
      </c>
      <c r="H609">
        <v>1411</v>
      </c>
      <c r="I609">
        <v>157</v>
      </c>
      <c r="J609">
        <v>360</v>
      </c>
      <c r="K609">
        <v>1</v>
      </c>
      <c r="L609" s="1" t="s">
        <v>21</v>
      </c>
      <c r="M609" s="1" t="s">
        <v>18</v>
      </c>
      <c r="N609">
        <v>5398</v>
      </c>
      <c r="O609" s="1" t="s">
        <v>643</v>
      </c>
      <c r="P609">
        <v>15</v>
      </c>
      <c r="Q609" s="1" t="s">
        <v>643</v>
      </c>
      <c r="R609" s="1" t="str">
        <f t="shared" si="44"/>
        <v>Medium Risk</v>
      </c>
      <c r="S609" s="1">
        <f t="shared" si="45"/>
        <v>45</v>
      </c>
      <c r="T609" s="1" t="str">
        <f t="shared" si="46"/>
        <v>Low Risk</v>
      </c>
      <c r="U609" s="1" t="str">
        <f t="shared" si="47"/>
        <v>APPROVE</v>
      </c>
      <c r="V609" s="1">
        <f t="shared" si="48"/>
        <v>1152.0103809906204</v>
      </c>
    </row>
    <row r="610" spans="1:22" x14ac:dyDescent="0.3">
      <c r="A610" s="1" t="s">
        <v>633</v>
      </c>
      <c r="B610" s="1" t="s">
        <v>14</v>
      </c>
      <c r="C610" s="1" t="s">
        <v>20</v>
      </c>
      <c r="D610">
        <v>0</v>
      </c>
      <c r="E610" s="1" t="s">
        <v>16</v>
      </c>
      <c r="F610" s="1" t="s">
        <v>15</v>
      </c>
      <c r="G610">
        <v>3232</v>
      </c>
      <c r="H610">
        <v>1950</v>
      </c>
      <c r="I610">
        <v>108</v>
      </c>
      <c r="J610">
        <v>360</v>
      </c>
      <c r="K610">
        <v>1</v>
      </c>
      <c r="L610" s="1" t="s">
        <v>21</v>
      </c>
      <c r="M610" s="1" t="s">
        <v>18</v>
      </c>
      <c r="N610">
        <v>5182</v>
      </c>
      <c r="O610" s="1" t="s">
        <v>643</v>
      </c>
      <c r="P610">
        <v>35</v>
      </c>
      <c r="Q610" s="1" t="s">
        <v>643</v>
      </c>
      <c r="R610" s="1" t="str">
        <f t="shared" si="44"/>
        <v>Medium Risk</v>
      </c>
      <c r="S610" s="1">
        <f t="shared" si="45"/>
        <v>65</v>
      </c>
      <c r="T610" s="1" t="str">
        <f t="shared" si="46"/>
        <v>Low Risk</v>
      </c>
      <c r="U610" s="1" t="str">
        <f t="shared" si="47"/>
        <v>APPROVE</v>
      </c>
      <c r="V610" s="1">
        <f t="shared" si="48"/>
        <v>792.46573978972629</v>
      </c>
    </row>
    <row r="611" spans="1:22" x14ac:dyDescent="0.3">
      <c r="A611" s="1" t="s">
        <v>634</v>
      </c>
      <c r="B611" s="1" t="s">
        <v>42</v>
      </c>
      <c r="C611" s="1" t="s">
        <v>15</v>
      </c>
      <c r="D611">
        <v>0</v>
      </c>
      <c r="E611" s="1" t="s">
        <v>16</v>
      </c>
      <c r="F611" s="1" t="s">
        <v>15</v>
      </c>
      <c r="G611">
        <v>2900</v>
      </c>
      <c r="H611">
        <v>0</v>
      </c>
      <c r="I611">
        <v>71</v>
      </c>
      <c r="J611">
        <v>360</v>
      </c>
      <c r="K611">
        <v>1</v>
      </c>
      <c r="L611" s="1" t="s">
        <v>21</v>
      </c>
      <c r="M611" s="1" t="s">
        <v>18</v>
      </c>
      <c r="N611">
        <v>2900</v>
      </c>
      <c r="O611" s="1" t="s">
        <v>644</v>
      </c>
      <c r="P611">
        <v>25</v>
      </c>
      <c r="Q611" s="1" t="s">
        <v>644</v>
      </c>
      <c r="R611" s="1" t="str">
        <f t="shared" si="44"/>
        <v>High Risk</v>
      </c>
      <c r="S611" s="1">
        <f t="shared" si="45"/>
        <v>65</v>
      </c>
      <c r="T611" s="1" t="str">
        <f t="shared" si="46"/>
        <v>Low Risk</v>
      </c>
      <c r="U611" s="1" t="str">
        <f t="shared" si="47"/>
        <v>APPROVE</v>
      </c>
      <c r="V611" s="1">
        <f t="shared" si="48"/>
        <v>520.97284745435707</v>
      </c>
    </row>
    <row r="612" spans="1:22" x14ac:dyDescent="0.3">
      <c r="A612" s="1" t="s">
        <v>635</v>
      </c>
      <c r="B612" s="1" t="s">
        <v>14</v>
      </c>
      <c r="C612" s="1" t="s">
        <v>20</v>
      </c>
      <c r="D612">
        <v>3</v>
      </c>
      <c r="E612" s="1" t="s">
        <v>16</v>
      </c>
      <c r="F612" s="1" t="s">
        <v>15</v>
      </c>
      <c r="G612">
        <v>4106</v>
      </c>
      <c r="H612">
        <v>0</v>
      </c>
      <c r="I612">
        <v>40</v>
      </c>
      <c r="J612">
        <v>180</v>
      </c>
      <c r="K612">
        <v>1</v>
      </c>
      <c r="L612" s="1" t="s">
        <v>21</v>
      </c>
      <c r="M612" s="1" t="s">
        <v>18</v>
      </c>
      <c r="N612">
        <v>4106</v>
      </c>
      <c r="O612" s="1" t="s">
        <v>643</v>
      </c>
      <c r="P612">
        <v>35</v>
      </c>
      <c r="Q612" s="1" t="s">
        <v>643</v>
      </c>
      <c r="R612" s="1" t="str">
        <f t="shared" si="44"/>
        <v>Medium Risk</v>
      </c>
      <c r="S612" s="1">
        <f t="shared" si="45"/>
        <v>65</v>
      </c>
      <c r="T612" s="1" t="str">
        <f t="shared" si="46"/>
        <v>Low Risk</v>
      </c>
      <c r="U612" s="1" t="str">
        <f t="shared" si="47"/>
        <v>APPROVE</v>
      </c>
      <c r="V612" s="1">
        <f t="shared" si="48"/>
        <v>382.26083373214055</v>
      </c>
    </row>
    <row r="613" spans="1:22" x14ac:dyDescent="0.3">
      <c r="A613" s="1" t="s">
        <v>636</v>
      </c>
      <c r="B613" s="1" t="s">
        <v>14</v>
      </c>
      <c r="C613" s="1" t="s">
        <v>20</v>
      </c>
      <c r="D613">
        <v>1</v>
      </c>
      <c r="E613" s="1" t="s">
        <v>16</v>
      </c>
      <c r="F613" s="1" t="s">
        <v>15</v>
      </c>
      <c r="G613">
        <v>8072</v>
      </c>
      <c r="H613">
        <v>240</v>
      </c>
      <c r="I613">
        <v>253</v>
      </c>
      <c r="J613">
        <v>360</v>
      </c>
      <c r="K613">
        <v>1</v>
      </c>
      <c r="L613" s="1" t="s">
        <v>17</v>
      </c>
      <c r="M613" s="1" t="s">
        <v>18</v>
      </c>
      <c r="N613">
        <v>8312</v>
      </c>
      <c r="O613" s="1" t="s">
        <v>645</v>
      </c>
      <c r="P613">
        <v>50</v>
      </c>
      <c r="Q613" s="1" t="s">
        <v>645</v>
      </c>
      <c r="R613" s="1" t="str">
        <f t="shared" si="44"/>
        <v>Low Risk</v>
      </c>
      <c r="S613" s="1">
        <f t="shared" si="45"/>
        <v>90</v>
      </c>
      <c r="T613" s="1" t="str">
        <f t="shared" si="46"/>
        <v>Low Risk</v>
      </c>
      <c r="U613" s="1" t="str">
        <f t="shared" si="47"/>
        <v>APPROVE</v>
      </c>
      <c r="V613" s="1">
        <f t="shared" si="48"/>
        <v>1856.4243719148219</v>
      </c>
    </row>
    <row r="614" spans="1:22" x14ac:dyDescent="0.3">
      <c r="A614" s="1" t="s">
        <v>637</v>
      </c>
      <c r="B614" s="1" t="s">
        <v>14</v>
      </c>
      <c r="C614" s="1" t="s">
        <v>20</v>
      </c>
      <c r="D614">
        <v>2</v>
      </c>
      <c r="E614" s="1" t="s">
        <v>16</v>
      </c>
      <c r="F614" s="1" t="s">
        <v>15</v>
      </c>
      <c r="G614">
        <v>7583</v>
      </c>
      <c r="H614">
        <v>0</v>
      </c>
      <c r="I614">
        <v>187</v>
      </c>
      <c r="J614">
        <v>360</v>
      </c>
      <c r="K614">
        <v>1</v>
      </c>
      <c r="L614" s="1" t="s">
        <v>17</v>
      </c>
      <c r="M614" s="1" t="s">
        <v>18</v>
      </c>
      <c r="N614">
        <v>7583</v>
      </c>
      <c r="O614" s="1" t="s">
        <v>643</v>
      </c>
      <c r="P614">
        <v>40</v>
      </c>
      <c r="Q614" s="1" t="s">
        <v>643</v>
      </c>
      <c r="R614" s="1" t="str">
        <f t="shared" si="44"/>
        <v>Medium Risk</v>
      </c>
      <c r="S614" s="1">
        <f t="shared" si="45"/>
        <v>90</v>
      </c>
      <c r="T614" s="1" t="str">
        <f t="shared" si="46"/>
        <v>Low Risk</v>
      </c>
      <c r="U614" s="1" t="str">
        <f t="shared" si="47"/>
        <v>APPROVE</v>
      </c>
      <c r="V614" s="1">
        <f t="shared" si="48"/>
        <v>1372.1397531544335</v>
      </c>
    </row>
    <row r="615" spans="1:22" x14ac:dyDescent="0.3">
      <c r="A615" s="1" t="s">
        <v>638</v>
      </c>
      <c r="B615" s="1" t="s">
        <v>42</v>
      </c>
      <c r="C615" s="1" t="s">
        <v>15</v>
      </c>
      <c r="D615">
        <v>0</v>
      </c>
      <c r="E615" s="1" t="s">
        <v>16</v>
      </c>
      <c r="F615" s="1" t="s">
        <v>20</v>
      </c>
      <c r="G615">
        <v>4583</v>
      </c>
      <c r="H615">
        <v>0</v>
      </c>
      <c r="I615">
        <v>133</v>
      </c>
      <c r="J615">
        <v>360</v>
      </c>
      <c r="K615">
        <v>0</v>
      </c>
      <c r="L615" s="1" t="s">
        <v>31</v>
      </c>
      <c r="M615" s="1" t="s">
        <v>22</v>
      </c>
      <c r="N615">
        <v>4583</v>
      </c>
      <c r="O615" s="1" t="s">
        <v>643</v>
      </c>
      <c r="P615">
        <v>35</v>
      </c>
      <c r="Q615" s="1" t="s">
        <v>643</v>
      </c>
      <c r="R615" s="1" t="str">
        <f t="shared" si="44"/>
        <v>High Risk</v>
      </c>
      <c r="S615" s="1">
        <f t="shared" si="45"/>
        <v>25</v>
      </c>
      <c r="T615" s="1" t="str">
        <f t="shared" si="46"/>
        <v>Low Risk</v>
      </c>
      <c r="U615" s="1" t="str">
        <f t="shared" si="47"/>
        <v>REVIEW</v>
      </c>
      <c r="V615" s="1">
        <f t="shared" si="48"/>
        <v>975.90688325957035</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9AC26-A424-4DEF-8B06-B678289F86A2}">
  <dimension ref="A1:Q615"/>
  <sheetViews>
    <sheetView workbookViewId="0">
      <selection activeCell="F4" sqref="F4"/>
    </sheetView>
  </sheetViews>
  <sheetFormatPr defaultRowHeight="14.4" x14ac:dyDescent="0.3"/>
  <cols>
    <col min="13" max="13" width="10.6640625" bestFit="1" customWidth="1"/>
    <col min="14" max="14" width="10.6640625" customWidth="1"/>
    <col min="15" max="15" width="15" bestFit="1" customWidth="1"/>
    <col min="17" max="17" width="16.88671875" bestFit="1" customWidth="1"/>
  </cols>
  <sheetData>
    <row r="1" spans="1:17" x14ac:dyDescent="0.3">
      <c r="A1" t="s">
        <v>0</v>
      </c>
      <c r="B1" t="s">
        <v>1</v>
      </c>
      <c r="C1" t="s">
        <v>2</v>
      </c>
      <c r="D1" t="s">
        <v>3</v>
      </c>
      <c r="E1" t="s">
        <v>4</v>
      </c>
      <c r="F1" t="s">
        <v>5</v>
      </c>
      <c r="G1" t="s">
        <v>6</v>
      </c>
      <c r="H1" t="s">
        <v>7</v>
      </c>
      <c r="I1" t="s">
        <v>8</v>
      </c>
      <c r="J1" t="s">
        <v>9</v>
      </c>
      <c r="K1" t="s">
        <v>10</v>
      </c>
      <c r="L1" t="s">
        <v>11</v>
      </c>
      <c r="M1" t="s">
        <v>12</v>
      </c>
      <c r="O1" t="s">
        <v>639</v>
      </c>
      <c r="P1" t="s">
        <v>640</v>
      </c>
      <c r="Q1" t="s">
        <v>641</v>
      </c>
    </row>
    <row r="2" spans="1:17" x14ac:dyDescent="0.3">
      <c r="A2" t="s">
        <v>13</v>
      </c>
      <c r="B2" t="s">
        <v>14</v>
      </c>
      <c r="C2" t="s">
        <v>15</v>
      </c>
      <c r="D2">
        <v>0</v>
      </c>
      <c r="E2" t="s">
        <v>16</v>
      </c>
      <c r="F2" t="s">
        <v>15</v>
      </c>
      <c r="G2">
        <v>5849</v>
      </c>
      <c r="H2">
        <v>0</v>
      </c>
      <c r="J2">
        <v>360</v>
      </c>
      <c r="K2">
        <v>1</v>
      </c>
      <c r="L2" t="s">
        <v>17</v>
      </c>
      <c r="M2" t="s">
        <v>18</v>
      </c>
      <c r="N2">
        <f>G2+H2</f>
        <v>5849</v>
      </c>
      <c r="O2" t="str">
        <f>IF(N2&lt;=3000,"Low Income",IF(N2&lt;=8000,"Medium Income","High Income"))</f>
        <v>Medium Income</v>
      </c>
      <c r="P2">
        <f>IF(K2="1",50,0)+IF(E2="Graduate",20,0)+IF(L2="Urban",10,5)+IF(O2="High Income",20,IF(O2="Medium Income",10,0))</f>
        <v>40</v>
      </c>
      <c r="Q2" t="str">
        <f>IF(N2&lt;=3000,"Low Income",IF(N2&lt;=8000,"Medium Income","High Income"))</f>
        <v>Medium Income</v>
      </c>
    </row>
    <row r="3" spans="1:17" x14ac:dyDescent="0.3">
      <c r="A3" t="s">
        <v>19</v>
      </c>
      <c r="B3" t="s">
        <v>14</v>
      </c>
      <c r="C3" t="s">
        <v>20</v>
      </c>
      <c r="D3">
        <v>1</v>
      </c>
      <c r="E3" t="s">
        <v>16</v>
      </c>
      <c r="F3" t="s">
        <v>15</v>
      </c>
      <c r="G3">
        <v>4583</v>
      </c>
      <c r="H3">
        <v>1508</v>
      </c>
      <c r="I3">
        <v>128</v>
      </c>
      <c r="J3">
        <v>360</v>
      </c>
      <c r="K3">
        <v>1</v>
      </c>
      <c r="L3" t="s">
        <v>21</v>
      </c>
      <c r="M3" t="s">
        <v>22</v>
      </c>
      <c r="N3">
        <f t="shared" ref="N3:N66" si="0">G3+H3</f>
        <v>6091</v>
      </c>
      <c r="O3" t="str">
        <f t="shared" ref="O3:O66" si="1">IF(N3&lt;=3000,"Low Income",IF(N3&lt;=8000,"Medium Income","High Income"))</f>
        <v>Medium Income</v>
      </c>
      <c r="P3">
        <f t="shared" ref="P3:P66" si="2">IF(K3="1",50,0)+IF(E3="Graduate",20,0)+IF(L3="Urban",10,5)+IF(O3="High Income",20,IF(O3="Medium Income",10,0))</f>
        <v>35</v>
      </c>
      <c r="Q3" t="str">
        <f t="shared" ref="Q3:Q66" si="3">IF(N3&lt;=3000,"Low Income",IF(N3&lt;=8000,"Medium Income","High Income"))</f>
        <v>Medium Income</v>
      </c>
    </row>
    <row r="4" spans="1:17" x14ac:dyDescent="0.3">
      <c r="A4" t="s">
        <v>23</v>
      </c>
      <c r="B4" t="s">
        <v>14</v>
      </c>
      <c r="C4" t="s">
        <v>20</v>
      </c>
      <c r="D4">
        <v>0</v>
      </c>
      <c r="E4" t="s">
        <v>16</v>
      </c>
      <c r="F4" t="s">
        <v>20</v>
      </c>
      <c r="G4">
        <v>3000</v>
      </c>
      <c r="H4">
        <v>0</v>
      </c>
      <c r="I4">
        <v>66</v>
      </c>
      <c r="J4">
        <v>360</v>
      </c>
      <c r="K4">
        <v>1</v>
      </c>
      <c r="L4" t="s">
        <v>17</v>
      </c>
      <c r="M4" t="s">
        <v>18</v>
      </c>
      <c r="N4">
        <f t="shared" si="0"/>
        <v>3000</v>
      </c>
      <c r="O4" t="str">
        <f t="shared" si="1"/>
        <v>Low Income</v>
      </c>
      <c r="P4">
        <f t="shared" si="2"/>
        <v>30</v>
      </c>
      <c r="Q4" t="str">
        <f t="shared" si="3"/>
        <v>Low Income</v>
      </c>
    </row>
    <row r="5" spans="1:17" x14ac:dyDescent="0.3">
      <c r="A5" t="s">
        <v>24</v>
      </c>
      <c r="B5" t="s">
        <v>14</v>
      </c>
      <c r="C5" t="s">
        <v>20</v>
      </c>
      <c r="D5">
        <v>0</v>
      </c>
      <c r="E5" t="s">
        <v>25</v>
      </c>
      <c r="F5" t="s">
        <v>15</v>
      </c>
      <c r="G5">
        <v>2583</v>
      </c>
      <c r="H5">
        <v>2358</v>
      </c>
      <c r="I5">
        <v>120</v>
      </c>
      <c r="J5">
        <v>360</v>
      </c>
      <c r="K5">
        <v>1</v>
      </c>
      <c r="L5" t="s">
        <v>17</v>
      </c>
      <c r="M5" t="s">
        <v>18</v>
      </c>
      <c r="N5">
        <f t="shared" si="0"/>
        <v>4941</v>
      </c>
      <c r="O5" t="str">
        <f t="shared" si="1"/>
        <v>Medium Income</v>
      </c>
      <c r="P5">
        <f t="shared" si="2"/>
        <v>20</v>
      </c>
      <c r="Q5" t="str">
        <f t="shared" si="3"/>
        <v>Medium Income</v>
      </c>
    </row>
    <row r="6" spans="1:17" x14ac:dyDescent="0.3">
      <c r="A6" t="s">
        <v>26</v>
      </c>
      <c r="B6" t="s">
        <v>14</v>
      </c>
      <c r="C6" t="s">
        <v>15</v>
      </c>
      <c r="D6">
        <v>0</v>
      </c>
      <c r="E6" t="s">
        <v>16</v>
      </c>
      <c r="F6" t="s">
        <v>15</v>
      </c>
      <c r="G6">
        <v>6000</v>
      </c>
      <c r="H6">
        <v>0</v>
      </c>
      <c r="I6">
        <v>141</v>
      </c>
      <c r="J6">
        <v>360</v>
      </c>
      <c r="K6">
        <v>1</v>
      </c>
      <c r="L6" t="s">
        <v>17</v>
      </c>
      <c r="M6" t="s">
        <v>18</v>
      </c>
      <c r="N6">
        <f t="shared" si="0"/>
        <v>6000</v>
      </c>
      <c r="O6" t="str">
        <f t="shared" si="1"/>
        <v>Medium Income</v>
      </c>
      <c r="P6">
        <f t="shared" si="2"/>
        <v>40</v>
      </c>
      <c r="Q6" t="str">
        <f t="shared" si="3"/>
        <v>Medium Income</v>
      </c>
    </row>
    <row r="7" spans="1:17" x14ac:dyDescent="0.3">
      <c r="A7" t="s">
        <v>27</v>
      </c>
      <c r="B7" t="s">
        <v>14</v>
      </c>
      <c r="C7" t="s">
        <v>20</v>
      </c>
      <c r="D7">
        <v>2</v>
      </c>
      <c r="E7" t="s">
        <v>16</v>
      </c>
      <c r="F7" t="s">
        <v>20</v>
      </c>
      <c r="G7">
        <v>5417</v>
      </c>
      <c r="H7">
        <v>4196</v>
      </c>
      <c r="I7">
        <v>267</v>
      </c>
      <c r="J7">
        <v>360</v>
      </c>
      <c r="K7">
        <v>1</v>
      </c>
      <c r="L7" t="s">
        <v>17</v>
      </c>
      <c r="M7" t="s">
        <v>18</v>
      </c>
      <c r="N7">
        <f t="shared" si="0"/>
        <v>9613</v>
      </c>
      <c r="O7" t="str">
        <f t="shared" si="1"/>
        <v>High Income</v>
      </c>
      <c r="P7">
        <f t="shared" si="2"/>
        <v>50</v>
      </c>
      <c r="Q7" t="str">
        <f t="shared" si="3"/>
        <v>High Income</v>
      </c>
    </row>
    <row r="8" spans="1:17" x14ac:dyDescent="0.3">
      <c r="A8" t="s">
        <v>28</v>
      </c>
      <c r="B8" t="s">
        <v>14</v>
      </c>
      <c r="C8" t="s">
        <v>20</v>
      </c>
      <c r="D8">
        <v>0</v>
      </c>
      <c r="E8" t="s">
        <v>25</v>
      </c>
      <c r="F8" t="s">
        <v>15</v>
      </c>
      <c r="G8">
        <v>2333</v>
      </c>
      <c r="H8">
        <v>1516</v>
      </c>
      <c r="I8">
        <v>95</v>
      </c>
      <c r="J8">
        <v>360</v>
      </c>
      <c r="K8">
        <v>1</v>
      </c>
      <c r="L8" t="s">
        <v>17</v>
      </c>
      <c r="M8" t="s">
        <v>18</v>
      </c>
      <c r="N8">
        <f t="shared" si="0"/>
        <v>3849</v>
      </c>
      <c r="O8" t="str">
        <f t="shared" si="1"/>
        <v>Medium Income</v>
      </c>
      <c r="P8">
        <f t="shared" si="2"/>
        <v>20</v>
      </c>
      <c r="Q8" t="str">
        <f t="shared" si="3"/>
        <v>Medium Income</v>
      </c>
    </row>
    <row r="9" spans="1:17" x14ac:dyDescent="0.3">
      <c r="A9" t="s">
        <v>29</v>
      </c>
      <c r="B9" t="s">
        <v>14</v>
      </c>
      <c r="C9" t="s">
        <v>20</v>
      </c>
      <c r="D9" t="s">
        <v>30</v>
      </c>
      <c r="E9" t="s">
        <v>16</v>
      </c>
      <c r="F9" t="s">
        <v>15</v>
      </c>
      <c r="G9">
        <v>3036</v>
      </c>
      <c r="H9">
        <v>2504</v>
      </c>
      <c r="I9">
        <v>158</v>
      </c>
      <c r="J9">
        <v>360</v>
      </c>
      <c r="K9">
        <v>0</v>
      </c>
      <c r="L9" t="s">
        <v>31</v>
      </c>
      <c r="M9" t="s">
        <v>22</v>
      </c>
      <c r="N9">
        <f t="shared" si="0"/>
        <v>5540</v>
      </c>
      <c r="O9" t="str">
        <f t="shared" si="1"/>
        <v>Medium Income</v>
      </c>
      <c r="P9">
        <f t="shared" si="2"/>
        <v>35</v>
      </c>
      <c r="Q9" t="str">
        <f t="shared" si="3"/>
        <v>Medium Income</v>
      </c>
    </row>
    <row r="10" spans="1:17" x14ac:dyDescent="0.3">
      <c r="A10" t="s">
        <v>32</v>
      </c>
      <c r="B10" t="s">
        <v>14</v>
      </c>
      <c r="C10" t="s">
        <v>20</v>
      </c>
      <c r="D10">
        <v>2</v>
      </c>
      <c r="E10" t="s">
        <v>16</v>
      </c>
      <c r="F10" t="s">
        <v>15</v>
      </c>
      <c r="G10">
        <v>4006</v>
      </c>
      <c r="H10">
        <v>1526</v>
      </c>
      <c r="I10">
        <v>168</v>
      </c>
      <c r="J10">
        <v>360</v>
      </c>
      <c r="K10">
        <v>1</v>
      </c>
      <c r="L10" t="s">
        <v>17</v>
      </c>
      <c r="M10" t="s">
        <v>18</v>
      </c>
      <c r="N10">
        <f t="shared" si="0"/>
        <v>5532</v>
      </c>
      <c r="O10" t="str">
        <f t="shared" si="1"/>
        <v>Medium Income</v>
      </c>
      <c r="P10">
        <f t="shared" si="2"/>
        <v>40</v>
      </c>
      <c r="Q10" t="str">
        <f t="shared" si="3"/>
        <v>Medium Income</v>
      </c>
    </row>
    <row r="11" spans="1:17" x14ac:dyDescent="0.3">
      <c r="A11" t="s">
        <v>33</v>
      </c>
      <c r="B11" t="s">
        <v>14</v>
      </c>
      <c r="C11" t="s">
        <v>20</v>
      </c>
      <c r="D11">
        <v>1</v>
      </c>
      <c r="E11" t="s">
        <v>16</v>
      </c>
      <c r="F11" t="s">
        <v>15</v>
      </c>
      <c r="G11">
        <v>12841</v>
      </c>
      <c r="H11">
        <v>10968</v>
      </c>
      <c r="I11">
        <v>349</v>
      </c>
      <c r="J11">
        <v>360</v>
      </c>
      <c r="K11">
        <v>1</v>
      </c>
      <c r="L11" t="s">
        <v>31</v>
      </c>
      <c r="M11" t="s">
        <v>22</v>
      </c>
      <c r="N11">
        <f t="shared" si="0"/>
        <v>23809</v>
      </c>
      <c r="O11" t="str">
        <f t="shared" si="1"/>
        <v>High Income</v>
      </c>
      <c r="P11">
        <f t="shared" si="2"/>
        <v>45</v>
      </c>
      <c r="Q11" t="str">
        <f t="shared" si="3"/>
        <v>High Income</v>
      </c>
    </row>
    <row r="12" spans="1:17" x14ac:dyDescent="0.3">
      <c r="A12" t="s">
        <v>34</v>
      </c>
      <c r="B12" t="s">
        <v>14</v>
      </c>
      <c r="C12" t="s">
        <v>20</v>
      </c>
      <c r="D12">
        <v>2</v>
      </c>
      <c r="E12" t="s">
        <v>16</v>
      </c>
      <c r="F12" t="s">
        <v>15</v>
      </c>
      <c r="G12">
        <v>3200</v>
      </c>
      <c r="H12">
        <v>700</v>
      </c>
      <c r="I12">
        <v>70</v>
      </c>
      <c r="J12">
        <v>360</v>
      </c>
      <c r="K12">
        <v>1</v>
      </c>
      <c r="L12" t="s">
        <v>17</v>
      </c>
      <c r="M12" t="s">
        <v>18</v>
      </c>
      <c r="N12">
        <f t="shared" si="0"/>
        <v>3900</v>
      </c>
      <c r="O12" t="str">
        <f t="shared" si="1"/>
        <v>Medium Income</v>
      </c>
      <c r="P12">
        <f t="shared" si="2"/>
        <v>40</v>
      </c>
      <c r="Q12" t="str">
        <f t="shared" si="3"/>
        <v>Medium Income</v>
      </c>
    </row>
    <row r="13" spans="1:17" x14ac:dyDescent="0.3">
      <c r="A13" t="s">
        <v>35</v>
      </c>
      <c r="B13" t="s">
        <v>14</v>
      </c>
      <c r="C13" t="s">
        <v>20</v>
      </c>
      <c r="D13">
        <v>2</v>
      </c>
      <c r="E13" t="s">
        <v>16</v>
      </c>
      <c r="G13">
        <v>2500</v>
      </c>
      <c r="H13">
        <v>1840</v>
      </c>
      <c r="I13">
        <v>109</v>
      </c>
      <c r="J13">
        <v>360</v>
      </c>
      <c r="K13">
        <v>1</v>
      </c>
      <c r="L13" t="s">
        <v>17</v>
      </c>
      <c r="M13" t="s">
        <v>18</v>
      </c>
      <c r="N13">
        <f t="shared" si="0"/>
        <v>4340</v>
      </c>
      <c r="O13" t="str">
        <f t="shared" si="1"/>
        <v>Medium Income</v>
      </c>
      <c r="P13">
        <f t="shared" si="2"/>
        <v>40</v>
      </c>
      <c r="Q13" t="str">
        <f t="shared" si="3"/>
        <v>Medium Income</v>
      </c>
    </row>
    <row r="14" spans="1:17" x14ac:dyDescent="0.3">
      <c r="A14" t="s">
        <v>36</v>
      </c>
      <c r="B14" t="s">
        <v>14</v>
      </c>
      <c r="C14" t="s">
        <v>20</v>
      </c>
      <c r="D14">
        <v>2</v>
      </c>
      <c r="E14" t="s">
        <v>16</v>
      </c>
      <c r="F14" t="s">
        <v>15</v>
      </c>
      <c r="G14">
        <v>3073</v>
      </c>
      <c r="H14">
        <v>8106</v>
      </c>
      <c r="I14">
        <v>200</v>
      </c>
      <c r="J14">
        <v>360</v>
      </c>
      <c r="K14">
        <v>1</v>
      </c>
      <c r="L14" t="s">
        <v>17</v>
      </c>
      <c r="M14" t="s">
        <v>18</v>
      </c>
      <c r="N14">
        <f t="shared" si="0"/>
        <v>11179</v>
      </c>
      <c r="O14" t="str">
        <f t="shared" si="1"/>
        <v>High Income</v>
      </c>
      <c r="P14">
        <f t="shared" si="2"/>
        <v>50</v>
      </c>
      <c r="Q14" t="str">
        <f t="shared" si="3"/>
        <v>High Income</v>
      </c>
    </row>
    <row r="15" spans="1:17" x14ac:dyDescent="0.3">
      <c r="A15" t="s">
        <v>37</v>
      </c>
      <c r="B15" t="s">
        <v>14</v>
      </c>
      <c r="C15" t="s">
        <v>15</v>
      </c>
      <c r="D15">
        <v>0</v>
      </c>
      <c r="E15" t="s">
        <v>16</v>
      </c>
      <c r="F15" t="s">
        <v>15</v>
      </c>
      <c r="G15">
        <v>1853</v>
      </c>
      <c r="H15">
        <v>2840</v>
      </c>
      <c r="I15">
        <v>114</v>
      </c>
      <c r="J15">
        <v>360</v>
      </c>
      <c r="K15">
        <v>1</v>
      </c>
      <c r="L15" t="s">
        <v>21</v>
      </c>
      <c r="M15" t="s">
        <v>22</v>
      </c>
      <c r="N15">
        <f t="shared" si="0"/>
        <v>4693</v>
      </c>
      <c r="O15" t="str">
        <f t="shared" si="1"/>
        <v>Medium Income</v>
      </c>
      <c r="P15">
        <f t="shared" si="2"/>
        <v>35</v>
      </c>
      <c r="Q15" t="str">
        <f t="shared" si="3"/>
        <v>Medium Income</v>
      </c>
    </row>
    <row r="16" spans="1:17" x14ac:dyDescent="0.3">
      <c r="A16" t="s">
        <v>38</v>
      </c>
      <c r="B16" t="s">
        <v>14</v>
      </c>
      <c r="C16" t="s">
        <v>20</v>
      </c>
      <c r="D16">
        <v>2</v>
      </c>
      <c r="E16" t="s">
        <v>16</v>
      </c>
      <c r="F16" t="s">
        <v>15</v>
      </c>
      <c r="G16">
        <v>1299</v>
      </c>
      <c r="H16">
        <v>1086</v>
      </c>
      <c r="I16">
        <v>17</v>
      </c>
      <c r="J16">
        <v>120</v>
      </c>
      <c r="K16">
        <v>1</v>
      </c>
      <c r="L16" t="s">
        <v>17</v>
      </c>
      <c r="M16" t="s">
        <v>18</v>
      </c>
      <c r="N16">
        <f t="shared" si="0"/>
        <v>2385</v>
      </c>
      <c r="O16" t="str">
        <f t="shared" si="1"/>
        <v>Low Income</v>
      </c>
      <c r="P16">
        <f t="shared" si="2"/>
        <v>30</v>
      </c>
      <c r="Q16" t="str">
        <f t="shared" si="3"/>
        <v>Low Income</v>
      </c>
    </row>
    <row r="17" spans="1:17" x14ac:dyDescent="0.3">
      <c r="A17" t="s">
        <v>39</v>
      </c>
      <c r="B17" t="s">
        <v>14</v>
      </c>
      <c r="C17" t="s">
        <v>15</v>
      </c>
      <c r="D17">
        <v>0</v>
      </c>
      <c r="E17" t="s">
        <v>16</v>
      </c>
      <c r="F17" t="s">
        <v>15</v>
      </c>
      <c r="G17">
        <v>4950</v>
      </c>
      <c r="H17">
        <v>0</v>
      </c>
      <c r="I17">
        <v>125</v>
      </c>
      <c r="J17">
        <v>360</v>
      </c>
      <c r="K17">
        <v>1</v>
      </c>
      <c r="L17" t="s">
        <v>17</v>
      </c>
      <c r="M17" t="s">
        <v>18</v>
      </c>
      <c r="N17">
        <f t="shared" si="0"/>
        <v>4950</v>
      </c>
      <c r="O17" t="str">
        <f t="shared" si="1"/>
        <v>Medium Income</v>
      </c>
      <c r="P17">
        <f t="shared" si="2"/>
        <v>40</v>
      </c>
      <c r="Q17" t="str">
        <f t="shared" si="3"/>
        <v>Medium Income</v>
      </c>
    </row>
    <row r="18" spans="1:17" x14ac:dyDescent="0.3">
      <c r="A18" t="s">
        <v>40</v>
      </c>
      <c r="B18" t="s">
        <v>14</v>
      </c>
      <c r="C18" t="s">
        <v>15</v>
      </c>
      <c r="D18">
        <v>1</v>
      </c>
      <c r="E18" t="s">
        <v>25</v>
      </c>
      <c r="F18" t="s">
        <v>15</v>
      </c>
      <c r="G18">
        <v>3596</v>
      </c>
      <c r="H18">
        <v>0</v>
      </c>
      <c r="I18">
        <v>100</v>
      </c>
      <c r="J18">
        <v>240</v>
      </c>
      <c r="L18" t="s">
        <v>17</v>
      </c>
      <c r="M18" t="s">
        <v>18</v>
      </c>
      <c r="N18">
        <f t="shared" si="0"/>
        <v>3596</v>
      </c>
      <c r="O18" t="str">
        <f t="shared" si="1"/>
        <v>Medium Income</v>
      </c>
      <c r="P18">
        <f t="shared" si="2"/>
        <v>20</v>
      </c>
      <c r="Q18" t="str">
        <f t="shared" si="3"/>
        <v>Medium Income</v>
      </c>
    </row>
    <row r="19" spans="1:17" x14ac:dyDescent="0.3">
      <c r="A19" t="s">
        <v>41</v>
      </c>
      <c r="B19" t="s">
        <v>42</v>
      </c>
      <c r="C19" t="s">
        <v>15</v>
      </c>
      <c r="D19">
        <v>0</v>
      </c>
      <c r="E19" t="s">
        <v>16</v>
      </c>
      <c r="F19" t="s">
        <v>15</v>
      </c>
      <c r="G19">
        <v>3510</v>
      </c>
      <c r="H19">
        <v>0</v>
      </c>
      <c r="I19">
        <v>76</v>
      </c>
      <c r="J19">
        <v>360</v>
      </c>
      <c r="K19">
        <v>0</v>
      </c>
      <c r="L19" t="s">
        <v>17</v>
      </c>
      <c r="M19" t="s">
        <v>22</v>
      </c>
      <c r="N19">
        <f t="shared" si="0"/>
        <v>3510</v>
      </c>
      <c r="O19" t="str">
        <f t="shared" si="1"/>
        <v>Medium Income</v>
      </c>
      <c r="P19">
        <f t="shared" si="2"/>
        <v>40</v>
      </c>
      <c r="Q19" t="str">
        <f t="shared" si="3"/>
        <v>Medium Income</v>
      </c>
    </row>
    <row r="20" spans="1:17" x14ac:dyDescent="0.3">
      <c r="A20" t="s">
        <v>43</v>
      </c>
      <c r="B20" t="s">
        <v>14</v>
      </c>
      <c r="C20" t="s">
        <v>20</v>
      </c>
      <c r="D20">
        <v>0</v>
      </c>
      <c r="E20" t="s">
        <v>25</v>
      </c>
      <c r="F20" t="s">
        <v>15</v>
      </c>
      <c r="G20">
        <v>4887</v>
      </c>
      <c r="H20">
        <v>0</v>
      </c>
      <c r="I20">
        <v>133</v>
      </c>
      <c r="J20">
        <v>360</v>
      </c>
      <c r="K20">
        <v>1</v>
      </c>
      <c r="L20" t="s">
        <v>21</v>
      </c>
      <c r="M20" t="s">
        <v>22</v>
      </c>
      <c r="N20">
        <f t="shared" si="0"/>
        <v>4887</v>
      </c>
      <c r="O20" t="str">
        <f t="shared" si="1"/>
        <v>Medium Income</v>
      </c>
      <c r="P20">
        <f t="shared" si="2"/>
        <v>15</v>
      </c>
      <c r="Q20" t="str">
        <f t="shared" si="3"/>
        <v>Medium Income</v>
      </c>
    </row>
    <row r="21" spans="1:17" x14ac:dyDescent="0.3">
      <c r="A21" t="s">
        <v>44</v>
      </c>
      <c r="B21" t="s">
        <v>14</v>
      </c>
      <c r="C21" t="s">
        <v>20</v>
      </c>
      <c r="D21">
        <v>0</v>
      </c>
      <c r="E21" t="s">
        <v>16</v>
      </c>
      <c r="G21">
        <v>2600</v>
      </c>
      <c r="H21">
        <v>3500</v>
      </c>
      <c r="I21">
        <v>115</v>
      </c>
      <c r="K21">
        <v>1</v>
      </c>
      <c r="L21" t="s">
        <v>17</v>
      </c>
      <c r="M21" t="s">
        <v>18</v>
      </c>
      <c r="N21">
        <f t="shared" si="0"/>
        <v>6100</v>
      </c>
      <c r="O21" t="str">
        <f t="shared" si="1"/>
        <v>Medium Income</v>
      </c>
      <c r="P21">
        <f t="shared" si="2"/>
        <v>40</v>
      </c>
      <c r="Q21" t="str">
        <f t="shared" si="3"/>
        <v>Medium Income</v>
      </c>
    </row>
    <row r="22" spans="1:17" x14ac:dyDescent="0.3">
      <c r="A22" t="s">
        <v>45</v>
      </c>
      <c r="B22" t="s">
        <v>14</v>
      </c>
      <c r="C22" t="s">
        <v>20</v>
      </c>
      <c r="D22">
        <v>0</v>
      </c>
      <c r="E22" t="s">
        <v>25</v>
      </c>
      <c r="F22" t="s">
        <v>15</v>
      </c>
      <c r="G22">
        <v>7660</v>
      </c>
      <c r="H22">
        <v>0</v>
      </c>
      <c r="I22">
        <v>104</v>
      </c>
      <c r="J22">
        <v>360</v>
      </c>
      <c r="K22">
        <v>0</v>
      </c>
      <c r="L22" t="s">
        <v>17</v>
      </c>
      <c r="M22" t="s">
        <v>22</v>
      </c>
      <c r="N22">
        <f t="shared" si="0"/>
        <v>7660</v>
      </c>
      <c r="O22" t="str">
        <f t="shared" si="1"/>
        <v>Medium Income</v>
      </c>
      <c r="P22">
        <f t="shared" si="2"/>
        <v>20</v>
      </c>
      <c r="Q22" t="str">
        <f t="shared" si="3"/>
        <v>Medium Income</v>
      </c>
    </row>
    <row r="23" spans="1:17" x14ac:dyDescent="0.3">
      <c r="A23" t="s">
        <v>46</v>
      </c>
      <c r="B23" t="s">
        <v>14</v>
      </c>
      <c r="C23" t="s">
        <v>20</v>
      </c>
      <c r="D23">
        <v>1</v>
      </c>
      <c r="E23" t="s">
        <v>16</v>
      </c>
      <c r="F23" t="s">
        <v>15</v>
      </c>
      <c r="G23">
        <v>5955</v>
      </c>
      <c r="H23">
        <v>5625</v>
      </c>
      <c r="I23">
        <v>315</v>
      </c>
      <c r="J23">
        <v>360</v>
      </c>
      <c r="K23">
        <v>1</v>
      </c>
      <c r="L23" t="s">
        <v>17</v>
      </c>
      <c r="M23" t="s">
        <v>18</v>
      </c>
      <c r="N23">
        <f t="shared" si="0"/>
        <v>11580</v>
      </c>
      <c r="O23" t="str">
        <f t="shared" si="1"/>
        <v>High Income</v>
      </c>
      <c r="P23">
        <f t="shared" si="2"/>
        <v>50</v>
      </c>
      <c r="Q23" t="str">
        <f t="shared" si="3"/>
        <v>High Income</v>
      </c>
    </row>
    <row r="24" spans="1:17" x14ac:dyDescent="0.3">
      <c r="A24" t="s">
        <v>47</v>
      </c>
      <c r="B24" t="s">
        <v>14</v>
      </c>
      <c r="C24" t="s">
        <v>20</v>
      </c>
      <c r="D24">
        <v>0</v>
      </c>
      <c r="E24" t="s">
        <v>25</v>
      </c>
      <c r="F24" t="s">
        <v>15</v>
      </c>
      <c r="G24">
        <v>2600</v>
      </c>
      <c r="H24">
        <v>1911</v>
      </c>
      <c r="I24">
        <v>116</v>
      </c>
      <c r="J24">
        <v>360</v>
      </c>
      <c r="K24">
        <v>0</v>
      </c>
      <c r="L24" t="s">
        <v>31</v>
      </c>
      <c r="M24" t="s">
        <v>22</v>
      </c>
      <c r="N24">
        <f t="shared" si="0"/>
        <v>4511</v>
      </c>
      <c r="O24" t="str">
        <f t="shared" si="1"/>
        <v>Medium Income</v>
      </c>
      <c r="P24">
        <f t="shared" si="2"/>
        <v>15</v>
      </c>
      <c r="Q24" t="str">
        <f t="shared" si="3"/>
        <v>Medium Income</v>
      </c>
    </row>
    <row r="25" spans="1:17" x14ac:dyDescent="0.3">
      <c r="A25" t="s">
        <v>48</v>
      </c>
      <c r="C25" t="s">
        <v>20</v>
      </c>
      <c r="D25">
        <v>2</v>
      </c>
      <c r="E25" t="s">
        <v>25</v>
      </c>
      <c r="F25" t="s">
        <v>15</v>
      </c>
      <c r="G25">
        <v>3365</v>
      </c>
      <c r="H25">
        <v>1917</v>
      </c>
      <c r="I25">
        <v>112</v>
      </c>
      <c r="J25">
        <v>360</v>
      </c>
      <c r="K25">
        <v>0</v>
      </c>
      <c r="L25" t="s">
        <v>21</v>
      </c>
      <c r="M25" t="s">
        <v>22</v>
      </c>
      <c r="N25">
        <f t="shared" si="0"/>
        <v>5282</v>
      </c>
      <c r="O25" t="str">
        <f t="shared" si="1"/>
        <v>Medium Income</v>
      </c>
      <c r="P25">
        <f t="shared" si="2"/>
        <v>15</v>
      </c>
      <c r="Q25" t="str">
        <f t="shared" si="3"/>
        <v>Medium Income</v>
      </c>
    </row>
    <row r="26" spans="1:17" x14ac:dyDescent="0.3">
      <c r="A26" t="s">
        <v>49</v>
      </c>
      <c r="B26" t="s">
        <v>14</v>
      </c>
      <c r="C26" t="s">
        <v>20</v>
      </c>
      <c r="D26">
        <v>1</v>
      </c>
      <c r="E26" t="s">
        <v>16</v>
      </c>
      <c r="G26">
        <v>3717</v>
      </c>
      <c r="H26">
        <v>2925</v>
      </c>
      <c r="I26">
        <v>151</v>
      </c>
      <c r="J26">
        <v>360</v>
      </c>
      <c r="L26" t="s">
        <v>31</v>
      </c>
      <c r="M26" t="s">
        <v>22</v>
      </c>
      <c r="N26">
        <f t="shared" si="0"/>
        <v>6642</v>
      </c>
      <c r="O26" t="str">
        <f t="shared" si="1"/>
        <v>Medium Income</v>
      </c>
      <c r="P26">
        <f t="shared" si="2"/>
        <v>35</v>
      </c>
      <c r="Q26" t="str">
        <f t="shared" si="3"/>
        <v>Medium Income</v>
      </c>
    </row>
    <row r="27" spans="1:17" x14ac:dyDescent="0.3">
      <c r="A27" t="s">
        <v>50</v>
      </c>
      <c r="B27" t="s">
        <v>14</v>
      </c>
      <c r="C27" t="s">
        <v>20</v>
      </c>
      <c r="D27">
        <v>0</v>
      </c>
      <c r="E27" t="s">
        <v>16</v>
      </c>
      <c r="F27" t="s">
        <v>20</v>
      </c>
      <c r="G27">
        <v>9560</v>
      </c>
      <c r="H27">
        <v>0</v>
      </c>
      <c r="I27">
        <v>191</v>
      </c>
      <c r="J27">
        <v>360</v>
      </c>
      <c r="K27">
        <v>1</v>
      </c>
      <c r="L27" t="s">
        <v>31</v>
      </c>
      <c r="M27" t="s">
        <v>18</v>
      </c>
      <c r="N27">
        <f t="shared" si="0"/>
        <v>9560</v>
      </c>
      <c r="O27" t="str">
        <f t="shared" si="1"/>
        <v>High Income</v>
      </c>
      <c r="P27">
        <f t="shared" si="2"/>
        <v>45</v>
      </c>
      <c r="Q27" t="str">
        <f t="shared" si="3"/>
        <v>High Income</v>
      </c>
    </row>
    <row r="28" spans="1:17" x14ac:dyDescent="0.3">
      <c r="A28" t="s">
        <v>51</v>
      </c>
      <c r="B28" t="s">
        <v>14</v>
      </c>
      <c r="C28" t="s">
        <v>20</v>
      </c>
      <c r="D28">
        <v>0</v>
      </c>
      <c r="E28" t="s">
        <v>16</v>
      </c>
      <c r="F28" t="s">
        <v>15</v>
      </c>
      <c r="G28">
        <v>2799</v>
      </c>
      <c r="H28">
        <v>2253</v>
      </c>
      <c r="I28">
        <v>122</v>
      </c>
      <c r="J28">
        <v>360</v>
      </c>
      <c r="K28">
        <v>1</v>
      </c>
      <c r="L28" t="s">
        <v>31</v>
      </c>
      <c r="M28" t="s">
        <v>18</v>
      </c>
      <c r="N28">
        <f t="shared" si="0"/>
        <v>5052</v>
      </c>
      <c r="O28" t="str">
        <f t="shared" si="1"/>
        <v>Medium Income</v>
      </c>
      <c r="P28">
        <f t="shared" si="2"/>
        <v>35</v>
      </c>
      <c r="Q28" t="str">
        <f t="shared" si="3"/>
        <v>Medium Income</v>
      </c>
    </row>
    <row r="29" spans="1:17" x14ac:dyDescent="0.3">
      <c r="A29" t="s">
        <v>52</v>
      </c>
      <c r="B29" t="s">
        <v>14</v>
      </c>
      <c r="C29" t="s">
        <v>20</v>
      </c>
      <c r="D29">
        <v>2</v>
      </c>
      <c r="E29" t="s">
        <v>25</v>
      </c>
      <c r="F29" t="s">
        <v>15</v>
      </c>
      <c r="G29">
        <v>4226</v>
      </c>
      <c r="H29">
        <v>1040</v>
      </c>
      <c r="I29">
        <v>110</v>
      </c>
      <c r="J29">
        <v>360</v>
      </c>
      <c r="K29">
        <v>1</v>
      </c>
      <c r="L29" t="s">
        <v>17</v>
      </c>
      <c r="M29" t="s">
        <v>18</v>
      </c>
      <c r="N29">
        <f t="shared" si="0"/>
        <v>5266</v>
      </c>
      <c r="O29" t="str">
        <f t="shared" si="1"/>
        <v>Medium Income</v>
      </c>
      <c r="P29">
        <f t="shared" si="2"/>
        <v>20</v>
      </c>
      <c r="Q29" t="str">
        <f t="shared" si="3"/>
        <v>Medium Income</v>
      </c>
    </row>
    <row r="30" spans="1:17" x14ac:dyDescent="0.3">
      <c r="A30" t="s">
        <v>53</v>
      </c>
      <c r="B30" t="s">
        <v>14</v>
      </c>
      <c r="C30" t="s">
        <v>15</v>
      </c>
      <c r="D30">
        <v>0</v>
      </c>
      <c r="E30" t="s">
        <v>25</v>
      </c>
      <c r="F30" t="s">
        <v>15</v>
      </c>
      <c r="G30">
        <v>1442</v>
      </c>
      <c r="H30">
        <v>0</v>
      </c>
      <c r="I30">
        <v>35</v>
      </c>
      <c r="J30">
        <v>360</v>
      </c>
      <c r="K30">
        <v>1</v>
      </c>
      <c r="L30" t="s">
        <v>17</v>
      </c>
      <c r="M30" t="s">
        <v>22</v>
      </c>
      <c r="N30">
        <f t="shared" si="0"/>
        <v>1442</v>
      </c>
      <c r="O30" t="str">
        <f t="shared" si="1"/>
        <v>Low Income</v>
      </c>
      <c r="P30">
        <f t="shared" si="2"/>
        <v>10</v>
      </c>
      <c r="Q30" t="str">
        <f t="shared" si="3"/>
        <v>Low Income</v>
      </c>
    </row>
    <row r="31" spans="1:17" x14ac:dyDescent="0.3">
      <c r="A31" t="s">
        <v>54</v>
      </c>
      <c r="B31" t="s">
        <v>42</v>
      </c>
      <c r="C31" t="s">
        <v>15</v>
      </c>
      <c r="D31">
        <v>2</v>
      </c>
      <c r="E31" t="s">
        <v>16</v>
      </c>
      <c r="G31">
        <v>3750</v>
      </c>
      <c r="H31">
        <v>2083</v>
      </c>
      <c r="I31">
        <v>120</v>
      </c>
      <c r="J31">
        <v>360</v>
      </c>
      <c r="K31">
        <v>1</v>
      </c>
      <c r="L31" t="s">
        <v>31</v>
      </c>
      <c r="M31" t="s">
        <v>18</v>
      </c>
      <c r="N31">
        <f t="shared" si="0"/>
        <v>5833</v>
      </c>
      <c r="O31" t="str">
        <f t="shared" si="1"/>
        <v>Medium Income</v>
      </c>
      <c r="P31">
        <f t="shared" si="2"/>
        <v>35</v>
      </c>
      <c r="Q31" t="str">
        <f t="shared" si="3"/>
        <v>Medium Income</v>
      </c>
    </row>
    <row r="32" spans="1:17" x14ac:dyDescent="0.3">
      <c r="A32" t="s">
        <v>55</v>
      </c>
      <c r="B32" t="s">
        <v>14</v>
      </c>
      <c r="C32" t="s">
        <v>20</v>
      </c>
      <c r="D32">
        <v>1</v>
      </c>
      <c r="E32" t="s">
        <v>16</v>
      </c>
      <c r="G32">
        <v>4166</v>
      </c>
      <c r="H32">
        <v>3369</v>
      </c>
      <c r="I32">
        <v>201</v>
      </c>
      <c r="J32">
        <v>360</v>
      </c>
      <c r="L32" t="s">
        <v>17</v>
      </c>
      <c r="M32" t="s">
        <v>22</v>
      </c>
      <c r="N32">
        <f t="shared" si="0"/>
        <v>7535</v>
      </c>
      <c r="O32" t="str">
        <f t="shared" si="1"/>
        <v>Medium Income</v>
      </c>
      <c r="P32">
        <f t="shared" si="2"/>
        <v>40</v>
      </c>
      <c r="Q32" t="str">
        <f t="shared" si="3"/>
        <v>Medium Income</v>
      </c>
    </row>
    <row r="33" spans="1:17" x14ac:dyDescent="0.3">
      <c r="A33" t="s">
        <v>56</v>
      </c>
      <c r="B33" t="s">
        <v>14</v>
      </c>
      <c r="C33" t="s">
        <v>15</v>
      </c>
      <c r="D33">
        <v>0</v>
      </c>
      <c r="E33" t="s">
        <v>16</v>
      </c>
      <c r="F33" t="s">
        <v>15</v>
      </c>
      <c r="G33">
        <v>3167</v>
      </c>
      <c r="H33">
        <v>0</v>
      </c>
      <c r="I33">
        <v>74</v>
      </c>
      <c r="J33">
        <v>360</v>
      </c>
      <c r="K33">
        <v>1</v>
      </c>
      <c r="L33" t="s">
        <v>17</v>
      </c>
      <c r="M33" t="s">
        <v>22</v>
      </c>
      <c r="N33">
        <f t="shared" si="0"/>
        <v>3167</v>
      </c>
      <c r="O33" t="str">
        <f t="shared" si="1"/>
        <v>Medium Income</v>
      </c>
      <c r="P33">
        <f t="shared" si="2"/>
        <v>40</v>
      </c>
      <c r="Q33" t="str">
        <f t="shared" si="3"/>
        <v>Medium Income</v>
      </c>
    </row>
    <row r="34" spans="1:17" x14ac:dyDescent="0.3">
      <c r="A34" t="s">
        <v>57</v>
      </c>
      <c r="B34" t="s">
        <v>14</v>
      </c>
      <c r="C34" t="s">
        <v>15</v>
      </c>
      <c r="D34">
        <v>1</v>
      </c>
      <c r="E34" t="s">
        <v>16</v>
      </c>
      <c r="F34" t="s">
        <v>20</v>
      </c>
      <c r="G34">
        <v>4692</v>
      </c>
      <c r="H34">
        <v>0</v>
      </c>
      <c r="I34">
        <v>106</v>
      </c>
      <c r="J34">
        <v>360</v>
      </c>
      <c r="K34">
        <v>1</v>
      </c>
      <c r="L34" t="s">
        <v>21</v>
      </c>
      <c r="M34" t="s">
        <v>22</v>
      </c>
      <c r="N34">
        <f t="shared" si="0"/>
        <v>4692</v>
      </c>
      <c r="O34" t="str">
        <f t="shared" si="1"/>
        <v>Medium Income</v>
      </c>
      <c r="P34">
        <f t="shared" si="2"/>
        <v>35</v>
      </c>
      <c r="Q34" t="str">
        <f t="shared" si="3"/>
        <v>Medium Income</v>
      </c>
    </row>
    <row r="35" spans="1:17" x14ac:dyDescent="0.3">
      <c r="A35" t="s">
        <v>58</v>
      </c>
      <c r="B35" t="s">
        <v>14</v>
      </c>
      <c r="C35" t="s">
        <v>20</v>
      </c>
      <c r="D35">
        <v>0</v>
      </c>
      <c r="E35" t="s">
        <v>16</v>
      </c>
      <c r="F35" t="s">
        <v>15</v>
      </c>
      <c r="G35">
        <v>3500</v>
      </c>
      <c r="H35">
        <v>1667</v>
      </c>
      <c r="I35">
        <v>114</v>
      </c>
      <c r="J35">
        <v>360</v>
      </c>
      <c r="K35">
        <v>1</v>
      </c>
      <c r="L35" t="s">
        <v>31</v>
      </c>
      <c r="M35" t="s">
        <v>18</v>
      </c>
      <c r="N35">
        <f t="shared" si="0"/>
        <v>5167</v>
      </c>
      <c r="O35" t="str">
        <f t="shared" si="1"/>
        <v>Medium Income</v>
      </c>
      <c r="P35">
        <f t="shared" si="2"/>
        <v>35</v>
      </c>
      <c r="Q35" t="str">
        <f t="shared" si="3"/>
        <v>Medium Income</v>
      </c>
    </row>
    <row r="36" spans="1:17" x14ac:dyDescent="0.3">
      <c r="A36" t="s">
        <v>59</v>
      </c>
      <c r="B36" t="s">
        <v>14</v>
      </c>
      <c r="C36" t="s">
        <v>15</v>
      </c>
      <c r="D36" t="s">
        <v>30</v>
      </c>
      <c r="E36" t="s">
        <v>16</v>
      </c>
      <c r="F36" t="s">
        <v>15</v>
      </c>
      <c r="G36">
        <v>12500</v>
      </c>
      <c r="H36">
        <v>3000</v>
      </c>
      <c r="I36">
        <v>320</v>
      </c>
      <c r="J36">
        <v>360</v>
      </c>
      <c r="K36">
        <v>1</v>
      </c>
      <c r="L36" t="s">
        <v>21</v>
      </c>
      <c r="M36" t="s">
        <v>22</v>
      </c>
      <c r="N36">
        <f t="shared" si="0"/>
        <v>15500</v>
      </c>
      <c r="O36" t="str">
        <f t="shared" si="1"/>
        <v>High Income</v>
      </c>
      <c r="P36">
        <f t="shared" si="2"/>
        <v>45</v>
      </c>
      <c r="Q36" t="str">
        <f t="shared" si="3"/>
        <v>High Income</v>
      </c>
    </row>
    <row r="37" spans="1:17" x14ac:dyDescent="0.3">
      <c r="A37" t="s">
        <v>60</v>
      </c>
      <c r="B37" t="s">
        <v>14</v>
      </c>
      <c r="C37" t="s">
        <v>20</v>
      </c>
      <c r="D37">
        <v>0</v>
      </c>
      <c r="E37" t="s">
        <v>16</v>
      </c>
      <c r="F37" t="s">
        <v>15</v>
      </c>
      <c r="G37">
        <v>2275</v>
      </c>
      <c r="H37">
        <v>2067</v>
      </c>
      <c r="J37">
        <v>360</v>
      </c>
      <c r="K37">
        <v>1</v>
      </c>
      <c r="L37" t="s">
        <v>17</v>
      </c>
      <c r="M37" t="s">
        <v>18</v>
      </c>
      <c r="N37">
        <f t="shared" si="0"/>
        <v>4342</v>
      </c>
      <c r="O37" t="str">
        <f t="shared" si="1"/>
        <v>Medium Income</v>
      </c>
      <c r="P37">
        <f t="shared" si="2"/>
        <v>40</v>
      </c>
      <c r="Q37" t="str">
        <f t="shared" si="3"/>
        <v>Medium Income</v>
      </c>
    </row>
    <row r="38" spans="1:17" x14ac:dyDescent="0.3">
      <c r="A38" t="s">
        <v>61</v>
      </c>
      <c r="B38" t="s">
        <v>14</v>
      </c>
      <c r="C38" t="s">
        <v>20</v>
      </c>
      <c r="D38">
        <v>0</v>
      </c>
      <c r="E38" t="s">
        <v>16</v>
      </c>
      <c r="F38" t="s">
        <v>15</v>
      </c>
      <c r="G38">
        <v>1828</v>
      </c>
      <c r="H38">
        <v>1330</v>
      </c>
      <c r="I38">
        <v>100</v>
      </c>
      <c r="K38">
        <v>0</v>
      </c>
      <c r="L38" t="s">
        <v>17</v>
      </c>
      <c r="M38" t="s">
        <v>22</v>
      </c>
      <c r="N38">
        <f t="shared" si="0"/>
        <v>3158</v>
      </c>
      <c r="O38" t="str">
        <f t="shared" si="1"/>
        <v>Medium Income</v>
      </c>
      <c r="P38">
        <f t="shared" si="2"/>
        <v>40</v>
      </c>
      <c r="Q38" t="str">
        <f t="shared" si="3"/>
        <v>Medium Income</v>
      </c>
    </row>
    <row r="39" spans="1:17" x14ac:dyDescent="0.3">
      <c r="A39" t="s">
        <v>62</v>
      </c>
      <c r="B39" t="s">
        <v>42</v>
      </c>
      <c r="C39" t="s">
        <v>20</v>
      </c>
      <c r="D39">
        <v>0</v>
      </c>
      <c r="E39" t="s">
        <v>16</v>
      </c>
      <c r="F39" t="s">
        <v>15</v>
      </c>
      <c r="G39">
        <v>3667</v>
      </c>
      <c r="H39">
        <v>1459</v>
      </c>
      <c r="I39">
        <v>144</v>
      </c>
      <c r="J39">
        <v>360</v>
      </c>
      <c r="K39">
        <v>1</v>
      </c>
      <c r="L39" t="s">
        <v>31</v>
      </c>
      <c r="M39" t="s">
        <v>18</v>
      </c>
      <c r="N39">
        <f t="shared" si="0"/>
        <v>5126</v>
      </c>
      <c r="O39" t="str">
        <f t="shared" si="1"/>
        <v>Medium Income</v>
      </c>
      <c r="P39">
        <f t="shared" si="2"/>
        <v>35</v>
      </c>
      <c r="Q39" t="str">
        <f t="shared" si="3"/>
        <v>Medium Income</v>
      </c>
    </row>
    <row r="40" spans="1:17" x14ac:dyDescent="0.3">
      <c r="A40" t="s">
        <v>63</v>
      </c>
      <c r="B40" t="s">
        <v>14</v>
      </c>
      <c r="C40" t="s">
        <v>15</v>
      </c>
      <c r="D40">
        <v>0</v>
      </c>
      <c r="E40" t="s">
        <v>16</v>
      </c>
      <c r="F40" t="s">
        <v>15</v>
      </c>
      <c r="G40">
        <v>4166</v>
      </c>
      <c r="H40">
        <v>7210</v>
      </c>
      <c r="I40">
        <v>184</v>
      </c>
      <c r="J40">
        <v>360</v>
      </c>
      <c r="K40">
        <v>1</v>
      </c>
      <c r="L40" t="s">
        <v>17</v>
      </c>
      <c r="M40" t="s">
        <v>18</v>
      </c>
      <c r="N40">
        <f t="shared" si="0"/>
        <v>11376</v>
      </c>
      <c r="O40" t="str">
        <f t="shared" si="1"/>
        <v>High Income</v>
      </c>
      <c r="P40">
        <f t="shared" si="2"/>
        <v>50</v>
      </c>
      <c r="Q40" t="str">
        <f t="shared" si="3"/>
        <v>High Income</v>
      </c>
    </row>
    <row r="41" spans="1:17" x14ac:dyDescent="0.3">
      <c r="A41" t="s">
        <v>64</v>
      </c>
      <c r="B41" t="s">
        <v>14</v>
      </c>
      <c r="C41" t="s">
        <v>15</v>
      </c>
      <c r="D41">
        <v>0</v>
      </c>
      <c r="E41" t="s">
        <v>25</v>
      </c>
      <c r="F41" t="s">
        <v>15</v>
      </c>
      <c r="G41">
        <v>3748</v>
      </c>
      <c r="H41">
        <v>1668</v>
      </c>
      <c r="I41">
        <v>110</v>
      </c>
      <c r="J41">
        <v>360</v>
      </c>
      <c r="K41">
        <v>1</v>
      </c>
      <c r="L41" t="s">
        <v>31</v>
      </c>
      <c r="M41" t="s">
        <v>18</v>
      </c>
      <c r="N41">
        <f t="shared" si="0"/>
        <v>5416</v>
      </c>
      <c r="O41" t="str">
        <f t="shared" si="1"/>
        <v>Medium Income</v>
      </c>
      <c r="P41">
        <f t="shared" si="2"/>
        <v>15</v>
      </c>
      <c r="Q41" t="str">
        <f t="shared" si="3"/>
        <v>Medium Income</v>
      </c>
    </row>
    <row r="42" spans="1:17" x14ac:dyDescent="0.3">
      <c r="A42" t="s">
        <v>65</v>
      </c>
      <c r="B42" t="s">
        <v>14</v>
      </c>
      <c r="C42" t="s">
        <v>15</v>
      </c>
      <c r="D42">
        <v>0</v>
      </c>
      <c r="E42" t="s">
        <v>16</v>
      </c>
      <c r="F42" t="s">
        <v>15</v>
      </c>
      <c r="G42">
        <v>3600</v>
      </c>
      <c r="H42">
        <v>0</v>
      </c>
      <c r="I42">
        <v>80</v>
      </c>
      <c r="J42">
        <v>360</v>
      </c>
      <c r="K42">
        <v>1</v>
      </c>
      <c r="L42" t="s">
        <v>17</v>
      </c>
      <c r="M42" t="s">
        <v>22</v>
      </c>
      <c r="N42">
        <f t="shared" si="0"/>
        <v>3600</v>
      </c>
      <c r="O42" t="str">
        <f t="shared" si="1"/>
        <v>Medium Income</v>
      </c>
      <c r="P42">
        <f t="shared" si="2"/>
        <v>40</v>
      </c>
      <c r="Q42" t="str">
        <f t="shared" si="3"/>
        <v>Medium Income</v>
      </c>
    </row>
    <row r="43" spans="1:17" x14ac:dyDescent="0.3">
      <c r="A43" t="s">
        <v>66</v>
      </c>
      <c r="B43" t="s">
        <v>14</v>
      </c>
      <c r="C43" t="s">
        <v>15</v>
      </c>
      <c r="D43">
        <v>0</v>
      </c>
      <c r="E43" t="s">
        <v>16</v>
      </c>
      <c r="F43" t="s">
        <v>15</v>
      </c>
      <c r="G43">
        <v>1800</v>
      </c>
      <c r="H43">
        <v>1213</v>
      </c>
      <c r="I43">
        <v>47</v>
      </c>
      <c r="J43">
        <v>360</v>
      </c>
      <c r="K43">
        <v>1</v>
      </c>
      <c r="L43" t="s">
        <v>17</v>
      </c>
      <c r="M43" t="s">
        <v>18</v>
      </c>
      <c r="N43">
        <f t="shared" si="0"/>
        <v>3013</v>
      </c>
      <c r="O43" t="str">
        <f t="shared" si="1"/>
        <v>Medium Income</v>
      </c>
      <c r="P43">
        <f t="shared" si="2"/>
        <v>40</v>
      </c>
      <c r="Q43" t="str">
        <f t="shared" si="3"/>
        <v>Medium Income</v>
      </c>
    </row>
    <row r="44" spans="1:17" x14ac:dyDescent="0.3">
      <c r="A44" t="s">
        <v>67</v>
      </c>
      <c r="B44" t="s">
        <v>14</v>
      </c>
      <c r="C44" t="s">
        <v>20</v>
      </c>
      <c r="D44">
        <v>0</v>
      </c>
      <c r="E44" t="s">
        <v>16</v>
      </c>
      <c r="F44" t="s">
        <v>15</v>
      </c>
      <c r="G44">
        <v>2400</v>
      </c>
      <c r="H44">
        <v>0</v>
      </c>
      <c r="I44">
        <v>75</v>
      </c>
      <c r="J44">
        <v>360</v>
      </c>
      <c r="L44" t="s">
        <v>17</v>
      </c>
      <c r="M44" t="s">
        <v>18</v>
      </c>
      <c r="N44">
        <f t="shared" si="0"/>
        <v>2400</v>
      </c>
      <c r="O44" t="str">
        <f t="shared" si="1"/>
        <v>Low Income</v>
      </c>
      <c r="P44">
        <f t="shared" si="2"/>
        <v>30</v>
      </c>
      <c r="Q44" t="str">
        <f t="shared" si="3"/>
        <v>Low Income</v>
      </c>
    </row>
    <row r="45" spans="1:17" x14ac:dyDescent="0.3">
      <c r="A45" t="s">
        <v>68</v>
      </c>
      <c r="B45" t="s">
        <v>14</v>
      </c>
      <c r="C45" t="s">
        <v>20</v>
      </c>
      <c r="D45">
        <v>0</v>
      </c>
      <c r="E45" t="s">
        <v>16</v>
      </c>
      <c r="F45" t="s">
        <v>15</v>
      </c>
      <c r="G45">
        <v>3941</v>
      </c>
      <c r="H45">
        <v>2336</v>
      </c>
      <c r="I45">
        <v>134</v>
      </c>
      <c r="J45">
        <v>360</v>
      </c>
      <c r="K45">
        <v>1</v>
      </c>
      <c r="L45" t="s">
        <v>31</v>
      </c>
      <c r="M45" t="s">
        <v>18</v>
      </c>
      <c r="N45">
        <f t="shared" si="0"/>
        <v>6277</v>
      </c>
      <c r="O45" t="str">
        <f t="shared" si="1"/>
        <v>Medium Income</v>
      </c>
      <c r="P45">
        <f t="shared" si="2"/>
        <v>35</v>
      </c>
      <c r="Q45" t="str">
        <f t="shared" si="3"/>
        <v>Medium Income</v>
      </c>
    </row>
    <row r="46" spans="1:17" x14ac:dyDescent="0.3">
      <c r="A46" t="s">
        <v>69</v>
      </c>
      <c r="B46" t="s">
        <v>14</v>
      </c>
      <c r="C46" t="s">
        <v>20</v>
      </c>
      <c r="D46">
        <v>0</v>
      </c>
      <c r="E46" t="s">
        <v>25</v>
      </c>
      <c r="F46" t="s">
        <v>20</v>
      </c>
      <c r="G46">
        <v>4695</v>
      </c>
      <c r="H46">
        <v>0</v>
      </c>
      <c r="I46">
        <v>96</v>
      </c>
      <c r="K46">
        <v>1</v>
      </c>
      <c r="L46" t="s">
        <v>17</v>
      </c>
      <c r="M46" t="s">
        <v>18</v>
      </c>
      <c r="N46">
        <f t="shared" si="0"/>
        <v>4695</v>
      </c>
      <c r="O46" t="str">
        <f t="shared" si="1"/>
        <v>Medium Income</v>
      </c>
      <c r="P46">
        <f t="shared" si="2"/>
        <v>20</v>
      </c>
      <c r="Q46" t="str">
        <f t="shared" si="3"/>
        <v>Medium Income</v>
      </c>
    </row>
    <row r="47" spans="1:17" x14ac:dyDescent="0.3">
      <c r="A47" t="s">
        <v>70</v>
      </c>
      <c r="B47" t="s">
        <v>42</v>
      </c>
      <c r="C47" t="s">
        <v>15</v>
      </c>
      <c r="D47">
        <v>0</v>
      </c>
      <c r="E47" t="s">
        <v>16</v>
      </c>
      <c r="F47" t="s">
        <v>15</v>
      </c>
      <c r="G47">
        <v>3410</v>
      </c>
      <c r="H47">
        <v>0</v>
      </c>
      <c r="I47">
        <v>88</v>
      </c>
      <c r="K47">
        <v>1</v>
      </c>
      <c r="L47" t="s">
        <v>17</v>
      </c>
      <c r="M47" t="s">
        <v>18</v>
      </c>
      <c r="N47">
        <f t="shared" si="0"/>
        <v>3410</v>
      </c>
      <c r="O47" t="str">
        <f t="shared" si="1"/>
        <v>Medium Income</v>
      </c>
      <c r="P47">
        <f t="shared" si="2"/>
        <v>40</v>
      </c>
      <c r="Q47" t="str">
        <f t="shared" si="3"/>
        <v>Medium Income</v>
      </c>
    </row>
    <row r="48" spans="1:17" x14ac:dyDescent="0.3">
      <c r="A48" t="s">
        <v>71</v>
      </c>
      <c r="B48" t="s">
        <v>14</v>
      </c>
      <c r="C48" t="s">
        <v>20</v>
      </c>
      <c r="D48">
        <v>1</v>
      </c>
      <c r="E48" t="s">
        <v>16</v>
      </c>
      <c r="F48" t="s">
        <v>15</v>
      </c>
      <c r="G48">
        <v>5649</v>
      </c>
      <c r="H48">
        <v>0</v>
      </c>
      <c r="I48">
        <v>44</v>
      </c>
      <c r="J48">
        <v>360</v>
      </c>
      <c r="K48">
        <v>1</v>
      </c>
      <c r="L48" t="s">
        <v>17</v>
      </c>
      <c r="M48" t="s">
        <v>18</v>
      </c>
      <c r="N48">
        <f t="shared" si="0"/>
        <v>5649</v>
      </c>
      <c r="O48" t="str">
        <f t="shared" si="1"/>
        <v>Medium Income</v>
      </c>
      <c r="P48">
        <f t="shared" si="2"/>
        <v>40</v>
      </c>
      <c r="Q48" t="str">
        <f t="shared" si="3"/>
        <v>Medium Income</v>
      </c>
    </row>
    <row r="49" spans="1:17" x14ac:dyDescent="0.3">
      <c r="A49" t="s">
        <v>72</v>
      </c>
      <c r="B49" t="s">
        <v>14</v>
      </c>
      <c r="C49" t="s">
        <v>20</v>
      </c>
      <c r="D49">
        <v>0</v>
      </c>
      <c r="E49" t="s">
        <v>16</v>
      </c>
      <c r="F49" t="s">
        <v>15</v>
      </c>
      <c r="G49">
        <v>5821</v>
      </c>
      <c r="H49">
        <v>0</v>
      </c>
      <c r="I49">
        <v>144</v>
      </c>
      <c r="J49">
        <v>360</v>
      </c>
      <c r="K49">
        <v>1</v>
      </c>
      <c r="L49" t="s">
        <v>17</v>
      </c>
      <c r="M49" t="s">
        <v>18</v>
      </c>
      <c r="N49">
        <f t="shared" si="0"/>
        <v>5821</v>
      </c>
      <c r="O49" t="str">
        <f t="shared" si="1"/>
        <v>Medium Income</v>
      </c>
      <c r="P49">
        <f t="shared" si="2"/>
        <v>40</v>
      </c>
      <c r="Q49" t="str">
        <f t="shared" si="3"/>
        <v>Medium Income</v>
      </c>
    </row>
    <row r="50" spans="1:17" x14ac:dyDescent="0.3">
      <c r="A50" t="s">
        <v>73</v>
      </c>
      <c r="B50" t="s">
        <v>42</v>
      </c>
      <c r="C50" t="s">
        <v>20</v>
      </c>
      <c r="D50">
        <v>0</v>
      </c>
      <c r="E50" t="s">
        <v>16</v>
      </c>
      <c r="F50" t="s">
        <v>15</v>
      </c>
      <c r="G50">
        <v>2645</v>
      </c>
      <c r="H50">
        <v>3440</v>
      </c>
      <c r="I50">
        <v>120</v>
      </c>
      <c r="J50">
        <v>360</v>
      </c>
      <c r="K50">
        <v>0</v>
      </c>
      <c r="L50" t="s">
        <v>17</v>
      </c>
      <c r="M50" t="s">
        <v>22</v>
      </c>
      <c r="N50">
        <f t="shared" si="0"/>
        <v>6085</v>
      </c>
      <c r="O50" t="str">
        <f t="shared" si="1"/>
        <v>Medium Income</v>
      </c>
      <c r="P50">
        <f t="shared" si="2"/>
        <v>40</v>
      </c>
      <c r="Q50" t="str">
        <f t="shared" si="3"/>
        <v>Medium Income</v>
      </c>
    </row>
    <row r="51" spans="1:17" x14ac:dyDescent="0.3">
      <c r="A51" t="s">
        <v>74</v>
      </c>
      <c r="B51" t="s">
        <v>42</v>
      </c>
      <c r="C51" t="s">
        <v>15</v>
      </c>
      <c r="D51">
        <v>0</v>
      </c>
      <c r="E51" t="s">
        <v>16</v>
      </c>
      <c r="F51" t="s">
        <v>15</v>
      </c>
      <c r="G51">
        <v>4000</v>
      </c>
      <c r="H51">
        <v>2275</v>
      </c>
      <c r="I51">
        <v>144</v>
      </c>
      <c r="J51">
        <v>360</v>
      </c>
      <c r="K51">
        <v>1</v>
      </c>
      <c r="L51" t="s">
        <v>31</v>
      </c>
      <c r="M51" t="s">
        <v>18</v>
      </c>
      <c r="N51">
        <f t="shared" si="0"/>
        <v>6275</v>
      </c>
      <c r="O51" t="str">
        <f t="shared" si="1"/>
        <v>Medium Income</v>
      </c>
      <c r="P51">
        <f t="shared" si="2"/>
        <v>35</v>
      </c>
      <c r="Q51" t="str">
        <f t="shared" si="3"/>
        <v>Medium Income</v>
      </c>
    </row>
    <row r="52" spans="1:17" x14ac:dyDescent="0.3">
      <c r="A52" t="s">
        <v>75</v>
      </c>
      <c r="B52" t="s">
        <v>42</v>
      </c>
      <c r="C52" t="s">
        <v>20</v>
      </c>
      <c r="D52">
        <v>0</v>
      </c>
      <c r="E52" t="s">
        <v>25</v>
      </c>
      <c r="F52" t="s">
        <v>15</v>
      </c>
      <c r="G52">
        <v>1928</v>
      </c>
      <c r="H52">
        <v>1644</v>
      </c>
      <c r="I52">
        <v>100</v>
      </c>
      <c r="J52">
        <v>360</v>
      </c>
      <c r="K52">
        <v>1</v>
      </c>
      <c r="L52" t="s">
        <v>31</v>
      </c>
      <c r="M52" t="s">
        <v>18</v>
      </c>
      <c r="N52">
        <f t="shared" si="0"/>
        <v>3572</v>
      </c>
      <c r="O52" t="str">
        <f t="shared" si="1"/>
        <v>Medium Income</v>
      </c>
      <c r="P52">
        <f t="shared" si="2"/>
        <v>15</v>
      </c>
      <c r="Q52" t="str">
        <f t="shared" si="3"/>
        <v>Medium Income</v>
      </c>
    </row>
    <row r="53" spans="1:17" x14ac:dyDescent="0.3">
      <c r="A53" t="s">
        <v>76</v>
      </c>
      <c r="B53" t="s">
        <v>42</v>
      </c>
      <c r="C53" t="s">
        <v>15</v>
      </c>
      <c r="D53">
        <v>0</v>
      </c>
      <c r="E53" t="s">
        <v>16</v>
      </c>
      <c r="F53" t="s">
        <v>15</v>
      </c>
      <c r="G53">
        <v>3086</v>
      </c>
      <c r="H53">
        <v>0</v>
      </c>
      <c r="I53">
        <v>120</v>
      </c>
      <c r="J53">
        <v>360</v>
      </c>
      <c r="K53">
        <v>1</v>
      </c>
      <c r="L53" t="s">
        <v>31</v>
      </c>
      <c r="M53" t="s">
        <v>18</v>
      </c>
      <c r="N53">
        <f t="shared" si="0"/>
        <v>3086</v>
      </c>
      <c r="O53" t="str">
        <f t="shared" si="1"/>
        <v>Medium Income</v>
      </c>
      <c r="P53">
        <f t="shared" si="2"/>
        <v>35</v>
      </c>
      <c r="Q53" t="str">
        <f t="shared" si="3"/>
        <v>Medium Income</v>
      </c>
    </row>
    <row r="54" spans="1:17" x14ac:dyDescent="0.3">
      <c r="A54" t="s">
        <v>77</v>
      </c>
      <c r="B54" t="s">
        <v>42</v>
      </c>
      <c r="C54" t="s">
        <v>15</v>
      </c>
      <c r="D54">
        <v>0</v>
      </c>
      <c r="E54" t="s">
        <v>16</v>
      </c>
      <c r="F54" t="s">
        <v>15</v>
      </c>
      <c r="G54">
        <v>4230</v>
      </c>
      <c r="H54">
        <v>0</v>
      </c>
      <c r="I54">
        <v>112</v>
      </c>
      <c r="J54">
        <v>360</v>
      </c>
      <c r="K54">
        <v>1</v>
      </c>
      <c r="L54" t="s">
        <v>31</v>
      </c>
      <c r="M54" t="s">
        <v>22</v>
      </c>
      <c r="N54">
        <f t="shared" si="0"/>
        <v>4230</v>
      </c>
      <c r="O54" t="str">
        <f t="shared" si="1"/>
        <v>Medium Income</v>
      </c>
      <c r="P54">
        <f t="shared" si="2"/>
        <v>35</v>
      </c>
      <c r="Q54" t="str">
        <f t="shared" si="3"/>
        <v>Medium Income</v>
      </c>
    </row>
    <row r="55" spans="1:17" x14ac:dyDescent="0.3">
      <c r="A55" t="s">
        <v>78</v>
      </c>
      <c r="B55" t="s">
        <v>14</v>
      </c>
      <c r="C55" t="s">
        <v>20</v>
      </c>
      <c r="D55">
        <v>2</v>
      </c>
      <c r="E55" t="s">
        <v>16</v>
      </c>
      <c r="F55" t="s">
        <v>15</v>
      </c>
      <c r="G55">
        <v>4616</v>
      </c>
      <c r="H55">
        <v>0</v>
      </c>
      <c r="I55">
        <v>134</v>
      </c>
      <c r="J55">
        <v>360</v>
      </c>
      <c r="K55">
        <v>1</v>
      </c>
      <c r="L55" t="s">
        <v>17</v>
      </c>
      <c r="M55" t="s">
        <v>22</v>
      </c>
      <c r="N55">
        <f t="shared" si="0"/>
        <v>4616</v>
      </c>
      <c r="O55" t="str">
        <f t="shared" si="1"/>
        <v>Medium Income</v>
      </c>
      <c r="P55">
        <f t="shared" si="2"/>
        <v>40</v>
      </c>
      <c r="Q55" t="str">
        <f t="shared" si="3"/>
        <v>Medium Income</v>
      </c>
    </row>
    <row r="56" spans="1:17" x14ac:dyDescent="0.3">
      <c r="A56" t="s">
        <v>79</v>
      </c>
      <c r="B56" t="s">
        <v>42</v>
      </c>
      <c r="C56" t="s">
        <v>20</v>
      </c>
      <c r="D56">
        <v>1</v>
      </c>
      <c r="E56" t="s">
        <v>16</v>
      </c>
      <c r="F56" t="s">
        <v>20</v>
      </c>
      <c r="G56">
        <v>11500</v>
      </c>
      <c r="H56">
        <v>0</v>
      </c>
      <c r="I56">
        <v>286</v>
      </c>
      <c r="J56">
        <v>360</v>
      </c>
      <c r="K56">
        <v>0</v>
      </c>
      <c r="L56" t="s">
        <v>17</v>
      </c>
      <c r="M56" t="s">
        <v>22</v>
      </c>
      <c r="N56">
        <f t="shared" si="0"/>
        <v>11500</v>
      </c>
      <c r="O56" t="str">
        <f t="shared" si="1"/>
        <v>High Income</v>
      </c>
      <c r="P56">
        <f t="shared" si="2"/>
        <v>50</v>
      </c>
      <c r="Q56" t="str">
        <f t="shared" si="3"/>
        <v>High Income</v>
      </c>
    </row>
    <row r="57" spans="1:17" x14ac:dyDescent="0.3">
      <c r="A57" t="s">
        <v>80</v>
      </c>
      <c r="B57" t="s">
        <v>14</v>
      </c>
      <c r="C57" t="s">
        <v>20</v>
      </c>
      <c r="D57">
        <v>2</v>
      </c>
      <c r="E57" t="s">
        <v>16</v>
      </c>
      <c r="F57" t="s">
        <v>15</v>
      </c>
      <c r="G57">
        <v>2708</v>
      </c>
      <c r="H57">
        <v>1167</v>
      </c>
      <c r="I57">
        <v>97</v>
      </c>
      <c r="J57">
        <v>360</v>
      </c>
      <c r="K57">
        <v>1</v>
      </c>
      <c r="L57" t="s">
        <v>31</v>
      </c>
      <c r="M57" t="s">
        <v>18</v>
      </c>
      <c r="N57">
        <f t="shared" si="0"/>
        <v>3875</v>
      </c>
      <c r="O57" t="str">
        <f t="shared" si="1"/>
        <v>Medium Income</v>
      </c>
      <c r="P57">
        <f t="shared" si="2"/>
        <v>35</v>
      </c>
      <c r="Q57" t="str">
        <f t="shared" si="3"/>
        <v>Medium Income</v>
      </c>
    </row>
    <row r="58" spans="1:17" x14ac:dyDescent="0.3">
      <c r="A58" t="s">
        <v>81</v>
      </c>
      <c r="B58" t="s">
        <v>14</v>
      </c>
      <c r="C58" t="s">
        <v>20</v>
      </c>
      <c r="D58">
        <v>0</v>
      </c>
      <c r="E58" t="s">
        <v>16</v>
      </c>
      <c r="F58" t="s">
        <v>15</v>
      </c>
      <c r="G58">
        <v>2132</v>
      </c>
      <c r="H58">
        <v>1591</v>
      </c>
      <c r="I58">
        <v>96</v>
      </c>
      <c r="J58">
        <v>360</v>
      </c>
      <c r="K58">
        <v>1</v>
      </c>
      <c r="L58" t="s">
        <v>31</v>
      </c>
      <c r="M58" t="s">
        <v>18</v>
      </c>
      <c r="N58">
        <f t="shared" si="0"/>
        <v>3723</v>
      </c>
      <c r="O58" t="str">
        <f t="shared" si="1"/>
        <v>Medium Income</v>
      </c>
      <c r="P58">
        <f t="shared" si="2"/>
        <v>35</v>
      </c>
      <c r="Q58" t="str">
        <f t="shared" si="3"/>
        <v>Medium Income</v>
      </c>
    </row>
    <row r="59" spans="1:17" x14ac:dyDescent="0.3">
      <c r="A59" t="s">
        <v>82</v>
      </c>
      <c r="B59" t="s">
        <v>14</v>
      </c>
      <c r="C59" t="s">
        <v>20</v>
      </c>
      <c r="D59">
        <v>0</v>
      </c>
      <c r="E59" t="s">
        <v>16</v>
      </c>
      <c r="F59" t="s">
        <v>15</v>
      </c>
      <c r="G59">
        <v>3366</v>
      </c>
      <c r="H59">
        <v>2200</v>
      </c>
      <c r="I59">
        <v>135</v>
      </c>
      <c r="J59">
        <v>360</v>
      </c>
      <c r="K59">
        <v>1</v>
      </c>
      <c r="L59" t="s">
        <v>21</v>
      </c>
      <c r="M59" t="s">
        <v>22</v>
      </c>
      <c r="N59">
        <f t="shared" si="0"/>
        <v>5566</v>
      </c>
      <c r="O59" t="str">
        <f t="shared" si="1"/>
        <v>Medium Income</v>
      </c>
      <c r="P59">
        <f t="shared" si="2"/>
        <v>35</v>
      </c>
      <c r="Q59" t="str">
        <f t="shared" si="3"/>
        <v>Medium Income</v>
      </c>
    </row>
    <row r="60" spans="1:17" x14ac:dyDescent="0.3">
      <c r="A60" t="s">
        <v>83</v>
      </c>
      <c r="B60" t="s">
        <v>14</v>
      </c>
      <c r="C60" t="s">
        <v>20</v>
      </c>
      <c r="D60">
        <v>1</v>
      </c>
      <c r="E60" t="s">
        <v>16</v>
      </c>
      <c r="F60" t="s">
        <v>15</v>
      </c>
      <c r="G60">
        <v>8080</v>
      </c>
      <c r="H60">
        <v>2250</v>
      </c>
      <c r="I60">
        <v>180</v>
      </c>
      <c r="J60">
        <v>360</v>
      </c>
      <c r="K60">
        <v>1</v>
      </c>
      <c r="L60" t="s">
        <v>17</v>
      </c>
      <c r="M60" t="s">
        <v>18</v>
      </c>
      <c r="N60">
        <f t="shared" si="0"/>
        <v>10330</v>
      </c>
      <c r="O60" t="str">
        <f t="shared" si="1"/>
        <v>High Income</v>
      </c>
      <c r="P60">
        <f t="shared" si="2"/>
        <v>50</v>
      </c>
      <c r="Q60" t="str">
        <f t="shared" si="3"/>
        <v>High Income</v>
      </c>
    </row>
    <row r="61" spans="1:17" x14ac:dyDescent="0.3">
      <c r="A61" t="s">
        <v>84</v>
      </c>
      <c r="B61" t="s">
        <v>14</v>
      </c>
      <c r="C61" t="s">
        <v>20</v>
      </c>
      <c r="D61">
        <v>2</v>
      </c>
      <c r="E61" t="s">
        <v>25</v>
      </c>
      <c r="F61" t="s">
        <v>15</v>
      </c>
      <c r="G61">
        <v>3357</v>
      </c>
      <c r="H61">
        <v>2859</v>
      </c>
      <c r="I61">
        <v>144</v>
      </c>
      <c r="J61">
        <v>360</v>
      </c>
      <c r="K61">
        <v>1</v>
      </c>
      <c r="L61" t="s">
        <v>17</v>
      </c>
      <c r="M61" t="s">
        <v>18</v>
      </c>
      <c r="N61">
        <f t="shared" si="0"/>
        <v>6216</v>
      </c>
      <c r="O61" t="str">
        <f t="shared" si="1"/>
        <v>Medium Income</v>
      </c>
      <c r="P61">
        <f t="shared" si="2"/>
        <v>20</v>
      </c>
      <c r="Q61" t="str">
        <f t="shared" si="3"/>
        <v>Medium Income</v>
      </c>
    </row>
    <row r="62" spans="1:17" x14ac:dyDescent="0.3">
      <c r="A62" t="s">
        <v>85</v>
      </c>
      <c r="B62" t="s">
        <v>14</v>
      </c>
      <c r="C62" t="s">
        <v>20</v>
      </c>
      <c r="D62">
        <v>0</v>
      </c>
      <c r="E62" t="s">
        <v>16</v>
      </c>
      <c r="F62" t="s">
        <v>15</v>
      </c>
      <c r="G62">
        <v>2500</v>
      </c>
      <c r="H62">
        <v>3796</v>
      </c>
      <c r="I62">
        <v>120</v>
      </c>
      <c r="J62">
        <v>360</v>
      </c>
      <c r="K62">
        <v>1</v>
      </c>
      <c r="L62" t="s">
        <v>17</v>
      </c>
      <c r="M62" t="s">
        <v>18</v>
      </c>
      <c r="N62">
        <f t="shared" si="0"/>
        <v>6296</v>
      </c>
      <c r="O62" t="str">
        <f t="shared" si="1"/>
        <v>Medium Income</v>
      </c>
      <c r="P62">
        <f t="shared" si="2"/>
        <v>40</v>
      </c>
      <c r="Q62" t="str">
        <f t="shared" si="3"/>
        <v>Medium Income</v>
      </c>
    </row>
    <row r="63" spans="1:17" x14ac:dyDescent="0.3">
      <c r="A63" t="s">
        <v>86</v>
      </c>
      <c r="B63" t="s">
        <v>14</v>
      </c>
      <c r="C63" t="s">
        <v>20</v>
      </c>
      <c r="D63" t="s">
        <v>30</v>
      </c>
      <c r="E63" t="s">
        <v>16</v>
      </c>
      <c r="F63" t="s">
        <v>15</v>
      </c>
      <c r="G63">
        <v>3029</v>
      </c>
      <c r="H63">
        <v>0</v>
      </c>
      <c r="I63">
        <v>99</v>
      </c>
      <c r="J63">
        <v>360</v>
      </c>
      <c r="K63">
        <v>1</v>
      </c>
      <c r="L63" t="s">
        <v>17</v>
      </c>
      <c r="M63" t="s">
        <v>18</v>
      </c>
      <c r="N63">
        <f t="shared" si="0"/>
        <v>3029</v>
      </c>
      <c r="O63" t="str">
        <f t="shared" si="1"/>
        <v>Medium Income</v>
      </c>
      <c r="P63">
        <f t="shared" si="2"/>
        <v>40</v>
      </c>
      <c r="Q63" t="str">
        <f t="shared" si="3"/>
        <v>Medium Income</v>
      </c>
    </row>
    <row r="64" spans="1:17" x14ac:dyDescent="0.3">
      <c r="A64" t="s">
        <v>87</v>
      </c>
      <c r="B64" t="s">
        <v>14</v>
      </c>
      <c r="C64" t="s">
        <v>20</v>
      </c>
      <c r="D64">
        <v>0</v>
      </c>
      <c r="E64" t="s">
        <v>25</v>
      </c>
      <c r="F64" t="s">
        <v>20</v>
      </c>
      <c r="G64">
        <v>2609</v>
      </c>
      <c r="H64">
        <v>3449</v>
      </c>
      <c r="I64">
        <v>165</v>
      </c>
      <c r="J64">
        <v>180</v>
      </c>
      <c r="K64">
        <v>0</v>
      </c>
      <c r="L64" t="s">
        <v>21</v>
      </c>
      <c r="M64" t="s">
        <v>22</v>
      </c>
      <c r="N64">
        <f t="shared" si="0"/>
        <v>6058</v>
      </c>
      <c r="O64" t="str">
        <f t="shared" si="1"/>
        <v>Medium Income</v>
      </c>
      <c r="P64">
        <f t="shared" si="2"/>
        <v>15</v>
      </c>
      <c r="Q64" t="str">
        <f t="shared" si="3"/>
        <v>Medium Income</v>
      </c>
    </row>
    <row r="65" spans="1:17" x14ac:dyDescent="0.3">
      <c r="A65" t="s">
        <v>88</v>
      </c>
      <c r="B65" t="s">
        <v>14</v>
      </c>
      <c r="C65" t="s">
        <v>20</v>
      </c>
      <c r="D65">
        <v>1</v>
      </c>
      <c r="E65" t="s">
        <v>16</v>
      </c>
      <c r="F65" t="s">
        <v>15</v>
      </c>
      <c r="G65">
        <v>4945</v>
      </c>
      <c r="H65">
        <v>0</v>
      </c>
      <c r="J65">
        <v>360</v>
      </c>
      <c r="K65">
        <v>0</v>
      </c>
      <c r="L65" t="s">
        <v>21</v>
      </c>
      <c r="M65" t="s">
        <v>22</v>
      </c>
      <c r="N65">
        <f t="shared" si="0"/>
        <v>4945</v>
      </c>
      <c r="O65" t="str">
        <f t="shared" si="1"/>
        <v>Medium Income</v>
      </c>
      <c r="P65">
        <f t="shared" si="2"/>
        <v>35</v>
      </c>
      <c r="Q65" t="str">
        <f t="shared" si="3"/>
        <v>Medium Income</v>
      </c>
    </row>
    <row r="66" spans="1:17" x14ac:dyDescent="0.3">
      <c r="A66" t="s">
        <v>89</v>
      </c>
      <c r="B66" t="s">
        <v>42</v>
      </c>
      <c r="C66" t="s">
        <v>15</v>
      </c>
      <c r="D66">
        <v>0</v>
      </c>
      <c r="E66" t="s">
        <v>16</v>
      </c>
      <c r="F66" t="s">
        <v>15</v>
      </c>
      <c r="G66">
        <v>4166</v>
      </c>
      <c r="H66">
        <v>0</v>
      </c>
      <c r="I66">
        <v>116</v>
      </c>
      <c r="J66">
        <v>360</v>
      </c>
      <c r="K66">
        <v>0</v>
      </c>
      <c r="L66" t="s">
        <v>31</v>
      </c>
      <c r="M66" t="s">
        <v>22</v>
      </c>
      <c r="N66">
        <f t="shared" si="0"/>
        <v>4166</v>
      </c>
      <c r="O66" t="str">
        <f t="shared" si="1"/>
        <v>Medium Income</v>
      </c>
      <c r="P66">
        <f t="shared" si="2"/>
        <v>35</v>
      </c>
      <c r="Q66" t="str">
        <f t="shared" si="3"/>
        <v>Medium Income</v>
      </c>
    </row>
    <row r="67" spans="1:17" x14ac:dyDescent="0.3">
      <c r="A67" t="s">
        <v>90</v>
      </c>
      <c r="B67" t="s">
        <v>14</v>
      </c>
      <c r="C67" t="s">
        <v>20</v>
      </c>
      <c r="D67">
        <v>0</v>
      </c>
      <c r="E67" t="s">
        <v>16</v>
      </c>
      <c r="F67" t="s">
        <v>15</v>
      </c>
      <c r="G67">
        <v>5726</v>
      </c>
      <c r="H67">
        <v>4595</v>
      </c>
      <c r="I67">
        <v>258</v>
      </c>
      <c r="J67">
        <v>360</v>
      </c>
      <c r="K67">
        <v>1</v>
      </c>
      <c r="L67" t="s">
        <v>31</v>
      </c>
      <c r="M67" t="s">
        <v>22</v>
      </c>
      <c r="N67">
        <f t="shared" ref="N67:N130" si="4">G67+H67</f>
        <v>10321</v>
      </c>
      <c r="O67" t="str">
        <f t="shared" ref="O67:O130" si="5">IF(N67&lt;=3000,"Low Income",IF(N67&lt;=8000,"Medium Income","High Income"))</f>
        <v>High Income</v>
      </c>
      <c r="P67">
        <f t="shared" ref="P67:P130" si="6">IF(K67="1",50,0)+IF(E67="Graduate",20,0)+IF(L67="Urban",10,5)+IF(O67="High Income",20,IF(O67="Medium Income",10,0))</f>
        <v>45</v>
      </c>
      <c r="Q67" t="str">
        <f t="shared" ref="Q67:Q130" si="7">IF(N67&lt;=3000,"Low Income",IF(N67&lt;=8000,"Medium Income","High Income"))</f>
        <v>High Income</v>
      </c>
    </row>
    <row r="68" spans="1:17" x14ac:dyDescent="0.3">
      <c r="A68" t="s">
        <v>91</v>
      </c>
      <c r="B68" t="s">
        <v>14</v>
      </c>
      <c r="C68" t="s">
        <v>15</v>
      </c>
      <c r="D68">
        <v>0</v>
      </c>
      <c r="E68" t="s">
        <v>25</v>
      </c>
      <c r="F68" t="s">
        <v>15</v>
      </c>
      <c r="G68">
        <v>3200</v>
      </c>
      <c r="H68">
        <v>2254</v>
      </c>
      <c r="I68">
        <v>126</v>
      </c>
      <c r="J68">
        <v>180</v>
      </c>
      <c r="K68">
        <v>0</v>
      </c>
      <c r="L68" t="s">
        <v>17</v>
      </c>
      <c r="M68" t="s">
        <v>22</v>
      </c>
      <c r="N68">
        <f t="shared" si="4"/>
        <v>5454</v>
      </c>
      <c r="O68" t="str">
        <f t="shared" si="5"/>
        <v>Medium Income</v>
      </c>
      <c r="P68">
        <f t="shared" si="6"/>
        <v>20</v>
      </c>
      <c r="Q68" t="str">
        <f t="shared" si="7"/>
        <v>Medium Income</v>
      </c>
    </row>
    <row r="69" spans="1:17" x14ac:dyDescent="0.3">
      <c r="A69" t="s">
        <v>92</v>
      </c>
      <c r="B69" t="s">
        <v>14</v>
      </c>
      <c r="C69" t="s">
        <v>20</v>
      </c>
      <c r="D69">
        <v>1</v>
      </c>
      <c r="E69" t="s">
        <v>16</v>
      </c>
      <c r="F69" t="s">
        <v>15</v>
      </c>
      <c r="G69">
        <v>10750</v>
      </c>
      <c r="H69">
        <v>0</v>
      </c>
      <c r="I69">
        <v>312</v>
      </c>
      <c r="J69">
        <v>360</v>
      </c>
      <c r="K69">
        <v>1</v>
      </c>
      <c r="L69" t="s">
        <v>17</v>
      </c>
      <c r="M69" t="s">
        <v>18</v>
      </c>
      <c r="N69">
        <f t="shared" si="4"/>
        <v>10750</v>
      </c>
      <c r="O69" t="str">
        <f t="shared" si="5"/>
        <v>High Income</v>
      </c>
      <c r="P69">
        <f t="shared" si="6"/>
        <v>50</v>
      </c>
      <c r="Q69" t="str">
        <f t="shared" si="7"/>
        <v>High Income</v>
      </c>
    </row>
    <row r="70" spans="1:17" x14ac:dyDescent="0.3">
      <c r="A70" t="s">
        <v>93</v>
      </c>
      <c r="B70" t="s">
        <v>14</v>
      </c>
      <c r="C70" t="s">
        <v>20</v>
      </c>
      <c r="D70" t="s">
        <v>30</v>
      </c>
      <c r="E70" t="s">
        <v>25</v>
      </c>
      <c r="F70" t="s">
        <v>20</v>
      </c>
      <c r="G70">
        <v>7100</v>
      </c>
      <c r="H70">
        <v>0</v>
      </c>
      <c r="I70">
        <v>125</v>
      </c>
      <c r="J70">
        <v>60</v>
      </c>
      <c r="K70">
        <v>1</v>
      </c>
      <c r="L70" t="s">
        <v>17</v>
      </c>
      <c r="M70" t="s">
        <v>18</v>
      </c>
      <c r="N70">
        <f t="shared" si="4"/>
        <v>7100</v>
      </c>
      <c r="O70" t="str">
        <f t="shared" si="5"/>
        <v>Medium Income</v>
      </c>
      <c r="P70">
        <f t="shared" si="6"/>
        <v>20</v>
      </c>
      <c r="Q70" t="str">
        <f t="shared" si="7"/>
        <v>Medium Income</v>
      </c>
    </row>
    <row r="71" spans="1:17" x14ac:dyDescent="0.3">
      <c r="A71" t="s">
        <v>94</v>
      </c>
      <c r="B71" t="s">
        <v>42</v>
      </c>
      <c r="C71" t="s">
        <v>15</v>
      </c>
      <c r="D71">
        <v>0</v>
      </c>
      <c r="E71" t="s">
        <v>16</v>
      </c>
      <c r="F71" t="s">
        <v>15</v>
      </c>
      <c r="G71">
        <v>4300</v>
      </c>
      <c r="H71">
        <v>0</v>
      </c>
      <c r="I71">
        <v>136</v>
      </c>
      <c r="J71">
        <v>360</v>
      </c>
      <c r="K71">
        <v>0</v>
      </c>
      <c r="L71" t="s">
        <v>31</v>
      </c>
      <c r="M71" t="s">
        <v>22</v>
      </c>
      <c r="N71">
        <f t="shared" si="4"/>
        <v>4300</v>
      </c>
      <c r="O71" t="str">
        <f t="shared" si="5"/>
        <v>Medium Income</v>
      </c>
      <c r="P71">
        <f t="shared" si="6"/>
        <v>35</v>
      </c>
      <c r="Q71" t="str">
        <f t="shared" si="7"/>
        <v>Medium Income</v>
      </c>
    </row>
    <row r="72" spans="1:17" x14ac:dyDescent="0.3">
      <c r="A72" t="s">
        <v>95</v>
      </c>
      <c r="B72" t="s">
        <v>14</v>
      </c>
      <c r="C72" t="s">
        <v>20</v>
      </c>
      <c r="D72">
        <v>0</v>
      </c>
      <c r="E72" t="s">
        <v>16</v>
      </c>
      <c r="F72" t="s">
        <v>15</v>
      </c>
      <c r="G72">
        <v>3208</v>
      </c>
      <c r="H72">
        <v>3066</v>
      </c>
      <c r="I72">
        <v>172</v>
      </c>
      <c r="J72">
        <v>360</v>
      </c>
      <c r="K72">
        <v>1</v>
      </c>
      <c r="L72" t="s">
        <v>17</v>
      </c>
      <c r="M72" t="s">
        <v>18</v>
      </c>
      <c r="N72">
        <f t="shared" si="4"/>
        <v>6274</v>
      </c>
      <c r="O72" t="str">
        <f t="shared" si="5"/>
        <v>Medium Income</v>
      </c>
      <c r="P72">
        <f t="shared" si="6"/>
        <v>40</v>
      </c>
      <c r="Q72" t="str">
        <f t="shared" si="7"/>
        <v>Medium Income</v>
      </c>
    </row>
    <row r="73" spans="1:17" x14ac:dyDescent="0.3">
      <c r="A73" t="s">
        <v>96</v>
      </c>
      <c r="B73" t="s">
        <v>14</v>
      </c>
      <c r="C73" t="s">
        <v>20</v>
      </c>
      <c r="D73">
        <v>2</v>
      </c>
      <c r="E73" t="s">
        <v>25</v>
      </c>
      <c r="F73" t="s">
        <v>20</v>
      </c>
      <c r="G73">
        <v>1875</v>
      </c>
      <c r="H73">
        <v>1875</v>
      </c>
      <c r="I73">
        <v>97</v>
      </c>
      <c r="J73">
        <v>360</v>
      </c>
      <c r="K73">
        <v>1</v>
      </c>
      <c r="L73" t="s">
        <v>31</v>
      </c>
      <c r="M73" t="s">
        <v>18</v>
      </c>
      <c r="N73">
        <f t="shared" si="4"/>
        <v>3750</v>
      </c>
      <c r="O73" t="str">
        <f t="shared" si="5"/>
        <v>Medium Income</v>
      </c>
      <c r="P73">
        <f t="shared" si="6"/>
        <v>15</v>
      </c>
      <c r="Q73" t="str">
        <f t="shared" si="7"/>
        <v>Medium Income</v>
      </c>
    </row>
    <row r="74" spans="1:17" x14ac:dyDescent="0.3">
      <c r="A74" t="s">
        <v>97</v>
      </c>
      <c r="B74" t="s">
        <v>14</v>
      </c>
      <c r="C74" t="s">
        <v>15</v>
      </c>
      <c r="D74">
        <v>0</v>
      </c>
      <c r="E74" t="s">
        <v>16</v>
      </c>
      <c r="F74" t="s">
        <v>15</v>
      </c>
      <c r="G74">
        <v>3500</v>
      </c>
      <c r="H74">
        <v>0</v>
      </c>
      <c r="I74">
        <v>81</v>
      </c>
      <c r="J74">
        <v>300</v>
      </c>
      <c r="K74">
        <v>1</v>
      </c>
      <c r="L74" t="s">
        <v>31</v>
      </c>
      <c r="M74" t="s">
        <v>18</v>
      </c>
      <c r="N74">
        <f t="shared" si="4"/>
        <v>3500</v>
      </c>
      <c r="O74" t="str">
        <f t="shared" si="5"/>
        <v>Medium Income</v>
      </c>
      <c r="P74">
        <f t="shared" si="6"/>
        <v>35</v>
      </c>
      <c r="Q74" t="str">
        <f t="shared" si="7"/>
        <v>Medium Income</v>
      </c>
    </row>
    <row r="75" spans="1:17" x14ac:dyDescent="0.3">
      <c r="A75" t="s">
        <v>98</v>
      </c>
      <c r="B75" t="s">
        <v>14</v>
      </c>
      <c r="C75" t="s">
        <v>20</v>
      </c>
      <c r="D75" t="s">
        <v>30</v>
      </c>
      <c r="E75" t="s">
        <v>25</v>
      </c>
      <c r="F75" t="s">
        <v>15</v>
      </c>
      <c r="G75">
        <v>4755</v>
      </c>
      <c r="H75">
        <v>0</v>
      </c>
      <c r="I75">
        <v>95</v>
      </c>
      <c r="K75">
        <v>0</v>
      </c>
      <c r="L75" t="s">
        <v>31</v>
      </c>
      <c r="M75" t="s">
        <v>22</v>
      </c>
      <c r="N75">
        <f t="shared" si="4"/>
        <v>4755</v>
      </c>
      <c r="O75" t="str">
        <f t="shared" si="5"/>
        <v>Medium Income</v>
      </c>
      <c r="P75">
        <f t="shared" si="6"/>
        <v>15</v>
      </c>
      <c r="Q75" t="str">
        <f t="shared" si="7"/>
        <v>Medium Income</v>
      </c>
    </row>
    <row r="76" spans="1:17" x14ac:dyDescent="0.3">
      <c r="A76" t="s">
        <v>99</v>
      </c>
      <c r="B76" t="s">
        <v>14</v>
      </c>
      <c r="C76" t="s">
        <v>20</v>
      </c>
      <c r="D76" t="s">
        <v>30</v>
      </c>
      <c r="E76" t="s">
        <v>16</v>
      </c>
      <c r="F76" t="s">
        <v>20</v>
      </c>
      <c r="G76">
        <v>5266</v>
      </c>
      <c r="H76">
        <v>1774</v>
      </c>
      <c r="I76">
        <v>187</v>
      </c>
      <c r="J76">
        <v>360</v>
      </c>
      <c r="K76">
        <v>1</v>
      </c>
      <c r="L76" t="s">
        <v>31</v>
      </c>
      <c r="M76" t="s">
        <v>18</v>
      </c>
      <c r="N76">
        <f t="shared" si="4"/>
        <v>7040</v>
      </c>
      <c r="O76" t="str">
        <f t="shared" si="5"/>
        <v>Medium Income</v>
      </c>
      <c r="P76">
        <f t="shared" si="6"/>
        <v>35</v>
      </c>
      <c r="Q76" t="str">
        <f t="shared" si="7"/>
        <v>Medium Income</v>
      </c>
    </row>
    <row r="77" spans="1:17" x14ac:dyDescent="0.3">
      <c r="A77" t="s">
        <v>100</v>
      </c>
      <c r="B77" t="s">
        <v>14</v>
      </c>
      <c r="C77" t="s">
        <v>15</v>
      </c>
      <c r="D77">
        <v>0</v>
      </c>
      <c r="E77" t="s">
        <v>16</v>
      </c>
      <c r="F77" t="s">
        <v>15</v>
      </c>
      <c r="G77">
        <v>3750</v>
      </c>
      <c r="H77">
        <v>0</v>
      </c>
      <c r="I77">
        <v>113</v>
      </c>
      <c r="J77">
        <v>480</v>
      </c>
      <c r="K77">
        <v>1</v>
      </c>
      <c r="L77" t="s">
        <v>17</v>
      </c>
      <c r="M77" t="s">
        <v>22</v>
      </c>
      <c r="N77">
        <f t="shared" si="4"/>
        <v>3750</v>
      </c>
      <c r="O77" t="str">
        <f t="shared" si="5"/>
        <v>Medium Income</v>
      </c>
      <c r="P77">
        <f t="shared" si="6"/>
        <v>40</v>
      </c>
      <c r="Q77" t="str">
        <f t="shared" si="7"/>
        <v>Medium Income</v>
      </c>
    </row>
    <row r="78" spans="1:17" x14ac:dyDescent="0.3">
      <c r="A78" t="s">
        <v>101</v>
      </c>
      <c r="B78" t="s">
        <v>14</v>
      </c>
      <c r="C78" t="s">
        <v>15</v>
      </c>
      <c r="D78">
        <v>0</v>
      </c>
      <c r="E78" t="s">
        <v>16</v>
      </c>
      <c r="F78" t="s">
        <v>15</v>
      </c>
      <c r="G78">
        <v>3750</v>
      </c>
      <c r="H78">
        <v>4750</v>
      </c>
      <c r="I78">
        <v>176</v>
      </c>
      <c r="J78">
        <v>360</v>
      </c>
      <c r="K78">
        <v>1</v>
      </c>
      <c r="L78" t="s">
        <v>17</v>
      </c>
      <c r="M78" t="s">
        <v>22</v>
      </c>
      <c r="N78">
        <f t="shared" si="4"/>
        <v>8500</v>
      </c>
      <c r="O78" t="str">
        <f t="shared" si="5"/>
        <v>High Income</v>
      </c>
      <c r="P78">
        <f t="shared" si="6"/>
        <v>50</v>
      </c>
      <c r="Q78" t="str">
        <f t="shared" si="7"/>
        <v>High Income</v>
      </c>
    </row>
    <row r="79" spans="1:17" x14ac:dyDescent="0.3">
      <c r="A79" t="s">
        <v>102</v>
      </c>
      <c r="B79" t="s">
        <v>14</v>
      </c>
      <c r="C79" t="s">
        <v>20</v>
      </c>
      <c r="D79">
        <v>1</v>
      </c>
      <c r="E79" t="s">
        <v>16</v>
      </c>
      <c r="F79" t="s">
        <v>20</v>
      </c>
      <c r="G79">
        <v>1000</v>
      </c>
      <c r="H79">
        <v>3022</v>
      </c>
      <c r="I79">
        <v>110</v>
      </c>
      <c r="J79">
        <v>360</v>
      </c>
      <c r="K79">
        <v>1</v>
      </c>
      <c r="L79" t="s">
        <v>17</v>
      </c>
      <c r="M79" t="s">
        <v>22</v>
      </c>
      <c r="N79">
        <f t="shared" si="4"/>
        <v>4022</v>
      </c>
      <c r="O79" t="str">
        <f t="shared" si="5"/>
        <v>Medium Income</v>
      </c>
      <c r="P79">
        <f t="shared" si="6"/>
        <v>40</v>
      </c>
      <c r="Q79" t="str">
        <f t="shared" si="7"/>
        <v>Medium Income</v>
      </c>
    </row>
    <row r="80" spans="1:17" x14ac:dyDescent="0.3">
      <c r="A80" t="s">
        <v>103</v>
      </c>
      <c r="B80" t="s">
        <v>14</v>
      </c>
      <c r="C80" t="s">
        <v>20</v>
      </c>
      <c r="D80" t="s">
        <v>30</v>
      </c>
      <c r="E80" t="s">
        <v>16</v>
      </c>
      <c r="F80" t="s">
        <v>15</v>
      </c>
      <c r="G80">
        <v>3167</v>
      </c>
      <c r="H80">
        <v>4000</v>
      </c>
      <c r="I80">
        <v>180</v>
      </c>
      <c r="J80">
        <v>300</v>
      </c>
      <c r="K80">
        <v>0</v>
      </c>
      <c r="L80" t="s">
        <v>31</v>
      </c>
      <c r="M80" t="s">
        <v>22</v>
      </c>
      <c r="N80">
        <f t="shared" si="4"/>
        <v>7167</v>
      </c>
      <c r="O80" t="str">
        <f t="shared" si="5"/>
        <v>Medium Income</v>
      </c>
      <c r="P80">
        <f t="shared" si="6"/>
        <v>35</v>
      </c>
      <c r="Q80" t="str">
        <f t="shared" si="7"/>
        <v>Medium Income</v>
      </c>
    </row>
    <row r="81" spans="1:17" x14ac:dyDescent="0.3">
      <c r="A81" t="s">
        <v>104</v>
      </c>
      <c r="B81" t="s">
        <v>14</v>
      </c>
      <c r="C81" t="s">
        <v>20</v>
      </c>
      <c r="D81" t="s">
        <v>30</v>
      </c>
      <c r="E81" t="s">
        <v>25</v>
      </c>
      <c r="F81" t="s">
        <v>20</v>
      </c>
      <c r="G81">
        <v>3333</v>
      </c>
      <c r="H81">
        <v>2166</v>
      </c>
      <c r="I81">
        <v>130</v>
      </c>
      <c r="J81">
        <v>360</v>
      </c>
      <c r="L81" t="s">
        <v>31</v>
      </c>
      <c r="M81" t="s">
        <v>18</v>
      </c>
      <c r="N81">
        <f t="shared" si="4"/>
        <v>5499</v>
      </c>
      <c r="O81" t="str">
        <f t="shared" si="5"/>
        <v>Medium Income</v>
      </c>
      <c r="P81">
        <f t="shared" si="6"/>
        <v>15</v>
      </c>
      <c r="Q81" t="str">
        <f t="shared" si="7"/>
        <v>Medium Income</v>
      </c>
    </row>
    <row r="82" spans="1:17" x14ac:dyDescent="0.3">
      <c r="A82" t="s">
        <v>105</v>
      </c>
      <c r="B82" t="s">
        <v>42</v>
      </c>
      <c r="C82" t="s">
        <v>15</v>
      </c>
      <c r="D82">
        <v>0</v>
      </c>
      <c r="E82" t="s">
        <v>16</v>
      </c>
      <c r="F82" t="s">
        <v>15</v>
      </c>
      <c r="G82">
        <v>3846</v>
      </c>
      <c r="H82">
        <v>0</v>
      </c>
      <c r="I82">
        <v>111</v>
      </c>
      <c r="J82">
        <v>360</v>
      </c>
      <c r="K82">
        <v>1</v>
      </c>
      <c r="L82" t="s">
        <v>31</v>
      </c>
      <c r="M82" t="s">
        <v>18</v>
      </c>
      <c r="N82">
        <f t="shared" si="4"/>
        <v>3846</v>
      </c>
      <c r="O82" t="str">
        <f t="shared" si="5"/>
        <v>Medium Income</v>
      </c>
      <c r="P82">
        <f t="shared" si="6"/>
        <v>35</v>
      </c>
      <c r="Q82" t="str">
        <f t="shared" si="7"/>
        <v>Medium Income</v>
      </c>
    </row>
    <row r="83" spans="1:17" x14ac:dyDescent="0.3">
      <c r="A83" t="s">
        <v>106</v>
      </c>
      <c r="B83" t="s">
        <v>14</v>
      </c>
      <c r="C83" t="s">
        <v>20</v>
      </c>
      <c r="D83">
        <v>1</v>
      </c>
      <c r="E83" t="s">
        <v>16</v>
      </c>
      <c r="F83" t="s">
        <v>20</v>
      </c>
      <c r="G83">
        <v>2395</v>
      </c>
      <c r="H83">
        <v>0</v>
      </c>
      <c r="J83">
        <v>360</v>
      </c>
      <c r="K83">
        <v>1</v>
      </c>
      <c r="L83" t="s">
        <v>31</v>
      </c>
      <c r="M83" t="s">
        <v>18</v>
      </c>
      <c r="N83">
        <f t="shared" si="4"/>
        <v>2395</v>
      </c>
      <c r="O83" t="str">
        <f t="shared" si="5"/>
        <v>Low Income</v>
      </c>
      <c r="P83">
        <f t="shared" si="6"/>
        <v>25</v>
      </c>
      <c r="Q83" t="str">
        <f t="shared" si="7"/>
        <v>Low Income</v>
      </c>
    </row>
    <row r="84" spans="1:17" x14ac:dyDescent="0.3">
      <c r="A84" t="s">
        <v>107</v>
      </c>
      <c r="B84" t="s">
        <v>42</v>
      </c>
      <c r="C84" t="s">
        <v>20</v>
      </c>
      <c r="D84">
        <v>2</v>
      </c>
      <c r="E84" t="s">
        <v>16</v>
      </c>
      <c r="F84" t="s">
        <v>15</v>
      </c>
      <c r="G84">
        <v>1378</v>
      </c>
      <c r="H84">
        <v>1881</v>
      </c>
      <c r="I84">
        <v>167</v>
      </c>
      <c r="J84">
        <v>360</v>
      </c>
      <c r="K84">
        <v>1</v>
      </c>
      <c r="L84" t="s">
        <v>17</v>
      </c>
      <c r="M84" t="s">
        <v>22</v>
      </c>
      <c r="N84">
        <f t="shared" si="4"/>
        <v>3259</v>
      </c>
      <c r="O84" t="str">
        <f t="shared" si="5"/>
        <v>Medium Income</v>
      </c>
      <c r="P84">
        <f t="shared" si="6"/>
        <v>40</v>
      </c>
      <c r="Q84" t="str">
        <f t="shared" si="7"/>
        <v>Medium Income</v>
      </c>
    </row>
    <row r="85" spans="1:17" x14ac:dyDescent="0.3">
      <c r="A85" t="s">
        <v>108</v>
      </c>
      <c r="B85" t="s">
        <v>14</v>
      </c>
      <c r="C85" t="s">
        <v>20</v>
      </c>
      <c r="D85">
        <v>0</v>
      </c>
      <c r="E85" t="s">
        <v>16</v>
      </c>
      <c r="F85" t="s">
        <v>15</v>
      </c>
      <c r="G85">
        <v>6000</v>
      </c>
      <c r="H85">
        <v>2250</v>
      </c>
      <c r="I85">
        <v>265</v>
      </c>
      <c r="J85">
        <v>360</v>
      </c>
      <c r="L85" t="s">
        <v>31</v>
      </c>
      <c r="M85" t="s">
        <v>22</v>
      </c>
      <c r="N85">
        <f t="shared" si="4"/>
        <v>8250</v>
      </c>
      <c r="O85" t="str">
        <f t="shared" si="5"/>
        <v>High Income</v>
      </c>
      <c r="P85">
        <f t="shared" si="6"/>
        <v>45</v>
      </c>
      <c r="Q85" t="str">
        <f t="shared" si="7"/>
        <v>High Income</v>
      </c>
    </row>
    <row r="86" spans="1:17" x14ac:dyDescent="0.3">
      <c r="A86" t="s">
        <v>109</v>
      </c>
      <c r="B86" t="s">
        <v>14</v>
      </c>
      <c r="C86" t="s">
        <v>20</v>
      </c>
      <c r="D86">
        <v>1</v>
      </c>
      <c r="E86" t="s">
        <v>16</v>
      </c>
      <c r="F86" t="s">
        <v>15</v>
      </c>
      <c r="G86">
        <v>3988</v>
      </c>
      <c r="H86">
        <v>0</v>
      </c>
      <c r="I86">
        <v>50</v>
      </c>
      <c r="J86">
        <v>240</v>
      </c>
      <c r="K86">
        <v>1</v>
      </c>
      <c r="L86" t="s">
        <v>17</v>
      </c>
      <c r="M86" t="s">
        <v>18</v>
      </c>
      <c r="N86">
        <f t="shared" si="4"/>
        <v>3988</v>
      </c>
      <c r="O86" t="str">
        <f t="shared" si="5"/>
        <v>Medium Income</v>
      </c>
      <c r="P86">
        <f t="shared" si="6"/>
        <v>40</v>
      </c>
      <c r="Q86" t="str">
        <f t="shared" si="7"/>
        <v>Medium Income</v>
      </c>
    </row>
    <row r="87" spans="1:17" x14ac:dyDescent="0.3">
      <c r="A87" t="s">
        <v>110</v>
      </c>
      <c r="B87" t="s">
        <v>14</v>
      </c>
      <c r="C87" t="s">
        <v>15</v>
      </c>
      <c r="D87">
        <v>0</v>
      </c>
      <c r="E87" t="s">
        <v>16</v>
      </c>
      <c r="F87" t="s">
        <v>15</v>
      </c>
      <c r="G87">
        <v>2366</v>
      </c>
      <c r="H87">
        <v>2531</v>
      </c>
      <c r="I87">
        <v>136</v>
      </c>
      <c r="J87">
        <v>360</v>
      </c>
      <c r="K87">
        <v>1</v>
      </c>
      <c r="L87" t="s">
        <v>31</v>
      </c>
      <c r="M87" t="s">
        <v>18</v>
      </c>
      <c r="N87">
        <f t="shared" si="4"/>
        <v>4897</v>
      </c>
      <c r="O87" t="str">
        <f t="shared" si="5"/>
        <v>Medium Income</v>
      </c>
      <c r="P87">
        <f t="shared" si="6"/>
        <v>35</v>
      </c>
      <c r="Q87" t="str">
        <f t="shared" si="7"/>
        <v>Medium Income</v>
      </c>
    </row>
    <row r="88" spans="1:17" x14ac:dyDescent="0.3">
      <c r="A88" t="s">
        <v>111</v>
      </c>
      <c r="B88" t="s">
        <v>14</v>
      </c>
      <c r="C88" t="s">
        <v>20</v>
      </c>
      <c r="D88">
        <v>2</v>
      </c>
      <c r="E88" t="s">
        <v>25</v>
      </c>
      <c r="F88" t="s">
        <v>15</v>
      </c>
      <c r="G88">
        <v>3333</v>
      </c>
      <c r="H88">
        <v>2000</v>
      </c>
      <c r="I88">
        <v>99</v>
      </c>
      <c r="J88">
        <v>360</v>
      </c>
      <c r="L88" t="s">
        <v>31</v>
      </c>
      <c r="M88" t="s">
        <v>18</v>
      </c>
      <c r="N88">
        <f t="shared" si="4"/>
        <v>5333</v>
      </c>
      <c r="O88" t="str">
        <f t="shared" si="5"/>
        <v>Medium Income</v>
      </c>
      <c r="P88">
        <f t="shared" si="6"/>
        <v>15</v>
      </c>
      <c r="Q88" t="str">
        <f t="shared" si="7"/>
        <v>Medium Income</v>
      </c>
    </row>
    <row r="89" spans="1:17" x14ac:dyDescent="0.3">
      <c r="A89" t="s">
        <v>112</v>
      </c>
      <c r="B89" t="s">
        <v>14</v>
      </c>
      <c r="C89" t="s">
        <v>20</v>
      </c>
      <c r="D89">
        <v>0</v>
      </c>
      <c r="E89" t="s">
        <v>16</v>
      </c>
      <c r="F89" t="s">
        <v>15</v>
      </c>
      <c r="G89">
        <v>2500</v>
      </c>
      <c r="H89">
        <v>2118</v>
      </c>
      <c r="I89">
        <v>104</v>
      </c>
      <c r="J89">
        <v>360</v>
      </c>
      <c r="K89">
        <v>1</v>
      </c>
      <c r="L89" t="s">
        <v>31</v>
      </c>
      <c r="M89" t="s">
        <v>18</v>
      </c>
      <c r="N89">
        <f t="shared" si="4"/>
        <v>4618</v>
      </c>
      <c r="O89" t="str">
        <f t="shared" si="5"/>
        <v>Medium Income</v>
      </c>
      <c r="P89">
        <f t="shared" si="6"/>
        <v>35</v>
      </c>
      <c r="Q89" t="str">
        <f t="shared" si="7"/>
        <v>Medium Income</v>
      </c>
    </row>
    <row r="90" spans="1:17" x14ac:dyDescent="0.3">
      <c r="A90" t="s">
        <v>113</v>
      </c>
      <c r="B90" t="s">
        <v>14</v>
      </c>
      <c r="C90" t="s">
        <v>15</v>
      </c>
      <c r="D90">
        <v>0</v>
      </c>
      <c r="E90" t="s">
        <v>16</v>
      </c>
      <c r="F90" t="s">
        <v>15</v>
      </c>
      <c r="G90">
        <v>8566</v>
      </c>
      <c r="H90">
        <v>0</v>
      </c>
      <c r="I90">
        <v>210</v>
      </c>
      <c r="J90">
        <v>360</v>
      </c>
      <c r="K90">
        <v>1</v>
      </c>
      <c r="L90" t="s">
        <v>17</v>
      </c>
      <c r="M90" t="s">
        <v>18</v>
      </c>
      <c r="N90">
        <f t="shared" si="4"/>
        <v>8566</v>
      </c>
      <c r="O90" t="str">
        <f t="shared" si="5"/>
        <v>High Income</v>
      </c>
      <c r="P90">
        <f t="shared" si="6"/>
        <v>50</v>
      </c>
      <c r="Q90" t="str">
        <f t="shared" si="7"/>
        <v>High Income</v>
      </c>
    </row>
    <row r="91" spans="1:17" x14ac:dyDescent="0.3">
      <c r="A91" t="s">
        <v>114</v>
      </c>
      <c r="B91" t="s">
        <v>14</v>
      </c>
      <c r="C91" t="s">
        <v>20</v>
      </c>
      <c r="D91">
        <v>0</v>
      </c>
      <c r="E91" t="s">
        <v>16</v>
      </c>
      <c r="F91" t="s">
        <v>15</v>
      </c>
      <c r="G91">
        <v>5695</v>
      </c>
      <c r="H91">
        <v>4167</v>
      </c>
      <c r="I91">
        <v>175</v>
      </c>
      <c r="J91">
        <v>360</v>
      </c>
      <c r="K91">
        <v>1</v>
      </c>
      <c r="L91" t="s">
        <v>31</v>
      </c>
      <c r="M91" t="s">
        <v>18</v>
      </c>
      <c r="N91">
        <f t="shared" si="4"/>
        <v>9862</v>
      </c>
      <c r="O91" t="str">
        <f t="shared" si="5"/>
        <v>High Income</v>
      </c>
      <c r="P91">
        <f t="shared" si="6"/>
        <v>45</v>
      </c>
      <c r="Q91" t="str">
        <f t="shared" si="7"/>
        <v>High Income</v>
      </c>
    </row>
    <row r="92" spans="1:17" x14ac:dyDescent="0.3">
      <c r="A92" t="s">
        <v>115</v>
      </c>
      <c r="B92" t="s">
        <v>14</v>
      </c>
      <c r="C92" t="s">
        <v>20</v>
      </c>
      <c r="D92">
        <v>0</v>
      </c>
      <c r="E92" t="s">
        <v>16</v>
      </c>
      <c r="F92" t="s">
        <v>15</v>
      </c>
      <c r="G92">
        <v>2958</v>
      </c>
      <c r="H92">
        <v>2900</v>
      </c>
      <c r="I92">
        <v>131</v>
      </c>
      <c r="J92">
        <v>360</v>
      </c>
      <c r="K92">
        <v>1</v>
      </c>
      <c r="L92" t="s">
        <v>31</v>
      </c>
      <c r="M92" t="s">
        <v>18</v>
      </c>
      <c r="N92">
        <f t="shared" si="4"/>
        <v>5858</v>
      </c>
      <c r="O92" t="str">
        <f t="shared" si="5"/>
        <v>Medium Income</v>
      </c>
      <c r="P92">
        <f t="shared" si="6"/>
        <v>35</v>
      </c>
      <c r="Q92" t="str">
        <f t="shared" si="7"/>
        <v>Medium Income</v>
      </c>
    </row>
    <row r="93" spans="1:17" x14ac:dyDescent="0.3">
      <c r="A93" t="s">
        <v>116</v>
      </c>
      <c r="B93" t="s">
        <v>14</v>
      </c>
      <c r="C93" t="s">
        <v>20</v>
      </c>
      <c r="D93">
        <v>2</v>
      </c>
      <c r="E93" t="s">
        <v>16</v>
      </c>
      <c r="F93" t="s">
        <v>15</v>
      </c>
      <c r="G93">
        <v>6250</v>
      </c>
      <c r="H93">
        <v>5654</v>
      </c>
      <c r="I93">
        <v>188</v>
      </c>
      <c r="J93">
        <v>180</v>
      </c>
      <c r="K93">
        <v>1</v>
      </c>
      <c r="L93" t="s">
        <v>31</v>
      </c>
      <c r="M93" t="s">
        <v>18</v>
      </c>
      <c r="N93">
        <f t="shared" si="4"/>
        <v>11904</v>
      </c>
      <c r="O93" t="str">
        <f t="shared" si="5"/>
        <v>High Income</v>
      </c>
      <c r="P93">
        <f t="shared" si="6"/>
        <v>45</v>
      </c>
      <c r="Q93" t="str">
        <f t="shared" si="7"/>
        <v>High Income</v>
      </c>
    </row>
    <row r="94" spans="1:17" x14ac:dyDescent="0.3">
      <c r="A94" t="s">
        <v>117</v>
      </c>
      <c r="B94" t="s">
        <v>14</v>
      </c>
      <c r="C94" t="s">
        <v>20</v>
      </c>
      <c r="D94">
        <v>2</v>
      </c>
      <c r="E94" t="s">
        <v>25</v>
      </c>
      <c r="F94" t="s">
        <v>15</v>
      </c>
      <c r="G94">
        <v>3273</v>
      </c>
      <c r="H94">
        <v>1820</v>
      </c>
      <c r="I94">
        <v>81</v>
      </c>
      <c r="J94">
        <v>360</v>
      </c>
      <c r="K94">
        <v>1</v>
      </c>
      <c r="L94" t="s">
        <v>17</v>
      </c>
      <c r="M94" t="s">
        <v>18</v>
      </c>
      <c r="N94">
        <f t="shared" si="4"/>
        <v>5093</v>
      </c>
      <c r="O94" t="str">
        <f t="shared" si="5"/>
        <v>Medium Income</v>
      </c>
      <c r="P94">
        <f t="shared" si="6"/>
        <v>20</v>
      </c>
      <c r="Q94" t="str">
        <f t="shared" si="7"/>
        <v>Medium Income</v>
      </c>
    </row>
    <row r="95" spans="1:17" x14ac:dyDescent="0.3">
      <c r="A95" t="s">
        <v>118</v>
      </c>
      <c r="B95" t="s">
        <v>14</v>
      </c>
      <c r="C95" t="s">
        <v>15</v>
      </c>
      <c r="D95">
        <v>0</v>
      </c>
      <c r="E95" t="s">
        <v>16</v>
      </c>
      <c r="F95" t="s">
        <v>15</v>
      </c>
      <c r="G95">
        <v>4133</v>
      </c>
      <c r="H95">
        <v>0</v>
      </c>
      <c r="I95">
        <v>122</v>
      </c>
      <c r="J95">
        <v>360</v>
      </c>
      <c r="K95">
        <v>1</v>
      </c>
      <c r="L95" t="s">
        <v>31</v>
      </c>
      <c r="M95" t="s">
        <v>18</v>
      </c>
      <c r="N95">
        <f t="shared" si="4"/>
        <v>4133</v>
      </c>
      <c r="O95" t="str">
        <f t="shared" si="5"/>
        <v>Medium Income</v>
      </c>
      <c r="P95">
        <f t="shared" si="6"/>
        <v>35</v>
      </c>
      <c r="Q95" t="str">
        <f t="shared" si="7"/>
        <v>Medium Income</v>
      </c>
    </row>
    <row r="96" spans="1:17" x14ac:dyDescent="0.3">
      <c r="A96" t="s">
        <v>119</v>
      </c>
      <c r="B96" t="s">
        <v>14</v>
      </c>
      <c r="C96" t="s">
        <v>15</v>
      </c>
      <c r="D96">
        <v>0</v>
      </c>
      <c r="E96" t="s">
        <v>25</v>
      </c>
      <c r="F96" t="s">
        <v>15</v>
      </c>
      <c r="G96">
        <v>3620</v>
      </c>
      <c r="H96">
        <v>0</v>
      </c>
      <c r="I96">
        <v>25</v>
      </c>
      <c r="J96">
        <v>120</v>
      </c>
      <c r="K96">
        <v>1</v>
      </c>
      <c r="L96" t="s">
        <v>31</v>
      </c>
      <c r="M96" t="s">
        <v>18</v>
      </c>
      <c r="N96">
        <f t="shared" si="4"/>
        <v>3620</v>
      </c>
      <c r="O96" t="str">
        <f t="shared" si="5"/>
        <v>Medium Income</v>
      </c>
      <c r="P96">
        <f t="shared" si="6"/>
        <v>15</v>
      </c>
      <c r="Q96" t="str">
        <f t="shared" si="7"/>
        <v>Medium Income</v>
      </c>
    </row>
    <row r="97" spans="1:17" x14ac:dyDescent="0.3">
      <c r="A97" t="s">
        <v>120</v>
      </c>
      <c r="B97" t="s">
        <v>14</v>
      </c>
      <c r="C97" t="s">
        <v>15</v>
      </c>
      <c r="D97">
        <v>0</v>
      </c>
      <c r="E97" t="s">
        <v>16</v>
      </c>
      <c r="G97">
        <v>6782</v>
      </c>
      <c r="H97">
        <v>0</v>
      </c>
      <c r="J97">
        <v>360</v>
      </c>
      <c r="L97" t="s">
        <v>17</v>
      </c>
      <c r="M97" t="s">
        <v>22</v>
      </c>
      <c r="N97">
        <f t="shared" si="4"/>
        <v>6782</v>
      </c>
      <c r="O97" t="str">
        <f t="shared" si="5"/>
        <v>Medium Income</v>
      </c>
      <c r="P97">
        <f t="shared" si="6"/>
        <v>40</v>
      </c>
      <c r="Q97" t="str">
        <f t="shared" si="7"/>
        <v>Medium Income</v>
      </c>
    </row>
    <row r="98" spans="1:17" x14ac:dyDescent="0.3">
      <c r="A98" t="s">
        <v>121</v>
      </c>
      <c r="B98" t="s">
        <v>42</v>
      </c>
      <c r="C98" t="s">
        <v>20</v>
      </c>
      <c r="D98">
        <v>0</v>
      </c>
      <c r="E98" t="s">
        <v>16</v>
      </c>
      <c r="F98" t="s">
        <v>15</v>
      </c>
      <c r="G98">
        <v>2484</v>
      </c>
      <c r="H98">
        <v>2302</v>
      </c>
      <c r="I98">
        <v>137</v>
      </c>
      <c r="J98">
        <v>360</v>
      </c>
      <c r="K98">
        <v>1</v>
      </c>
      <c r="L98" t="s">
        <v>31</v>
      </c>
      <c r="M98" t="s">
        <v>18</v>
      </c>
      <c r="N98">
        <f t="shared" si="4"/>
        <v>4786</v>
      </c>
      <c r="O98" t="str">
        <f t="shared" si="5"/>
        <v>Medium Income</v>
      </c>
      <c r="P98">
        <f t="shared" si="6"/>
        <v>35</v>
      </c>
      <c r="Q98" t="str">
        <f t="shared" si="7"/>
        <v>Medium Income</v>
      </c>
    </row>
    <row r="99" spans="1:17" x14ac:dyDescent="0.3">
      <c r="A99" t="s">
        <v>122</v>
      </c>
      <c r="B99" t="s">
        <v>14</v>
      </c>
      <c r="C99" t="s">
        <v>20</v>
      </c>
      <c r="D99">
        <v>0</v>
      </c>
      <c r="E99" t="s">
        <v>16</v>
      </c>
      <c r="F99" t="s">
        <v>15</v>
      </c>
      <c r="G99">
        <v>1977</v>
      </c>
      <c r="H99">
        <v>997</v>
      </c>
      <c r="I99">
        <v>50</v>
      </c>
      <c r="J99">
        <v>360</v>
      </c>
      <c r="K99">
        <v>1</v>
      </c>
      <c r="L99" t="s">
        <v>31</v>
      </c>
      <c r="M99" t="s">
        <v>18</v>
      </c>
      <c r="N99">
        <f t="shared" si="4"/>
        <v>2974</v>
      </c>
      <c r="O99" t="str">
        <f t="shared" si="5"/>
        <v>Low Income</v>
      </c>
      <c r="P99">
        <f t="shared" si="6"/>
        <v>25</v>
      </c>
      <c r="Q99" t="str">
        <f t="shared" si="7"/>
        <v>Low Income</v>
      </c>
    </row>
    <row r="100" spans="1:17" x14ac:dyDescent="0.3">
      <c r="A100" t="s">
        <v>123</v>
      </c>
      <c r="B100" t="s">
        <v>14</v>
      </c>
      <c r="C100" t="s">
        <v>20</v>
      </c>
      <c r="D100">
        <v>0</v>
      </c>
      <c r="E100" t="s">
        <v>25</v>
      </c>
      <c r="F100" t="s">
        <v>15</v>
      </c>
      <c r="G100">
        <v>4188</v>
      </c>
      <c r="H100">
        <v>0</v>
      </c>
      <c r="I100">
        <v>115</v>
      </c>
      <c r="J100">
        <v>180</v>
      </c>
      <c r="K100">
        <v>1</v>
      </c>
      <c r="L100" t="s">
        <v>31</v>
      </c>
      <c r="M100" t="s">
        <v>18</v>
      </c>
      <c r="N100">
        <f t="shared" si="4"/>
        <v>4188</v>
      </c>
      <c r="O100" t="str">
        <f t="shared" si="5"/>
        <v>Medium Income</v>
      </c>
      <c r="P100">
        <f t="shared" si="6"/>
        <v>15</v>
      </c>
      <c r="Q100" t="str">
        <f t="shared" si="7"/>
        <v>Medium Income</v>
      </c>
    </row>
    <row r="101" spans="1:17" x14ac:dyDescent="0.3">
      <c r="A101" t="s">
        <v>124</v>
      </c>
      <c r="B101" t="s">
        <v>14</v>
      </c>
      <c r="C101" t="s">
        <v>20</v>
      </c>
      <c r="D101">
        <v>0</v>
      </c>
      <c r="E101" t="s">
        <v>16</v>
      </c>
      <c r="F101" t="s">
        <v>15</v>
      </c>
      <c r="G101">
        <v>1759</v>
      </c>
      <c r="H101">
        <v>3541</v>
      </c>
      <c r="I101">
        <v>131</v>
      </c>
      <c r="J101">
        <v>360</v>
      </c>
      <c r="K101">
        <v>1</v>
      </c>
      <c r="L101" t="s">
        <v>31</v>
      </c>
      <c r="M101" t="s">
        <v>18</v>
      </c>
      <c r="N101">
        <f t="shared" si="4"/>
        <v>5300</v>
      </c>
      <c r="O101" t="str">
        <f t="shared" si="5"/>
        <v>Medium Income</v>
      </c>
      <c r="P101">
        <f t="shared" si="6"/>
        <v>35</v>
      </c>
      <c r="Q101" t="str">
        <f t="shared" si="7"/>
        <v>Medium Income</v>
      </c>
    </row>
    <row r="102" spans="1:17" x14ac:dyDescent="0.3">
      <c r="A102" t="s">
        <v>125</v>
      </c>
      <c r="B102" t="s">
        <v>14</v>
      </c>
      <c r="C102" t="s">
        <v>20</v>
      </c>
      <c r="D102">
        <v>2</v>
      </c>
      <c r="E102" t="s">
        <v>25</v>
      </c>
      <c r="F102" t="s">
        <v>15</v>
      </c>
      <c r="G102">
        <v>4288</v>
      </c>
      <c r="H102">
        <v>3263</v>
      </c>
      <c r="I102">
        <v>133</v>
      </c>
      <c r="J102">
        <v>180</v>
      </c>
      <c r="K102">
        <v>1</v>
      </c>
      <c r="L102" t="s">
        <v>17</v>
      </c>
      <c r="M102" t="s">
        <v>18</v>
      </c>
      <c r="N102">
        <f t="shared" si="4"/>
        <v>7551</v>
      </c>
      <c r="O102" t="str">
        <f t="shared" si="5"/>
        <v>Medium Income</v>
      </c>
      <c r="P102">
        <f t="shared" si="6"/>
        <v>20</v>
      </c>
      <c r="Q102" t="str">
        <f t="shared" si="7"/>
        <v>Medium Income</v>
      </c>
    </row>
    <row r="103" spans="1:17" x14ac:dyDescent="0.3">
      <c r="A103" t="s">
        <v>126</v>
      </c>
      <c r="B103" t="s">
        <v>14</v>
      </c>
      <c r="C103" t="s">
        <v>15</v>
      </c>
      <c r="D103">
        <v>0</v>
      </c>
      <c r="E103" t="s">
        <v>16</v>
      </c>
      <c r="F103" t="s">
        <v>15</v>
      </c>
      <c r="G103">
        <v>4843</v>
      </c>
      <c r="H103">
        <v>3806</v>
      </c>
      <c r="I103">
        <v>151</v>
      </c>
      <c r="J103">
        <v>360</v>
      </c>
      <c r="K103">
        <v>1</v>
      </c>
      <c r="L103" t="s">
        <v>31</v>
      </c>
      <c r="M103" t="s">
        <v>18</v>
      </c>
      <c r="N103">
        <f t="shared" si="4"/>
        <v>8649</v>
      </c>
      <c r="O103" t="str">
        <f t="shared" si="5"/>
        <v>High Income</v>
      </c>
      <c r="P103">
        <f t="shared" si="6"/>
        <v>45</v>
      </c>
      <c r="Q103" t="str">
        <f t="shared" si="7"/>
        <v>High Income</v>
      </c>
    </row>
    <row r="104" spans="1:17" x14ac:dyDescent="0.3">
      <c r="A104" t="s">
        <v>127</v>
      </c>
      <c r="B104" t="s">
        <v>14</v>
      </c>
      <c r="C104" t="s">
        <v>20</v>
      </c>
      <c r="E104" t="s">
        <v>16</v>
      </c>
      <c r="F104" t="s">
        <v>15</v>
      </c>
      <c r="G104">
        <v>13650</v>
      </c>
      <c r="H104">
        <v>0</v>
      </c>
      <c r="J104">
        <v>360</v>
      </c>
      <c r="K104">
        <v>1</v>
      </c>
      <c r="L104" t="s">
        <v>17</v>
      </c>
      <c r="M104" t="s">
        <v>18</v>
      </c>
      <c r="N104">
        <f t="shared" si="4"/>
        <v>13650</v>
      </c>
      <c r="O104" t="str">
        <f t="shared" si="5"/>
        <v>High Income</v>
      </c>
      <c r="P104">
        <f t="shared" si="6"/>
        <v>50</v>
      </c>
      <c r="Q104" t="str">
        <f t="shared" si="7"/>
        <v>High Income</v>
      </c>
    </row>
    <row r="105" spans="1:17" x14ac:dyDescent="0.3">
      <c r="A105" t="s">
        <v>128</v>
      </c>
      <c r="B105" t="s">
        <v>14</v>
      </c>
      <c r="C105" t="s">
        <v>20</v>
      </c>
      <c r="D105">
        <v>0</v>
      </c>
      <c r="E105" t="s">
        <v>16</v>
      </c>
      <c r="F105" t="s">
        <v>15</v>
      </c>
      <c r="G105">
        <v>4652</v>
      </c>
      <c r="H105">
        <v>3583</v>
      </c>
      <c r="J105">
        <v>360</v>
      </c>
      <c r="K105">
        <v>1</v>
      </c>
      <c r="L105" t="s">
        <v>31</v>
      </c>
      <c r="M105" t="s">
        <v>18</v>
      </c>
      <c r="N105">
        <f t="shared" si="4"/>
        <v>8235</v>
      </c>
      <c r="O105" t="str">
        <f t="shared" si="5"/>
        <v>High Income</v>
      </c>
      <c r="P105">
        <f t="shared" si="6"/>
        <v>45</v>
      </c>
      <c r="Q105" t="str">
        <f t="shared" si="7"/>
        <v>High Income</v>
      </c>
    </row>
    <row r="106" spans="1:17" x14ac:dyDescent="0.3">
      <c r="A106" t="s">
        <v>129</v>
      </c>
      <c r="B106" t="s">
        <v>14</v>
      </c>
      <c r="E106" t="s">
        <v>16</v>
      </c>
      <c r="F106" t="s">
        <v>15</v>
      </c>
      <c r="G106">
        <v>3816</v>
      </c>
      <c r="H106">
        <v>754</v>
      </c>
      <c r="I106">
        <v>160</v>
      </c>
      <c r="J106">
        <v>360</v>
      </c>
      <c r="K106">
        <v>1</v>
      </c>
      <c r="L106" t="s">
        <v>17</v>
      </c>
      <c r="M106" t="s">
        <v>18</v>
      </c>
      <c r="N106">
        <f t="shared" si="4"/>
        <v>4570</v>
      </c>
      <c r="O106" t="str">
        <f t="shared" si="5"/>
        <v>Medium Income</v>
      </c>
      <c r="P106">
        <f t="shared" si="6"/>
        <v>40</v>
      </c>
      <c r="Q106" t="str">
        <f t="shared" si="7"/>
        <v>Medium Income</v>
      </c>
    </row>
    <row r="107" spans="1:17" x14ac:dyDescent="0.3">
      <c r="A107" t="s">
        <v>130</v>
      </c>
      <c r="B107" t="s">
        <v>14</v>
      </c>
      <c r="C107" t="s">
        <v>20</v>
      </c>
      <c r="D107">
        <v>1</v>
      </c>
      <c r="E107" t="s">
        <v>16</v>
      </c>
      <c r="F107" t="s">
        <v>15</v>
      </c>
      <c r="G107">
        <v>3052</v>
      </c>
      <c r="H107">
        <v>1030</v>
      </c>
      <c r="I107">
        <v>100</v>
      </c>
      <c r="J107">
        <v>360</v>
      </c>
      <c r="K107">
        <v>1</v>
      </c>
      <c r="L107" t="s">
        <v>17</v>
      </c>
      <c r="M107" t="s">
        <v>18</v>
      </c>
      <c r="N107">
        <f t="shared" si="4"/>
        <v>4082</v>
      </c>
      <c r="O107" t="str">
        <f t="shared" si="5"/>
        <v>Medium Income</v>
      </c>
      <c r="P107">
        <f t="shared" si="6"/>
        <v>40</v>
      </c>
      <c r="Q107" t="str">
        <f t="shared" si="7"/>
        <v>Medium Income</v>
      </c>
    </row>
    <row r="108" spans="1:17" x14ac:dyDescent="0.3">
      <c r="A108" t="s">
        <v>131</v>
      </c>
      <c r="B108" t="s">
        <v>14</v>
      </c>
      <c r="C108" t="s">
        <v>20</v>
      </c>
      <c r="D108">
        <v>2</v>
      </c>
      <c r="E108" t="s">
        <v>16</v>
      </c>
      <c r="F108" t="s">
        <v>15</v>
      </c>
      <c r="G108">
        <v>11417</v>
      </c>
      <c r="H108">
        <v>1126</v>
      </c>
      <c r="I108">
        <v>225</v>
      </c>
      <c r="J108">
        <v>360</v>
      </c>
      <c r="K108">
        <v>1</v>
      </c>
      <c r="L108" t="s">
        <v>17</v>
      </c>
      <c r="M108" t="s">
        <v>18</v>
      </c>
      <c r="N108">
        <f t="shared" si="4"/>
        <v>12543</v>
      </c>
      <c r="O108" t="str">
        <f t="shared" si="5"/>
        <v>High Income</v>
      </c>
      <c r="P108">
        <f t="shared" si="6"/>
        <v>50</v>
      </c>
      <c r="Q108" t="str">
        <f t="shared" si="7"/>
        <v>High Income</v>
      </c>
    </row>
    <row r="109" spans="1:17" x14ac:dyDescent="0.3">
      <c r="A109" t="s">
        <v>132</v>
      </c>
      <c r="B109" t="s">
        <v>14</v>
      </c>
      <c r="C109" t="s">
        <v>15</v>
      </c>
      <c r="D109">
        <v>0</v>
      </c>
      <c r="E109" t="s">
        <v>25</v>
      </c>
      <c r="G109">
        <v>7333</v>
      </c>
      <c r="H109">
        <v>0</v>
      </c>
      <c r="I109">
        <v>120</v>
      </c>
      <c r="J109">
        <v>360</v>
      </c>
      <c r="K109">
        <v>1</v>
      </c>
      <c r="L109" t="s">
        <v>21</v>
      </c>
      <c r="M109" t="s">
        <v>22</v>
      </c>
      <c r="N109">
        <f t="shared" si="4"/>
        <v>7333</v>
      </c>
      <c r="O109" t="str">
        <f t="shared" si="5"/>
        <v>Medium Income</v>
      </c>
      <c r="P109">
        <f t="shared" si="6"/>
        <v>15</v>
      </c>
      <c r="Q109" t="str">
        <f t="shared" si="7"/>
        <v>Medium Income</v>
      </c>
    </row>
    <row r="110" spans="1:17" x14ac:dyDescent="0.3">
      <c r="A110" t="s">
        <v>133</v>
      </c>
      <c r="B110" t="s">
        <v>14</v>
      </c>
      <c r="C110" t="s">
        <v>20</v>
      </c>
      <c r="D110">
        <v>2</v>
      </c>
      <c r="E110" t="s">
        <v>16</v>
      </c>
      <c r="F110" t="s">
        <v>15</v>
      </c>
      <c r="G110">
        <v>3800</v>
      </c>
      <c r="H110">
        <v>3600</v>
      </c>
      <c r="I110">
        <v>216</v>
      </c>
      <c r="J110">
        <v>360</v>
      </c>
      <c r="K110">
        <v>0</v>
      </c>
      <c r="L110" t="s">
        <v>17</v>
      </c>
      <c r="M110" t="s">
        <v>22</v>
      </c>
      <c r="N110">
        <f t="shared" si="4"/>
        <v>7400</v>
      </c>
      <c r="O110" t="str">
        <f t="shared" si="5"/>
        <v>Medium Income</v>
      </c>
      <c r="P110">
        <f t="shared" si="6"/>
        <v>40</v>
      </c>
      <c r="Q110" t="str">
        <f t="shared" si="7"/>
        <v>Medium Income</v>
      </c>
    </row>
    <row r="111" spans="1:17" x14ac:dyDescent="0.3">
      <c r="A111" t="s">
        <v>134</v>
      </c>
      <c r="B111" t="s">
        <v>14</v>
      </c>
      <c r="C111" t="s">
        <v>20</v>
      </c>
      <c r="D111" t="s">
        <v>30</v>
      </c>
      <c r="E111" t="s">
        <v>25</v>
      </c>
      <c r="F111" t="s">
        <v>15</v>
      </c>
      <c r="G111">
        <v>2071</v>
      </c>
      <c r="H111">
        <v>754</v>
      </c>
      <c r="I111">
        <v>94</v>
      </c>
      <c r="J111">
        <v>480</v>
      </c>
      <c r="K111">
        <v>1</v>
      </c>
      <c r="L111" t="s">
        <v>31</v>
      </c>
      <c r="M111" t="s">
        <v>18</v>
      </c>
      <c r="N111">
        <f t="shared" si="4"/>
        <v>2825</v>
      </c>
      <c r="O111" t="str">
        <f t="shared" si="5"/>
        <v>Low Income</v>
      </c>
      <c r="P111">
        <f t="shared" si="6"/>
        <v>5</v>
      </c>
      <c r="Q111" t="str">
        <f t="shared" si="7"/>
        <v>Low Income</v>
      </c>
    </row>
    <row r="112" spans="1:17" x14ac:dyDescent="0.3">
      <c r="A112" t="s">
        <v>135</v>
      </c>
      <c r="B112" t="s">
        <v>14</v>
      </c>
      <c r="C112" t="s">
        <v>15</v>
      </c>
      <c r="D112">
        <v>0</v>
      </c>
      <c r="E112" t="s">
        <v>16</v>
      </c>
      <c r="F112" t="s">
        <v>15</v>
      </c>
      <c r="G112">
        <v>5316</v>
      </c>
      <c r="H112">
        <v>0</v>
      </c>
      <c r="I112">
        <v>136</v>
      </c>
      <c r="J112">
        <v>360</v>
      </c>
      <c r="K112">
        <v>1</v>
      </c>
      <c r="L112" t="s">
        <v>17</v>
      </c>
      <c r="M112" t="s">
        <v>18</v>
      </c>
      <c r="N112">
        <f t="shared" si="4"/>
        <v>5316</v>
      </c>
      <c r="O112" t="str">
        <f t="shared" si="5"/>
        <v>Medium Income</v>
      </c>
      <c r="P112">
        <f t="shared" si="6"/>
        <v>40</v>
      </c>
      <c r="Q112" t="str">
        <f t="shared" si="7"/>
        <v>Medium Income</v>
      </c>
    </row>
    <row r="113" spans="1:17" x14ac:dyDescent="0.3">
      <c r="A113" t="s">
        <v>136</v>
      </c>
      <c r="B113" t="s">
        <v>42</v>
      </c>
      <c r="C113" t="s">
        <v>20</v>
      </c>
      <c r="D113">
        <v>0</v>
      </c>
      <c r="E113" t="s">
        <v>16</v>
      </c>
      <c r="G113">
        <v>2929</v>
      </c>
      <c r="H113">
        <v>2333</v>
      </c>
      <c r="I113">
        <v>139</v>
      </c>
      <c r="J113">
        <v>360</v>
      </c>
      <c r="K113">
        <v>1</v>
      </c>
      <c r="L113" t="s">
        <v>31</v>
      </c>
      <c r="M113" t="s">
        <v>18</v>
      </c>
      <c r="N113">
        <f t="shared" si="4"/>
        <v>5262</v>
      </c>
      <c r="O113" t="str">
        <f t="shared" si="5"/>
        <v>Medium Income</v>
      </c>
      <c r="P113">
        <f t="shared" si="6"/>
        <v>35</v>
      </c>
      <c r="Q113" t="str">
        <f t="shared" si="7"/>
        <v>Medium Income</v>
      </c>
    </row>
    <row r="114" spans="1:17" x14ac:dyDescent="0.3">
      <c r="A114" t="s">
        <v>137</v>
      </c>
      <c r="B114" t="s">
        <v>14</v>
      </c>
      <c r="C114" t="s">
        <v>20</v>
      </c>
      <c r="D114">
        <v>0</v>
      </c>
      <c r="E114" t="s">
        <v>25</v>
      </c>
      <c r="F114" t="s">
        <v>15</v>
      </c>
      <c r="G114">
        <v>3572</v>
      </c>
      <c r="H114">
        <v>4114</v>
      </c>
      <c r="I114">
        <v>152</v>
      </c>
      <c r="K114">
        <v>0</v>
      </c>
      <c r="L114" t="s">
        <v>21</v>
      </c>
      <c r="M114" t="s">
        <v>22</v>
      </c>
      <c r="N114">
        <f t="shared" si="4"/>
        <v>7686</v>
      </c>
      <c r="O114" t="str">
        <f t="shared" si="5"/>
        <v>Medium Income</v>
      </c>
      <c r="P114">
        <f t="shared" si="6"/>
        <v>15</v>
      </c>
      <c r="Q114" t="str">
        <f t="shared" si="7"/>
        <v>Medium Income</v>
      </c>
    </row>
    <row r="115" spans="1:17" x14ac:dyDescent="0.3">
      <c r="A115" t="s">
        <v>138</v>
      </c>
      <c r="B115" t="s">
        <v>42</v>
      </c>
      <c r="C115" t="s">
        <v>15</v>
      </c>
      <c r="D115">
        <v>1</v>
      </c>
      <c r="E115" t="s">
        <v>16</v>
      </c>
      <c r="F115" t="s">
        <v>20</v>
      </c>
      <c r="G115">
        <v>7451</v>
      </c>
      <c r="H115">
        <v>0</v>
      </c>
      <c r="J115">
        <v>360</v>
      </c>
      <c r="K115">
        <v>1</v>
      </c>
      <c r="L115" t="s">
        <v>31</v>
      </c>
      <c r="M115" t="s">
        <v>18</v>
      </c>
      <c r="N115">
        <f t="shared" si="4"/>
        <v>7451</v>
      </c>
      <c r="O115" t="str">
        <f t="shared" si="5"/>
        <v>Medium Income</v>
      </c>
      <c r="P115">
        <f t="shared" si="6"/>
        <v>35</v>
      </c>
      <c r="Q115" t="str">
        <f t="shared" si="7"/>
        <v>Medium Income</v>
      </c>
    </row>
    <row r="116" spans="1:17" x14ac:dyDescent="0.3">
      <c r="A116" t="s">
        <v>139</v>
      </c>
      <c r="B116" t="s">
        <v>14</v>
      </c>
      <c r="C116" t="s">
        <v>15</v>
      </c>
      <c r="D116">
        <v>0</v>
      </c>
      <c r="E116" t="s">
        <v>16</v>
      </c>
      <c r="G116">
        <v>5050</v>
      </c>
      <c r="H116">
        <v>0</v>
      </c>
      <c r="I116">
        <v>118</v>
      </c>
      <c r="J116">
        <v>360</v>
      </c>
      <c r="K116">
        <v>1</v>
      </c>
      <c r="L116" t="s">
        <v>31</v>
      </c>
      <c r="M116" t="s">
        <v>18</v>
      </c>
      <c r="N116">
        <f t="shared" si="4"/>
        <v>5050</v>
      </c>
      <c r="O116" t="str">
        <f t="shared" si="5"/>
        <v>Medium Income</v>
      </c>
      <c r="P116">
        <f t="shared" si="6"/>
        <v>35</v>
      </c>
      <c r="Q116" t="str">
        <f t="shared" si="7"/>
        <v>Medium Income</v>
      </c>
    </row>
    <row r="117" spans="1:17" x14ac:dyDescent="0.3">
      <c r="A117" t="s">
        <v>140</v>
      </c>
      <c r="B117" t="s">
        <v>14</v>
      </c>
      <c r="C117" t="s">
        <v>20</v>
      </c>
      <c r="D117">
        <v>1</v>
      </c>
      <c r="E117" t="s">
        <v>16</v>
      </c>
      <c r="F117" t="s">
        <v>15</v>
      </c>
      <c r="G117">
        <v>14583</v>
      </c>
      <c r="H117">
        <v>0</v>
      </c>
      <c r="I117">
        <v>185</v>
      </c>
      <c r="J117">
        <v>180</v>
      </c>
      <c r="K117">
        <v>1</v>
      </c>
      <c r="L117" t="s">
        <v>21</v>
      </c>
      <c r="M117" t="s">
        <v>18</v>
      </c>
      <c r="N117">
        <f t="shared" si="4"/>
        <v>14583</v>
      </c>
      <c r="O117" t="str">
        <f t="shared" si="5"/>
        <v>High Income</v>
      </c>
      <c r="P117">
        <f t="shared" si="6"/>
        <v>45</v>
      </c>
      <c r="Q117" t="str">
        <f t="shared" si="7"/>
        <v>High Income</v>
      </c>
    </row>
    <row r="118" spans="1:17" x14ac:dyDescent="0.3">
      <c r="A118" t="s">
        <v>141</v>
      </c>
      <c r="B118" t="s">
        <v>42</v>
      </c>
      <c r="C118" t="s">
        <v>20</v>
      </c>
      <c r="D118">
        <v>0</v>
      </c>
      <c r="E118" t="s">
        <v>16</v>
      </c>
      <c r="F118" t="s">
        <v>15</v>
      </c>
      <c r="G118">
        <v>3167</v>
      </c>
      <c r="H118">
        <v>2283</v>
      </c>
      <c r="I118">
        <v>154</v>
      </c>
      <c r="J118">
        <v>360</v>
      </c>
      <c r="K118">
        <v>1</v>
      </c>
      <c r="L118" t="s">
        <v>31</v>
      </c>
      <c r="M118" t="s">
        <v>18</v>
      </c>
      <c r="N118">
        <f t="shared" si="4"/>
        <v>5450</v>
      </c>
      <c r="O118" t="str">
        <f t="shared" si="5"/>
        <v>Medium Income</v>
      </c>
      <c r="P118">
        <f t="shared" si="6"/>
        <v>35</v>
      </c>
      <c r="Q118" t="str">
        <f t="shared" si="7"/>
        <v>Medium Income</v>
      </c>
    </row>
    <row r="119" spans="1:17" x14ac:dyDescent="0.3">
      <c r="A119" t="s">
        <v>142</v>
      </c>
      <c r="B119" t="s">
        <v>14</v>
      </c>
      <c r="C119" t="s">
        <v>20</v>
      </c>
      <c r="D119">
        <v>1</v>
      </c>
      <c r="E119" t="s">
        <v>16</v>
      </c>
      <c r="F119" t="s">
        <v>15</v>
      </c>
      <c r="G119">
        <v>2214</v>
      </c>
      <c r="H119">
        <v>1398</v>
      </c>
      <c r="I119">
        <v>85</v>
      </c>
      <c r="J119">
        <v>360</v>
      </c>
      <c r="L119" t="s">
        <v>17</v>
      </c>
      <c r="M119" t="s">
        <v>18</v>
      </c>
      <c r="N119">
        <f t="shared" si="4"/>
        <v>3612</v>
      </c>
      <c r="O119" t="str">
        <f t="shared" si="5"/>
        <v>Medium Income</v>
      </c>
      <c r="P119">
        <f t="shared" si="6"/>
        <v>40</v>
      </c>
      <c r="Q119" t="str">
        <f t="shared" si="7"/>
        <v>Medium Income</v>
      </c>
    </row>
    <row r="120" spans="1:17" x14ac:dyDescent="0.3">
      <c r="A120" t="s">
        <v>143</v>
      </c>
      <c r="B120" t="s">
        <v>14</v>
      </c>
      <c r="C120" t="s">
        <v>20</v>
      </c>
      <c r="D120">
        <v>0</v>
      </c>
      <c r="E120" t="s">
        <v>16</v>
      </c>
      <c r="F120" t="s">
        <v>15</v>
      </c>
      <c r="G120">
        <v>5568</v>
      </c>
      <c r="H120">
        <v>2142</v>
      </c>
      <c r="I120">
        <v>175</v>
      </c>
      <c r="J120">
        <v>360</v>
      </c>
      <c r="K120">
        <v>1</v>
      </c>
      <c r="L120" t="s">
        <v>21</v>
      </c>
      <c r="M120" t="s">
        <v>22</v>
      </c>
      <c r="N120">
        <f t="shared" si="4"/>
        <v>7710</v>
      </c>
      <c r="O120" t="str">
        <f t="shared" si="5"/>
        <v>Medium Income</v>
      </c>
      <c r="P120">
        <f t="shared" si="6"/>
        <v>35</v>
      </c>
      <c r="Q120" t="str">
        <f t="shared" si="7"/>
        <v>Medium Income</v>
      </c>
    </row>
    <row r="121" spans="1:17" x14ac:dyDescent="0.3">
      <c r="A121" t="s">
        <v>144</v>
      </c>
      <c r="B121" t="s">
        <v>42</v>
      </c>
      <c r="C121" t="s">
        <v>15</v>
      </c>
      <c r="D121">
        <v>0</v>
      </c>
      <c r="E121" t="s">
        <v>16</v>
      </c>
      <c r="F121" t="s">
        <v>15</v>
      </c>
      <c r="G121">
        <v>10408</v>
      </c>
      <c r="H121">
        <v>0</v>
      </c>
      <c r="I121">
        <v>259</v>
      </c>
      <c r="J121">
        <v>360</v>
      </c>
      <c r="K121">
        <v>1</v>
      </c>
      <c r="L121" t="s">
        <v>17</v>
      </c>
      <c r="M121" t="s">
        <v>18</v>
      </c>
      <c r="N121">
        <f t="shared" si="4"/>
        <v>10408</v>
      </c>
      <c r="O121" t="str">
        <f t="shared" si="5"/>
        <v>High Income</v>
      </c>
      <c r="P121">
        <f t="shared" si="6"/>
        <v>50</v>
      </c>
      <c r="Q121" t="str">
        <f t="shared" si="7"/>
        <v>High Income</v>
      </c>
    </row>
    <row r="122" spans="1:17" x14ac:dyDescent="0.3">
      <c r="A122" t="s">
        <v>145</v>
      </c>
      <c r="B122" t="s">
        <v>14</v>
      </c>
      <c r="C122" t="s">
        <v>20</v>
      </c>
      <c r="E122" t="s">
        <v>16</v>
      </c>
      <c r="F122" t="s">
        <v>15</v>
      </c>
      <c r="G122">
        <v>5667</v>
      </c>
      <c r="H122">
        <v>2667</v>
      </c>
      <c r="I122">
        <v>180</v>
      </c>
      <c r="J122">
        <v>360</v>
      </c>
      <c r="K122">
        <v>1</v>
      </c>
      <c r="L122" t="s">
        <v>21</v>
      </c>
      <c r="M122" t="s">
        <v>18</v>
      </c>
      <c r="N122">
        <f t="shared" si="4"/>
        <v>8334</v>
      </c>
      <c r="O122" t="str">
        <f t="shared" si="5"/>
        <v>High Income</v>
      </c>
      <c r="P122">
        <f t="shared" si="6"/>
        <v>45</v>
      </c>
      <c r="Q122" t="str">
        <f t="shared" si="7"/>
        <v>High Income</v>
      </c>
    </row>
    <row r="123" spans="1:17" x14ac:dyDescent="0.3">
      <c r="A123" t="s">
        <v>146</v>
      </c>
      <c r="B123" t="s">
        <v>42</v>
      </c>
      <c r="C123" t="s">
        <v>15</v>
      </c>
      <c r="D123">
        <v>0</v>
      </c>
      <c r="E123" t="s">
        <v>16</v>
      </c>
      <c r="F123" t="s">
        <v>15</v>
      </c>
      <c r="G123">
        <v>4166</v>
      </c>
      <c r="H123">
        <v>0</v>
      </c>
      <c r="I123">
        <v>44</v>
      </c>
      <c r="J123">
        <v>360</v>
      </c>
      <c r="K123">
        <v>1</v>
      </c>
      <c r="L123" t="s">
        <v>31</v>
      </c>
      <c r="M123" t="s">
        <v>18</v>
      </c>
      <c r="N123">
        <f t="shared" si="4"/>
        <v>4166</v>
      </c>
      <c r="O123" t="str">
        <f t="shared" si="5"/>
        <v>Medium Income</v>
      </c>
      <c r="P123">
        <f t="shared" si="6"/>
        <v>35</v>
      </c>
      <c r="Q123" t="str">
        <f t="shared" si="7"/>
        <v>Medium Income</v>
      </c>
    </row>
    <row r="124" spans="1:17" x14ac:dyDescent="0.3">
      <c r="A124" t="s">
        <v>147</v>
      </c>
      <c r="B124" t="s">
        <v>42</v>
      </c>
      <c r="C124" t="s">
        <v>15</v>
      </c>
      <c r="D124">
        <v>0</v>
      </c>
      <c r="E124" t="s">
        <v>16</v>
      </c>
      <c r="F124" t="s">
        <v>15</v>
      </c>
      <c r="G124">
        <v>2137</v>
      </c>
      <c r="H124">
        <v>8980</v>
      </c>
      <c r="I124">
        <v>137</v>
      </c>
      <c r="J124">
        <v>360</v>
      </c>
      <c r="K124">
        <v>0</v>
      </c>
      <c r="L124" t="s">
        <v>31</v>
      </c>
      <c r="M124" t="s">
        <v>18</v>
      </c>
      <c r="N124">
        <f t="shared" si="4"/>
        <v>11117</v>
      </c>
      <c r="O124" t="str">
        <f t="shared" si="5"/>
        <v>High Income</v>
      </c>
      <c r="P124">
        <f t="shared" si="6"/>
        <v>45</v>
      </c>
      <c r="Q124" t="str">
        <f t="shared" si="7"/>
        <v>High Income</v>
      </c>
    </row>
    <row r="125" spans="1:17" x14ac:dyDescent="0.3">
      <c r="A125" t="s">
        <v>148</v>
      </c>
      <c r="B125" t="s">
        <v>14</v>
      </c>
      <c r="C125" t="s">
        <v>20</v>
      </c>
      <c r="D125">
        <v>2</v>
      </c>
      <c r="E125" t="s">
        <v>16</v>
      </c>
      <c r="F125" t="s">
        <v>15</v>
      </c>
      <c r="G125">
        <v>2957</v>
      </c>
      <c r="H125">
        <v>0</v>
      </c>
      <c r="I125">
        <v>81</v>
      </c>
      <c r="J125">
        <v>360</v>
      </c>
      <c r="K125">
        <v>1</v>
      </c>
      <c r="L125" t="s">
        <v>31</v>
      </c>
      <c r="M125" t="s">
        <v>18</v>
      </c>
      <c r="N125">
        <f t="shared" si="4"/>
        <v>2957</v>
      </c>
      <c r="O125" t="str">
        <f t="shared" si="5"/>
        <v>Low Income</v>
      </c>
      <c r="P125">
        <f t="shared" si="6"/>
        <v>25</v>
      </c>
      <c r="Q125" t="str">
        <f t="shared" si="7"/>
        <v>Low Income</v>
      </c>
    </row>
    <row r="126" spans="1:17" x14ac:dyDescent="0.3">
      <c r="A126" t="s">
        <v>149</v>
      </c>
      <c r="B126" t="s">
        <v>14</v>
      </c>
      <c r="C126" t="s">
        <v>20</v>
      </c>
      <c r="D126">
        <v>0</v>
      </c>
      <c r="E126" t="s">
        <v>25</v>
      </c>
      <c r="F126" t="s">
        <v>15</v>
      </c>
      <c r="G126">
        <v>4300</v>
      </c>
      <c r="H126">
        <v>2014</v>
      </c>
      <c r="I126">
        <v>194</v>
      </c>
      <c r="J126">
        <v>360</v>
      </c>
      <c r="K126">
        <v>1</v>
      </c>
      <c r="L126" t="s">
        <v>21</v>
      </c>
      <c r="M126" t="s">
        <v>18</v>
      </c>
      <c r="N126">
        <f t="shared" si="4"/>
        <v>6314</v>
      </c>
      <c r="O126" t="str">
        <f t="shared" si="5"/>
        <v>Medium Income</v>
      </c>
      <c r="P126">
        <f t="shared" si="6"/>
        <v>15</v>
      </c>
      <c r="Q126" t="str">
        <f t="shared" si="7"/>
        <v>Medium Income</v>
      </c>
    </row>
    <row r="127" spans="1:17" x14ac:dyDescent="0.3">
      <c r="A127" t="s">
        <v>150</v>
      </c>
      <c r="B127" t="s">
        <v>42</v>
      </c>
      <c r="C127" t="s">
        <v>15</v>
      </c>
      <c r="D127">
        <v>0</v>
      </c>
      <c r="E127" t="s">
        <v>16</v>
      </c>
      <c r="F127" t="s">
        <v>15</v>
      </c>
      <c r="G127">
        <v>3692</v>
      </c>
      <c r="H127">
        <v>0</v>
      </c>
      <c r="I127">
        <v>93</v>
      </c>
      <c r="J127">
        <v>360</v>
      </c>
      <c r="L127" t="s">
        <v>21</v>
      </c>
      <c r="M127" t="s">
        <v>18</v>
      </c>
      <c r="N127">
        <f t="shared" si="4"/>
        <v>3692</v>
      </c>
      <c r="O127" t="str">
        <f t="shared" si="5"/>
        <v>Medium Income</v>
      </c>
      <c r="P127">
        <f t="shared" si="6"/>
        <v>35</v>
      </c>
      <c r="Q127" t="str">
        <f t="shared" si="7"/>
        <v>Medium Income</v>
      </c>
    </row>
    <row r="128" spans="1:17" x14ac:dyDescent="0.3">
      <c r="A128" t="s">
        <v>151</v>
      </c>
      <c r="C128" t="s">
        <v>20</v>
      </c>
      <c r="D128" t="s">
        <v>30</v>
      </c>
      <c r="E128" t="s">
        <v>16</v>
      </c>
      <c r="F128" t="s">
        <v>15</v>
      </c>
      <c r="G128">
        <v>23803</v>
      </c>
      <c r="H128">
        <v>0</v>
      </c>
      <c r="I128">
        <v>370</v>
      </c>
      <c r="J128">
        <v>360</v>
      </c>
      <c r="K128">
        <v>1</v>
      </c>
      <c r="L128" t="s">
        <v>21</v>
      </c>
      <c r="M128" t="s">
        <v>18</v>
      </c>
      <c r="N128">
        <f t="shared" si="4"/>
        <v>23803</v>
      </c>
      <c r="O128" t="str">
        <f t="shared" si="5"/>
        <v>High Income</v>
      </c>
      <c r="P128">
        <f t="shared" si="6"/>
        <v>45</v>
      </c>
      <c r="Q128" t="str">
        <f t="shared" si="7"/>
        <v>High Income</v>
      </c>
    </row>
    <row r="129" spans="1:17" x14ac:dyDescent="0.3">
      <c r="A129" t="s">
        <v>152</v>
      </c>
      <c r="B129" t="s">
        <v>14</v>
      </c>
      <c r="C129" t="s">
        <v>15</v>
      </c>
      <c r="D129">
        <v>0</v>
      </c>
      <c r="E129" t="s">
        <v>16</v>
      </c>
      <c r="F129" t="s">
        <v>15</v>
      </c>
      <c r="G129">
        <v>3865</v>
      </c>
      <c r="H129">
        <v>1640</v>
      </c>
      <c r="J129">
        <v>360</v>
      </c>
      <c r="K129">
        <v>1</v>
      </c>
      <c r="L129" t="s">
        <v>21</v>
      </c>
      <c r="M129" t="s">
        <v>18</v>
      </c>
      <c r="N129">
        <f t="shared" si="4"/>
        <v>5505</v>
      </c>
      <c r="O129" t="str">
        <f t="shared" si="5"/>
        <v>Medium Income</v>
      </c>
      <c r="P129">
        <f t="shared" si="6"/>
        <v>35</v>
      </c>
      <c r="Q129" t="str">
        <f t="shared" si="7"/>
        <v>Medium Income</v>
      </c>
    </row>
    <row r="130" spans="1:17" x14ac:dyDescent="0.3">
      <c r="A130" t="s">
        <v>153</v>
      </c>
      <c r="B130" t="s">
        <v>14</v>
      </c>
      <c r="C130" t="s">
        <v>20</v>
      </c>
      <c r="D130">
        <v>1</v>
      </c>
      <c r="E130" t="s">
        <v>16</v>
      </c>
      <c r="F130" t="s">
        <v>20</v>
      </c>
      <c r="G130">
        <v>10513</v>
      </c>
      <c r="H130">
        <v>3850</v>
      </c>
      <c r="I130">
        <v>160</v>
      </c>
      <c r="J130">
        <v>180</v>
      </c>
      <c r="K130">
        <v>0</v>
      </c>
      <c r="L130" t="s">
        <v>17</v>
      </c>
      <c r="M130" t="s">
        <v>22</v>
      </c>
      <c r="N130">
        <f t="shared" si="4"/>
        <v>14363</v>
      </c>
      <c r="O130" t="str">
        <f t="shared" si="5"/>
        <v>High Income</v>
      </c>
      <c r="P130">
        <f t="shared" si="6"/>
        <v>50</v>
      </c>
      <c r="Q130" t="str">
        <f t="shared" si="7"/>
        <v>High Income</v>
      </c>
    </row>
    <row r="131" spans="1:17" x14ac:dyDescent="0.3">
      <c r="A131" t="s">
        <v>154</v>
      </c>
      <c r="B131" t="s">
        <v>14</v>
      </c>
      <c r="C131" t="s">
        <v>20</v>
      </c>
      <c r="D131">
        <v>0</v>
      </c>
      <c r="E131" t="s">
        <v>16</v>
      </c>
      <c r="F131" t="s">
        <v>15</v>
      </c>
      <c r="G131">
        <v>6080</v>
      </c>
      <c r="H131">
        <v>2569</v>
      </c>
      <c r="I131">
        <v>182</v>
      </c>
      <c r="J131">
        <v>360</v>
      </c>
      <c r="L131" t="s">
        <v>21</v>
      </c>
      <c r="M131" t="s">
        <v>22</v>
      </c>
      <c r="N131">
        <f t="shared" ref="N131:N194" si="8">G131+H131</f>
        <v>8649</v>
      </c>
      <c r="O131" t="str">
        <f t="shared" ref="O131:O194" si="9">IF(N131&lt;=3000,"Low Income",IF(N131&lt;=8000,"Medium Income","High Income"))</f>
        <v>High Income</v>
      </c>
      <c r="P131">
        <f t="shared" ref="P131:P194" si="10">IF(K131="1",50,0)+IF(E131="Graduate",20,0)+IF(L131="Urban",10,5)+IF(O131="High Income",20,IF(O131="Medium Income",10,0))</f>
        <v>45</v>
      </c>
      <c r="Q131" t="str">
        <f t="shared" ref="Q131:Q194" si="11">IF(N131&lt;=3000,"Low Income",IF(N131&lt;=8000,"Medium Income","High Income"))</f>
        <v>High Income</v>
      </c>
    </row>
    <row r="132" spans="1:17" x14ac:dyDescent="0.3">
      <c r="A132" t="s">
        <v>155</v>
      </c>
      <c r="B132" t="s">
        <v>14</v>
      </c>
      <c r="C132" t="s">
        <v>15</v>
      </c>
      <c r="D132">
        <v>0</v>
      </c>
      <c r="E132" t="s">
        <v>16</v>
      </c>
      <c r="F132" t="s">
        <v>20</v>
      </c>
      <c r="G132">
        <v>20166</v>
      </c>
      <c r="H132">
        <v>0</v>
      </c>
      <c r="I132">
        <v>650</v>
      </c>
      <c r="J132">
        <v>480</v>
      </c>
      <c r="L132" t="s">
        <v>17</v>
      </c>
      <c r="M132" t="s">
        <v>18</v>
      </c>
      <c r="N132">
        <f t="shared" si="8"/>
        <v>20166</v>
      </c>
      <c r="O132" t="str">
        <f t="shared" si="9"/>
        <v>High Income</v>
      </c>
      <c r="P132">
        <f t="shared" si="10"/>
        <v>50</v>
      </c>
      <c r="Q132" t="str">
        <f t="shared" si="11"/>
        <v>High Income</v>
      </c>
    </row>
    <row r="133" spans="1:17" x14ac:dyDescent="0.3">
      <c r="A133" t="s">
        <v>156</v>
      </c>
      <c r="B133" t="s">
        <v>14</v>
      </c>
      <c r="C133" t="s">
        <v>15</v>
      </c>
      <c r="D133">
        <v>0</v>
      </c>
      <c r="E133" t="s">
        <v>16</v>
      </c>
      <c r="F133" t="s">
        <v>15</v>
      </c>
      <c r="G133">
        <v>2014</v>
      </c>
      <c r="H133">
        <v>1929</v>
      </c>
      <c r="I133">
        <v>74</v>
      </c>
      <c r="J133">
        <v>360</v>
      </c>
      <c r="K133">
        <v>1</v>
      </c>
      <c r="L133" t="s">
        <v>17</v>
      </c>
      <c r="M133" t="s">
        <v>18</v>
      </c>
      <c r="N133">
        <f t="shared" si="8"/>
        <v>3943</v>
      </c>
      <c r="O133" t="str">
        <f t="shared" si="9"/>
        <v>Medium Income</v>
      </c>
      <c r="P133">
        <f t="shared" si="10"/>
        <v>40</v>
      </c>
      <c r="Q133" t="str">
        <f t="shared" si="11"/>
        <v>Medium Income</v>
      </c>
    </row>
    <row r="134" spans="1:17" x14ac:dyDescent="0.3">
      <c r="A134" t="s">
        <v>157</v>
      </c>
      <c r="B134" t="s">
        <v>14</v>
      </c>
      <c r="C134" t="s">
        <v>15</v>
      </c>
      <c r="D134">
        <v>0</v>
      </c>
      <c r="E134" t="s">
        <v>16</v>
      </c>
      <c r="F134" t="s">
        <v>15</v>
      </c>
      <c r="G134">
        <v>2718</v>
      </c>
      <c r="H134">
        <v>0</v>
      </c>
      <c r="I134">
        <v>70</v>
      </c>
      <c r="J134">
        <v>360</v>
      </c>
      <c r="K134">
        <v>1</v>
      </c>
      <c r="L134" t="s">
        <v>31</v>
      </c>
      <c r="M134" t="s">
        <v>18</v>
      </c>
      <c r="N134">
        <f t="shared" si="8"/>
        <v>2718</v>
      </c>
      <c r="O134" t="str">
        <f t="shared" si="9"/>
        <v>Low Income</v>
      </c>
      <c r="P134">
        <f t="shared" si="10"/>
        <v>25</v>
      </c>
      <c r="Q134" t="str">
        <f t="shared" si="11"/>
        <v>Low Income</v>
      </c>
    </row>
    <row r="135" spans="1:17" x14ac:dyDescent="0.3">
      <c r="A135" t="s">
        <v>158</v>
      </c>
      <c r="B135" t="s">
        <v>14</v>
      </c>
      <c r="C135" t="s">
        <v>20</v>
      </c>
      <c r="D135">
        <v>0</v>
      </c>
      <c r="E135" t="s">
        <v>16</v>
      </c>
      <c r="F135" t="s">
        <v>20</v>
      </c>
      <c r="G135">
        <v>3459</v>
      </c>
      <c r="H135">
        <v>0</v>
      </c>
      <c r="I135">
        <v>25</v>
      </c>
      <c r="J135">
        <v>120</v>
      </c>
      <c r="K135">
        <v>1</v>
      </c>
      <c r="L135" t="s">
        <v>31</v>
      </c>
      <c r="M135" t="s">
        <v>18</v>
      </c>
      <c r="N135">
        <f t="shared" si="8"/>
        <v>3459</v>
      </c>
      <c r="O135" t="str">
        <f t="shared" si="9"/>
        <v>Medium Income</v>
      </c>
      <c r="P135">
        <f t="shared" si="10"/>
        <v>35</v>
      </c>
      <c r="Q135" t="str">
        <f t="shared" si="11"/>
        <v>Medium Income</v>
      </c>
    </row>
    <row r="136" spans="1:17" x14ac:dyDescent="0.3">
      <c r="A136" t="s">
        <v>159</v>
      </c>
      <c r="B136" t="s">
        <v>14</v>
      </c>
      <c r="C136" t="s">
        <v>15</v>
      </c>
      <c r="D136">
        <v>0</v>
      </c>
      <c r="E136" t="s">
        <v>16</v>
      </c>
      <c r="F136" t="s">
        <v>15</v>
      </c>
      <c r="G136">
        <v>4895</v>
      </c>
      <c r="H136">
        <v>0</v>
      </c>
      <c r="I136">
        <v>102</v>
      </c>
      <c r="J136">
        <v>360</v>
      </c>
      <c r="K136">
        <v>1</v>
      </c>
      <c r="L136" t="s">
        <v>31</v>
      </c>
      <c r="M136" t="s">
        <v>18</v>
      </c>
      <c r="N136">
        <f t="shared" si="8"/>
        <v>4895</v>
      </c>
      <c r="O136" t="str">
        <f t="shared" si="9"/>
        <v>Medium Income</v>
      </c>
      <c r="P136">
        <f t="shared" si="10"/>
        <v>35</v>
      </c>
      <c r="Q136" t="str">
        <f t="shared" si="11"/>
        <v>Medium Income</v>
      </c>
    </row>
    <row r="137" spans="1:17" x14ac:dyDescent="0.3">
      <c r="A137" t="s">
        <v>160</v>
      </c>
      <c r="B137" t="s">
        <v>14</v>
      </c>
      <c r="C137" t="s">
        <v>20</v>
      </c>
      <c r="D137" t="s">
        <v>30</v>
      </c>
      <c r="E137" t="s">
        <v>16</v>
      </c>
      <c r="F137" t="s">
        <v>15</v>
      </c>
      <c r="G137">
        <v>4000</v>
      </c>
      <c r="H137">
        <v>7750</v>
      </c>
      <c r="I137">
        <v>290</v>
      </c>
      <c r="J137">
        <v>360</v>
      </c>
      <c r="K137">
        <v>1</v>
      </c>
      <c r="L137" t="s">
        <v>31</v>
      </c>
      <c r="M137" t="s">
        <v>22</v>
      </c>
      <c r="N137">
        <f t="shared" si="8"/>
        <v>11750</v>
      </c>
      <c r="O137" t="str">
        <f t="shared" si="9"/>
        <v>High Income</v>
      </c>
      <c r="P137">
        <f t="shared" si="10"/>
        <v>45</v>
      </c>
      <c r="Q137" t="str">
        <f t="shared" si="11"/>
        <v>High Income</v>
      </c>
    </row>
    <row r="138" spans="1:17" x14ac:dyDescent="0.3">
      <c r="A138" t="s">
        <v>161</v>
      </c>
      <c r="B138" t="s">
        <v>42</v>
      </c>
      <c r="C138" t="s">
        <v>20</v>
      </c>
      <c r="D138">
        <v>0</v>
      </c>
      <c r="E138" t="s">
        <v>16</v>
      </c>
      <c r="F138" t="s">
        <v>15</v>
      </c>
      <c r="G138">
        <v>4583</v>
      </c>
      <c r="H138">
        <v>0</v>
      </c>
      <c r="I138">
        <v>84</v>
      </c>
      <c r="J138">
        <v>360</v>
      </c>
      <c r="K138">
        <v>1</v>
      </c>
      <c r="L138" t="s">
        <v>21</v>
      </c>
      <c r="M138" t="s">
        <v>22</v>
      </c>
      <c r="N138">
        <f t="shared" si="8"/>
        <v>4583</v>
      </c>
      <c r="O138" t="str">
        <f t="shared" si="9"/>
        <v>Medium Income</v>
      </c>
      <c r="P138">
        <f t="shared" si="10"/>
        <v>35</v>
      </c>
      <c r="Q138" t="str">
        <f t="shared" si="11"/>
        <v>Medium Income</v>
      </c>
    </row>
    <row r="139" spans="1:17" x14ac:dyDescent="0.3">
      <c r="A139" t="s">
        <v>162</v>
      </c>
      <c r="B139" t="s">
        <v>14</v>
      </c>
      <c r="C139" t="s">
        <v>20</v>
      </c>
      <c r="D139">
        <v>2</v>
      </c>
      <c r="E139" t="s">
        <v>16</v>
      </c>
      <c r="F139" t="s">
        <v>20</v>
      </c>
      <c r="G139">
        <v>3316</v>
      </c>
      <c r="H139">
        <v>3500</v>
      </c>
      <c r="I139">
        <v>88</v>
      </c>
      <c r="J139">
        <v>360</v>
      </c>
      <c r="K139">
        <v>1</v>
      </c>
      <c r="L139" t="s">
        <v>17</v>
      </c>
      <c r="M139" t="s">
        <v>18</v>
      </c>
      <c r="N139">
        <f t="shared" si="8"/>
        <v>6816</v>
      </c>
      <c r="O139" t="str">
        <f t="shared" si="9"/>
        <v>Medium Income</v>
      </c>
      <c r="P139">
        <f t="shared" si="10"/>
        <v>40</v>
      </c>
      <c r="Q139" t="str">
        <f t="shared" si="11"/>
        <v>Medium Income</v>
      </c>
    </row>
    <row r="140" spans="1:17" x14ac:dyDescent="0.3">
      <c r="A140" t="s">
        <v>163</v>
      </c>
      <c r="B140" t="s">
        <v>14</v>
      </c>
      <c r="C140" t="s">
        <v>15</v>
      </c>
      <c r="D140">
        <v>0</v>
      </c>
      <c r="E140" t="s">
        <v>16</v>
      </c>
      <c r="F140" t="s">
        <v>15</v>
      </c>
      <c r="G140">
        <v>14999</v>
      </c>
      <c r="H140">
        <v>0</v>
      </c>
      <c r="I140">
        <v>242</v>
      </c>
      <c r="J140">
        <v>360</v>
      </c>
      <c r="K140">
        <v>0</v>
      </c>
      <c r="L140" t="s">
        <v>31</v>
      </c>
      <c r="M140" t="s">
        <v>22</v>
      </c>
      <c r="N140">
        <f t="shared" si="8"/>
        <v>14999</v>
      </c>
      <c r="O140" t="str">
        <f t="shared" si="9"/>
        <v>High Income</v>
      </c>
      <c r="P140">
        <f t="shared" si="10"/>
        <v>45</v>
      </c>
      <c r="Q140" t="str">
        <f t="shared" si="11"/>
        <v>High Income</v>
      </c>
    </row>
    <row r="141" spans="1:17" x14ac:dyDescent="0.3">
      <c r="A141" t="s">
        <v>164</v>
      </c>
      <c r="B141" t="s">
        <v>14</v>
      </c>
      <c r="C141" t="s">
        <v>20</v>
      </c>
      <c r="D141">
        <v>2</v>
      </c>
      <c r="E141" t="s">
        <v>25</v>
      </c>
      <c r="F141" t="s">
        <v>15</v>
      </c>
      <c r="G141">
        <v>4200</v>
      </c>
      <c r="H141">
        <v>1430</v>
      </c>
      <c r="I141">
        <v>129</v>
      </c>
      <c r="J141">
        <v>360</v>
      </c>
      <c r="K141">
        <v>1</v>
      </c>
      <c r="L141" t="s">
        <v>21</v>
      </c>
      <c r="M141" t="s">
        <v>22</v>
      </c>
      <c r="N141">
        <f t="shared" si="8"/>
        <v>5630</v>
      </c>
      <c r="O141" t="str">
        <f t="shared" si="9"/>
        <v>Medium Income</v>
      </c>
      <c r="P141">
        <f t="shared" si="10"/>
        <v>15</v>
      </c>
      <c r="Q141" t="str">
        <f t="shared" si="11"/>
        <v>Medium Income</v>
      </c>
    </row>
    <row r="142" spans="1:17" x14ac:dyDescent="0.3">
      <c r="A142" t="s">
        <v>165</v>
      </c>
      <c r="B142" t="s">
        <v>14</v>
      </c>
      <c r="C142" t="s">
        <v>20</v>
      </c>
      <c r="D142">
        <v>2</v>
      </c>
      <c r="E142" t="s">
        <v>16</v>
      </c>
      <c r="F142" t="s">
        <v>15</v>
      </c>
      <c r="G142">
        <v>5042</v>
      </c>
      <c r="H142">
        <v>2083</v>
      </c>
      <c r="I142">
        <v>185</v>
      </c>
      <c r="J142">
        <v>360</v>
      </c>
      <c r="K142">
        <v>1</v>
      </c>
      <c r="L142" t="s">
        <v>21</v>
      </c>
      <c r="M142" t="s">
        <v>22</v>
      </c>
      <c r="N142">
        <f t="shared" si="8"/>
        <v>7125</v>
      </c>
      <c r="O142" t="str">
        <f t="shared" si="9"/>
        <v>Medium Income</v>
      </c>
      <c r="P142">
        <f t="shared" si="10"/>
        <v>35</v>
      </c>
      <c r="Q142" t="str">
        <f t="shared" si="11"/>
        <v>Medium Income</v>
      </c>
    </row>
    <row r="143" spans="1:17" x14ac:dyDescent="0.3">
      <c r="A143" t="s">
        <v>166</v>
      </c>
      <c r="B143" t="s">
        <v>14</v>
      </c>
      <c r="C143" t="s">
        <v>15</v>
      </c>
      <c r="D143">
        <v>0</v>
      </c>
      <c r="E143" t="s">
        <v>16</v>
      </c>
      <c r="F143" t="s">
        <v>15</v>
      </c>
      <c r="G143">
        <v>5417</v>
      </c>
      <c r="H143">
        <v>0</v>
      </c>
      <c r="I143">
        <v>168</v>
      </c>
      <c r="J143">
        <v>360</v>
      </c>
      <c r="K143">
        <v>1</v>
      </c>
      <c r="L143" t="s">
        <v>17</v>
      </c>
      <c r="M143" t="s">
        <v>18</v>
      </c>
      <c r="N143">
        <f t="shared" si="8"/>
        <v>5417</v>
      </c>
      <c r="O143" t="str">
        <f t="shared" si="9"/>
        <v>Medium Income</v>
      </c>
      <c r="P143">
        <f t="shared" si="10"/>
        <v>40</v>
      </c>
      <c r="Q143" t="str">
        <f t="shared" si="11"/>
        <v>Medium Income</v>
      </c>
    </row>
    <row r="144" spans="1:17" x14ac:dyDescent="0.3">
      <c r="A144" t="s">
        <v>167</v>
      </c>
      <c r="B144" t="s">
        <v>14</v>
      </c>
      <c r="C144" t="s">
        <v>15</v>
      </c>
      <c r="D144">
        <v>0</v>
      </c>
      <c r="E144" t="s">
        <v>16</v>
      </c>
      <c r="F144" t="s">
        <v>20</v>
      </c>
      <c r="G144">
        <v>6950</v>
      </c>
      <c r="H144">
        <v>0</v>
      </c>
      <c r="I144">
        <v>175</v>
      </c>
      <c r="J144">
        <v>180</v>
      </c>
      <c r="K144">
        <v>1</v>
      </c>
      <c r="L144" t="s">
        <v>31</v>
      </c>
      <c r="M144" t="s">
        <v>18</v>
      </c>
      <c r="N144">
        <f t="shared" si="8"/>
        <v>6950</v>
      </c>
      <c r="O144" t="str">
        <f t="shared" si="9"/>
        <v>Medium Income</v>
      </c>
      <c r="P144">
        <f t="shared" si="10"/>
        <v>35</v>
      </c>
      <c r="Q144" t="str">
        <f t="shared" si="11"/>
        <v>Medium Income</v>
      </c>
    </row>
    <row r="145" spans="1:17" x14ac:dyDescent="0.3">
      <c r="A145" t="s">
        <v>168</v>
      </c>
      <c r="B145" t="s">
        <v>14</v>
      </c>
      <c r="C145" t="s">
        <v>20</v>
      </c>
      <c r="D145">
        <v>0</v>
      </c>
      <c r="E145" t="s">
        <v>16</v>
      </c>
      <c r="F145" t="s">
        <v>15</v>
      </c>
      <c r="G145">
        <v>2698</v>
      </c>
      <c r="H145">
        <v>2034</v>
      </c>
      <c r="I145">
        <v>122</v>
      </c>
      <c r="J145">
        <v>360</v>
      </c>
      <c r="K145">
        <v>1</v>
      </c>
      <c r="L145" t="s">
        <v>31</v>
      </c>
      <c r="M145" t="s">
        <v>18</v>
      </c>
      <c r="N145">
        <f t="shared" si="8"/>
        <v>4732</v>
      </c>
      <c r="O145" t="str">
        <f t="shared" si="9"/>
        <v>Medium Income</v>
      </c>
      <c r="P145">
        <f t="shared" si="10"/>
        <v>35</v>
      </c>
      <c r="Q145" t="str">
        <f t="shared" si="11"/>
        <v>Medium Income</v>
      </c>
    </row>
    <row r="146" spans="1:17" x14ac:dyDescent="0.3">
      <c r="A146" t="s">
        <v>169</v>
      </c>
      <c r="B146" t="s">
        <v>14</v>
      </c>
      <c r="C146" t="s">
        <v>20</v>
      </c>
      <c r="D146">
        <v>2</v>
      </c>
      <c r="E146" t="s">
        <v>16</v>
      </c>
      <c r="F146" t="s">
        <v>15</v>
      </c>
      <c r="G146">
        <v>11757</v>
      </c>
      <c r="H146">
        <v>0</v>
      </c>
      <c r="I146">
        <v>187</v>
      </c>
      <c r="J146">
        <v>180</v>
      </c>
      <c r="K146">
        <v>1</v>
      </c>
      <c r="L146" t="s">
        <v>17</v>
      </c>
      <c r="M146" t="s">
        <v>18</v>
      </c>
      <c r="N146">
        <f t="shared" si="8"/>
        <v>11757</v>
      </c>
      <c r="O146" t="str">
        <f t="shared" si="9"/>
        <v>High Income</v>
      </c>
      <c r="P146">
        <f t="shared" si="10"/>
        <v>50</v>
      </c>
      <c r="Q146" t="str">
        <f t="shared" si="11"/>
        <v>High Income</v>
      </c>
    </row>
    <row r="147" spans="1:17" x14ac:dyDescent="0.3">
      <c r="A147" t="s">
        <v>170</v>
      </c>
      <c r="B147" t="s">
        <v>42</v>
      </c>
      <c r="C147" t="s">
        <v>20</v>
      </c>
      <c r="D147">
        <v>0</v>
      </c>
      <c r="E147" t="s">
        <v>16</v>
      </c>
      <c r="F147" t="s">
        <v>15</v>
      </c>
      <c r="G147">
        <v>2330</v>
      </c>
      <c r="H147">
        <v>4486</v>
      </c>
      <c r="I147">
        <v>100</v>
      </c>
      <c r="J147">
        <v>360</v>
      </c>
      <c r="K147">
        <v>1</v>
      </c>
      <c r="L147" t="s">
        <v>31</v>
      </c>
      <c r="M147" t="s">
        <v>18</v>
      </c>
      <c r="N147">
        <f t="shared" si="8"/>
        <v>6816</v>
      </c>
      <c r="O147" t="str">
        <f t="shared" si="9"/>
        <v>Medium Income</v>
      </c>
      <c r="P147">
        <f t="shared" si="10"/>
        <v>35</v>
      </c>
      <c r="Q147" t="str">
        <f t="shared" si="11"/>
        <v>Medium Income</v>
      </c>
    </row>
    <row r="148" spans="1:17" x14ac:dyDescent="0.3">
      <c r="A148" t="s">
        <v>171</v>
      </c>
      <c r="B148" t="s">
        <v>42</v>
      </c>
      <c r="C148" t="s">
        <v>20</v>
      </c>
      <c r="D148">
        <v>2</v>
      </c>
      <c r="E148" t="s">
        <v>16</v>
      </c>
      <c r="F148" t="s">
        <v>15</v>
      </c>
      <c r="G148">
        <v>14866</v>
      </c>
      <c r="H148">
        <v>0</v>
      </c>
      <c r="I148">
        <v>70</v>
      </c>
      <c r="J148">
        <v>360</v>
      </c>
      <c r="K148">
        <v>1</v>
      </c>
      <c r="L148" t="s">
        <v>17</v>
      </c>
      <c r="M148" t="s">
        <v>18</v>
      </c>
      <c r="N148">
        <f t="shared" si="8"/>
        <v>14866</v>
      </c>
      <c r="O148" t="str">
        <f t="shared" si="9"/>
        <v>High Income</v>
      </c>
      <c r="P148">
        <f t="shared" si="10"/>
        <v>50</v>
      </c>
      <c r="Q148" t="str">
        <f t="shared" si="11"/>
        <v>High Income</v>
      </c>
    </row>
    <row r="149" spans="1:17" x14ac:dyDescent="0.3">
      <c r="A149" t="s">
        <v>172</v>
      </c>
      <c r="B149" t="s">
        <v>14</v>
      </c>
      <c r="C149" t="s">
        <v>20</v>
      </c>
      <c r="D149">
        <v>1</v>
      </c>
      <c r="E149" t="s">
        <v>16</v>
      </c>
      <c r="F149" t="s">
        <v>15</v>
      </c>
      <c r="G149">
        <v>1538</v>
      </c>
      <c r="H149">
        <v>1425</v>
      </c>
      <c r="I149">
        <v>30</v>
      </c>
      <c r="J149">
        <v>360</v>
      </c>
      <c r="K149">
        <v>1</v>
      </c>
      <c r="L149" t="s">
        <v>17</v>
      </c>
      <c r="M149" t="s">
        <v>18</v>
      </c>
      <c r="N149">
        <f t="shared" si="8"/>
        <v>2963</v>
      </c>
      <c r="O149" t="str">
        <f t="shared" si="9"/>
        <v>Low Income</v>
      </c>
      <c r="P149">
        <f t="shared" si="10"/>
        <v>30</v>
      </c>
      <c r="Q149" t="str">
        <f t="shared" si="11"/>
        <v>Low Income</v>
      </c>
    </row>
    <row r="150" spans="1:17" x14ac:dyDescent="0.3">
      <c r="A150" t="s">
        <v>173</v>
      </c>
      <c r="B150" t="s">
        <v>42</v>
      </c>
      <c r="C150" t="s">
        <v>15</v>
      </c>
      <c r="D150">
        <v>0</v>
      </c>
      <c r="E150" t="s">
        <v>16</v>
      </c>
      <c r="F150" t="s">
        <v>15</v>
      </c>
      <c r="G150">
        <v>10000</v>
      </c>
      <c r="H150">
        <v>1666</v>
      </c>
      <c r="I150">
        <v>225</v>
      </c>
      <c r="J150">
        <v>360</v>
      </c>
      <c r="K150">
        <v>1</v>
      </c>
      <c r="L150" t="s">
        <v>21</v>
      </c>
      <c r="M150" t="s">
        <v>22</v>
      </c>
      <c r="N150">
        <f t="shared" si="8"/>
        <v>11666</v>
      </c>
      <c r="O150" t="str">
        <f t="shared" si="9"/>
        <v>High Income</v>
      </c>
      <c r="P150">
        <f t="shared" si="10"/>
        <v>45</v>
      </c>
      <c r="Q150" t="str">
        <f t="shared" si="11"/>
        <v>High Income</v>
      </c>
    </row>
    <row r="151" spans="1:17" x14ac:dyDescent="0.3">
      <c r="A151" t="s">
        <v>174</v>
      </c>
      <c r="B151" t="s">
        <v>14</v>
      </c>
      <c r="C151" t="s">
        <v>20</v>
      </c>
      <c r="D151">
        <v>0</v>
      </c>
      <c r="E151" t="s">
        <v>16</v>
      </c>
      <c r="F151" t="s">
        <v>15</v>
      </c>
      <c r="G151">
        <v>4860</v>
      </c>
      <c r="H151">
        <v>830</v>
      </c>
      <c r="I151">
        <v>125</v>
      </c>
      <c r="J151">
        <v>360</v>
      </c>
      <c r="K151">
        <v>1</v>
      </c>
      <c r="L151" t="s">
        <v>31</v>
      </c>
      <c r="M151" t="s">
        <v>18</v>
      </c>
      <c r="N151">
        <f t="shared" si="8"/>
        <v>5690</v>
      </c>
      <c r="O151" t="str">
        <f t="shared" si="9"/>
        <v>Medium Income</v>
      </c>
      <c r="P151">
        <f t="shared" si="10"/>
        <v>35</v>
      </c>
      <c r="Q151" t="str">
        <f t="shared" si="11"/>
        <v>Medium Income</v>
      </c>
    </row>
    <row r="152" spans="1:17" x14ac:dyDescent="0.3">
      <c r="A152" t="s">
        <v>175</v>
      </c>
      <c r="B152" t="s">
        <v>14</v>
      </c>
      <c r="C152" t="s">
        <v>15</v>
      </c>
      <c r="D152">
        <v>0</v>
      </c>
      <c r="E152" t="s">
        <v>16</v>
      </c>
      <c r="F152" t="s">
        <v>15</v>
      </c>
      <c r="G152">
        <v>6277</v>
      </c>
      <c r="H152">
        <v>0</v>
      </c>
      <c r="I152">
        <v>118</v>
      </c>
      <c r="J152">
        <v>360</v>
      </c>
      <c r="K152">
        <v>0</v>
      </c>
      <c r="L152" t="s">
        <v>21</v>
      </c>
      <c r="M152" t="s">
        <v>22</v>
      </c>
      <c r="N152">
        <f t="shared" si="8"/>
        <v>6277</v>
      </c>
      <c r="O152" t="str">
        <f t="shared" si="9"/>
        <v>Medium Income</v>
      </c>
      <c r="P152">
        <f t="shared" si="10"/>
        <v>35</v>
      </c>
      <c r="Q152" t="str">
        <f t="shared" si="11"/>
        <v>Medium Income</v>
      </c>
    </row>
    <row r="153" spans="1:17" x14ac:dyDescent="0.3">
      <c r="A153" t="s">
        <v>176</v>
      </c>
      <c r="B153" t="s">
        <v>14</v>
      </c>
      <c r="C153" t="s">
        <v>20</v>
      </c>
      <c r="D153">
        <v>0</v>
      </c>
      <c r="E153" t="s">
        <v>16</v>
      </c>
      <c r="F153" t="s">
        <v>20</v>
      </c>
      <c r="G153">
        <v>2577</v>
      </c>
      <c r="H153">
        <v>3750</v>
      </c>
      <c r="I153">
        <v>152</v>
      </c>
      <c r="J153">
        <v>360</v>
      </c>
      <c r="K153">
        <v>1</v>
      </c>
      <c r="L153" t="s">
        <v>21</v>
      </c>
      <c r="M153" t="s">
        <v>18</v>
      </c>
      <c r="N153">
        <f t="shared" si="8"/>
        <v>6327</v>
      </c>
      <c r="O153" t="str">
        <f t="shared" si="9"/>
        <v>Medium Income</v>
      </c>
      <c r="P153">
        <f t="shared" si="10"/>
        <v>35</v>
      </c>
      <c r="Q153" t="str">
        <f t="shared" si="11"/>
        <v>Medium Income</v>
      </c>
    </row>
    <row r="154" spans="1:17" x14ac:dyDescent="0.3">
      <c r="A154" t="s">
        <v>177</v>
      </c>
      <c r="B154" t="s">
        <v>14</v>
      </c>
      <c r="C154" t="s">
        <v>15</v>
      </c>
      <c r="D154">
        <v>0</v>
      </c>
      <c r="E154" t="s">
        <v>16</v>
      </c>
      <c r="F154" t="s">
        <v>15</v>
      </c>
      <c r="G154">
        <v>9166</v>
      </c>
      <c r="H154">
        <v>0</v>
      </c>
      <c r="I154">
        <v>244</v>
      </c>
      <c r="J154">
        <v>360</v>
      </c>
      <c r="K154">
        <v>1</v>
      </c>
      <c r="L154" t="s">
        <v>17</v>
      </c>
      <c r="M154" t="s">
        <v>22</v>
      </c>
      <c r="N154">
        <f t="shared" si="8"/>
        <v>9166</v>
      </c>
      <c r="O154" t="str">
        <f t="shared" si="9"/>
        <v>High Income</v>
      </c>
      <c r="P154">
        <f t="shared" si="10"/>
        <v>50</v>
      </c>
      <c r="Q154" t="str">
        <f t="shared" si="11"/>
        <v>High Income</v>
      </c>
    </row>
    <row r="155" spans="1:17" x14ac:dyDescent="0.3">
      <c r="A155" t="s">
        <v>178</v>
      </c>
      <c r="B155" t="s">
        <v>14</v>
      </c>
      <c r="C155" t="s">
        <v>20</v>
      </c>
      <c r="D155">
        <v>2</v>
      </c>
      <c r="E155" t="s">
        <v>25</v>
      </c>
      <c r="F155" t="s">
        <v>15</v>
      </c>
      <c r="G155">
        <v>2281</v>
      </c>
      <c r="H155">
        <v>0</v>
      </c>
      <c r="I155">
        <v>113</v>
      </c>
      <c r="J155">
        <v>360</v>
      </c>
      <c r="K155">
        <v>1</v>
      </c>
      <c r="L155" t="s">
        <v>21</v>
      </c>
      <c r="M155" t="s">
        <v>22</v>
      </c>
      <c r="N155">
        <f t="shared" si="8"/>
        <v>2281</v>
      </c>
      <c r="O155" t="str">
        <f t="shared" si="9"/>
        <v>Low Income</v>
      </c>
      <c r="P155">
        <f t="shared" si="10"/>
        <v>5</v>
      </c>
      <c r="Q155" t="str">
        <f t="shared" si="11"/>
        <v>Low Income</v>
      </c>
    </row>
    <row r="156" spans="1:17" x14ac:dyDescent="0.3">
      <c r="A156" t="s">
        <v>179</v>
      </c>
      <c r="B156" t="s">
        <v>14</v>
      </c>
      <c r="C156" t="s">
        <v>15</v>
      </c>
      <c r="D156">
        <v>0</v>
      </c>
      <c r="E156" t="s">
        <v>16</v>
      </c>
      <c r="F156" t="s">
        <v>15</v>
      </c>
      <c r="G156">
        <v>3254</v>
      </c>
      <c r="H156">
        <v>0</v>
      </c>
      <c r="I156">
        <v>50</v>
      </c>
      <c r="J156">
        <v>360</v>
      </c>
      <c r="K156">
        <v>1</v>
      </c>
      <c r="L156" t="s">
        <v>17</v>
      </c>
      <c r="M156" t="s">
        <v>18</v>
      </c>
      <c r="N156">
        <f t="shared" si="8"/>
        <v>3254</v>
      </c>
      <c r="O156" t="str">
        <f t="shared" si="9"/>
        <v>Medium Income</v>
      </c>
      <c r="P156">
        <f t="shared" si="10"/>
        <v>40</v>
      </c>
      <c r="Q156" t="str">
        <f t="shared" si="11"/>
        <v>Medium Income</v>
      </c>
    </row>
    <row r="157" spans="1:17" x14ac:dyDescent="0.3">
      <c r="A157" t="s">
        <v>180</v>
      </c>
      <c r="B157" t="s">
        <v>14</v>
      </c>
      <c r="C157" t="s">
        <v>20</v>
      </c>
      <c r="D157" t="s">
        <v>30</v>
      </c>
      <c r="E157" t="s">
        <v>16</v>
      </c>
      <c r="F157" t="s">
        <v>15</v>
      </c>
      <c r="G157">
        <v>39999</v>
      </c>
      <c r="H157">
        <v>0</v>
      </c>
      <c r="I157">
        <v>600</v>
      </c>
      <c r="J157">
        <v>180</v>
      </c>
      <c r="K157">
        <v>0</v>
      </c>
      <c r="L157" t="s">
        <v>31</v>
      </c>
      <c r="M157" t="s">
        <v>18</v>
      </c>
      <c r="N157">
        <f t="shared" si="8"/>
        <v>39999</v>
      </c>
      <c r="O157" t="str">
        <f t="shared" si="9"/>
        <v>High Income</v>
      </c>
      <c r="P157">
        <f t="shared" si="10"/>
        <v>45</v>
      </c>
      <c r="Q157" t="str">
        <f t="shared" si="11"/>
        <v>High Income</v>
      </c>
    </row>
    <row r="158" spans="1:17" x14ac:dyDescent="0.3">
      <c r="A158" t="s">
        <v>181</v>
      </c>
      <c r="B158" t="s">
        <v>14</v>
      </c>
      <c r="C158" t="s">
        <v>20</v>
      </c>
      <c r="D158">
        <v>1</v>
      </c>
      <c r="E158" t="s">
        <v>16</v>
      </c>
      <c r="F158" t="s">
        <v>15</v>
      </c>
      <c r="G158">
        <v>6000</v>
      </c>
      <c r="H158">
        <v>0</v>
      </c>
      <c r="I158">
        <v>160</v>
      </c>
      <c r="J158">
        <v>360</v>
      </c>
      <c r="L158" t="s">
        <v>21</v>
      </c>
      <c r="M158" t="s">
        <v>18</v>
      </c>
      <c r="N158">
        <f t="shared" si="8"/>
        <v>6000</v>
      </c>
      <c r="O158" t="str">
        <f t="shared" si="9"/>
        <v>Medium Income</v>
      </c>
      <c r="P158">
        <f t="shared" si="10"/>
        <v>35</v>
      </c>
      <c r="Q158" t="str">
        <f t="shared" si="11"/>
        <v>Medium Income</v>
      </c>
    </row>
    <row r="159" spans="1:17" x14ac:dyDescent="0.3">
      <c r="A159" t="s">
        <v>182</v>
      </c>
      <c r="B159" t="s">
        <v>14</v>
      </c>
      <c r="C159" t="s">
        <v>20</v>
      </c>
      <c r="D159">
        <v>1</v>
      </c>
      <c r="E159" t="s">
        <v>16</v>
      </c>
      <c r="F159" t="s">
        <v>15</v>
      </c>
      <c r="G159">
        <v>9538</v>
      </c>
      <c r="H159">
        <v>0</v>
      </c>
      <c r="I159">
        <v>187</v>
      </c>
      <c r="J159">
        <v>360</v>
      </c>
      <c r="K159">
        <v>1</v>
      </c>
      <c r="L159" t="s">
        <v>17</v>
      </c>
      <c r="M159" t="s">
        <v>18</v>
      </c>
      <c r="N159">
        <f t="shared" si="8"/>
        <v>9538</v>
      </c>
      <c r="O159" t="str">
        <f t="shared" si="9"/>
        <v>High Income</v>
      </c>
      <c r="P159">
        <f t="shared" si="10"/>
        <v>50</v>
      </c>
      <c r="Q159" t="str">
        <f t="shared" si="11"/>
        <v>High Income</v>
      </c>
    </row>
    <row r="160" spans="1:17" x14ac:dyDescent="0.3">
      <c r="A160" t="s">
        <v>183</v>
      </c>
      <c r="B160" t="s">
        <v>14</v>
      </c>
      <c r="C160" t="s">
        <v>15</v>
      </c>
      <c r="D160">
        <v>0</v>
      </c>
      <c r="E160" t="s">
        <v>16</v>
      </c>
      <c r="G160">
        <v>2980</v>
      </c>
      <c r="H160">
        <v>2083</v>
      </c>
      <c r="I160">
        <v>120</v>
      </c>
      <c r="J160">
        <v>360</v>
      </c>
      <c r="K160">
        <v>1</v>
      </c>
      <c r="L160" t="s">
        <v>21</v>
      </c>
      <c r="M160" t="s">
        <v>18</v>
      </c>
      <c r="N160">
        <f t="shared" si="8"/>
        <v>5063</v>
      </c>
      <c r="O160" t="str">
        <f t="shared" si="9"/>
        <v>Medium Income</v>
      </c>
      <c r="P160">
        <f t="shared" si="10"/>
        <v>35</v>
      </c>
      <c r="Q160" t="str">
        <f t="shared" si="11"/>
        <v>Medium Income</v>
      </c>
    </row>
    <row r="161" spans="1:17" x14ac:dyDescent="0.3">
      <c r="A161" t="s">
        <v>184</v>
      </c>
      <c r="B161" t="s">
        <v>14</v>
      </c>
      <c r="C161" t="s">
        <v>20</v>
      </c>
      <c r="D161">
        <v>0</v>
      </c>
      <c r="E161" t="s">
        <v>16</v>
      </c>
      <c r="F161" t="s">
        <v>15</v>
      </c>
      <c r="G161">
        <v>4583</v>
      </c>
      <c r="H161">
        <v>5625</v>
      </c>
      <c r="I161">
        <v>255</v>
      </c>
      <c r="J161">
        <v>360</v>
      </c>
      <c r="K161">
        <v>1</v>
      </c>
      <c r="L161" t="s">
        <v>31</v>
      </c>
      <c r="M161" t="s">
        <v>18</v>
      </c>
      <c r="N161">
        <f t="shared" si="8"/>
        <v>10208</v>
      </c>
      <c r="O161" t="str">
        <f t="shared" si="9"/>
        <v>High Income</v>
      </c>
      <c r="P161">
        <f t="shared" si="10"/>
        <v>45</v>
      </c>
      <c r="Q161" t="str">
        <f t="shared" si="11"/>
        <v>High Income</v>
      </c>
    </row>
    <row r="162" spans="1:17" x14ac:dyDescent="0.3">
      <c r="A162" t="s">
        <v>185</v>
      </c>
      <c r="B162" t="s">
        <v>14</v>
      </c>
      <c r="C162" t="s">
        <v>20</v>
      </c>
      <c r="D162">
        <v>0</v>
      </c>
      <c r="E162" t="s">
        <v>25</v>
      </c>
      <c r="F162" t="s">
        <v>15</v>
      </c>
      <c r="G162">
        <v>1863</v>
      </c>
      <c r="H162">
        <v>1041</v>
      </c>
      <c r="I162">
        <v>98</v>
      </c>
      <c r="J162">
        <v>360</v>
      </c>
      <c r="K162">
        <v>1</v>
      </c>
      <c r="L162" t="s">
        <v>31</v>
      </c>
      <c r="M162" t="s">
        <v>18</v>
      </c>
      <c r="N162">
        <f t="shared" si="8"/>
        <v>2904</v>
      </c>
      <c r="O162" t="str">
        <f t="shared" si="9"/>
        <v>Low Income</v>
      </c>
      <c r="P162">
        <f t="shared" si="10"/>
        <v>5</v>
      </c>
      <c r="Q162" t="str">
        <f t="shared" si="11"/>
        <v>Low Income</v>
      </c>
    </row>
    <row r="163" spans="1:17" x14ac:dyDescent="0.3">
      <c r="A163" t="s">
        <v>186</v>
      </c>
      <c r="B163" t="s">
        <v>14</v>
      </c>
      <c r="C163" t="s">
        <v>20</v>
      </c>
      <c r="D163">
        <v>0</v>
      </c>
      <c r="E163" t="s">
        <v>16</v>
      </c>
      <c r="F163" t="s">
        <v>15</v>
      </c>
      <c r="G163">
        <v>7933</v>
      </c>
      <c r="H163">
        <v>0</v>
      </c>
      <c r="I163">
        <v>275</v>
      </c>
      <c r="J163">
        <v>360</v>
      </c>
      <c r="K163">
        <v>1</v>
      </c>
      <c r="L163" t="s">
        <v>17</v>
      </c>
      <c r="M163" t="s">
        <v>22</v>
      </c>
      <c r="N163">
        <f t="shared" si="8"/>
        <v>7933</v>
      </c>
      <c r="O163" t="str">
        <f t="shared" si="9"/>
        <v>Medium Income</v>
      </c>
      <c r="P163">
        <f t="shared" si="10"/>
        <v>40</v>
      </c>
      <c r="Q163" t="str">
        <f t="shared" si="11"/>
        <v>Medium Income</v>
      </c>
    </row>
    <row r="164" spans="1:17" x14ac:dyDescent="0.3">
      <c r="A164" t="s">
        <v>187</v>
      </c>
      <c r="B164" t="s">
        <v>14</v>
      </c>
      <c r="C164" t="s">
        <v>20</v>
      </c>
      <c r="D164">
        <v>1</v>
      </c>
      <c r="E164" t="s">
        <v>16</v>
      </c>
      <c r="F164" t="s">
        <v>15</v>
      </c>
      <c r="G164">
        <v>3089</v>
      </c>
      <c r="H164">
        <v>1280</v>
      </c>
      <c r="I164">
        <v>121</v>
      </c>
      <c r="J164">
        <v>360</v>
      </c>
      <c r="K164">
        <v>0</v>
      </c>
      <c r="L164" t="s">
        <v>31</v>
      </c>
      <c r="M164" t="s">
        <v>22</v>
      </c>
      <c r="N164">
        <f t="shared" si="8"/>
        <v>4369</v>
      </c>
      <c r="O164" t="str">
        <f t="shared" si="9"/>
        <v>Medium Income</v>
      </c>
      <c r="P164">
        <f t="shared" si="10"/>
        <v>35</v>
      </c>
      <c r="Q164" t="str">
        <f t="shared" si="11"/>
        <v>Medium Income</v>
      </c>
    </row>
    <row r="165" spans="1:17" x14ac:dyDescent="0.3">
      <c r="A165" t="s">
        <v>188</v>
      </c>
      <c r="B165" t="s">
        <v>14</v>
      </c>
      <c r="C165" t="s">
        <v>20</v>
      </c>
      <c r="D165">
        <v>2</v>
      </c>
      <c r="E165" t="s">
        <v>16</v>
      </c>
      <c r="F165" t="s">
        <v>15</v>
      </c>
      <c r="G165">
        <v>4167</v>
      </c>
      <c r="H165">
        <v>1447</v>
      </c>
      <c r="I165">
        <v>158</v>
      </c>
      <c r="J165">
        <v>360</v>
      </c>
      <c r="K165">
        <v>1</v>
      </c>
      <c r="L165" t="s">
        <v>21</v>
      </c>
      <c r="M165" t="s">
        <v>18</v>
      </c>
      <c r="N165">
        <f t="shared" si="8"/>
        <v>5614</v>
      </c>
      <c r="O165" t="str">
        <f t="shared" si="9"/>
        <v>Medium Income</v>
      </c>
      <c r="P165">
        <f t="shared" si="10"/>
        <v>35</v>
      </c>
      <c r="Q165" t="str">
        <f t="shared" si="11"/>
        <v>Medium Income</v>
      </c>
    </row>
    <row r="166" spans="1:17" x14ac:dyDescent="0.3">
      <c r="A166" t="s">
        <v>189</v>
      </c>
      <c r="B166" t="s">
        <v>14</v>
      </c>
      <c r="C166" t="s">
        <v>20</v>
      </c>
      <c r="D166">
        <v>0</v>
      </c>
      <c r="E166" t="s">
        <v>16</v>
      </c>
      <c r="F166" t="s">
        <v>15</v>
      </c>
      <c r="G166">
        <v>9323</v>
      </c>
      <c r="H166">
        <v>0</v>
      </c>
      <c r="I166">
        <v>75</v>
      </c>
      <c r="J166">
        <v>180</v>
      </c>
      <c r="K166">
        <v>1</v>
      </c>
      <c r="L166" t="s">
        <v>17</v>
      </c>
      <c r="M166" t="s">
        <v>18</v>
      </c>
      <c r="N166">
        <f t="shared" si="8"/>
        <v>9323</v>
      </c>
      <c r="O166" t="str">
        <f t="shared" si="9"/>
        <v>High Income</v>
      </c>
      <c r="P166">
        <f t="shared" si="10"/>
        <v>50</v>
      </c>
      <c r="Q166" t="str">
        <f t="shared" si="11"/>
        <v>High Income</v>
      </c>
    </row>
    <row r="167" spans="1:17" x14ac:dyDescent="0.3">
      <c r="A167" t="s">
        <v>190</v>
      </c>
      <c r="B167" t="s">
        <v>14</v>
      </c>
      <c r="C167" t="s">
        <v>20</v>
      </c>
      <c r="D167">
        <v>0</v>
      </c>
      <c r="E167" t="s">
        <v>16</v>
      </c>
      <c r="F167" t="s">
        <v>15</v>
      </c>
      <c r="G167">
        <v>3707</v>
      </c>
      <c r="H167">
        <v>3166</v>
      </c>
      <c r="I167">
        <v>182</v>
      </c>
      <c r="K167">
        <v>1</v>
      </c>
      <c r="L167" t="s">
        <v>21</v>
      </c>
      <c r="M167" t="s">
        <v>18</v>
      </c>
      <c r="N167">
        <f t="shared" si="8"/>
        <v>6873</v>
      </c>
      <c r="O167" t="str">
        <f t="shared" si="9"/>
        <v>Medium Income</v>
      </c>
      <c r="P167">
        <f t="shared" si="10"/>
        <v>35</v>
      </c>
      <c r="Q167" t="str">
        <f t="shared" si="11"/>
        <v>Medium Income</v>
      </c>
    </row>
    <row r="168" spans="1:17" x14ac:dyDescent="0.3">
      <c r="A168" t="s">
        <v>191</v>
      </c>
      <c r="B168" t="s">
        <v>42</v>
      </c>
      <c r="C168" t="s">
        <v>20</v>
      </c>
      <c r="D168">
        <v>0</v>
      </c>
      <c r="E168" t="s">
        <v>16</v>
      </c>
      <c r="F168" t="s">
        <v>15</v>
      </c>
      <c r="G168">
        <v>4583</v>
      </c>
      <c r="H168">
        <v>0</v>
      </c>
      <c r="I168">
        <v>112</v>
      </c>
      <c r="J168">
        <v>360</v>
      </c>
      <c r="K168">
        <v>1</v>
      </c>
      <c r="L168" t="s">
        <v>21</v>
      </c>
      <c r="M168" t="s">
        <v>22</v>
      </c>
      <c r="N168">
        <f t="shared" si="8"/>
        <v>4583</v>
      </c>
      <c r="O168" t="str">
        <f t="shared" si="9"/>
        <v>Medium Income</v>
      </c>
      <c r="P168">
        <f t="shared" si="10"/>
        <v>35</v>
      </c>
      <c r="Q168" t="str">
        <f t="shared" si="11"/>
        <v>Medium Income</v>
      </c>
    </row>
    <row r="169" spans="1:17" x14ac:dyDescent="0.3">
      <c r="A169" t="s">
        <v>192</v>
      </c>
      <c r="B169" t="s">
        <v>14</v>
      </c>
      <c r="C169" t="s">
        <v>20</v>
      </c>
      <c r="D169">
        <v>0</v>
      </c>
      <c r="E169" t="s">
        <v>16</v>
      </c>
      <c r="F169" t="s">
        <v>15</v>
      </c>
      <c r="G169">
        <v>2439</v>
      </c>
      <c r="H169">
        <v>3333</v>
      </c>
      <c r="I169">
        <v>129</v>
      </c>
      <c r="J169">
        <v>360</v>
      </c>
      <c r="K169">
        <v>1</v>
      </c>
      <c r="L169" t="s">
        <v>21</v>
      </c>
      <c r="M169" t="s">
        <v>18</v>
      </c>
      <c r="N169">
        <f t="shared" si="8"/>
        <v>5772</v>
      </c>
      <c r="O169" t="str">
        <f t="shared" si="9"/>
        <v>Medium Income</v>
      </c>
      <c r="P169">
        <f t="shared" si="10"/>
        <v>35</v>
      </c>
      <c r="Q169" t="str">
        <f t="shared" si="11"/>
        <v>Medium Income</v>
      </c>
    </row>
    <row r="170" spans="1:17" x14ac:dyDescent="0.3">
      <c r="A170" t="s">
        <v>193</v>
      </c>
      <c r="B170" t="s">
        <v>14</v>
      </c>
      <c r="C170" t="s">
        <v>15</v>
      </c>
      <c r="D170">
        <v>0</v>
      </c>
      <c r="E170" t="s">
        <v>16</v>
      </c>
      <c r="F170" t="s">
        <v>15</v>
      </c>
      <c r="G170">
        <v>2237</v>
      </c>
      <c r="H170">
        <v>0</v>
      </c>
      <c r="I170">
        <v>63</v>
      </c>
      <c r="J170">
        <v>480</v>
      </c>
      <c r="K170">
        <v>0</v>
      </c>
      <c r="L170" t="s">
        <v>31</v>
      </c>
      <c r="M170" t="s">
        <v>22</v>
      </c>
      <c r="N170">
        <f t="shared" si="8"/>
        <v>2237</v>
      </c>
      <c r="O170" t="str">
        <f t="shared" si="9"/>
        <v>Low Income</v>
      </c>
      <c r="P170">
        <f t="shared" si="10"/>
        <v>25</v>
      </c>
      <c r="Q170" t="str">
        <f t="shared" si="11"/>
        <v>Low Income</v>
      </c>
    </row>
    <row r="171" spans="1:17" x14ac:dyDescent="0.3">
      <c r="A171" t="s">
        <v>194</v>
      </c>
      <c r="B171" t="s">
        <v>14</v>
      </c>
      <c r="C171" t="s">
        <v>20</v>
      </c>
      <c r="D171">
        <v>2</v>
      </c>
      <c r="E171" t="s">
        <v>16</v>
      </c>
      <c r="F171" t="s">
        <v>15</v>
      </c>
      <c r="G171">
        <v>8000</v>
      </c>
      <c r="H171">
        <v>0</v>
      </c>
      <c r="I171">
        <v>200</v>
      </c>
      <c r="J171">
        <v>360</v>
      </c>
      <c r="K171">
        <v>1</v>
      </c>
      <c r="L171" t="s">
        <v>31</v>
      </c>
      <c r="M171" t="s">
        <v>18</v>
      </c>
      <c r="N171">
        <f t="shared" si="8"/>
        <v>8000</v>
      </c>
      <c r="O171" t="str">
        <f t="shared" si="9"/>
        <v>Medium Income</v>
      </c>
      <c r="P171">
        <f t="shared" si="10"/>
        <v>35</v>
      </c>
      <c r="Q171" t="str">
        <f t="shared" si="11"/>
        <v>Medium Income</v>
      </c>
    </row>
    <row r="172" spans="1:17" x14ac:dyDescent="0.3">
      <c r="A172" t="s">
        <v>195</v>
      </c>
      <c r="B172" t="s">
        <v>14</v>
      </c>
      <c r="C172" t="s">
        <v>20</v>
      </c>
      <c r="D172">
        <v>0</v>
      </c>
      <c r="E172" t="s">
        <v>25</v>
      </c>
      <c r="G172">
        <v>1820</v>
      </c>
      <c r="H172">
        <v>1769</v>
      </c>
      <c r="I172">
        <v>95</v>
      </c>
      <c r="J172">
        <v>360</v>
      </c>
      <c r="K172">
        <v>1</v>
      </c>
      <c r="L172" t="s">
        <v>21</v>
      </c>
      <c r="M172" t="s">
        <v>18</v>
      </c>
      <c r="N172">
        <f t="shared" si="8"/>
        <v>3589</v>
      </c>
      <c r="O172" t="str">
        <f t="shared" si="9"/>
        <v>Medium Income</v>
      </c>
      <c r="P172">
        <f t="shared" si="10"/>
        <v>15</v>
      </c>
      <c r="Q172" t="str">
        <f t="shared" si="11"/>
        <v>Medium Income</v>
      </c>
    </row>
    <row r="173" spans="1:17" x14ac:dyDescent="0.3">
      <c r="A173" t="s">
        <v>196</v>
      </c>
      <c r="C173" t="s">
        <v>20</v>
      </c>
      <c r="D173" t="s">
        <v>30</v>
      </c>
      <c r="E173" t="s">
        <v>16</v>
      </c>
      <c r="F173" t="s">
        <v>15</v>
      </c>
      <c r="G173">
        <v>51763</v>
      </c>
      <c r="H173">
        <v>0</v>
      </c>
      <c r="I173">
        <v>700</v>
      </c>
      <c r="J173">
        <v>300</v>
      </c>
      <c r="K173">
        <v>1</v>
      </c>
      <c r="L173" t="s">
        <v>17</v>
      </c>
      <c r="M173" t="s">
        <v>18</v>
      </c>
      <c r="N173">
        <f t="shared" si="8"/>
        <v>51763</v>
      </c>
      <c r="O173" t="str">
        <f t="shared" si="9"/>
        <v>High Income</v>
      </c>
      <c r="P173">
        <f t="shared" si="10"/>
        <v>50</v>
      </c>
      <c r="Q173" t="str">
        <f t="shared" si="11"/>
        <v>High Income</v>
      </c>
    </row>
    <row r="174" spans="1:17" x14ac:dyDescent="0.3">
      <c r="A174" t="s">
        <v>197</v>
      </c>
      <c r="B174" t="s">
        <v>14</v>
      </c>
      <c r="C174" t="s">
        <v>20</v>
      </c>
      <c r="D174" t="s">
        <v>30</v>
      </c>
      <c r="E174" t="s">
        <v>25</v>
      </c>
      <c r="F174" t="s">
        <v>15</v>
      </c>
      <c r="G174">
        <v>3522</v>
      </c>
      <c r="H174">
        <v>0</v>
      </c>
      <c r="I174">
        <v>81</v>
      </c>
      <c r="J174">
        <v>180</v>
      </c>
      <c r="K174">
        <v>1</v>
      </c>
      <c r="L174" t="s">
        <v>21</v>
      </c>
      <c r="M174" t="s">
        <v>22</v>
      </c>
      <c r="N174">
        <f t="shared" si="8"/>
        <v>3522</v>
      </c>
      <c r="O174" t="str">
        <f t="shared" si="9"/>
        <v>Medium Income</v>
      </c>
      <c r="P174">
        <f t="shared" si="10"/>
        <v>15</v>
      </c>
      <c r="Q174" t="str">
        <f t="shared" si="11"/>
        <v>Medium Income</v>
      </c>
    </row>
    <row r="175" spans="1:17" x14ac:dyDescent="0.3">
      <c r="A175" t="s">
        <v>198</v>
      </c>
      <c r="B175" t="s">
        <v>14</v>
      </c>
      <c r="C175" t="s">
        <v>20</v>
      </c>
      <c r="D175">
        <v>0</v>
      </c>
      <c r="E175" t="s">
        <v>16</v>
      </c>
      <c r="F175" t="s">
        <v>15</v>
      </c>
      <c r="G175">
        <v>5708</v>
      </c>
      <c r="H175">
        <v>5625</v>
      </c>
      <c r="I175">
        <v>187</v>
      </c>
      <c r="J175">
        <v>360</v>
      </c>
      <c r="K175">
        <v>1</v>
      </c>
      <c r="L175" t="s">
        <v>31</v>
      </c>
      <c r="M175" t="s">
        <v>18</v>
      </c>
      <c r="N175">
        <f t="shared" si="8"/>
        <v>11333</v>
      </c>
      <c r="O175" t="str">
        <f t="shared" si="9"/>
        <v>High Income</v>
      </c>
      <c r="P175">
        <f t="shared" si="10"/>
        <v>45</v>
      </c>
      <c r="Q175" t="str">
        <f t="shared" si="11"/>
        <v>High Income</v>
      </c>
    </row>
    <row r="176" spans="1:17" x14ac:dyDescent="0.3">
      <c r="A176" t="s">
        <v>199</v>
      </c>
      <c r="B176" t="s">
        <v>14</v>
      </c>
      <c r="C176" t="s">
        <v>20</v>
      </c>
      <c r="D176">
        <v>0</v>
      </c>
      <c r="E176" t="s">
        <v>25</v>
      </c>
      <c r="F176" t="s">
        <v>20</v>
      </c>
      <c r="G176">
        <v>4344</v>
      </c>
      <c r="H176">
        <v>736</v>
      </c>
      <c r="I176">
        <v>87</v>
      </c>
      <c r="J176">
        <v>360</v>
      </c>
      <c r="K176">
        <v>1</v>
      </c>
      <c r="L176" t="s">
        <v>31</v>
      </c>
      <c r="M176" t="s">
        <v>22</v>
      </c>
      <c r="N176">
        <f t="shared" si="8"/>
        <v>5080</v>
      </c>
      <c r="O176" t="str">
        <f t="shared" si="9"/>
        <v>Medium Income</v>
      </c>
      <c r="P176">
        <f t="shared" si="10"/>
        <v>15</v>
      </c>
      <c r="Q176" t="str">
        <f t="shared" si="11"/>
        <v>Medium Income</v>
      </c>
    </row>
    <row r="177" spans="1:17" x14ac:dyDescent="0.3">
      <c r="A177" t="s">
        <v>200</v>
      </c>
      <c r="B177" t="s">
        <v>14</v>
      </c>
      <c r="C177" t="s">
        <v>20</v>
      </c>
      <c r="D177">
        <v>0</v>
      </c>
      <c r="E177" t="s">
        <v>16</v>
      </c>
      <c r="F177" t="s">
        <v>15</v>
      </c>
      <c r="G177">
        <v>3497</v>
      </c>
      <c r="H177">
        <v>1964</v>
      </c>
      <c r="I177">
        <v>116</v>
      </c>
      <c r="J177">
        <v>360</v>
      </c>
      <c r="K177">
        <v>1</v>
      </c>
      <c r="L177" t="s">
        <v>21</v>
      </c>
      <c r="M177" t="s">
        <v>18</v>
      </c>
      <c r="N177">
        <f t="shared" si="8"/>
        <v>5461</v>
      </c>
      <c r="O177" t="str">
        <f t="shared" si="9"/>
        <v>Medium Income</v>
      </c>
      <c r="P177">
        <f t="shared" si="10"/>
        <v>35</v>
      </c>
      <c r="Q177" t="str">
        <f t="shared" si="11"/>
        <v>Medium Income</v>
      </c>
    </row>
    <row r="178" spans="1:17" x14ac:dyDescent="0.3">
      <c r="A178" t="s">
        <v>201</v>
      </c>
      <c r="B178" t="s">
        <v>14</v>
      </c>
      <c r="C178" t="s">
        <v>20</v>
      </c>
      <c r="D178">
        <v>2</v>
      </c>
      <c r="E178" t="s">
        <v>16</v>
      </c>
      <c r="F178" t="s">
        <v>15</v>
      </c>
      <c r="G178">
        <v>2045</v>
      </c>
      <c r="H178">
        <v>1619</v>
      </c>
      <c r="I178">
        <v>101</v>
      </c>
      <c r="J178">
        <v>360</v>
      </c>
      <c r="K178">
        <v>1</v>
      </c>
      <c r="L178" t="s">
        <v>21</v>
      </c>
      <c r="M178" t="s">
        <v>18</v>
      </c>
      <c r="N178">
        <f t="shared" si="8"/>
        <v>3664</v>
      </c>
      <c r="O178" t="str">
        <f t="shared" si="9"/>
        <v>Medium Income</v>
      </c>
      <c r="P178">
        <f t="shared" si="10"/>
        <v>35</v>
      </c>
      <c r="Q178" t="str">
        <f t="shared" si="11"/>
        <v>Medium Income</v>
      </c>
    </row>
    <row r="179" spans="1:17" x14ac:dyDescent="0.3">
      <c r="A179" t="s">
        <v>202</v>
      </c>
      <c r="B179" t="s">
        <v>14</v>
      </c>
      <c r="C179" t="s">
        <v>20</v>
      </c>
      <c r="D179" t="s">
        <v>30</v>
      </c>
      <c r="E179" t="s">
        <v>16</v>
      </c>
      <c r="F179" t="s">
        <v>15</v>
      </c>
      <c r="G179">
        <v>5516</v>
      </c>
      <c r="H179">
        <v>11300</v>
      </c>
      <c r="I179">
        <v>495</v>
      </c>
      <c r="J179">
        <v>360</v>
      </c>
      <c r="K179">
        <v>0</v>
      </c>
      <c r="L179" t="s">
        <v>31</v>
      </c>
      <c r="M179" t="s">
        <v>22</v>
      </c>
      <c r="N179">
        <f t="shared" si="8"/>
        <v>16816</v>
      </c>
      <c r="O179" t="str">
        <f t="shared" si="9"/>
        <v>High Income</v>
      </c>
      <c r="P179">
        <f t="shared" si="10"/>
        <v>45</v>
      </c>
      <c r="Q179" t="str">
        <f t="shared" si="11"/>
        <v>High Income</v>
      </c>
    </row>
    <row r="180" spans="1:17" x14ac:dyDescent="0.3">
      <c r="A180" t="s">
        <v>203</v>
      </c>
      <c r="B180" t="s">
        <v>14</v>
      </c>
      <c r="C180" t="s">
        <v>20</v>
      </c>
      <c r="D180">
        <v>1</v>
      </c>
      <c r="E180" t="s">
        <v>16</v>
      </c>
      <c r="F180" t="s">
        <v>15</v>
      </c>
      <c r="G180">
        <v>3750</v>
      </c>
      <c r="H180">
        <v>0</v>
      </c>
      <c r="I180">
        <v>116</v>
      </c>
      <c r="J180">
        <v>360</v>
      </c>
      <c r="K180">
        <v>1</v>
      </c>
      <c r="L180" t="s">
        <v>31</v>
      </c>
      <c r="M180" t="s">
        <v>18</v>
      </c>
      <c r="N180">
        <f t="shared" si="8"/>
        <v>3750</v>
      </c>
      <c r="O180" t="str">
        <f t="shared" si="9"/>
        <v>Medium Income</v>
      </c>
      <c r="P180">
        <f t="shared" si="10"/>
        <v>35</v>
      </c>
      <c r="Q180" t="str">
        <f t="shared" si="11"/>
        <v>Medium Income</v>
      </c>
    </row>
    <row r="181" spans="1:17" x14ac:dyDescent="0.3">
      <c r="A181" t="s">
        <v>204</v>
      </c>
      <c r="B181" t="s">
        <v>14</v>
      </c>
      <c r="C181" t="s">
        <v>15</v>
      </c>
      <c r="D181">
        <v>0</v>
      </c>
      <c r="E181" t="s">
        <v>25</v>
      </c>
      <c r="F181" t="s">
        <v>15</v>
      </c>
      <c r="G181">
        <v>2333</v>
      </c>
      <c r="H181">
        <v>1451</v>
      </c>
      <c r="I181">
        <v>102</v>
      </c>
      <c r="J181">
        <v>480</v>
      </c>
      <c r="K181">
        <v>0</v>
      </c>
      <c r="L181" t="s">
        <v>17</v>
      </c>
      <c r="M181" t="s">
        <v>22</v>
      </c>
      <c r="N181">
        <f t="shared" si="8"/>
        <v>3784</v>
      </c>
      <c r="O181" t="str">
        <f t="shared" si="9"/>
        <v>Medium Income</v>
      </c>
      <c r="P181">
        <f t="shared" si="10"/>
        <v>20</v>
      </c>
      <c r="Q181" t="str">
        <f t="shared" si="11"/>
        <v>Medium Income</v>
      </c>
    </row>
    <row r="182" spans="1:17" x14ac:dyDescent="0.3">
      <c r="A182" t="s">
        <v>205</v>
      </c>
      <c r="B182" t="s">
        <v>14</v>
      </c>
      <c r="C182" t="s">
        <v>20</v>
      </c>
      <c r="D182">
        <v>1</v>
      </c>
      <c r="E182" t="s">
        <v>16</v>
      </c>
      <c r="F182" t="s">
        <v>15</v>
      </c>
      <c r="G182">
        <v>6400</v>
      </c>
      <c r="H182">
        <v>7250</v>
      </c>
      <c r="I182">
        <v>180</v>
      </c>
      <c r="J182">
        <v>360</v>
      </c>
      <c r="K182">
        <v>0</v>
      </c>
      <c r="L182" t="s">
        <v>17</v>
      </c>
      <c r="M182" t="s">
        <v>22</v>
      </c>
      <c r="N182">
        <f t="shared" si="8"/>
        <v>13650</v>
      </c>
      <c r="O182" t="str">
        <f t="shared" si="9"/>
        <v>High Income</v>
      </c>
      <c r="P182">
        <f t="shared" si="10"/>
        <v>50</v>
      </c>
      <c r="Q182" t="str">
        <f t="shared" si="11"/>
        <v>High Income</v>
      </c>
    </row>
    <row r="183" spans="1:17" x14ac:dyDescent="0.3">
      <c r="A183" t="s">
        <v>206</v>
      </c>
      <c r="B183" t="s">
        <v>14</v>
      </c>
      <c r="C183" t="s">
        <v>15</v>
      </c>
      <c r="D183">
        <v>0</v>
      </c>
      <c r="E183" t="s">
        <v>16</v>
      </c>
      <c r="F183" t="s">
        <v>15</v>
      </c>
      <c r="G183">
        <v>1916</v>
      </c>
      <c r="H183">
        <v>5063</v>
      </c>
      <c r="I183">
        <v>67</v>
      </c>
      <c r="J183">
        <v>360</v>
      </c>
      <c r="L183" t="s">
        <v>21</v>
      </c>
      <c r="M183" t="s">
        <v>22</v>
      </c>
      <c r="N183">
        <f t="shared" si="8"/>
        <v>6979</v>
      </c>
      <c r="O183" t="str">
        <f t="shared" si="9"/>
        <v>Medium Income</v>
      </c>
      <c r="P183">
        <f t="shared" si="10"/>
        <v>35</v>
      </c>
      <c r="Q183" t="str">
        <f t="shared" si="11"/>
        <v>Medium Income</v>
      </c>
    </row>
    <row r="184" spans="1:17" x14ac:dyDescent="0.3">
      <c r="A184" t="s">
        <v>207</v>
      </c>
      <c r="B184" t="s">
        <v>14</v>
      </c>
      <c r="C184" t="s">
        <v>20</v>
      </c>
      <c r="D184">
        <v>0</v>
      </c>
      <c r="E184" t="s">
        <v>16</v>
      </c>
      <c r="F184" t="s">
        <v>15</v>
      </c>
      <c r="G184">
        <v>4600</v>
      </c>
      <c r="H184">
        <v>0</v>
      </c>
      <c r="I184">
        <v>73</v>
      </c>
      <c r="J184">
        <v>180</v>
      </c>
      <c r="K184">
        <v>1</v>
      </c>
      <c r="L184" t="s">
        <v>31</v>
      </c>
      <c r="M184" t="s">
        <v>18</v>
      </c>
      <c r="N184">
        <f t="shared" si="8"/>
        <v>4600</v>
      </c>
      <c r="O184" t="str">
        <f t="shared" si="9"/>
        <v>Medium Income</v>
      </c>
      <c r="P184">
        <f t="shared" si="10"/>
        <v>35</v>
      </c>
      <c r="Q184" t="str">
        <f t="shared" si="11"/>
        <v>Medium Income</v>
      </c>
    </row>
    <row r="185" spans="1:17" x14ac:dyDescent="0.3">
      <c r="A185" t="s">
        <v>208</v>
      </c>
      <c r="B185" t="s">
        <v>14</v>
      </c>
      <c r="C185" t="s">
        <v>20</v>
      </c>
      <c r="D185">
        <v>1</v>
      </c>
      <c r="E185" t="s">
        <v>16</v>
      </c>
      <c r="F185" t="s">
        <v>15</v>
      </c>
      <c r="G185">
        <v>33846</v>
      </c>
      <c r="H185">
        <v>0</v>
      </c>
      <c r="I185">
        <v>260</v>
      </c>
      <c r="J185">
        <v>360</v>
      </c>
      <c r="K185">
        <v>1</v>
      </c>
      <c r="L185" t="s">
        <v>31</v>
      </c>
      <c r="M185" t="s">
        <v>22</v>
      </c>
      <c r="N185">
        <f t="shared" si="8"/>
        <v>33846</v>
      </c>
      <c r="O185" t="str">
        <f t="shared" si="9"/>
        <v>High Income</v>
      </c>
      <c r="P185">
        <f t="shared" si="10"/>
        <v>45</v>
      </c>
      <c r="Q185" t="str">
        <f t="shared" si="11"/>
        <v>High Income</v>
      </c>
    </row>
    <row r="186" spans="1:17" x14ac:dyDescent="0.3">
      <c r="A186" t="s">
        <v>209</v>
      </c>
      <c r="B186" t="s">
        <v>42</v>
      </c>
      <c r="C186" t="s">
        <v>20</v>
      </c>
      <c r="D186">
        <v>0</v>
      </c>
      <c r="E186" t="s">
        <v>16</v>
      </c>
      <c r="F186" t="s">
        <v>15</v>
      </c>
      <c r="G186">
        <v>3625</v>
      </c>
      <c r="H186">
        <v>0</v>
      </c>
      <c r="I186">
        <v>108</v>
      </c>
      <c r="J186">
        <v>360</v>
      </c>
      <c r="K186">
        <v>1</v>
      </c>
      <c r="L186" t="s">
        <v>31</v>
      </c>
      <c r="M186" t="s">
        <v>18</v>
      </c>
      <c r="N186">
        <f t="shared" si="8"/>
        <v>3625</v>
      </c>
      <c r="O186" t="str">
        <f t="shared" si="9"/>
        <v>Medium Income</v>
      </c>
      <c r="P186">
        <f t="shared" si="10"/>
        <v>35</v>
      </c>
      <c r="Q186" t="str">
        <f t="shared" si="11"/>
        <v>Medium Income</v>
      </c>
    </row>
    <row r="187" spans="1:17" x14ac:dyDescent="0.3">
      <c r="A187" t="s">
        <v>210</v>
      </c>
      <c r="B187" t="s">
        <v>14</v>
      </c>
      <c r="C187" t="s">
        <v>20</v>
      </c>
      <c r="D187">
        <v>0</v>
      </c>
      <c r="E187" t="s">
        <v>16</v>
      </c>
      <c r="F187" t="s">
        <v>20</v>
      </c>
      <c r="G187">
        <v>39147</v>
      </c>
      <c r="H187">
        <v>4750</v>
      </c>
      <c r="I187">
        <v>120</v>
      </c>
      <c r="J187">
        <v>360</v>
      </c>
      <c r="K187">
        <v>1</v>
      </c>
      <c r="L187" t="s">
        <v>31</v>
      </c>
      <c r="M187" t="s">
        <v>18</v>
      </c>
      <c r="N187">
        <f t="shared" si="8"/>
        <v>43897</v>
      </c>
      <c r="O187" t="str">
        <f t="shared" si="9"/>
        <v>High Income</v>
      </c>
      <c r="P187">
        <f t="shared" si="10"/>
        <v>45</v>
      </c>
      <c r="Q187" t="str">
        <f t="shared" si="11"/>
        <v>High Income</v>
      </c>
    </row>
    <row r="188" spans="1:17" x14ac:dyDescent="0.3">
      <c r="A188" t="s">
        <v>211</v>
      </c>
      <c r="B188" t="s">
        <v>14</v>
      </c>
      <c r="C188" t="s">
        <v>20</v>
      </c>
      <c r="D188">
        <v>1</v>
      </c>
      <c r="E188" t="s">
        <v>16</v>
      </c>
      <c r="F188" t="s">
        <v>20</v>
      </c>
      <c r="G188">
        <v>2178</v>
      </c>
      <c r="H188">
        <v>0</v>
      </c>
      <c r="I188">
        <v>66</v>
      </c>
      <c r="J188">
        <v>300</v>
      </c>
      <c r="K188">
        <v>0</v>
      </c>
      <c r="L188" t="s">
        <v>21</v>
      </c>
      <c r="M188" t="s">
        <v>22</v>
      </c>
      <c r="N188">
        <f t="shared" si="8"/>
        <v>2178</v>
      </c>
      <c r="O188" t="str">
        <f t="shared" si="9"/>
        <v>Low Income</v>
      </c>
      <c r="P188">
        <f t="shared" si="10"/>
        <v>25</v>
      </c>
      <c r="Q188" t="str">
        <f t="shared" si="11"/>
        <v>Low Income</v>
      </c>
    </row>
    <row r="189" spans="1:17" x14ac:dyDescent="0.3">
      <c r="A189" t="s">
        <v>212</v>
      </c>
      <c r="B189" t="s">
        <v>14</v>
      </c>
      <c r="C189" t="s">
        <v>20</v>
      </c>
      <c r="D189">
        <v>0</v>
      </c>
      <c r="E189" t="s">
        <v>16</v>
      </c>
      <c r="F189" t="s">
        <v>15</v>
      </c>
      <c r="G189">
        <v>2383</v>
      </c>
      <c r="H189">
        <v>2138</v>
      </c>
      <c r="I189">
        <v>58</v>
      </c>
      <c r="J189">
        <v>360</v>
      </c>
      <c r="L189" t="s">
        <v>21</v>
      </c>
      <c r="M189" t="s">
        <v>18</v>
      </c>
      <c r="N189">
        <f t="shared" si="8"/>
        <v>4521</v>
      </c>
      <c r="O189" t="str">
        <f t="shared" si="9"/>
        <v>Medium Income</v>
      </c>
      <c r="P189">
        <f t="shared" si="10"/>
        <v>35</v>
      </c>
      <c r="Q189" t="str">
        <f t="shared" si="11"/>
        <v>Medium Income</v>
      </c>
    </row>
    <row r="190" spans="1:17" x14ac:dyDescent="0.3">
      <c r="A190" t="s">
        <v>213</v>
      </c>
      <c r="C190" t="s">
        <v>20</v>
      </c>
      <c r="D190">
        <v>0</v>
      </c>
      <c r="E190" t="s">
        <v>16</v>
      </c>
      <c r="F190" t="s">
        <v>20</v>
      </c>
      <c r="G190">
        <v>674</v>
      </c>
      <c r="H190">
        <v>5296</v>
      </c>
      <c r="I190">
        <v>168</v>
      </c>
      <c r="J190">
        <v>360</v>
      </c>
      <c r="K190">
        <v>1</v>
      </c>
      <c r="L190" t="s">
        <v>21</v>
      </c>
      <c r="M190" t="s">
        <v>18</v>
      </c>
      <c r="N190">
        <f t="shared" si="8"/>
        <v>5970</v>
      </c>
      <c r="O190" t="str">
        <f t="shared" si="9"/>
        <v>Medium Income</v>
      </c>
      <c r="P190">
        <f t="shared" si="10"/>
        <v>35</v>
      </c>
      <c r="Q190" t="str">
        <f t="shared" si="11"/>
        <v>Medium Income</v>
      </c>
    </row>
    <row r="191" spans="1:17" x14ac:dyDescent="0.3">
      <c r="A191" t="s">
        <v>214</v>
      </c>
      <c r="B191" t="s">
        <v>14</v>
      </c>
      <c r="C191" t="s">
        <v>20</v>
      </c>
      <c r="D191">
        <v>0</v>
      </c>
      <c r="E191" t="s">
        <v>16</v>
      </c>
      <c r="F191" t="s">
        <v>15</v>
      </c>
      <c r="G191">
        <v>9328</v>
      </c>
      <c r="H191">
        <v>0</v>
      </c>
      <c r="I191">
        <v>188</v>
      </c>
      <c r="J191">
        <v>180</v>
      </c>
      <c r="K191">
        <v>1</v>
      </c>
      <c r="L191" t="s">
        <v>21</v>
      </c>
      <c r="M191" t="s">
        <v>18</v>
      </c>
      <c r="N191">
        <f t="shared" si="8"/>
        <v>9328</v>
      </c>
      <c r="O191" t="str">
        <f t="shared" si="9"/>
        <v>High Income</v>
      </c>
      <c r="P191">
        <f t="shared" si="10"/>
        <v>45</v>
      </c>
      <c r="Q191" t="str">
        <f t="shared" si="11"/>
        <v>High Income</v>
      </c>
    </row>
    <row r="192" spans="1:17" x14ac:dyDescent="0.3">
      <c r="A192" t="s">
        <v>215</v>
      </c>
      <c r="B192" t="s">
        <v>14</v>
      </c>
      <c r="C192" t="s">
        <v>15</v>
      </c>
      <c r="D192">
        <v>0</v>
      </c>
      <c r="E192" t="s">
        <v>25</v>
      </c>
      <c r="F192" t="s">
        <v>15</v>
      </c>
      <c r="G192">
        <v>4885</v>
      </c>
      <c r="H192">
        <v>0</v>
      </c>
      <c r="I192">
        <v>48</v>
      </c>
      <c r="J192">
        <v>360</v>
      </c>
      <c r="K192">
        <v>1</v>
      </c>
      <c r="L192" t="s">
        <v>21</v>
      </c>
      <c r="M192" t="s">
        <v>18</v>
      </c>
      <c r="N192">
        <f t="shared" si="8"/>
        <v>4885</v>
      </c>
      <c r="O192" t="str">
        <f t="shared" si="9"/>
        <v>Medium Income</v>
      </c>
      <c r="P192">
        <f t="shared" si="10"/>
        <v>15</v>
      </c>
      <c r="Q192" t="str">
        <f t="shared" si="11"/>
        <v>Medium Income</v>
      </c>
    </row>
    <row r="193" spans="1:17" x14ac:dyDescent="0.3">
      <c r="A193" t="s">
        <v>216</v>
      </c>
      <c r="B193" t="s">
        <v>14</v>
      </c>
      <c r="C193" t="s">
        <v>15</v>
      </c>
      <c r="D193">
        <v>0</v>
      </c>
      <c r="E193" t="s">
        <v>16</v>
      </c>
      <c r="F193" t="s">
        <v>15</v>
      </c>
      <c r="G193">
        <v>12000</v>
      </c>
      <c r="H193">
        <v>0</v>
      </c>
      <c r="I193">
        <v>164</v>
      </c>
      <c r="J193">
        <v>360</v>
      </c>
      <c r="K193">
        <v>1</v>
      </c>
      <c r="L193" t="s">
        <v>31</v>
      </c>
      <c r="M193" t="s">
        <v>22</v>
      </c>
      <c r="N193">
        <f t="shared" si="8"/>
        <v>12000</v>
      </c>
      <c r="O193" t="str">
        <f t="shared" si="9"/>
        <v>High Income</v>
      </c>
      <c r="P193">
        <f t="shared" si="10"/>
        <v>45</v>
      </c>
      <c r="Q193" t="str">
        <f t="shared" si="11"/>
        <v>High Income</v>
      </c>
    </row>
    <row r="194" spans="1:17" x14ac:dyDescent="0.3">
      <c r="A194" t="s">
        <v>217</v>
      </c>
      <c r="B194" t="s">
        <v>14</v>
      </c>
      <c r="C194" t="s">
        <v>20</v>
      </c>
      <c r="D194">
        <v>0</v>
      </c>
      <c r="E194" t="s">
        <v>25</v>
      </c>
      <c r="F194" t="s">
        <v>15</v>
      </c>
      <c r="G194">
        <v>6033</v>
      </c>
      <c r="H194">
        <v>0</v>
      </c>
      <c r="I194">
        <v>160</v>
      </c>
      <c r="J194">
        <v>360</v>
      </c>
      <c r="K194">
        <v>1</v>
      </c>
      <c r="L194" t="s">
        <v>17</v>
      </c>
      <c r="M194" t="s">
        <v>22</v>
      </c>
      <c r="N194">
        <f t="shared" si="8"/>
        <v>6033</v>
      </c>
      <c r="O194" t="str">
        <f t="shared" si="9"/>
        <v>Medium Income</v>
      </c>
      <c r="P194">
        <f t="shared" si="10"/>
        <v>20</v>
      </c>
      <c r="Q194" t="str">
        <f t="shared" si="11"/>
        <v>Medium Income</v>
      </c>
    </row>
    <row r="195" spans="1:17" x14ac:dyDescent="0.3">
      <c r="A195" t="s">
        <v>218</v>
      </c>
      <c r="B195" t="s">
        <v>14</v>
      </c>
      <c r="C195" t="s">
        <v>15</v>
      </c>
      <c r="D195">
        <v>0</v>
      </c>
      <c r="E195" t="s">
        <v>16</v>
      </c>
      <c r="F195" t="s">
        <v>15</v>
      </c>
      <c r="G195">
        <v>3858</v>
      </c>
      <c r="H195">
        <v>0</v>
      </c>
      <c r="I195">
        <v>76</v>
      </c>
      <c r="J195">
        <v>360</v>
      </c>
      <c r="K195">
        <v>1</v>
      </c>
      <c r="L195" t="s">
        <v>31</v>
      </c>
      <c r="M195" t="s">
        <v>18</v>
      </c>
      <c r="N195">
        <f t="shared" ref="N195:N258" si="12">G195+H195</f>
        <v>3858</v>
      </c>
      <c r="O195" t="str">
        <f t="shared" ref="O195:O258" si="13">IF(N195&lt;=3000,"Low Income",IF(N195&lt;=8000,"Medium Income","High Income"))</f>
        <v>Medium Income</v>
      </c>
      <c r="P195">
        <f t="shared" ref="P195:P258" si="14">IF(K195="1",50,0)+IF(E195="Graduate",20,0)+IF(L195="Urban",10,5)+IF(O195="High Income",20,IF(O195="Medium Income",10,0))</f>
        <v>35</v>
      </c>
      <c r="Q195" t="str">
        <f t="shared" ref="Q195:Q258" si="15">IF(N195&lt;=3000,"Low Income",IF(N195&lt;=8000,"Medium Income","High Income"))</f>
        <v>Medium Income</v>
      </c>
    </row>
    <row r="196" spans="1:17" x14ac:dyDescent="0.3">
      <c r="A196" t="s">
        <v>219</v>
      </c>
      <c r="B196" t="s">
        <v>14</v>
      </c>
      <c r="C196" t="s">
        <v>15</v>
      </c>
      <c r="D196">
        <v>0</v>
      </c>
      <c r="E196" t="s">
        <v>16</v>
      </c>
      <c r="F196" t="s">
        <v>15</v>
      </c>
      <c r="G196">
        <v>4191</v>
      </c>
      <c r="H196">
        <v>0</v>
      </c>
      <c r="I196">
        <v>120</v>
      </c>
      <c r="J196">
        <v>360</v>
      </c>
      <c r="K196">
        <v>1</v>
      </c>
      <c r="L196" t="s">
        <v>21</v>
      </c>
      <c r="M196" t="s">
        <v>18</v>
      </c>
      <c r="N196">
        <f t="shared" si="12"/>
        <v>4191</v>
      </c>
      <c r="O196" t="str">
        <f t="shared" si="13"/>
        <v>Medium Income</v>
      </c>
      <c r="P196">
        <f t="shared" si="14"/>
        <v>35</v>
      </c>
      <c r="Q196" t="str">
        <f t="shared" si="15"/>
        <v>Medium Income</v>
      </c>
    </row>
    <row r="197" spans="1:17" x14ac:dyDescent="0.3">
      <c r="A197" t="s">
        <v>220</v>
      </c>
      <c r="B197" t="s">
        <v>14</v>
      </c>
      <c r="C197" t="s">
        <v>20</v>
      </c>
      <c r="D197">
        <v>1</v>
      </c>
      <c r="E197" t="s">
        <v>16</v>
      </c>
      <c r="F197" t="s">
        <v>15</v>
      </c>
      <c r="G197">
        <v>3125</v>
      </c>
      <c r="H197">
        <v>2583</v>
      </c>
      <c r="I197">
        <v>170</v>
      </c>
      <c r="J197">
        <v>360</v>
      </c>
      <c r="K197">
        <v>1</v>
      </c>
      <c r="L197" t="s">
        <v>31</v>
      </c>
      <c r="M197" t="s">
        <v>22</v>
      </c>
      <c r="N197">
        <f t="shared" si="12"/>
        <v>5708</v>
      </c>
      <c r="O197" t="str">
        <f t="shared" si="13"/>
        <v>Medium Income</v>
      </c>
      <c r="P197">
        <f t="shared" si="14"/>
        <v>35</v>
      </c>
      <c r="Q197" t="str">
        <f t="shared" si="15"/>
        <v>Medium Income</v>
      </c>
    </row>
    <row r="198" spans="1:17" x14ac:dyDescent="0.3">
      <c r="A198" t="s">
        <v>221</v>
      </c>
      <c r="B198" t="s">
        <v>14</v>
      </c>
      <c r="C198" t="s">
        <v>15</v>
      </c>
      <c r="D198">
        <v>0</v>
      </c>
      <c r="E198" t="s">
        <v>16</v>
      </c>
      <c r="F198" t="s">
        <v>15</v>
      </c>
      <c r="G198">
        <v>8333</v>
      </c>
      <c r="H198">
        <v>3750</v>
      </c>
      <c r="I198">
        <v>187</v>
      </c>
      <c r="J198">
        <v>360</v>
      </c>
      <c r="K198">
        <v>1</v>
      </c>
      <c r="L198" t="s">
        <v>21</v>
      </c>
      <c r="M198" t="s">
        <v>18</v>
      </c>
      <c r="N198">
        <f t="shared" si="12"/>
        <v>12083</v>
      </c>
      <c r="O198" t="str">
        <f t="shared" si="13"/>
        <v>High Income</v>
      </c>
      <c r="P198">
        <f t="shared" si="14"/>
        <v>45</v>
      </c>
      <c r="Q198" t="str">
        <f t="shared" si="15"/>
        <v>High Income</v>
      </c>
    </row>
    <row r="199" spans="1:17" x14ac:dyDescent="0.3">
      <c r="A199" t="s">
        <v>222</v>
      </c>
      <c r="B199" t="s">
        <v>42</v>
      </c>
      <c r="C199" t="s">
        <v>15</v>
      </c>
      <c r="D199">
        <v>0</v>
      </c>
      <c r="E199" t="s">
        <v>25</v>
      </c>
      <c r="F199" t="s">
        <v>15</v>
      </c>
      <c r="G199">
        <v>1907</v>
      </c>
      <c r="H199">
        <v>2365</v>
      </c>
      <c r="I199">
        <v>120</v>
      </c>
      <c r="K199">
        <v>1</v>
      </c>
      <c r="L199" t="s">
        <v>17</v>
      </c>
      <c r="M199" t="s">
        <v>18</v>
      </c>
      <c r="N199">
        <f t="shared" si="12"/>
        <v>4272</v>
      </c>
      <c r="O199" t="str">
        <f t="shared" si="13"/>
        <v>Medium Income</v>
      </c>
      <c r="P199">
        <f t="shared" si="14"/>
        <v>20</v>
      </c>
      <c r="Q199" t="str">
        <f t="shared" si="15"/>
        <v>Medium Income</v>
      </c>
    </row>
    <row r="200" spans="1:17" x14ac:dyDescent="0.3">
      <c r="A200" t="s">
        <v>223</v>
      </c>
      <c r="B200" t="s">
        <v>42</v>
      </c>
      <c r="C200" t="s">
        <v>20</v>
      </c>
      <c r="D200">
        <v>0</v>
      </c>
      <c r="E200" t="s">
        <v>16</v>
      </c>
      <c r="F200" t="s">
        <v>15</v>
      </c>
      <c r="G200">
        <v>3416</v>
      </c>
      <c r="H200">
        <v>2816</v>
      </c>
      <c r="I200">
        <v>113</v>
      </c>
      <c r="J200">
        <v>360</v>
      </c>
      <c r="L200" t="s">
        <v>31</v>
      </c>
      <c r="M200" t="s">
        <v>18</v>
      </c>
      <c r="N200">
        <f t="shared" si="12"/>
        <v>6232</v>
      </c>
      <c r="O200" t="str">
        <f t="shared" si="13"/>
        <v>Medium Income</v>
      </c>
      <c r="P200">
        <f t="shared" si="14"/>
        <v>35</v>
      </c>
      <c r="Q200" t="str">
        <f t="shared" si="15"/>
        <v>Medium Income</v>
      </c>
    </row>
    <row r="201" spans="1:17" x14ac:dyDescent="0.3">
      <c r="A201" t="s">
        <v>224</v>
      </c>
      <c r="B201" t="s">
        <v>14</v>
      </c>
      <c r="C201" t="s">
        <v>15</v>
      </c>
      <c r="D201">
        <v>0</v>
      </c>
      <c r="E201" t="s">
        <v>16</v>
      </c>
      <c r="F201" t="s">
        <v>20</v>
      </c>
      <c r="G201">
        <v>11000</v>
      </c>
      <c r="H201">
        <v>0</v>
      </c>
      <c r="I201">
        <v>83</v>
      </c>
      <c r="J201">
        <v>360</v>
      </c>
      <c r="K201">
        <v>1</v>
      </c>
      <c r="L201" t="s">
        <v>17</v>
      </c>
      <c r="M201" t="s">
        <v>22</v>
      </c>
      <c r="N201">
        <f t="shared" si="12"/>
        <v>11000</v>
      </c>
      <c r="O201" t="str">
        <f t="shared" si="13"/>
        <v>High Income</v>
      </c>
      <c r="P201">
        <f t="shared" si="14"/>
        <v>50</v>
      </c>
      <c r="Q201" t="str">
        <f t="shared" si="15"/>
        <v>High Income</v>
      </c>
    </row>
    <row r="202" spans="1:17" x14ac:dyDescent="0.3">
      <c r="A202" t="s">
        <v>225</v>
      </c>
      <c r="B202" t="s">
        <v>14</v>
      </c>
      <c r="C202" t="s">
        <v>20</v>
      </c>
      <c r="D202">
        <v>1</v>
      </c>
      <c r="E202" t="s">
        <v>25</v>
      </c>
      <c r="F202" t="s">
        <v>15</v>
      </c>
      <c r="G202">
        <v>2600</v>
      </c>
      <c r="H202">
        <v>2500</v>
      </c>
      <c r="I202">
        <v>90</v>
      </c>
      <c r="J202">
        <v>360</v>
      </c>
      <c r="K202">
        <v>1</v>
      </c>
      <c r="L202" t="s">
        <v>31</v>
      </c>
      <c r="M202" t="s">
        <v>18</v>
      </c>
      <c r="N202">
        <f t="shared" si="12"/>
        <v>5100</v>
      </c>
      <c r="O202" t="str">
        <f t="shared" si="13"/>
        <v>Medium Income</v>
      </c>
      <c r="P202">
        <f t="shared" si="14"/>
        <v>15</v>
      </c>
      <c r="Q202" t="str">
        <f t="shared" si="15"/>
        <v>Medium Income</v>
      </c>
    </row>
    <row r="203" spans="1:17" x14ac:dyDescent="0.3">
      <c r="A203" t="s">
        <v>226</v>
      </c>
      <c r="B203" t="s">
        <v>14</v>
      </c>
      <c r="C203" t="s">
        <v>15</v>
      </c>
      <c r="D203">
        <v>2</v>
      </c>
      <c r="E203" t="s">
        <v>16</v>
      </c>
      <c r="F203" t="s">
        <v>15</v>
      </c>
      <c r="G203">
        <v>4923</v>
      </c>
      <c r="H203">
        <v>0</v>
      </c>
      <c r="I203">
        <v>166</v>
      </c>
      <c r="J203">
        <v>360</v>
      </c>
      <c r="K203">
        <v>0</v>
      </c>
      <c r="L203" t="s">
        <v>31</v>
      </c>
      <c r="M203" t="s">
        <v>18</v>
      </c>
      <c r="N203">
        <f t="shared" si="12"/>
        <v>4923</v>
      </c>
      <c r="O203" t="str">
        <f t="shared" si="13"/>
        <v>Medium Income</v>
      </c>
      <c r="P203">
        <f t="shared" si="14"/>
        <v>35</v>
      </c>
      <c r="Q203" t="str">
        <f t="shared" si="15"/>
        <v>Medium Income</v>
      </c>
    </row>
    <row r="204" spans="1:17" x14ac:dyDescent="0.3">
      <c r="A204" t="s">
        <v>227</v>
      </c>
      <c r="B204" t="s">
        <v>14</v>
      </c>
      <c r="C204" t="s">
        <v>20</v>
      </c>
      <c r="D204" t="s">
        <v>30</v>
      </c>
      <c r="E204" t="s">
        <v>25</v>
      </c>
      <c r="F204" t="s">
        <v>15</v>
      </c>
      <c r="G204">
        <v>3992</v>
      </c>
      <c r="H204">
        <v>0</v>
      </c>
      <c r="J204">
        <v>180</v>
      </c>
      <c r="K204">
        <v>1</v>
      </c>
      <c r="L204" t="s">
        <v>17</v>
      </c>
      <c r="M204" t="s">
        <v>22</v>
      </c>
      <c r="N204">
        <f t="shared" si="12"/>
        <v>3992</v>
      </c>
      <c r="O204" t="str">
        <f t="shared" si="13"/>
        <v>Medium Income</v>
      </c>
      <c r="P204">
        <f t="shared" si="14"/>
        <v>20</v>
      </c>
      <c r="Q204" t="str">
        <f t="shared" si="15"/>
        <v>Medium Income</v>
      </c>
    </row>
    <row r="205" spans="1:17" x14ac:dyDescent="0.3">
      <c r="A205" t="s">
        <v>228</v>
      </c>
      <c r="B205" t="s">
        <v>14</v>
      </c>
      <c r="C205" t="s">
        <v>20</v>
      </c>
      <c r="D205">
        <v>1</v>
      </c>
      <c r="E205" t="s">
        <v>25</v>
      </c>
      <c r="F205" t="s">
        <v>15</v>
      </c>
      <c r="G205">
        <v>3500</v>
      </c>
      <c r="H205">
        <v>1083</v>
      </c>
      <c r="I205">
        <v>135</v>
      </c>
      <c r="J205">
        <v>360</v>
      </c>
      <c r="K205">
        <v>1</v>
      </c>
      <c r="L205" t="s">
        <v>17</v>
      </c>
      <c r="M205" t="s">
        <v>18</v>
      </c>
      <c r="N205">
        <f t="shared" si="12"/>
        <v>4583</v>
      </c>
      <c r="O205" t="str">
        <f t="shared" si="13"/>
        <v>Medium Income</v>
      </c>
      <c r="P205">
        <f t="shared" si="14"/>
        <v>20</v>
      </c>
      <c r="Q205" t="str">
        <f t="shared" si="15"/>
        <v>Medium Income</v>
      </c>
    </row>
    <row r="206" spans="1:17" x14ac:dyDescent="0.3">
      <c r="A206" t="s">
        <v>229</v>
      </c>
      <c r="B206" t="s">
        <v>14</v>
      </c>
      <c r="C206" t="s">
        <v>20</v>
      </c>
      <c r="D206">
        <v>2</v>
      </c>
      <c r="E206" t="s">
        <v>25</v>
      </c>
      <c r="F206" t="s">
        <v>15</v>
      </c>
      <c r="G206">
        <v>3917</v>
      </c>
      <c r="H206">
        <v>0</v>
      </c>
      <c r="I206">
        <v>124</v>
      </c>
      <c r="J206">
        <v>360</v>
      </c>
      <c r="K206">
        <v>1</v>
      </c>
      <c r="L206" t="s">
        <v>31</v>
      </c>
      <c r="M206" t="s">
        <v>18</v>
      </c>
      <c r="N206">
        <f t="shared" si="12"/>
        <v>3917</v>
      </c>
      <c r="O206" t="str">
        <f t="shared" si="13"/>
        <v>Medium Income</v>
      </c>
      <c r="P206">
        <f t="shared" si="14"/>
        <v>15</v>
      </c>
      <c r="Q206" t="str">
        <f t="shared" si="15"/>
        <v>Medium Income</v>
      </c>
    </row>
    <row r="207" spans="1:17" x14ac:dyDescent="0.3">
      <c r="A207" t="s">
        <v>230</v>
      </c>
      <c r="B207" t="s">
        <v>42</v>
      </c>
      <c r="C207" t="s">
        <v>15</v>
      </c>
      <c r="D207">
        <v>0</v>
      </c>
      <c r="E207" t="s">
        <v>25</v>
      </c>
      <c r="F207" t="s">
        <v>15</v>
      </c>
      <c r="G207">
        <v>4408</v>
      </c>
      <c r="H207">
        <v>0</v>
      </c>
      <c r="I207">
        <v>120</v>
      </c>
      <c r="J207">
        <v>360</v>
      </c>
      <c r="K207">
        <v>1</v>
      </c>
      <c r="L207" t="s">
        <v>31</v>
      </c>
      <c r="M207" t="s">
        <v>18</v>
      </c>
      <c r="N207">
        <f t="shared" si="12"/>
        <v>4408</v>
      </c>
      <c r="O207" t="str">
        <f t="shared" si="13"/>
        <v>Medium Income</v>
      </c>
      <c r="P207">
        <f t="shared" si="14"/>
        <v>15</v>
      </c>
      <c r="Q207" t="str">
        <f t="shared" si="15"/>
        <v>Medium Income</v>
      </c>
    </row>
    <row r="208" spans="1:17" x14ac:dyDescent="0.3">
      <c r="A208" t="s">
        <v>231</v>
      </c>
      <c r="B208" t="s">
        <v>42</v>
      </c>
      <c r="C208" t="s">
        <v>15</v>
      </c>
      <c r="D208">
        <v>0</v>
      </c>
      <c r="E208" t="s">
        <v>16</v>
      </c>
      <c r="F208" t="s">
        <v>15</v>
      </c>
      <c r="G208">
        <v>3244</v>
      </c>
      <c r="H208">
        <v>0</v>
      </c>
      <c r="I208">
        <v>80</v>
      </c>
      <c r="J208">
        <v>360</v>
      </c>
      <c r="K208">
        <v>1</v>
      </c>
      <c r="L208" t="s">
        <v>17</v>
      </c>
      <c r="M208" t="s">
        <v>18</v>
      </c>
      <c r="N208">
        <f t="shared" si="12"/>
        <v>3244</v>
      </c>
      <c r="O208" t="str">
        <f t="shared" si="13"/>
        <v>Medium Income</v>
      </c>
      <c r="P208">
        <f t="shared" si="14"/>
        <v>40</v>
      </c>
      <c r="Q208" t="str">
        <f t="shared" si="15"/>
        <v>Medium Income</v>
      </c>
    </row>
    <row r="209" spans="1:17" x14ac:dyDescent="0.3">
      <c r="A209" t="s">
        <v>232</v>
      </c>
      <c r="B209" t="s">
        <v>14</v>
      </c>
      <c r="C209" t="s">
        <v>15</v>
      </c>
      <c r="D209">
        <v>0</v>
      </c>
      <c r="E209" t="s">
        <v>25</v>
      </c>
      <c r="F209" t="s">
        <v>15</v>
      </c>
      <c r="G209">
        <v>3975</v>
      </c>
      <c r="H209">
        <v>2531</v>
      </c>
      <c r="I209">
        <v>55</v>
      </c>
      <c r="J209">
        <v>360</v>
      </c>
      <c r="K209">
        <v>1</v>
      </c>
      <c r="L209" t="s">
        <v>21</v>
      </c>
      <c r="M209" t="s">
        <v>18</v>
      </c>
      <c r="N209">
        <f t="shared" si="12"/>
        <v>6506</v>
      </c>
      <c r="O209" t="str">
        <f t="shared" si="13"/>
        <v>Medium Income</v>
      </c>
      <c r="P209">
        <f t="shared" si="14"/>
        <v>15</v>
      </c>
      <c r="Q209" t="str">
        <f t="shared" si="15"/>
        <v>Medium Income</v>
      </c>
    </row>
    <row r="210" spans="1:17" x14ac:dyDescent="0.3">
      <c r="A210" t="s">
        <v>233</v>
      </c>
      <c r="B210" t="s">
        <v>14</v>
      </c>
      <c r="C210" t="s">
        <v>15</v>
      </c>
      <c r="D210">
        <v>0</v>
      </c>
      <c r="E210" t="s">
        <v>16</v>
      </c>
      <c r="F210" t="s">
        <v>15</v>
      </c>
      <c r="G210">
        <v>2479</v>
      </c>
      <c r="H210">
        <v>0</v>
      </c>
      <c r="I210">
        <v>59</v>
      </c>
      <c r="J210">
        <v>360</v>
      </c>
      <c r="K210">
        <v>1</v>
      </c>
      <c r="L210" t="s">
        <v>17</v>
      </c>
      <c r="M210" t="s">
        <v>18</v>
      </c>
      <c r="N210">
        <f t="shared" si="12"/>
        <v>2479</v>
      </c>
      <c r="O210" t="str">
        <f t="shared" si="13"/>
        <v>Low Income</v>
      </c>
      <c r="P210">
        <f t="shared" si="14"/>
        <v>30</v>
      </c>
      <c r="Q210" t="str">
        <f t="shared" si="15"/>
        <v>Low Income</v>
      </c>
    </row>
    <row r="211" spans="1:17" x14ac:dyDescent="0.3">
      <c r="A211" t="s">
        <v>234</v>
      </c>
      <c r="B211" t="s">
        <v>14</v>
      </c>
      <c r="C211" t="s">
        <v>15</v>
      </c>
      <c r="D211">
        <v>0</v>
      </c>
      <c r="E211" t="s">
        <v>16</v>
      </c>
      <c r="F211" t="s">
        <v>15</v>
      </c>
      <c r="G211">
        <v>3418</v>
      </c>
      <c r="H211">
        <v>0</v>
      </c>
      <c r="I211">
        <v>127</v>
      </c>
      <c r="J211">
        <v>360</v>
      </c>
      <c r="K211">
        <v>1</v>
      </c>
      <c r="L211" t="s">
        <v>31</v>
      </c>
      <c r="M211" t="s">
        <v>22</v>
      </c>
      <c r="N211">
        <f t="shared" si="12"/>
        <v>3418</v>
      </c>
      <c r="O211" t="str">
        <f t="shared" si="13"/>
        <v>Medium Income</v>
      </c>
      <c r="P211">
        <f t="shared" si="14"/>
        <v>35</v>
      </c>
      <c r="Q211" t="str">
        <f t="shared" si="15"/>
        <v>Medium Income</v>
      </c>
    </row>
    <row r="212" spans="1:17" x14ac:dyDescent="0.3">
      <c r="A212" t="s">
        <v>235</v>
      </c>
      <c r="B212" t="s">
        <v>42</v>
      </c>
      <c r="C212" t="s">
        <v>15</v>
      </c>
      <c r="D212">
        <v>0</v>
      </c>
      <c r="E212" t="s">
        <v>16</v>
      </c>
      <c r="F212" t="s">
        <v>15</v>
      </c>
      <c r="G212">
        <v>10000</v>
      </c>
      <c r="H212">
        <v>0</v>
      </c>
      <c r="I212">
        <v>214</v>
      </c>
      <c r="J212">
        <v>360</v>
      </c>
      <c r="K212">
        <v>1</v>
      </c>
      <c r="L212" t="s">
        <v>31</v>
      </c>
      <c r="M212" t="s">
        <v>22</v>
      </c>
      <c r="N212">
        <f t="shared" si="12"/>
        <v>10000</v>
      </c>
      <c r="O212" t="str">
        <f t="shared" si="13"/>
        <v>High Income</v>
      </c>
      <c r="P212">
        <f t="shared" si="14"/>
        <v>45</v>
      </c>
      <c r="Q212" t="str">
        <f t="shared" si="15"/>
        <v>High Income</v>
      </c>
    </row>
    <row r="213" spans="1:17" x14ac:dyDescent="0.3">
      <c r="A213" t="s">
        <v>236</v>
      </c>
      <c r="B213" t="s">
        <v>14</v>
      </c>
      <c r="C213" t="s">
        <v>20</v>
      </c>
      <c r="D213" t="s">
        <v>30</v>
      </c>
      <c r="E213" t="s">
        <v>16</v>
      </c>
      <c r="F213" t="s">
        <v>15</v>
      </c>
      <c r="G213">
        <v>3430</v>
      </c>
      <c r="H213">
        <v>1250</v>
      </c>
      <c r="I213">
        <v>128</v>
      </c>
      <c r="J213">
        <v>360</v>
      </c>
      <c r="K213">
        <v>0</v>
      </c>
      <c r="L213" t="s">
        <v>31</v>
      </c>
      <c r="M213" t="s">
        <v>22</v>
      </c>
      <c r="N213">
        <f t="shared" si="12"/>
        <v>4680</v>
      </c>
      <c r="O213" t="str">
        <f t="shared" si="13"/>
        <v>Medium Income</v>
      </c>
      <c r="P213">
        <f t="shared" si="14"/>
        <v>35</v>
      </c>
      <c r="Q213" t="str">
        <f t="shared" si="15"/>
        <v>Medium Income</v>
      </c>
    </row>
    <row r="214" spans="1:17" x14ac:dyDescent="0.3">
      <c r="A214" t="s">
        <v>237</v>
      </c>
      <c r="B214" t="s">
        <v>14</v>
      </c>
      <c r="C214" t="s">
        <v>20</v>
      </c>
      <c r="D214">
        <v>1</v>
      </c>
      <c r="E214" t="s">
        <v>16</v>
      </c>
      <c r="F214" t="s">
        <v>20</v>
      </c>
      <c r="G214">
        <v>7787</v>
      </c>
      <c r="H214">
        <v>0</v>
      </c>
      <c r="I214">
        <v>240</v>
      </c>
      <c r="J214">
        <v>360</v>
      </c>
      <c r="K214">
        <v>1</v>
      </c>
      <c r="L214" t="s">
        <v>17</v>
      </c>
      <c r="M214" t="s">
        <v>18</v>
      </c>
      <c r="N214">
        <f t="shared" si="12"/>
        <v>7787</v>
      </c>
      <c r="O214" t="str">
        <f t="shared" si="13"/>
        <v>Medium Income</v>
      </c>
      <c r="P214">
        <f t="shared" si="14"/>
        <v>40</v>
      </c>
      <c r="Q214" t="str">
        <f t="shared" si="15"/>
        <v>Medium Income</v>
      </c>
    </row>
    <row r="215" spans="1:17" x14ac:dyDescent="0.3">
      <c r="A215" t="s">
        <v>238</v>
      </c>
      <c r="B215" t="s">
        <v>14</v>
      </c>
      <c r="C215" t="s">
        <v>20</v>
      </c>
      <c r="D215" t="s">
        <v>30</v>
      </c>
      <c r="E215" t="s">
        <v>25</v>
      </c>
      <c r="F215" t="s">
        <v>20</v>
      </c>
      <c r="G215">
        <v>5703</v>
      </c>
      <c r="H215">
        <v>0</v>
      </c>
      <c r="I215">
        <v>130</v>
      </c>
      <c r="J215">
        <v>360</v>
      </c>
      <c r="K215">
        <v>1</v>
      </c>
      <c r="L215" t="s">
        <v>21</v>
      </c>
      <c r="M215" t="s">
        <v>18</v>
      </c>
      <c r="N215">
        <f t="shared" si="12"/>
        <v>5703</v>
      </c>
      <c r="O215" t="str">
        <f t="shared" si="13"/>
        <v>Medium Income</v>
      </c>
      <c r="P215">
        <f t="shared" si="14"/>
        <v>15</v>
      </c>
      <c r="Q215" t="str">
        <f t="shared" si="15"/>
        <v>Medium Income</v>
      </c>
    </row>
    <row r="216" spans="1:17" x14ac:dyDescent="0.3">
      <c r="A216" t="s">
        <v>239</v>
      </c>
      <c r="B216" t="s">
        <v>14</v>
      </c>
      <c r="C216" t="s">
        <v>20</v>
      </c>
      <c r="D216">
        <v>0</v>
      </c>
      <c r="E216" t="s">
        <v>16</v>
      </c>
      <c r="F216" t="s">
        <v>15</v>
      </c>
      <c r="G216">
        <v>3173</v>
      </c>
      <c r="H216">
        <v>3021</v>
      </c>
      <c r="I216">
        <v>137</v>
      </c>
      <c r="J216">
        <v>360</v>
      </c>
      <c r="K216">
        <v>1</v>
      </c>
      <c r="L216" t="s">
        <v>17</v>
      </c>
      <c r="M216" t="s">
        <v>18</v>
      </c>
      <c r="N216">
        <f t="shared" si="12"/>
        <v>6194</v>
      </c>
      <c r="O216" t="str">
        <f t="shared" si="13"/>
        <v>Medium Income</v>
      </c>
      <c r="P216">
        <f t="shared" si="14"/>
        <v>40</v>
      </c>
      <c r="Q216" t="str">
        <f t="shared" si="15"/>
        <v>Medium Income</v>
      </c>
    </row>
    <row r="217" spans="1:17" x14ac:dyDescent="0.3">
      <c r="A217" t="s">
        <v>240</v>
      </c>
      <c r="B217" t="s">
        <v>14</v>
      </c>
      <c r="C217" t="s">
        <v>20</v>
      </c>
      <c r="D217" t="s">
        <v>30</v>
      </c>
      <c r="E217" t="s">
        <v>25</v>
      </c>
      <c r="F217" t="s">
        <v>15</v>
      </c>
      <c r="G217">
        <v>3850</v>
      </c>
      <c r="H217">
        <v>983</v>
      </c>
      <c r="I217">
        <v>100</v>
      </c>
      <c r="J217">
        <v>360</v>
      </c>
      <c r="K217">
        <v>1</v>
      </c>
      <c r="L217" t="s">
        <v>31</v>
      </c>
      <c r="M217" t="s">
        <v>18</v>
      </c>
      <c r="N217">
        <f t="shared" si="12"/>
        <v>4833</v>
      </c>
      <c r="O217" t="str">
        <f t="shared" si="13"/>
        <v>Medium Income</v>
      </c>
      <c r="P217">
        <f t="shared" si="14"/>
        <v>15</v>
      </c>
      <c r="Q217" t="str">
        <f t="shared" si="15"/>
        <v>Medium Income</v>
      </c>
    </row>
    <row r="218" spans="1:17" x14ac:dyDescent="0.3">
      <c r="A218" t="s">
        <v>241</v>
      </c>
      <c r="B218" t="s">
        <v>14</v>
      </c>
      <c r="C218" t="s">
        <v>20</v>
      </c>
      <c r="D218">
        <v>0</v>
      </c>
      <c r="E218" t="s">
        <v>16</v>
      </c>
      <c r="F218" t="s">
        <v>15</v>
      </c>
      <c r="G218">
        <v>150</v>
      </c>
      <c r="H218">
        <v>1800</v>
      </c>
      <c r="I218">
        <v>135</v>
      </c>
      <c r="J218">
        <v>360</v>
      </c>
      <c r="K218">
        <v>1</v>
      </c>
      <c r="L218" t="s">
        <v>21</v>
      </c>
      <c r="M218" t="s">
        <v>22</v>
      </c>
      <c r="N218">
        <f t="shared" si="12"/>
        <v>1950</v>
      </c>
      <c r="O218" t="str">
        <f t="shared" si="13"/>
        <v>Low Income</v>
      </c>
      <c r="P218">
        <f t="shared" si="14"/>
        <v>25</v>
      </c>
      <c r="Q218" t="str">
        <f t="shared" si="15"/>
        <v>Low Income</v>
      </c>
    </row>
    <row r="219" spans="1:17" x14ac:dyDescent="0.3">
      <c r="A219" t="s">
        <v>242</v>
      </c>
      <c r="B219" t="s">
        <v>14</v>
      </c>
      <c r="C219" t="s">
        <v>20</v>
      </c>
      <c r="D219">
        <v>0</v>
      </c>
      <c r="E219" t="s">
        <v>16</v>
      </c>
      <c r="F219" t="s">
        <v>15</v>
      </c>
      <c r="G219">
        <v>3727</v>
      </c>
      <c r="H219">
        <v>1775</v>
      </c>
      <c r="I219">
        <v>131</v>
      </c>
      <c r="J219">
        <v>360</v>
      </c>
      <c r="K219">
        <v>1</v>
      </c>
      <c r="L219" t="s">
        <v>31</v>
      </c>
      <c r="M219" t="s">
        <v>18</v>
      </c>
      <c r="N219">
        <f t="shared" si="12"/>
        <v>5502</v>
      </c>
      <c r="O219" t="str">
        <f t="shared" si="13"/>
        <v>Medium Income</v>
      </c>
      <c r="P219">
        <f t="shared" si="14"/>
        <v>35</v>
      </c>
      <c r="Q219" t="str">
        <f t="shared" si="15"/>
        <v>Medium Income</v>
      </c>
    </row>
    <row r="220" spans="1:17" x14ac:dyDescent="0.3">
      <c r="A220" t="s">
        <v>243</v>
      </c>
      <c r="B220" t="s">
        <v>14</v>
      </c>
      <c r="C220" t="s">
        <v>20</v>
      </c>
      <c r="D220">
        <v>2</v>
      </c>
      <c r="E220" t="s">
        <v>16</v>
      </c>
      <c r="G220">
        <v>5000</v>
      </c>
      <c r="H220">
        <v>0</v>
      </c>
      <c r="I220">
        <v>72</v>
      </c>
      <c r="J220">
        <v>360</v>
      </c>
      <c r="K220">
        <v>0</v>
      </c>
      <c r="L220" t="s">
        <v>31</v>
      </c>
      <c r="M220" t="s">
        <v>22</v>
      </c>
      <c r="N220">
        <f t="shared" si="12"/>
        <v>5000</v>
      </c>
      <c r="O220" t="str">
        <f t="shared" si="13"/>
        <v>Medium Income</v>
      </c>
      <c r="P220">
        <f t="shared" si="14"/>
        <v>35</v>
      </c>
      <c r="Q220" t="str">
        <f t="shared" si="15"/>
        <v>Medium Income</v>
      </c>
    </row>
    <row r="221" spans="1:17" x14ac:dyDescent="0.3">
      <c r="A221" t="s">
        <v>244</v>
      </c>
      <c r="B221" t="s">
        <v>42</v>
      </c>
      <c r="C221" t="s">
        <v>20</v>
      </c>
      <c r="D221">
        <v>2</v>
      </c>
      <c r="E221" t="s">
        <v>16</v>
      </c>
      <c r="F221" t="s">
        <v>15</v>
      </c>
      <c r="G221">
        <v>4283</v>
      </c>
      <c r="H221">
        <v>2383</v>
      </c>
      <c r="I221">
        <v>127</v>
      </c>
      <c r="J221">
        <v>360</v>
      </c>
      <c r="L221" t="s">
        <v>31</v>
      </c>
      <c r="M221" t="s">
        <v>18</v>
      </c>
      <c r="N221">
        <f t="shared" si="12"/>
        <v>6666</v>
      </c>
      <c r="O221" t="str">
        <f t="shared" si="13"/>
        <v>Medium Income</v>
      </c>
      <c r="P221">
        <f t="shared" si="14"/>
        <v>35</v>
      </c>
      <c r="Q221" t="str">
        <f t="shared" si="15"/>
        <v>Medium Income</v>
      </c>
    </row>
    <row r="222" spans="1:17" x14ac:dyDescent="0.3">
      <c r="A222" t="s">
        <v>245</v>
      </c>
      <c r="B222" t="s">
        <v>14</v>
      </c>
      <c r="C222" t="s">
        <v>20</v>
      </c>
      <c r="D222">
        <v>0</v>
      </c>
      <c r="E222" t="s">
        <v>16</v>
      </c>
      <c r="F222" t="s">
        <v>15</v>
      </c>
      <c r="G222">
        <v>2221</v>
      </c>
      <c r="H222">
        <v>0</v>
      </c>
      <c r="I222">
        <v>60</v>
      </c>
      <c r="J222">
        <v>360</v>
      </c>
      <c r="K222">
        <v>0</v>
      </c>
      <c r="L222" t="s">
        <v>17</v>
      </c>
      <c r="M222" t="s">
        <v>22</v>
      </c>
      <c r="N222">
        <f t="shared" si="12"/>
        <v>2221</v>
      </c>
      <c r="O222" t="str">
        <f t="shared" si="13"/>
        <v>Low Income</v>
      </c>
      <c r="P222">
        <f t="shared" si="14"/>
        <v>30</v>
      </c>
      <c r="Q222" t="str">
        <f t="shared" si="15"/>
        <v>Low Income</v>
      </c>
    </row>
    <row r="223" spans="1:17" x14ac:dyDescent="0.3">
      <c r="A223" t="s">
        <v>246</v>
      </c>
      <c r="B223" t="s">
        <v>14</v>
      </c>
      <c r="C223" t="s">
        <v>20</v>
      </c>
      <c r="D223">
        <v>2</v>
      </c>
      <c r="E223" t="s">
        <v>16</v>
      </c>
      <c r="F223" t="s">
        <v>15</v>
      </c>
      <c r="G223">
        <v>4009</v>
      </c>
      <c r="H223">
        <v>1717</v>
      </c>
      <c r="I223">
        <v>116</v>
      </c>
      <c r="J223">
        <v>360</v>
      </c>
      <c r="K223">
        <v>1</v>
      </c>
      <c r="L223" t="s">
        <v>31</v>
      </c>
      <c r="M223" t="s">
        <v>18</v>
      </c>
      <c r="N223">
        <f t="shared" si="12"/>
        <v>5726</v>
      </c>
      <c r="O223" t="str">
        <f t="shared" si="13"/>
        <v>Medium Income</v>
      </c>
      <c r="P223">
        <f t="shared" si="14"/>
        <v>35</v>
      </c>
      <c r="Q223" t="str">
        <f t="shared" si="15"/>
        <v>Medium Income</v>
      </c>
    </row>
    <row r="224" spans="1:17" x14ac:dyDescent="0.3">
      <c r="A224" t="s">
        <v>247</v>
      </c>
      <c r="B224" t="s">
        <v>14</v>
      </c>
      <c r="C224" t="s">
        <v>15</v>
      </c>
      <c r="D224">
        <v>0</v>
      </c>
      <c r="E224" t="s">
        <v>16</v>
      </c>
      <c r="F224" t="s">
        <v>15</v>
      </c>
      <c r="G224">
        <v>2971</v>
      </c>
      <c r="H224">
        <v>2791</v>
      </c>
      <c r="I224">
        <v>144</v>
      </c>
      <c r="J224">
        <v>360</v>
      </c>
      <c r="K224">
        <v>1</v>
      </c>
      <c r="L224" t="s">
        <v>31</v>
      </c>
      <c r="M224" t="s">
        <v>18</v>
      </c>
      <c r="N224">
        <f t="shared" si="12"/>
        <v>5762</v>
      </c>
      <c r="O224" t="str">
        <f t="shared" si="13"/>
        <v>Medium Income</v>
      </c>
      <c r="P224">
        <f t="shared" si="14"/>
        <v>35</v>
      </c>
      <c r="Q224" t="str">
        <f t="shared" si="15"/>
        <v>Medium Income</v>
      </c>
    </row>
    <row r="225" spans="1:17" x14ac:dyDescent="0.3">
      <c r="A225" t="s">
        <v>248</v>
      </c>
      <c r="B225" t="s">
        <v>14</v>
      </c>
      <c r="C225" t="s">
        <v>20</v>
      </c>
      <c r="D225">
        <v>0</v>
      </c>
      <c r="E225" t="s">
        <v>16</v>
      </c>
      <c r="F225" t="s">
        <v>15</v>
      </c>
      <c r="G225">
        <v>7578</v>
      </c>
      <c r="H225">
        <v>1010</v>
      </c>
      <c r="I225">
        <v>175</v>
      </c>
      <c r="K225">
        <v>1</v>
      </c>
      <c r="L225" t="s">
        <v>31</v>
      </c>
      <c r="M225" t="s">
        <v>18</v>
      </c>
      <c r="N225">
        <f t="shared" si="12"/>
        <v>8588</v>
      </c>
      <c r="O225" t="str">
        <f t="shared" si="13"/>
        <v>High Income</v>
      </c>
      <c r="P225">
        <f t="shared" si="14"/>
        <v>45</v>
      </c>
      <c r="Q225" t="str">
        <f t="shared" si="15"/>
        <v>High Income</v>
      </c>
    </row>
    <row r="226" spans="1:17" x14ac:dyDescent="0.3">
      <c r="A226" t="s">
        <v>249</v>
      </c>
      <c r="B226" t="s">
        <v>14</v>
      </c>
      <c r="C226" t="s">
        <v>20</v>
      </c>
      <c r="D226">
        <v>0</v>
      </c>
      <c r="E226" t="s">
        <v>16</v>
      </c>
      <c r="F226" t="s">
        <v>15</v>
      </c>
      <c r="G226">
        <v>6250</v>
      </c>
      <c r="H226">
        <v>0</v>
      </c>
      <c r="I226">
        <v>128</v>
      </c>
      <c r="J226">
        <v>360</v>
      </c>
      <c r="K226">
        <v>1</v>
      </c>
      <c r="L226" t="s">
        <v>31</v>
      </c>
      <c r="M226" t="s">
        <v>18</v>
      </c>
      <c r="N226">
        <f t="shared" si="12"/>
        <v>6250</v>
      </c>
      <c r="O226" t="str">
        <f t="shared" si="13"/>
        <v>Medium Income</v>
      </c>
      <c r="P226">
        <f t="shared" si="14"/>
        <v>35</v>
      </c>
      <c r="Q226" t="str">
        <f t="shared" si="15"/>
        <v>Medium Income</v>
      </c>
    </row>
    <row r="227" spans="1:17" x14ac:dyDescent="0.3">
      <c r="A227" t="s">
        <v>250</v>
      </c>
      <c r="B227" t="s">
        <v>14</v>
      </c>
      <c r="C227" t="s">
        <v>20</v>
      </c>
      <c r="D227">
        <v>0</v>
      </c>
      <c r="E227" t="s">
        <v>16</v>
      </c>
      <c r="F227" t="s">
        <v>15</v>
      </c>
      <c r="G227">
        <v>3250</v>
      </c>
      <c r="H227">
        <v>0</v>
      </c>
      <c r="I227">
        <v>170</v>
      </c>
      <c r="J227">
        <v>360</v>
      </c>
      <c r="K227">
        <v>1</v>
      </c>
      <c r="L227" t="s">
        <v>21</v>
      </c>
      <c r="M227" t="s">
        <v>22</v>
      </c>
      <c r="N227">
        <f t="shared" si="12"/>
        <v>3250</v>
      </c>
      <c r="O227" t="str">
        <f t="shared" si="13"/>
        <v>Medium Income</v>
      </c>
      <c r="P227">
        <f t="shared" si="14"/>
        <v>35</v>
      </c>
      <c r="Q227" t="str">
        <f t="shared" si="15"/>
        <v>Medium Income</v>
      </c>
    </row>
    <row r="228" spans="1:17" x14ac:dyDescent="0.3">
      <c r="A228" t="s">
        <v>251</v>
      </c>
      <c r="B228" t="s">
        <v>14</v>
      </c>
      <c r="C228" t="s">
        <v>20</v>
      </c>
      <c r="E228" t="s">
        <v>25</v>
      </c>
      <c r="F228" t="s">
        <v>20</v>
      </c>
      <c r="G228">
        <v>4735</v>
      </c>
      <c r="H228">
        <v>0</v>
      </c>
      <c r="I228">
        <v>138</v>
      </c>
      <c r="J228">
        <v>360</v>
      </c>
      <c r="K228">
        <v>1</v>
      </c>
      <c r="L228" t="s">
        <v>17</v>
      </c>
      <c r="M228" t="s">
        <v>22</v>
      </c>
      <c r="N228">
        <f t="shared" si="12"/>
        <v>4735</v>
      </c>
      <c r="O228" t="str">
        <f t="shared" si="13"/>
        <v>Medium Income</v>
      </c>
      <c r="P228">
        <f t="shared" si="14"/>
        <v>20</v>
      </c>
      <c r="Q228" t="str">
        <f t="shared" si="15"/>
        <v>Medium Income</v>
      </c>
    </row>
    <row r="229" spans="1:17" x14ac:dyDescent="0.3">
      <c r="A229" t="s">
        <v>252</v>
      </c>
      <c r="B229" t="s">
        <v>14</v>
      </c>
      <c r="C229" t="s">
        <v>20</v>
      </c>
      <c r="D229">
        <v>2</v>
      </c>
      <c r="E229" t="s">
        <v>16</v>
      </c>
      <c r="F229" t="s">
        <v>15</v>
      </c>
      <c r="G229">
        <v>6250</v>
      </c>
      <c r="H229">
        <v>1695</v>
      </c>
      <c r="I229">
        <v>210</v>
      </c>
      <c r="J229">
        <v>360</v>
      </c>
      <c r="K229">
        <v>1</v>
      </c>
      <c r="L229" t="s">
        <v>31</v>
      </c>
      <c r="M229" t="s">
        <v>18</v>
      </c>
      <c r="N229">
        <f t="shared" si="12"/>
        <v>7945</v>
      </c>
      <c r="O229" t="str">
        <f t="shared" si="13"/>
        <v>Medium Income</v>
      </c>
      <c r="P229">
        <f t="shared" si="14"/>
        <v>35</v>
      </c>
      <c r="Q229" t="str">
        <f t="shared" si="15"/>
        <v>Medium Income</v>
      </c>
    </row>
    <row r="230" spans="1:17" x14ac:dyDescent="0.3">
      <c r="A230" t="s">
        <v>253</v>
      </c>
      <c r="B230" t="s">
        <v>14</v>
      </c>
      <c r="E230" t="s">
        <v>16</v>
      </c>
      <c r="F230" t="s">
        <v>15</v>
      </c>
      <c r="G230">
        <v>4758</v>
      </c>
      <c r="H230">
        <v>0</v>
      </c>
      <c r="I230">
        <v>158</v>
      </c>
      <c r="J230">
        <v>480</v>
      </c>
      <c r="K230">
        <v>1</v>
      </c>
      <c r="L230" t="s">
        <v>31</v>
      </c>
      <c r="M230" t="s">
        <v>18</v>
      </c>
      <c r="N230">
        <f t="shared" si="12"/>
        <v>4758</v>
      </c>
      <c r="O230" t="str">
        <f t="shared" si="13"/>
        <v>Medium Income</v>
      </c>
      <c r="P230">
        <f t="shared" si="14"/>
        <v>35</v>
      </c>
      <c r="Q230" t="str">
        <f t="shared" si="15"/>
        <v>Medium Income</v>
      </c>
    </row>
    <row r="231" spans="1:17" x14ac:dyDescent="0.3">
      <c r="A231" t="s">
        <v>254</v>
      </c>
      <c r="B231" t="s">
        <v>14</v>
      </c>
      <c r="C231" t="s">
        <v>15</v>
      </c>
      <c r="D231">
        <v>0</v>
      </c>
      <c r="E231" t="s">
        <v>16</v>
      </c>
      <c r="F231" t="s">
        <v>20</v>
      </c>
      <c r="G231">
        <v>6400</v>
      </c>
      <c r="H231">
        <v>0</v>
      </c>
      <c r="I231">
        <v>200</v>
      </c>
      <c r="J231">
        <v>360</v>
      </c>
      <c r="K231">
        <v>1</v>
      </c>
      <c r="L231" t="s">
        <v>21</v>
      </c>
      <c r="M231" t="s">
        <v>18</v>
      </c>
      <c r="N231">
        <f t="shared" si="12"/>
        <v>6400</v>
      </c>
      <c r="O231" t="str">
        <f t="shared" si="13"/>
        <v>Medium Income</v>
      </c>
      <c r="P231">
        <f t="shared" si="14"/>
        <v>35</v>
      </c>
      <c r="Q231" t="str">
        <f t="shared" si="15"/>
        <v>Medium Income</v>
      </c>
    </row>
    <row r="232" spans="1:17" x14ac:dyDescent="0.3">
      <c r="A232" t="s">
        <v>255</v>
      </c>
      <c r="B232" t="s">
        <v>14</v>
      </c>
      <c r="C232" t="s">
        <v>20</v>
      </c>
      <c r="D232">
        <v>1</v>
      </c>
      <c r="E232" t="s">
        <v>16</v>
      </c>
      <c r="F232" t="s">
        <v>15</v>
      </c>
      <c r="G232">
        <v>2491</v>
      </c>
      <c r="H232">
        <v>2054</v>
      </c>
      <c r="I232">
        <v>104</v>
      </c>
      <c r="J232">
        <v>360</v>
      </c>
      <c r="K232">
        <v>1</v>
      </c>
      <c r="L232" t="s">
        <v>31</v>
      </c>
      <c r="M232" t="s">
        <v>18</v>
      </c>
      <c r="N232">
        <f t="shared" si="12"/>
        <v>4545</v>
      </c>
      <c r="O232" t="str">
        <f t="shared" si="13"/>
        <v>Medium Income</v>
      </c>
      <c r="P232">
        <f t="shared" si="14"/>
        <v>35</v>
      </c>
      <c r="Q232" t="str">
        <f t="shared" si="15"/>
        <v>Medium Income</v>
      </c>
    </row>
    <row r="233" spans="1:17" x14ac:dyDescent="0.3">
      <c r="A233" t="s">
        <v>256</v>
      </c>
      <c r="B233" t="s">
        <v>14</v>
      </c>
      <c r="C233" t="s">
        <v>20</v>
      </c>
      <c r="D233">
        <v>0</v>
      </c>
      <c r="E233" t="s">
        <v>16</v>
      </c>
      <c r="G233">
        <v>3716</v>
      </c>
      <c r="H233">
        <v>0</v>
      </c>
      <c r="I233">
        <v>42</v>
      </c>
      <c r="J233">
        <v>180</v>
      </c>
      <c r="K233">
        <v>1</v>
      </c>
      <c r="L233" t="s">
        <v>21</v>
      </c>
      <c r="M233" t="s">
        <v>18</v>
      </c>
      <c r="N233">
        <f t="shared" si="12"/>
        <v>3716</v>
      </c>
      <c r="O233" t="str">
        <f t="shared" si="13"/>
        <v>Medium Income</v>
      </c>
      <c r="P233">
        <f t="shared" si="14"/>
        <v>35</v>
      </c>
      <c r="Q233" t="str">
        <f t="shared" si="15"/>
        <v>Medium Income</v>
      </c>
    </row>
    <row r="234" spans="1:17" x14ac:dyDescent="0.3">
      <c r="A234" t="s">
        <v>257</v>
      </c>
      <c r="B234" t="s">
        <v>14</v>
      </c>
      <c r="C234" t="s">
        <v>15</v>
      </c>
      <c r="D234">
        <v>0</v>
      </c>
      <c r="E234" t="s">
        <v>25</v>
      </c>
      <c r="F234" t="s">
        <v>15</v>
      </c>
      <c r="G234">
        <v>3189</v>
      </c>
      <c r="H234">
        <v>2598</v>
      </c>
      <c r="I234">
        <v>120</v>
      </c>
      <c r="K234">
        <v>1</v>
      </c>
      <c r="L234" t="s">
        <v>21</v>
      </c>
      <c r="M234" t="s">
        <v>18</v>
      </c>
      <c r="N234">
        <f t="shared" si="12"/>
        <v>5787</v>
      </c>
      <c r="O234" t="str">
        <f t="shared" si="13"/>
        <v>Medium Income</v>
      </c>
      <c r="P234">
        <f t="shared" si="14"/>
        <v>15</v>
      </c>
      <c r="Q234" t="str">
        <f t="shared" si="15"/>
        <v>Medium Income</v>
      </c>
    </row>
    <row r="235" spans="1:17" x14ac:dyDescent="0.3">
      <c r="A235" t="s">
        <v>258</v>
      </c>
      <c r="B235" t="s">
        <v>42</v>
      </c>
      <c r="C235" t="s">
        <v>15</v>
      </c>
      <c r="D235">
        <v>0</v>
      </c>
      <c r="E235" t="s">
        <v>16</v>
      </c>
      <c r="F235" t="s">
        <v>15</v>
      </c>
      <c r="G235">
        <v>8333</v>
      </c>
      <c r="H235">
        <v>0</v>
      </c>
      <c r="I235">
        <v>280</v>
      </c>
      <c r="J235">
        <v>360</v>
      </c>
      <c r="K235">
        <v>1</v>
      </c>
      <c r="L235" t="s">
        <v>31</v>
      </c>
      <c r="M235" t="s">
        <v>18</v>
      </c>
      <c r="N235">
        <f t="shared" si="12"/>
        <v>8333</v>
      </c>
      <c r="O235" t="str">
        <f t="shared" si="13"/>
        <v>High Income</v>
      </c>
      <c r="P235">
        <f t="shared" si="14"/>
        <v>45</v>
      </c>
      <c r="Q235" t="str">
        <f t="shared" si="15"/>
        <v>High Income</v>
      </c>
    </row>
    <row r="236" spans="1:17" x14ac:dyDescent="0.3">
      <c r="A236" t="s">
        <v>259</v>
      </c>
      <c r="B236" t="s">
        <v>14</v>
      </c>
      <c r="C236" t="s">
        <v>20</v>
      </c>
      <c r="D236">
        <v>1</v>
      </c>
      <c r="E236" t="s">
        <v>16</v>
      </c>
      <c r="F236" t="s">
        <v>15</v>
      </c>
      <c r="G236">
        <v>3155</v>
      </c>
      <c r="H236">
        <v>1779</v>
      </c>
      <c r="I236">
        <v>140</v>
      </c>
      <c r="J236">
        <v>360</v>
      </c>
      <c r="K236">
        <v>1</v>
      </c>
      <c r="L236" t="s">
        <v>31</v>
      </c>
      <c r="M236" t="s">
        <v>18</v>
      </c>
      <c r="N236">
        <f t="shared" si="12"/>
        <v>4934</v>
      </c>
      <c r="O236" t="str">
        <f t="shared" si="13"/>
        <v>Medium Income</v>
      </c>
      <c r="P236">
        <f t="shared" si="14"/>
        <v>35</v>
      </c>
      <c r="Q236" t="str">
        <f t="shared" si="15"/>
        <v>Medium Income</v>
      </c>
    </row>
    <row r="237" spans="1:17" x14ac:dyDescent="0.3">
      <c r="A237" t="s">
        <v>260</v>
      </c>
      <c r="B237" t="s">
        <v>14</v>
      </c>
      <c r="C237" t="s">
        <v>20</v>
      </c>
      <c r="D237">
        <v>1</v>
      </c>
      <c r="E237" t="s">
        <v>16</v>
      </c>
      <c r="F237" t="s">
        <v>15</v>
      </c>
      <c r="G237">
        <v>5500</v>
      </c>
      <c r="H237">
        <v>1260</v>
      </c>
      <c r="I237">
        <v>170</v>
      </c>
      <c r="J237">
        <v>360</v>
      </c>
      <c r="K237">
        <v>1</v>
      </c>
      <c r="L237" t="s">
        <v>21</v>
      </c>
      <c r="M237" t="s">
        <v>18</v>
      </c>
      <c r="N237">
        <f t="shared" si="12"/>
        <v>6760</v>
      </c>
      <c r="O237" t="str">
        <f t="shared" si="13"/>
        <v>Medium Income</v>
      </c>
      <c r="P237">
        <f t="shared" si="14"/>
        <v>35</v>
      </c>
      <c r="Q237" t="str">
        <f t="shared" si="15"/>
        <v>Medium Income</v>
      </c>
    </row>
    <row r="238" spans="1:17" x14ac:dyDescent="0.3">
      <c r="A238" t="s">
        <v>261</v>
      </c>
      <c r="B238" t="s">
        <v>14</v>
      </c>
      <c r="C238" t="s">
        <v>20</v>
      </c>
      <c r="D238">
        <v>0</v>
      </c>
      <c r="E238" t="s">
        <v>16</v>
      </c>
      <c r="G238">
        <v>5746</v>
      </c>
      <c r="H238">
        <v>0</v>
      </c>
      <c r="I238">
        <v>255</v>
      </c>
      <c r="J238">
        <v>360</v>
      </c>
      <c r="L238" t="s">
        <v>17</v>
      </c>
      <c r="M238" t="s">
        <v>22</v>
      </c>
      <c r="N238">
        <f t="shared" si="12"/>
        <v>5746</v>
      </c>
      <c r="O238" t="str">
        <f t="shared" si="13"/>
        <v>Medium Income</v>
      </c>
      <c r="P238">
        <f t="shared" si="14"/>
        <v>40</v>
      </c>
      <c r="Q238" t="str">
        <f t="shared" si="15"/>
        <v>Medium Income</v>
      </c>
    </row>
    <row r="239" spans="1:17" x14ac:dyDescent="0.3">
      <c r="A239" t="s">
        <v>262</v>
      </c>
      <c r="B239" t="s">
        <v>42</v>
      </c>
      <c r="C239" t="s">
        <v>15</v>
      </c>
      <c r="D239">
        <v>0</v>
      </c>
      <c r="E239" t="s">
        <v>16</v>
      </c>
      <c r="F239" t="s">
        <v>20</v>
      </c>
      <c r="G239">
        <v>3463</v>
      </c>
      <c r="H239">
        <v>0</v>
      </c>
      <c r="I239">
        <v>122</v>
      </c>
      <c r="J239">
        <v>360</v>
      </c>
      <c r="L239" t="s">
        <v>17</v>
      </c>
      <c r="M239" t="s">
        <v>18</v>
      </c>
      <c r="N239">
        <f t="shared" si="12"/>
        <v>3463</v>
      </c>
      <c r="O239" t="str">
        <f t="shared" si="13"/>
        <v>Medium Income</v>
      </c>
      <c r="P239">
        <f t="shared" si="14"/>
        <v>40</v>
      </c>
      <c r="Q239" t="str">
        <f t="shared" si="15"/>
        <v>Medium Income</v>
      </c>
    </row>
    <row r="240" spans="1:17" x14ac:dyDescent="0.3">
      <c r="A240" t="s">
        <v>263</v>
      </c>
      <c r="B240" t="s">
        <v>42</v>
      </c>
      <c r="C240" t="s">
        <v>15</v>
      </c>
      <c r="D240">
        <v>1</v>
      </c>
      <c r="E240" t="s">
        <v>16</v>
      </c>
      <c r="F240" t="s">
        <v>15</v>
      </c>
      <c r="G240">
        <v>3812</v>
      </c>
      <c r="H240">
        <v>0</v>
      </c>
      <c r="I240">
        <v>112</v>
      </c>
      <c r="J240">
        <v>360</v>
      </c>
      <c r="K240">
        <v>1</v>
      </c>
      <c r="L240" t="s">
        <v>21</v>
      </c>
      <c r="M240" t="s">
        <v>18</v>
      </c>
      <c r="N240">
        <f t="shared" si="12"/>
        <v>3812</v>
      </c>
      <c r="O240" t="str">
        <f t="shared" si="13"/>
        <v>Medium Income</v>
      </c>
      <c r="P240">
        <f t="shared" si="14"/>
        <v>35</v>
      </c>
      <c r="Q240" t="str">
        <f t="shared" si="15"/>
        <v>Medium Income</v>
      </c>
    </row>
    <row r="241" spans="1:17" x14ac:dyDescent="0.3">
      <c r="A241" t="s">
        <v>264</v>
      </c>
      <c r="B241" t="s">
        <v>14</v>
      </c>
      <c r="C241" t="s">
        <v>20</v>
      </c>
      <c r="D241">
        <v>1</v>
      </c>
      <c r="E241" t="s">
        <v>16</v>
      </c>
      <c r="F241" t="s">
        <v>15</v>
      </c>
      <c r="G241">
        <v>3315</v>
      </c>
      <c r="H241">
        <v>0</v>
      </c>
      <c r="I241">
        <v>96</v>
      </c>
      <c r="J241">
        <v>360</v>
      </c>
      <c r="K241">
        <v>1</v>
      </c>
      <c r="L241" t="s">
        <v>31</v>
      </c>
      <c r="M241" t="s">
        <v>18</v>
      </c>
      <c r="N241">
        <f t="shared" si="12"/>
        <v>3315</v>
      </c>
      <c r="O241" t="str">
        <f t="shared" si="13"/>
        <v>Medium Income</v>
      </c>
      <c r="P241">
        <f t="shared" si="14"/>
        <v>35</v>
      </c>
      <c r="Q241" t="str">
        <f t="shared" si="15"/>
        <v>Medium Income</v>
      </c>
    </row>
    <row r="242" spans="1:17" x14ac:dyDescent="0.3">
      <c r="A242" t="s">
        <v>265</v>
      </c>
      <c r="B242" t="s">
        <v>14</v>
      </c>
      <c r="C242" t="s">
        <v>20</v>
      </c>
      <c r="D242">
        <v>2</v>
      </c>
      <c r="E242" t="s">
        <v>16</v>
      </c>
      <c r="F242" t="s">
        <v>15</v>
      </c>
      <c r="G242">
        <v>5819</v>
      </c>
      <c r="H242">
        <v>5000</v>
      </c>
      <c r="I242">
        <v>120</v>
      </c>
      <c r="J242">
        <v>360</v>
      </c>
      <c r="K242">
        <v>1</v>
      </c>
      <c r="L242" t="s">
        <v>21</v>
      </c>
      <c r="M242" t="s">
        <v>18</v>
      </c>
      <c r="N242">
        <f t="shared" si="12"/>
        <v>10819</v>
      </c>
      <c r="O242" t="str">
        <f t="shared" si="13"/>
        <v>High Income</v>
      </c>
      <c r="P242">
        <f t="shared" si="14"/>
        <v>45</v>
      </c>
      <c r="Q242" t="str">
        <f t="shared" si="15"/>
        <v>High Income</v>
      </c>
    </row>
    <row r="243" spans="1:17" x14ac:dyDescent="0.3">
      <c r="A243" t="s">
        <v>266</v>
      </c>
      <c r="B243" t="s">
        <v>14</v>
      </c>
      <c r="C243" t="s">
        <v>20</v>
      </c>
      <c r="D243">
        <v>1</v>
      </c>
      <c r="E243" t="s">
        <v>25</v>
      </c>
      <c r="F243" t="s">
        <v>15</v>
      </c>
      <c r="G243">
        <v>2510</v>
      </c>
      <c r="H243">
        <v>1983</v>
      </c>
      <c r="I243">
        <v>140</v>
      </c>
      <c r="J243">
        <v>180</v>
      </c>
      <c r="K243">
        <v>1</v>
      </c>
      <c r="L243" t="s">
        <v>17</v>
      </c>
      <c r="M243" t="s">
        <v>22</v>
      </c>
      <c r="N243">
        <f t="shared" si="12"/>
        <v>4493</v>
      </c>
      <c r="O243" t="str">
        <f t="shared" si="13"/>
        <v>Medium Income</v>
      </c>
      <c r="P243">
        <f t="shared" si="14"/>
        <v>20</v>
      </c>
      <c r="Q243" t="str">
        <f t="shared" si="15"/>
        <v>Medium Income</v>
      </c>
    </row>
    <row r="244" spans="1:17" x14ac:dyDescent="0.3">
      <c r="A244" t="s">
        <v>267</v>
      </c>
      <c r="B244" t="s">
        <v>14</v>
      </c>
      <c r="C244" t="s">
        <v>15</v>
      </c>
      <c r="D244">
        <v>0</v>
      </c>
      <c r="E244" t="s">
        <v>16</v>
      </c>
      <c r="F244" t="s">
        <v>15</v>
      </c>
      <c r="G244">
        <v>2965</v>
      </c>
      <c r="H244">
        <v>5701</v>
      </c>
      <c r="I244">
        <v>155</v>
      </c>
      <c r="J244">
        <v>60</v>
      </c>
      <c r="K244">
        <v>1</v>
      </c>
      <c r="L244" t="s">
        <v>17</v>
      </c>
      <c r="M244" t="s">
        <v>18</v>
      </c>
      <c r="N244">
        <f t="shared" si="12"/>
        <v>8666</v>
      </c>
      <c r="O244" t="str">
        <f t="shared" si="13"/>
        <v>High Income</v>
      </c>
      <c r="P244">
        <f t="shared" si="14"/>
        <v>50</v>
      </c>
      <c r="Q244" t="str">
        <f t="shared" si="15"/>
        <v>High Income</v>
      </c>
    </row>
    <row r="245" spans="1:17" x14ac:dyDescent="0.3">
      <c r="A245" t="s">
        <v>268</v>
      </c>
      <c r="B245" t="s">
        <v>14</v>
      </c>
      <c r="C245" t="s">
        <v>20</v>
      </c>
      <c r="D245">
        <v>2</v>
      </c>
      <c r="E245" t="s">
        <v>16</v>
      </c>
      <c r="F245" t="s">
        <v>20</v>
      </c>
      <c r="G245">
        <v>6250</v>
      </c>
      <c r="H245">
        <v>1300</v>
      </c>
      <c r="I245">
        <v>108</v>
      </c>
      <c r="J245">
        <v>360</v>
      </c>
      <c r="K245">
        <v>1</v>
      </c>
      <c r="L245" t="s">
        <v>21</v>
      </c>
      <c r="M245" t="s">
        <v>18</v>
      </c>
      <c r="N245">
        <f t="shared" si="12"/>
        <v>7550</v>
      </c>
      <c r="O245" t="str">
        <f t="shared" si="13"/>
        <v>Medium Income</v>
      </c>
      <c r="P245">
        <f t="shared" si="14"/>
        <v>35</v>
      </c>
      <c r="Q245" t="str">
        <f t="shared" si="15"/>
        <v>Medium Income</v>
      </c>
    </row>
    <row r="246" spans="1:17" x14ac:dyDescent="0.3">
      <c r="A246" t="s">
        <v>269</v>
      </c>
      <c r="B246" t="s">
        <v>14</v>
      </c>
      <c r="C246" t="s">
        <v>20</v>
      </c>
      <c r="D246">
        <v>0</v>
      </c>
      <c r="E246" t="s">
        <v>25</v>
      </c>
      <c r="F246" t="s">
        <v>15</v>
      </c>
      <c r="G246">
        <v>3406</v>
      </c>
      <c r="H246">
        <v>4417</v>
      </c>
      <c r="I246">
        <v>123</v>
      </c>
      <c r="J246">
        <v>360</v>
      </c>
      <c r="K246">
        <v>1</v>
      </c>
      <c r="L246" t="s">
        <v>31</v>
      </c>
      <c r="M246" t="s">
        <v>18</v>
      </c>
      <c r="N246">
        <f t="shared" si="12"/>
        <v>7823</v>
      </c>
      <c r="O246" t="str">
        <f t="shared" si="13"/>
        <v>Medium Income</v>
      </c>
      <c r="P246">
        <f t="shared" si="14"/>
        <v>15</v>
      </c>
      <c r="Q246" t="str">
        <f t="shared" si="15"/>
        <v>Medium Income</v>
      </c>
    </row>
    <row r="247" spans="1:17" x14ac:dyDescent="0.3">
      <c r="A247" t="s">
        <v>270</v>
      </c>
      <c r="B247" t="s">
        <v>14</v>
      </c>
      <c r="C247" t="s">
        <v>15</v>
      </c>
      <c r="D247">
        <v>0</v>
      </c>
      <c r="E247" t="s">
        <v>16</v>
      </c>
      <c r="F247" t="s">
        <v>20</v>
      </c>
      <c r="G247">
        <v>6050</v>
      </c>
      <c r="H247">
        <v>4333</v>
      </c>
      <c r="I247">
        <v>120</v>
      </c>
      <c r="J247">
        <v>180</v>
      </c>
      <c r="K247">
        <v>1</v>
      </c>
      <c r="L247" t="s">
        <v>17</v>
      </c>
      <c r="M247" t="s">
        <v>22</v>
      </c>
      <c r="N247">
        <f t="shared" si="12"/>
        <v>10383</v>
      </c>
      <c r="O247" t="str">
        <f t="shared" si="13"/>
        <v>High Income</v>
      </c>
      <c r="P247">
        <f t="shared" si="14"/>
        <v>50</v>
      </c>
      <c r="Q247" t="str">
        <f t="shared" si="15"/>
        <v>High Income</v>
      </c>
    </row>
    <row r="248" spans="1:17" x14ac:dyDescent="0.3">
      <c r="A248" t="s">
        <v>271</v>
      </c>
      <c r="B248" t="s">
        <v>14</v>
      </c>
      <c r="C248" t="s">
        <v>20</v>
      </c>
      <c r="D248">
        <v>2</v>
      </c>
      <c r="E248" t="s">
        <v>16</v>
      </c>
      <c r="F248" t="s">
        <v>15</v>
      </c>
      <c r="G248">
        <v>9703</v>
      </c>
      <c r="H248">
        <v>0</v>
      </c>
      <c r="I248">
        <v>112</v>
      </c>
      <c r="J248">
        <v>360</v>
      </c>
      <c r="K248">
        <v>1</v>
      </c>
      <c r="L248" t="s">
        <v>17</v>
      </c>
      <c r="M248" t="s">
        <v>18</v>
      </c>
      <c r="N248">
        <f t="shared" si="12"/>
        <v>9703</v>
      </c>
      <c r="O248" t="str">
        <f t="shared" si="13"/>
        <v>High Income</v>
      </c>
      <c r="P248">
        <f t="shared" si="14"/>
        <v>50</v>
      </c>
      <c r="Q248" t="str">
        <f t="shared" si="15"/>
        <v>High Income</v>
      </c>
    </row>
    <row r="249" spans="1:17" x14ac:dyDescent="0.3">
      <c r="A249" t="s">
        <v>272</v>
      </c>
      <c r="B249" t="s">
        <v>14</v>
      </c>
      <c r="C249" t="s">
        <v>20</v>
      </c>
      <c r="D249">
        <v>1</v>
      </c>
      <c r="E249" t="s">
        <v>25</v>
      </c>
      <c r="F249" t="s">
        <v>15</v>
      </c>
      <c r="G249">
        <v>6608</v>
      </c>
      <c r="H249">
        <v>0</v>
      </c>
      <c r="I249">
        <v>137</v>
      </c>
      <c r="J249">
        <v>180</v>
      </c>
      <c r="K249">
        <v>1</v>
      </c>
      <c r="L249" t="s">
        <v>17</v>
      </c>
      <c r="M249" t="s">
        <v>18</v>
      </c>
      <c r="N249">
        <f t="shared" si="12"/>
        <v>6608</v>
      </c>
      <c r="O249" t="str">
        <f t="shared" si="13"/>
        <v>Medium Income</v>
      </c>
      <c r="P249">
        <f t="shared" si="14"/>
        <v>20</v>
      </c>
      <c r="Q249" t="str">
        <f t="shared" si="15"/>
        <v>Medium Income</v>
      </c>
    </row>
    <row r="250" spans="1:17" x14ac:dyDescent="0.3">
      <c r="A250" t="s">
        <v>273</v>
      </c>
      <c r="B250" t="s">
        <v>14</v>
      </c>
      <c r="C250" t="s">
        <v>20</v>
      </c>
      <c r="D250">
        <v>1</v>
      </c>
      <c r="E250" t="s">
        <v>16</v>
      </c>
      <c r="F250" t="s">
        <v>15</v>
      </c>
      <c r="G250">
        <v>2882</v>
      </c>
      <c r="H250">
        <v>1843</v>
      </c>
      <c r="I250">
        <v>123</v>
      </c>
      <c r="J250">
        <v>480</v>
      </c>
      <c r="K250">
        <v>1</v>
      </c>
      <c r="L250" t="s">
        <v>31</v>
      </c>
      <c r="M250" t="s">
        <v>18</v>
      </c>
      <c r="N250">
        <f t="shared" si="12"/>
        <v>4725</v>
      </c>
      <c r="O250" t="str">
        <f t="shared" si="13"/>
        <v>Medium Income</v>
      </c>
      <c r="P250">
        <f t="shared" si="14"/>
        <v>35</v>
      </c>
      <c r="Q250" t="str">
        <f t="shared" si="15"/>
        <v>Medium Income</v>
      </c>
    </row>
    <row r="251" spans="1:17" x14ac:dyDescent="0.3">
      <c r="A251" t="s">
        <v>274</v>
      </c>
      <c r="B251" t="s">
        <v>14</v>
      </c>
      <c r="C251" t="s">
        <v>20</v>
      </c>
      <c r="D251">
        <v>0</v>
      </c>
      <c r="E251" t="s">
        <v>16</v>
      </c>
      <c r="F251" t="s">
        <v>15</v>
      </c>
      <c r="G251">
        <v>1809</v>
      </c>
      <c r="H251">
        <v>1868</v>
      </c>
      <c r="I251">
        <v>90</v>
      </c>
      <c r="J251">
        <v>360</v>
      </c>
      <c r="K251">
        <v>1</v>
      </c>
      <c r="L251" t="s">
        <v>17</v>
      </c>
      <c r="M251" t="s">
        <v>18</v>
      </c>
      <c r="N251">
        <f t="shared" si="12"/>
        <v>3677</v>
      </c>
      <c r="O251" t="str">
        <f t="shared" si="13"/>
        <v>Medium Income</v>
      </c>
      <c r="P251">
        <f t="shared" si="14"/>
        <v>40</v>
      </c>
      <c r="Q251" t="str">
        <f t="shared" si="15"/>
        <v>Medium Income</v>
      </c>
    </row>
    <row r="252" spans="1:17" x14ac:dyDescent="0.3">
      <c r="A252" t="s">
        <v>275</v>
      </c>
      <c r="B252" t="s">
        <v>14</v>
      </c>
      <c r="C252" t="s">
        <v>20</v>
      </c>
      <c r="D252">
        <v>0</v>
      </c>
      <c r="E252" t="s">
        <v>25</v>
      </c>
      <c r="F252" t="s">
        <v>15</v>
      </c>
      <c r="G252">
        <v>1668</v>
      </c>
      <c r="H252">
        <v>3890</v>
      </c>
      <c r="I252">
        <v>201</v>
      </c>
      <c r="J252">
        <v>360</v>
      </c>
      <c r="K252">
        <v>0</v>
      </c>
      <c r="L252" t="s">
        <v>31</v>
      </c>
      <c r="M252" t="s">
        <v>22</v>
      </c>
      <c r="N252">
        <f t="shared" si="12"/>
        <v>5558</v>
      </c>
      <c r="O252" t="str">
        <f t="shared" si="13"/>
        <v>Medium Income</v>
      </c>
      <c r="P252">
        <f t="shared" si="14"/>
        <v>15</v>
      </c>
      <c r="Q252" t="str">
        <f t="shared" si="15"/>
        <v>Medium Income</v>
      </c>
    </row>
    <row r="253" spans="1:17" x14ac:dyDescent="0.3">
      <c r="A253" t="s">
        <v>276</v>
      </c>
      <c r="B253" t="s">
        <v>42</v>
      </c>
      <c r="C253" t="s">
        <v>15</v>
      </c>
      <c r="D253">
        <v>2</v>
      </c>
      <c r="E253" t="s">
        <v>16</v>
      </c>
      <c r="F253" t="s">
        <v>15</v>
      </c>
      <c r="G253">
        <v>3427</v>
      </c>
      <c r="H253">
        <v>0</v>
      </c>
      <c r="I253">
        <v>138</v>
      </c>
      <c r="J253">
        <v>360</v>
      </c>
      <c r="K253">
        <v>1</v>
      </c>
      <c r="L253" t="s">
        <v>17</v>
      </c>
      <c r="M253" t="s">
        <v>22</v>
      </c>
      <c r="N253">
        <f t="shared" si="12"/>
        <v>3427</v>
      </c>
      <c r="O253" t="str">
        <f t="shared" si="13"/>
        <v>Medium Income</v>
      </c>
      <c r="P253">
        <f t="shared" si="14"/>
        <v>40</v>
      </c>
      <c r="Q253" t="str">
        <f t="shared" si="15"/>
        <v>Medium Income</v>
      </c>
    </row>
    <row r="254" spans="1:17" x14ac:dyDescent="0.3">
      <c r="A254" t="s">
        <v>277</v>
      </c>
      <c r="B254" t="s">
        <v>14</v>
      </c>
      <c r="C254" t="s">
        <v>15</v>
      </c>
      <c r="D254">
        <v>0</v>
      </c>
      <c r="E254" t="s">
        <v>25</v>
      </c>
      <c r="F254" t="s">
        <v>20</v>
      </c>
      <c r="G254">
        <v>2583</v>
      </c>
      <c r="H254">
        <v>2167</v>
      </c>
      <c r="I254">
        <v>104</v>
      </c>
      <c r="J254">
        <v>360</v>
      </c>
      <c r="K254">
        <v>1</v>
      </c>
      <c r="L254" t="s">
        <v>21</v>
      </c>
      <c r="M254" t="s">
        <v>18</v>
      </c>
      <c r="N254">
        <f t="shared" si="12"/>
        <v>4750</v>
      </c>
      <c r="O254" t="str">
        <f t="shared" si="13"/>
        <v>Medium Income</v>
      </c>
      <c r="P254">
        <f t="shared" si="14"/>
        <v>15</v>
      </c>
      <c r="Q254" t="str">
        <f t="shared" si="15"/>
        <v>Medium Income</v>
      </c>
    </row>
    <row r="255" spans="1:17" x14ac:dyDescent="0.3">
      <c r="A255" t="s">
        <v>278</v>
      </c>
      <c r="B255" t="s">
        <v>14</v>
      </c>
      <c r="C255" t="s">
        <v>20</v>
      </c>
      <c r="D255">
        <v>1</v>
      </c>
      <c r="E255" t="s">
        <v>25</v>
      </c>
      <c r="F255" t="s">
        <v>15</v>
      </c>
      <c r="G255">
        <v>2661</v>
      </c>
      <c r="H255">
        <v>7101</v>
      </c>
      <c r="I255">
        <v>279</v>
      </c>
      <c r="J255">
        <v>180</v>
      </c>
      <c r="K255">
        <v>1</v>
      </c>
      <c r="L255" t="s">
        <v>31</v>
      </c>
      <c r="M255" t="s">
        <v>18</v>
      </c>
      <c r="N255">
        <f t="shared" si="12"/>
        <v>9762</v>
      </c>
      <c r="O255" t="str">
        <f t="shared" si="13"/>
        <v>High Income</v>
      </c>
      <c r="P255">
        <f t="shared" si="14"/>
        <v>25</v>
      </c>
      <c r="Q255" t="str">
        <f t="shared" si="15"/>
        <v>High Income</v>
      </c>
    </row>
    <row r="256" spans="1:17" x14ac:dyDescent="0.3">
      <c r="A256" t="s">
        <v>279</v>
      </c>
      <c r="B256" t="s">
        <v>14</v>
      </c>
      <c r="C256" t="s">
        <v>15</v>
      </c>
      <c r="D256">
        <v>0</v>
      </c>
      <c r="E256" t="s">
        <v>16</v>
      </c>
      <c r="F256" t="s">
        <v>20</v>
      </c>
      <c r="G256">
        <v>16250</v>
      </c>
      <c r="H256">
        <v>0</v>
      </c>
      <c r="I256">
        <v>192</v>
      </c>
      <c r="J256">
        <v>360</v>
      </c>
      <c r="K256">
        <v>0</v>
      </c>
      <c r="L256" t="s">
        <v>17</v>
      </c>
      <c r="M256" t="s">
        <v>22</v>
      </c>
      <c r="N256">
        <f t="shared" si="12"/>
        <v>16250</v>
      </c>
      <c r="O256" t="str">
        <f t="shared" si="13"/>
        <v>High Income</v>
      </c>
      <c r="P256">
        <f t="shared" si="14"/>
        <v>50</v>
      </c>
      <c r="Q256" t="str">
        <f t="shared" si="15"/>
        <v>High Income</v>
      </c>
    </row>
    <row r="257" spans="1:17" x14ac:dyDescent="0.3">
      <c r="A257" t="s">
        <v>280</v>
      </c>
      <c r="B257" t="s">
        <v>42</v>
      </c>
      <c r="C257" t="s">
        <v>15</v>
      </c>
      <c r="D257" t="s">
        <v>30</v>
      </c>
      <c r="E257" t="s">
        <v>16</v>
      </c>
      <c r="F257" t="s">
        <v>15</v>
      </c>
      <c r="G257">
        <v>3083</v>
      </c>
      <c r="H257">
        <v>0</v>
      </c>
      <c r="I257">
        <v>255</v>
      </c>
      <c r="J257">
        <v>360</v>
      </c>
      <c r="K257">
        <v>1</v>
      </c>
      <c r="L257" t="s">
        <v>21</v>
      </c>
      <c r="M257" t="s">
        <v>18</v>
      </c>
      <c r="N257">
        <f t="shared" si="12"/>
        <v>3083</v>
      </c>
      <c r="O257" t="str">
        <f t="shared" si="13"/>
        <v>Medium Income</v>
      </c>
      <c r="P257">
        <f t="shared" si="14"/>
        <v>35</v>
      </c>
      <c r="Q257" t="str">
        <f t="shared" si="15"/>
        <v>Medium Income</v>
      </c>
    </row>
    <row r="258" spans="1:17" x14ac:dyDescent="0.3">
      <c r="A258" t="s">
        <v>281</v>
      </c>
      <c r="B258" t="s">
        <v>14</v>
      </c>
      <c r="C258" t="s">
        <v>15</v>
      </c>
      <c r="D258">
        <v>0</v>
      </c>
      <c r="E258" t="s">
        <v>25</v>
      </c>
      <c r="F258" t="s">
        <v>15</v>
      </c>
      <c r="G258">
        <v>6045</v>
      </c>
      <c r="H258">
        <v>0</v>
      </c>
      <c r="I258">
        <v>115</v>
      </c>
      <c r="J258">
        <v>360</v>
      </c>
      <c r="K258">
        <v>0</v>
      </c>
      <c r="L258" t="s">
        <v>21</v>
      </c>
      <c r="M258" t="s">
        <v>22</v>
      </c>
      <c r="N258">
        <f t="shared" si="12"/>
        <v>6045</v>
      </c>
      <c r="O258" t="str">
        <f t="shared" si="13"/>
        <v>Medium Income</v>
      </c>
      <c r="P258">
        <f t="shared" si="14"/>
        <v>15</v>
      </c>
      <c r="Q258" t="str">
        <f t="shared" si="15"/>
        <v>Medium Income</v>
      </c>
    </row>
    <row r="259" spans="1:17" x14ac:dyDescent="0.3">
      <c r="A259" t="s">
        <v>282</v>
      </c>
      <c r="B259" t="s">
        <v>14</v>
      </c>
      <c r="C259" t="s">
        <v>20</v>
      </c>
      <c r="D259" t="s">
        <v>30</v>
      </c>
      <c r="E259" t="s">
        <v>16</v>
      </c>
      <c r="F259" t="s">
        <v>15</v>
      </c>
      <c r="G259">
        <v>5250</v>
      </c>
      <c r="H259">
        <v>0</v>
      </c>
      <c r="I259">
        <v>94</v>
      </c>
      <c r="J259">
        <v>360</v>
      </c>
      <c r="K259">
        <v>1</v>
      </c>
      <c r="L259" t="s">
        <v>17</v>
      </c>
      <c r="M259" t="s">
        <v>22</v>
      </c>
      <c r="N259">
        <f t="shared" ref="N259:N322" si="16">G259+H259</f>
        <v>5250</v>
      </c>
      <c r="O259" t="str">
        <f t="shared" ref="O259:O322" si="17">IF(N259&lt;=3000,"Low Income",IF(N259&lt;=8000,"Medium Income","High Income"))</f>
        <v>Medium Income</v>
      </c>
      <c r="P259">
        <f t="shared" ref="P259:P322" si="18">IF(K259="1",50,0)+IF(E259="Graduate",20,0)+IF(L259="Urban",10,5)+IF(O259="High Income",20,IF(O259="Medium Income",10,0))</f>
        <v>40</v>
      </c>
      <c r="Q259" t="str">
        <f t="shared" ref="Q259:Q322" si="19">IF(N259&lt;=3000,"Low Income",IF(N259&lt;=8000,"Medium Income","High Income"))</f>
        <v>Medium Income</v>
      </c>
    </row>
    <row r="260" spans="1:17" x14ac:dyDescent="0.3">
      <c r="A260" t="s">
        <v>283</v>
      </c>
      <c r="B260" t="s">
        <v>14</v>
      </c>
      <c r="C260" t="s">
        <v>20</v>
      </c>
      <c r="D260">
        <v>0</v>
      </c>
      <c r="E260" t="s">
        <v>16</v>
      </c>
      <c r="F260" t="s">
        <v>15</v>
      </c>
      <c r="G260">
        <v>14683</v>
      </c>
      <c r="H260">
        <v>2100</v>
      </c>
      <c r="I260">
        <v>304</v>
      </c>
      <c r="J260">
        <v>360</v>
      </c>
      <c r="K260">
        <v>1</v>
      </c>
      <c r="L260" t="s">
        <v>21</v>
      </c>
      <c r="M260" t="s">
        <v>22</v>
      </c>
      <c r="N260">
        <f t="shared" si="16"/>
        <v>16783</v>
      </c>
      <c r="O260" t="str">
        <f t="shared" si="17"/>
        <v>High Income</v>
      </c>
      <c r="P260">
        <f t="shared" si="18"/>
        <v>45</v>
      </c>
      <c r="Q260" t="str">
        <f t="shared" si="19"/>
        <v>High Income</v>
      </c>
    </row>
    <row r="261" spans="1:17" x14ac:dyDescent="0.3">
      <c r="A261" t="s">
        <v>284</v>
      </c>
      <c r="B261" t="s">
        <v>14</v>
      </c>
      <c r="C261" t="s">
        <v>20</v>
      </c>
      <c r="D261" t="s">
        <v>30</v>
      </c>
      <c r="E261" t="s">
        <v>25</v>
      </c>
      <c r="F261" t="s">
        <v>15</v>
      </c>
      <c r="G261">
        <v>4931</v>
      </c>
      <c r="H261">
        <v>0</v>
      </c>
      <c r="I261">
        <v>128</v>
      </c>
      <c r="J261">
        <v>360</v>
      </c>
      <c r="L261" t="s">
        <v>31</v>
      </c>
      <c r="M261" t="s">
        <v>22</v>
      </c>
      <c r="N261">
        <f t="shared" si="16"/>
        <v>4931</v>
      </c>
      <c r="O261" t="str">
        <f t="shared" si="17"/>
        <v>Medium Income</v>
      </c>
      <c r="P261">
        <f t="shared" si="18"/>
        <v>15</v>
      </c>
      <c r="Q261" t="str">
        <f t="shared" si="19"/>
        <v>Medium Income</v>
      </c>
    </row>
    <row r="262" spans="1:17" x14ac:dyDescent="0.3">
      <c r="A262" t="s">
        <v>285</v>
      </c>
      <c r="B262" t="s">
        <v>14</v>
      </c>
      <c r="C262" t="s">
        <v>20</v>
      </c>
      <c r="D262">
        <v>1</v>
      </c>
      <c r="E262" t="s">
        <v>16</v>
      </c>
      <c r="F262" t="s">
        <v>15</v>
      </c>
      <c r="G262">
        <v>6083</v>
      </c>
      <c r="H262">
        <v>4250</v>
      </c>
      <c r="I262">
        <v>330</v>
      </c>
      <c r="J262">
        <v>360</v>
      </c>
      <c r="L262" t="s">
        <v>17</v>
      </c>
      <c r="M262" t="s">
        <v>18</v>
      </c>
      <c r="N262">
        <f t="shared" si="16"/>
        <v>10333</v>
      </c>
      <c r="O262" t="str">
        <f t="shared" si="17"/>
        <v>High Income</v>
      </c>
      <c r="P262">
        <f t="shared" si="18"/>
        <v>50</v>
      </c>
      <c r="Q262" t="str">
        <f t="shared" si="19"/>
        <v>High Income</v>
      </c>
    </row>
    <row r="263" spans="1:17" x14ac:dyDescent="0.3">
      <c r="A263" t="s">
        <v>286</v>
      </c>
      <c r="B263" t="s">
        <v>14</v>
      </c>
      <c r="C263" t="s">
        <v>15</v>
      </c>
      <c r="D263">
        <v>0</v>
      </c>
      <c r="E263" t="s">
        <v>16</v>
      </c>
      <c r="F263" t="s">
        <v>15</v>
      </c>
      <c r="G263">
        <v>2060</v>
      </c>
      <c r="H263">
        <v>2209</v>
      </c>
      <c r="I263">
        <v>134</v>
      </c>
      <c r="J263">
        <v>360</v>
      </c>
      <c r="K263">
        <v>1</v>
      </c>
      <c r="L263" t="s">
        <v>31</v>
      </c>
      <c r="M263" t="s">
        <v>18</v>
      </c>
      <c r="N263">
        <f t="shared" si="16"/>
        <v>4269</v>
      </c>
      <c r="O263" t="str">
        <f t="shared" si="17"/>
        <v>Medium Income</v>
      </c>
      <c r="P263">
        <f t="shared" si="18"/>
        <v>35</v>
      </c>
      <c r="Q263" t="str">
        <f t="shared" si="19"/>
        <v>Medium Income</v>
      </c>
    </row>
    <row r="264" spans="1:17" x14ac:dyDescent="0.3">
      <c r="A264" t="s">
        <v>287</v>
      </c>
      <c r="B264" t="s">
        <v>42</v>
      </c>
      <c r="C264" t="s">
        <v>15</v>
      </c>
      <c r="D264">
        <v>1</v>
      </c>
      <c r="E264" t="s">
        <v>16</v>
      </c>
      <c r="F264" t="s">
        <v>15</v>
      </c>
      <c r="G264">
        <v>3481</v>
      </c>
      <c r="H264">
        <v>0</v>
      </c>
      <c r="I264">
        <v>155</v>
      </c>
      <c r="J264">
        <v>36</v>
      </c>
      <c r="K264">
        <v>1</v>
      </c>
      <c r="L264" t="s">
        <v>31</v>
      </c>
      <c r="M264" t="s">
        <v>22</v>
      </c>
      <c r="N264">
        <f t="shared" si="16"/>
        <v>3481</v>
      </c>
      <c r="O264" t="str">
        <f t="shared" si="17"/>
        <v>Medium Income</v>
      </c>
      <c r="P264">
        <f t="shared" si="18"/>
        <v>35</v>
      </c>
      <c r="Q264" t="str">
        <f t="shared" si="19"/>
        <v>Medium Income</v>
      </c>
    </row>
    <row r="265" spans="1:17" x14ac:dyDescent="0.3">
      <c r="A265" t="s">
        <v>288</v>
      </c>
      <c r="B265" t="s">
        <v>42</v>
      </c>
      <c r="C265" t="s">
        <v>15</v>
      </c>
      <c r="D265">
        <v>0</v>
      </c>
      <c r="E265" t="s">
        <v>16</v>
      </c>
      <c r="F265" t="s">
        <v>15</v>
      </c>
      <c r="G265">
        <v>7200</v>
      </c>
      <c r="H265">
        <v>0</v>
      </c>
      <c r="I265">
        <v>120</v>
      </c>
      <c r="J265">
        <v>360</v>
      </c>
      <c r="K265">
        <v>1</v>
      </c>
      <c r="L265" t="s">
        <v>21</v>
      </c>
      <c r="M265" t="s">
        <v>18</v>
      </c>
      <c r="N265">
        <f t="shared" si="16"/>
        <v>7200</v>
      </c>
      <c r="O265" t="str">
        <f t="shared" si="17"/>
        <v>Medium Income</v>
      </c>
      <c r="P265">
        <f t="shared" si="18"/>
        <v>35</v>
      </c>
      <c r="Q265" t="str">
        <f t="shared" si="19"/>
        <v>Medium Income</v>
      </c>
    </row>
    <row r="266" spans="1:17" x14ac:dyDescent="0.3">
      <c r="A266" t="s">
        <v>289</v>
      </c>
      <c r="B266" t="s">
        <v>14</v>
      </c>
      <c r="C266" t="s">
        <v>15</v>
      </c>
      <c r="D266">
        <v>0</v>
      </c>
      <c r="E266" t="s">
        <v>16</v>
      </c>
      <c r="F266" t="s">
        <v>20</v>
      </c>
      <c r="G266">
        <v>5166</v>
      </c>
      <c r="H266">
        <v>0</v>
      </c>
      <c r="I266">
        <v>128</v>
      </c>
      <c r="J266">
        <v>360</v>
      </c>
      <c r="K266">
        <v>1</v>
      </c>
      <c r="L266" t="s">
        <v>31</v>
      </c>
      <c r="M266" t="s">
        <v>18</v>
      </c>
      <c r="N266">
        <f t="shared" si="16"/>
        <v>5166</v>
      </c>
      <c r="O266" t="str">
        <f t="shared" si="17"/>
        <v>Medium Income</v>
      </c>
      <c r="P266">
        <f t="shared" si="18"/>
        <v>35</v>
      </c>
      <c r="Q266" t="str">
        <f t="shared" si="19"/>
        <v>Medium Income</v>
      </c>
    </row>
    <row r="267" spans="1:17" x14ac:dyDescent="0.3">
      <c r="A267" t="s">
        <v>290</v>
      </c>
      <c r="B267" t="s">
        <v>14</v>
      </c>
      <c r="C267" t="s">
        <v>15</v>
      </c>
      <c r="D267">
        <v>0</v>
      </c>
      <c r="E267" t="s">
        <v>16</v>
      </c>
      <c r="F267" t="s">
        <v>15</v>
      </c>
      <c r="G267">
        <v>4095</v>
      </c>
      <c r="H267">
        <v>3447</v>
      </c>
      <c r="I267">
        <v>151</v>
      </c>
      <c r="J267">
        <v>360</v>
      </c>
      <c r="K267">
        <v>1</v>
      </c>
      <c r="L267" t="s">
        <v>21</v>
      </c>
      <c r="M267" t="s">
        <v>18</v>
      </c>
      <c r="N267">
        <f t="shared" si="16"/>
        <v>7542</v>
      </c>
      <c r="O267" t="str">
        <f t="shared" si="17"/>
        <v>Medium Income</v>
      </c>
      <c r="P267">
        <f t="shared" si="18"/>
        <v>35</v>
      </c>
      <c r="Q267" t="str">
        <f t="shared" si="19"/>
        <v>Medium Income</v>
      </c>
    </row>
    <row r="268" spans="1:17" x14ac:dyDescent="0.3">
      <c r="A268" t="s">
        <v>291</v>
      </c>
      <c r="B268" t="s">
        <v>14</v>
      </c>
      <c r="C268" t="s">
        <v>20</v>
      </c>
      <c r="D268">
        <v>2</v>
      </c>
      <c r="E268" t="s">
        <v>16</v>
      </c>
      <c r="F268" t="s">
        <v>15</v>
      </c>
      <c r="G268">
        <v>4708</v>
      </c>
      <c r="H268">
        <v>1387</v>
      </c>
      <c r="I268">
        <v>150</v>
      </c>
      <c r="J268">
        <v>360</v>
      </c>
      <c r="K268">
        <v>1</v>
      </c>
      <c r="L268" t="s">
        <v>31</v>
      </c>
      <c r="M268" t="s">
        <v>18</v>
      </c>
      <c r="N268">
        <f t="shared" si="16"/>
        <v>6095</v>
      </c>
      <c r="O268" t="str">
        <f t="shared" si="17"/>
        <v>Medium Income</v>
      </c>
      <c r="P268">
        <f t="shared" si="18"/>
        <v>35</v>
      </c>
      <c r="Q268" t="str">
        <f t="shared" si="19"/>
        <v>Medium Income</v>
      </c>
    </row>
    <row r="269" spans="1:17" x14ac:dyDescent="0.3">
      <c r="A269" t="s">
        <v>292</v>
      </c>
      <c r="B269" t="s">
        <v>14</v>
      </c>
      <c r="C269" t="s">
        <v>20</v>
      </c>
      <c r="D269" t="s">
        <v>30</v>
      </c>
      <c r="E269" t="s">
        <v>16</v>
      </c>
      <c r="F269" t="s">
        <v>15</v>
      </c>
      <c r="G269">
        <v>4333</v>
      </c>
      <c r="H269">
        <v>1811</v>
      </c>
      <c r="I269">
        <v>160</v>
      </c>
      <c r="J269">
        <v>360</v>
      </c>
      <c r="K269">
        <v>0</v>
      </c>
      <c r="L269" t="s">
        <v>17</v>
      </c>
      <c r="M269" t="s">
        <v>18</v>
      </c>
      <c r="N269">
        <f t="shared" si="16"/>
        <v>6144</v>
      </c>
      <c r="O269" t="str">
        <f t="shared" si="17"/>
        <v>Medium Income</v>
      </c>
      <c r="P269">
        <f t="shared" si="18"/>
        <v>40</v>
      </c>
      <c r="Q269" t="str">
        <f t="shared" si="19"/>
        <v>Medium Income</v>
      </c>
    </row>
    <row r="270" spans="1:17" x14ac:dyDescent="0.3">
      <c r="A270" t="s">
        <v>293</v>
      </c>
      <c r="B270" t="s">
        <v>42</v>
      </c>
      <c r="C270" t="s">
        <v>15</v>
      </c>
      <c r="D270">
        <v>0</v>
      </c>
      <c r="E270" t="s">
        <v>16</v>
      </c>
      <c r="G270">
        <v>3418</v>
      </c>
      <c r="H270">
        <v>0</v>
      </c>
      <c r="I270">
        <v>135</v>
      </c>
      <c r="J270">
        <v>360</v>
      </c>
      <c r="K270">
        <v>1</v>
      </c>
      <c r="L270" t="s">
        <v>21</v>
      </c>
      <c r="M270" t="s">
        <v>22</v>
      </c>
      <c r="N270">
        <f t="shared" si="16"/>
        <v>3418</v>
      </c>
      <c r="O270" t="str">
        <f t="shared" si="17"/>
        <v>Medium Income</v>
      </c>
      <c r="P270">
        <f t="shared" si="18"/>
        <v>35</v>
      </c>
      <c r="Q270" t="str">
        <f t="shared" si="19"/>
        <v>Medium Income</v>
      </c>
    </row>
    <row r="271" spans="1:17" x14ac:dyDescent="0.3">
      <c r="A271" t="s">
        <v>294</v>
      </c>
      <c r="B271" t="s">
        <v>42</v>
      </c>
      <c r="C271" t="s">
        <v>15</v>
      </c>
      <c r="D271">
        <v>1</v>
      </c>
      <c r="E271" t="s">
        <v>16</v>
      </c>
      <c r="F271" t="s">
        <v>15</v>
      </c>
      <c r="G271">
        <v>2876</v>
      </c>
      <c r="H271">
        <v>1560</v>
      </c>
      <c r="I271">
        <v>90</v>
      </c>
      <c r="J271">
        <v>360</v>
      </c>
      <c r="K271">
        <v>1</v>
      </c>
      <c r="L271" t="s">
        <v>17</v>
      </c>
      <c r="M271" t="s">
        <v>18</v>
      </c>
      <c r="N271">
        <f t="shared" si="16"/>
        <v>4436</v>
      </c>
      <c r="O271" t="str">
        <f t="shared" si="17"/>
        <v>Medium Income</v>
      </c>
      <c r="P271">
        <f t="shared" si="18"/>
        <v>40</v>
      </c>
      <c r="Q271" t="str">
        <f t="shared" si="19"/>
        <v>Medium Income</v>
      </c>
    </row>
    <row r="272" spans="1:17" x14ac:dyDescent="0.3">
      <c r="A272" t="s">
        <v>295</v>
      </c>
      <c r="B272" t="s">
        <v>42</v>
      </c>
      <c r="C272" t="s">
        <v>15</v>
      </c>
      <c r="D272">
        <v>0</v>
      </c>
      <c r="E272" t="s">
        <v>16</v>
      </c>
      <c r="F272" t="s">
        <v>15</v>
      </c>
      <c r="G272">
        <v>3237</v>
      </c>
      <c r="H272">
        <v>0</v>
      </c>
      <c r="I272">
        <v>30</v>
      </c>
      <c r="J272">
        <v>360</v>
      </c>
      <c r="K272">
        <v>1</v>
      </c>
      <c r="L272" t="s">
        <v>17</v>
      </c>
      <c r="M272" t="s">
        <v>18</v>
      </c>
      <c r="N272">
        <f t="shared" si="16"/>
        <v>3237</v>
      </c>
      <c r="O272" t="str">
        <f t="shared" si="17"/>
        <v>Medium Income</v>
      </c>
      <c r="P272">
        <f t="shared" si="18"/>
        <v>40</v>
      </c>
      <c r="Q272" t="str">
        <f t="shared" si="19"/>
        <v>Medium Income</v>
      </c>
    </row>
    <row r="273" spans="1:17" x14ac:dyDescent="0.3">
      <c r="A273" t="s">
        <v>296</v>
      </c>
      <c r="B273" t="s">
        <v>14</v>
      </c>
      <c r="C273" t="s">
        <v>20</v>
      </c>
      <c r="D273">
        <v>0</v>
      </c>
      <c r="E273" t="s">
        <v>16</v>
      </c>
      <c r="F273" t="s">
        <v>15</v>
      </c>
      <c r="G273">
        <v>11146</v>
      </c>
      <c r="H273">
        <v>0</v>
      </c>
      <c r="I273">
        <v>136</v>
      </c>
      <c r="J273">
        <v>360</v>
      </c>
      <c r="K273">
        <v>1</v>
      </c>
      <c r="L273" t="s">
        <v>17</v>
      </c>
      <c r="M273" t="s">
        <v>18</v>
      </c>
      <c r="N273">
        <f t="shared" si="16"/>
        <v>11146</v>
      </c>
      <c r="O273" t="str">
        <f t="shared" si="17"/>
        <v>High Income</v>
      </c>
      <c r="P273">
        <f t="shared" si="18"/>
        <v>50</v>
      </c>
      <c r="Q273" t="str">
        <f t="shared" si="19"/>
        <v>High Income</v>
      </c>
    </row>
    <row r="274" spans="1:17" x14ac:dyDescent="0.3">
      <c r="A274" t="s">
        <v>297</v>
      </c>
      <c r="B274" t="s">
        <v>14</v>
      </c>
      <c r="C274" t="s">
        <v>15</v>
      </c>
      <c r="D274">
        <v>0</v>
      </c>
      <c r="E274" t="s">
        <v>16</v>
      </c>
      <c r="F274" t="s">
        <v>15</v>
      </c>
      <c r="G274">
        <v>2833</v>
      </c>
      <c r="H274">
        <v>1857</v>
      </c>
      <c r="I274">
        <v>126</v>
      </c>
      <c r="J274">
        <v>360</v>
      </c>
      <c r="K274">
        <v>1</v>
      </c>
      <c r="L274" t="s">
        <v>21</v>
      </c>
      <c r="M274" t="s">
        <v>18</v>
      </c>
      <c r="N274">
        <f t="shared" si="16"/>
        <v>4690</v>
      </c>
      <c r="O274" t="str">
        <f t="shared" si="17"/>
        <v>Medium Income</v>
      </c>
      <c r="P274">
        <f t="shared" si="18"/>
        <v>35</v>
      </c>
      <c r="Q274" t="str">
        <f t="shared" si="19"/>
        <v>Medium Income</v>
      </c>
    </row>
    <row r="275" spans="1:17" x14ac:dyDescent="0.3">
      <c r="A275" t="s">
        <v>298</v>
      </c>
      <c r="B275" t="s">
        <v>14</v>
      </c>
      <c r="C275" t="s">
        <v>20</v>
      </c>
      <c r="D275">
        <v>0</v>
      </c>
      <c r="E275" t="s">
        <v>16</v>
      </c>
      <c r="F275" t="s">
        <v>15</v>
      </c>
      <c r="G275">
        <v>2620</v>
      </c>
      <c r="H275">
        <v>2223</v>
      </c>
      <c r="I275">
        <v>150</v>
      </c>
      <c r="J275">
        <v>360</v>
      </c>
      <c r="K275">
        <v>1</v>
      </c>
      <c r="L275" t="s">
        <v>31</v>
      </c>
      <c r="M275" t="s">
        <v>18</v>
      </c>
      <c r="N275">
        <f t="shared" si="16"/>
        <v>4843</v>
      </c>
      <c r="O275" t="str">
        <f t="shared" si="17"/>
        <v>Medium Income</v>
      </c>
      <c r="P275">
        <f t="shared" si="18"/>
        <v>35</v>
      </c>
      <c r="Q275" t="str">
        <f t="shared" si="19"/>
        <v>Medium Income</v>
      </c>
    </row>
    <row r="276" spans="1:17" x14ac:dyDescent="0.3">
      <c r="A276" t="s">
        <v>299</v>
      </c>
      <c r="B276" t="s">
        <v>14</v>
      </c>
      <c r="C276" t="s">
        <v>20</v>
      </c>
      <c r="D276">
        <v>2</v>
      </c>
      <c r="E276" t="s">
        <v>16</v>
      </c>
      <c r="F276" t="s">
        <v>15</v>
      </c>
      <c r="G276">
        <v>3900</v>
      </c>
      <c r="H276">
        <v>0</v>
      </c>
      <c r="I276">
        <v>90</v>
      </c>
      <c r="J276">
        <v>360</v>
      </c>
      <c r="K276">
        <v>1</v>
      </c>
      <c r="L276" t="s">
        <v>31</v>
      </c>
      <c r="M276" t="s">
        <v>18</v>
      </c>
      <c r="N276">
        <f t="shared" si="16"/>
        <v>3900</v>
      </c>
      <c r="O276" t="str">
        <f t="shared" si="17"/>
        <v>Medium Income</v>
      </c>
      <c r="P276">
        <f t="shared" si="18"/>
        <v>35</v>
      </c>
      <c r="Q276" t="str">
        <f t="shared" si="19"/>
        <v>Medium Income</v>
      </c>
    </row>
    <row r="277" spans="1:17" x14ac:dyDescent="0.3">
      <c r="A277" t="s">
        <v>300</v>
      </c>
      <c r="B277" t="s">
        <v>14</v>
      </c>
      <c r="C277" t="s">
        <v>20</v>
      </c>
      <c r="D277">
        <v>1</v>
      </c>
      <c r="E277" t="s">
        <v>16</v>
      </c>
      <c r="F277" t="s">
        <v>15</v>
      </c>
      <c r="G277">
        <v>2750</v>
      </c>
      <c r="H277">
        <v>1842</v>
      </c>
      <c r="I277">
        <v>115</v>
      </c>
      <c r="J277">
        <v>360</v>
      </c>
      <c r="K277">
        <v>1</v>
      </c>
      <c r="L277" t="s">
        <v>31</v>
      </c>
      <c r="M277" t="s">
        <v>18</v>
      </c>
      <c r="N277">
        <f t="shared" si="16"/>
        <v>4592</v>
      </c>
      <c r="O277" t="str">
        <f t="shared" si="17"/>
        <v>Medium Income</v>
      </c>
      <c r="P277">
        <f t="shared" si="18"/>
        <v>35</v>
      </c>
      <c r="Q277" t="str">
        <f t="shared" si="19"/>
        <v>Medium Income</v>
      </c>
    </row>
    <row r="278" spans="1:17" x14ac:dyDescent="0.3">
      <c r="A278" t="s">
        <v>301</v>
      </c>
      <c r="B278" t="s">
        <v>14</v>
      </c>
      <c r="C278" t="s">
        <v>20</v>
      </c>
      <c r="D278">
        <v>0</v>
      </c>
      <c r="E278" t="s">
        <v>16</v>
      </c>
      <c r="F278" t="s">
        <v>15</v>
      </c>
      <c r="G278">
        <v>3993</v>
      </c>
      <c r="H278">
        <v>3274</v>
      </c>
      <c r="I278">
        <v>207</v>
      </c>
      <c r="J278">
        <v>360</v>
      </c>
      <c r="K278">
        <v>1</v>
      </c>
      <c r="L278" t="s">
        <v>31</v>
      </c>
      <c r="M278" t="s">
        <v>18</v>
      </c>
      <c r="N278">
        <f t="shared" si="16"/>
        <v>7267</v>
      </c>
      <c r="O278" t="str">
        <f t="shared" si="17"/>
        <v>Medium Income</v>
      </c>
      <c r="P278">
        <f t="shared" si="18"/>
        <v>35</v>
      </c>
      <c r="Q278" t="str">
        <f t="shared" si="19"/>
        <v>Medium Income</v>
      </c>
    </row>
    <row r="279" spans="1:17" x14ac:dyDescent="0.3">
      <c r="A279" t="s">
        <v>302</v>
      </c>
      <c r="B279" t="s">
        <v>14</v>
      </c>
      <c r="C279" t="s">
        <v>20</v>
      </c>
      <c r="D279">
        <v>0</v>
      </c>
      <c r="E279" t="s">
        <v>16</v>
      </c>
      <c r="F279" t="s">
        <v>15</v>
      </c>
      <c r="G279">
        <v>3103</v>
      </c>
      <c r="H279">
        <v>1300</v>
      </c>
      <c r="I279">
        <v>80</v>
      </c>
      <c r="J279">
        <v>360</v>
      </c>
      <c r="K279">
        <v>1</v>
      </c>
      <c r="L279" t="s">
        <v>17</v>
      </c>
      <c r="M279" t="s">
        <v>18</v>
      </c>
      <c r="N279">
        <f t="shared" si="16"/>
        <v>4403</v>
      </c>
      <c r="O279" t="str">
        <f t="shared" si="17"/>
        <v>Medium Income</v>
      </c>
      <c r="P279">
        <f t="shared" si="18"/>
        <v>40</v>
      </c>
      <c r="Q279" t="str">
        <f t="shared" si="19"/>
        <v>Medium Income</v>
      </c>
    </row>
    <row r="280" spans="1:17" x14ac:dyDescent="0.3">
      <c r="A280" t="s">
        <v>303</v>
      </c>
      <c r="B280" t="s">
        <v>14</v>
      </c>
      <c r="C280" t="s">
        <v>20</v>
      </c>
      <c r="D280">
        <v>0</v>
      </c>
      <c r="E280" t="s">
        <v>16</v>
      </c>
      <c r="F280" t="s">
        <v>15</v>
      </c>
      <c r="G280">
        <v>14583</v>
      </c>
      <c r="H280">
        <v>0</v>
      </c>
      <c r="I280">
        <v>436</v>
      </c>
      <c r="J280">
        <v>360</v>
      </c>
      <c r="K280">
        <v>1</v>
      </c>
      <c r="L280" t="s">
        <v>31</v>
      </c>
      <c r="M280" t="s">
        <v>18</v>
      </c>
      <c r="N280">
        <f t="shared" si="16"/>
        <v>14583</v>
      </c>
      <c r="O280" t="str">
        <f t="shared" si="17"/>
        <v>High Income</v>
      </c>
      <c r="P280">
        <f t="shared" si="18"/>
        <v>45</v>
      </c>
      <c r="Q280" t="str">
        <f t="shared" si="19"/>
        <v>High Income</v>
      </c>
    </row>
    <row r="281" spans="1:17" x14ac:dyDescent="0.3">
      <c r="A281" t="s">
        <v>304</v>
      </c>
      <c r="B281" t="s">
        <v>42</v>
      </c>
      <c r="C281" t="s">
        <v>20</v>
      </c>
      <c r="D281">
        <v>0</v>
      </c>
      <c r="E281" t="s">
        <v>25</v>
      </c>
      <c r="F281" t="s">
        <v>15</v>
      </c>
      <c r="G281">
        <v>4100</v>
      </c>
      <c r="H281">
        <v>0</v>
      </c>
      <c r="I281">
        <v>124</v>
      </c>
      <c r="J281">
        <v>360</v>
      </c>
      <c r="L281" t="s">
        <v>21</v>
      </c>
      <c r="M281" t="s">
        <v>18</v>
      </c>
      <c r="N281">
        <f t="shared" si="16"/>
        <v>4100</v>
      </c>
      <c r="O281" t="str">
        <f t="shared" si="17"/>
        <v>Medium Income</v>
      </c>
      <c r="P281">
        <f t="shared" si="18"/>
        <v>15</v>
      </c>
      <c r="Q281" t="str">
        <f t="shared" si="19"/>
        <v>Medium Income</v>
      </c>
    </row>
    <row r="282" spans="1:17" x14ac:dyDescent="0.3">
      <c r="A282" t="s">
        <v>305</v>
      </c>
      <c r="B282" t="s">
        <v>14</v>
      </c>
      <c r="C282" t="s">
        <v>15</v>
      </c>
      <c r="D282">
        <v>1</v>
      </c>
      <c r="E282" t="s">
        <v>25</v>
      </c>
      <c r="F282" t="s">
        <v>20</v>
      </c>
      <c r="G282">
        <v>4053</v>
      </c>
      <c r="H282">
        <v>2426</v>
      </c>
      <c r="I282">
        <v>158</v>
      </c>
      <c r="J282">
        <v>360</v>
      </c>
      <c r="K282">
        <v>0</v>
      </c>
      <c r="L282" t="s">
        <v>17</v>
      </c>
      <c r="M282" t="s">
        <v>22</v>
      </c>
      <c r="N282">
        <f t="shared" si="16"/>
        <v>6479</v>
      </c>
      <c r="O282" t="str">
        <f t="shared" si="17"/>
        <v>Medium Income</v>
      </c>
      <c r="P282">
        <f t="shared" si="18"/>
        <v>20</v>
      </c>
      <c r="Q282" t="str">
        <f t="shared" si="19"/>
        <v>Medium Income</v>
      </c>
    </row>
    <row r="283" spans="1:17" x14ac:dyDescent="0.3">
      <c r="A283" t="s">
        <v>306</v>
      </c>
      <c r="B283" t="s">
        <v>14</v>
      </c>
      <c r="C283" t="s">
        <v>20</v>
      </c>
      <c r="D283">
        <v>0</v>
      </c>
      <c r="E283" t="s">
        <v>16</v>
      </c>
      <c r="F283" t="s">
        <v>15</v>
      </c>
      <c r="G283">
        <v>3927</v>
      </c>
      <c r="H283">
        <v>800</v>
      </c>
      <c r="I283">
        <v>112</v>
      </c>
      <c r="J283">
        <v>360</v>
      </c>
      <c r="K283">
        <v>1</v>
      </c>
      <c r="L283" t="s">
        <v>31</v>
      </c>
      <c r="M283" t="s">
        <v>18</v>
      </c>
      <c r="N283">
        <f t="shared" si="16"/>
        <v>4727</v>
      </c>
      <c r="O283" t="str">
        <f t="shared" si="17"/>
        <v>Medium Income</v>
      </c>
      <c r="P283">
        <f t="shared" si="18"/>
        <v>35</v>
      </c>
      <c r="Q283" t="str">
        <f t="shared" si="19"/>
        <v>Medium Income</v>
      </c>
    </row>
    <row r="284" spans="1:17" x14ac:dyDescent="0.3">
      <c r="A284" t="s">
        <v>307</v>
      </c>
      <c r="B284" t="s">
        <v>14</v>
      </c>
      <c r="C284" t="s">
        <v>20</v>
      </c>
      <c r="D284">
        <v>2</v>
      </c>
      <c r="E284" t="s">
        <v>16</v>
      </c>
      <c r="F284" t="s">
        <v>15</v>
      </c>
      <c r="G284">
        <v>2301</v>
      </c>
      <c r="H284">
        <v>985.79998780000005</v>
      </c>
      <c r="I284">
        <v>78</v>
      </c>
      <c r="J284">
        <v>180</v>
      </c>
      <c r="K284">
        <v>1</v>
      </c>
      <c r="L284" t="s">
        <v>17</v>
      </c>
      <c r="M284" t="s">
        <v>18</v>
      </c>
      <c r="N284">
        <f t="shared" si="16"/>
        <v>3286.7999878000001</v>
      </c>
      <c r="O284" t="str">
        <f t="shared" si="17"/>
        <v>Medium Income</v>
      </c>
      <c r="P284">
        <f t="shared" si="18"/>
        <v>40</v>
      </c>
      <c r="Q284" t="str">
        <f t="shared" si="19"/>
        <v>Medium Income</v>
      </c>
    </row>
    <row r="285" spans="1:17" x14ac:dyDescent="0.3">
      <c r="A285" t="s">
        <v>308</v>
      </c>
      <c r="B285" t="s">
        <v>42</v>
      </c>
      <c r="C285" t="s">
        <v>15</v>
      </c>
      <c r="D285">
        <v>0</v>
      </c>
      <c r="E285" t="s">
        <v>16</v>
      </c>
      <c r="F285" t="s">
        <v>15</v>
      </c>
      <c r="G285">
        <v>1811</v>
      </c>
      <c r="H285">
        <v>1666</v>
      </c>
      <c r="I285">
        <v>54</v>
      </c>
      <c r="J285">
        <v>360</v>
      </c>
      <c r="K285">
        <v>1</v>
      </c>
      <c r="L285" t="s">
        <v>17</v>
      </c>
      <c r="M285" t="s">
        <v>18</v>
      </c>
      <c r="N285">
        <f t="shared" si="16"/>
        <v>3477</v>
      </c>
      <c r="O285" t="str">
        <f t="shared" si="17"/>
        <v>Medium Income</v>
      </c>
      <c r="P285">
        <f t="shared" si="18"/>
        <v>40</v>
      </c>
      <c r="Q285" t="str">
        <f t="shared" si="19"/>
        <v>Medium Income</v>
      </c>
    </row>
    <row r="286" spans="1:17" x14ac:dyDescent="0.3">
      <c r="A286" t="s">
        <v>309</v>
      </c>
      <c r="B286" t="s">
        <v>14</v>
      </c>
      <c r="C286" t="s">
        <v>20</v>
      </c>
      <c r="D286">
        <v>0</v>
      </c>
      <c r="E286" t="s">
        <v>16</v>
      </c>
      <c r="F286" t="s">
        <v>15</v>
      </c>
      <c r="G286">
        <v>20667</v>
      </c>
      <c r="H286">
        <v>0</v>
      </c>
      <c r="J286">
        <v>360</v>
      </c>
      <c r="K286">
        <v>1</v>
      </c>
      <c r="L286" t="s">
        <v>21</v>
      </c>
      <c r="M286" t="s">
        <v>22</v>
      </c>
      <c r="N286">
        <f t="shared" si="16"/>
        <v>20667</v>
      </c>
      <c r="O286" t="str">
        <f t="shared" si="17"/>
        <v>High Income</v>
      </c>
      <c r="P286">
        <f t="shared" si="18"/>
        <v>45</v>
      </c>
      <c r="Q286" t="str">
        <f t="shared" si="19"/>
        <v>High Income</v>
      </c>
    </row>
    <row r="287" spans="1:17" x14ac:dyDescent="0.3">
      <c r="A287" t="s">
        <v>310</v>
      </c>
      <c r="B287" t="s">
        <v>14</v>
      </c>
      <c r="C287" t="s">
        <v>15</v>
      </c>
      <c r="D287">
        <v>0</v>
      </c>
      <c r="E287" t="s">
        <v>16</v>
      </c>
      <c r="F287" t="s">
        <v>15</v>
      </c>
      <c r="G287">
        <v>3158</v>
      </c>
      <c r="H287">
        <v>3053</v>
      </c>
      <c r="I287">
        <v>89</v>
      </c>
      <c r="J287">
        <v>360</v>
      </c>
      <c r="K287">
        <v>1</v>
      </c>
      <c r="L287" t="s">
        <v>21</v>
      </c>
      <c r="M287" t="s">
        <v>18</v>
      </c>
      <c r="N287">
        <f t="shared" si="16"/>
        <v>6211</v>
      </c>
      <c r="O287" t="str">
        <f t="shared" si="17"/>
        <v>Medium Income</v>
      </c>
      <c r="P287">
        <f t="shared" si="18"/>
        <v>35</v>
      </c>
      <c r="Q287" t="str">
        <f t="shared" si="19"/>
        <v>Medium Income</v>
      </c>
    </row>
    <row r="288" spans="1:17" x14ac:dyDescent="0.3">
      <c r="A288" t="s">
        <v>311</v>
      </c>
      <c r="B288" t="s">
        <v>42</v>
      </c>
      <c r="C288" t="s">
        <v>15</v>
      </c>
      <c r="D288">
        <v>0</v>
      </c>
      <c r="E288" t="s">
        <v>16</v>
      </c>
      <c r="F288" t="s">
        <v>20</v>
      </c>
      <c r="G288">
        <v>2600</v>
      </c>
      <c r="H288">
        <v>1717</v>
      </c>
      <c r="I288">
        <v>99</v>
      </c>
      <c r="J288">
        <v>300</v>
      </c>
      <c r="K288">
        <v>1</v>
      </c>
      <c r="L288" t="s">
        <v>31</v>
      </c>
      <c r="M288" t="s">
        <v>22</v>
      </c>
      <c r="N288">
        <f t="shared" si="16"/>
        <v>4317</v>
      </c>
      <c r="O288" t="str">
        <f t="shared" si="17"/>
        <v>Medium Income</v>
      </c>
      <c r="P288">
        <f t="shared" si="18"/>
        <v>35</v>
      </c>
      <c r="Q288" t="str">
        <f t="shared" si="19"/>
        <v>Medium Income</v>
      </c>
    </row>
    <row r="289" spans="1:17" x14ac:dyDescent="0.3">
      <c r="A289" t="s">
        <v>312</v>
      </c>
      <c r="B289" t="s">
        <v>14</v>
      </c>
      <c r="C289" t="s">
        <v>20</v>
      </c>
      <c r="D289">
        <v>0</v>
      </c>
      <c r="E289" t="s">
        <v>16</v>
      </c>
      <c r="F289" t="s">
        <v>15</v>
      </c>
      <c r="G289">
        <v>3704</v>
      </c>
      <c r="H289">
        <v>2000</v>
      </c>
      <c r="I289">
        <v>120</v>
      </c>
      <c r="J289">
        <v>360</v>
      </c>
      <c r="K289">
        <v>1</v>
      </c>
      <c r="L289" t="s">
        <v>21</v>
      </c>
      <c r="M289" t="s">
        <v>18</v>
      </c>
      <c r="N289">
        <f t="shared" si="16"/>
        <v>5704</v>
      </c>
      <c r="O289" t="str">
        <f t="shared" si="17"/>
        <v>Medium Income</v>
      </c>
      <c r="P289">
        <f t="shared" si="18"/>
        <v>35</v>
      </c>
      <c r="Q289" t="str">
        <f t="shared" si="19"/>
        <v>Medium Income</v>
      </c>
    </row>
    <row r="290" spans="1:17" x14ac:dyDescent="0.3">
      <c r="A290" t="s">
        <v>313</v>
      </c>
      <c r="B290" t="s">
        <v>42</v>
      </c>
      <c r="C290" t="s">
        <v>15</v>
      </c>
      <c r="D290">
        <v>0</v>
      </c>
      <c r="E290" t="s">
        <v>16</v>
      </c>
      <c r="F290" t="s">
        <v>15</v>
      </c>
      <c r="G290">
        <v>4124</v>
      </c>
      <c r="H290">
        <v>0</v>
      </c>
      <c r="I290">
        <v>115</v>
      </c>
      <c r="J290">
        <v>360</v>
      </c>
      <c r="K290">
        <v>1</v>
      </c>
      <c r="L290" t="s">
        <v>31</v>
      </c>
      <c r="M290" t="s">
        <v>18</v>
      </c>
      <c r="N290">
        <f t="shared" si="16"/>
        <v>4124</v>
      </c>
      <c r="O290" t="str">
        <f t="shared" si="17"/>
        <v>Medium Income</v>
      </c>
      <c r="P290">
        <f t="shared" si="18"/>
        <v>35</v>
      </c>
      <c r="Q290" t="str">
        <f t="shared" si="19"/>
        <v>Medium Income</v>
      </c>
    </row>
    <row r="291" spans="1:17" x14ac:dyDescent="0.3">
      <c r="A291" t="s">
        <v>314</v>
      </c>
      <c r="B291" t="s">
        <v>14</v>
      </c>
      <c r="C291" t="s">
        <v>15</v>
      </c>
      <c r="D291">
        <v>0</v>
      </c>
      <c r="E291" t="s">
        <v>16</v>
      </c>
      <c r="F291" t="s">
        <v>15</v>
      </c>
      <c r="G291">
        <v>9508</v>
      </c>
      <c r="H291">
        <v>0</v>
      </c>
      <c r="I291">
        <v>187</v>
      </c>
      <c r="J291">
        <v>360</v>
      </c>
      <c r="K291">
        <v>1</v>
      </c>
      <c r="L291" t="s">
        <v>21</v>
      </c>
      <c r="M291" t="s">
        <v>18</v>
      </c>
      <c r="N291">
        <f t="shared" si="16"/>
        <v>9508</v>
      </c>
      <c r="O291" t="str">
        <f t="shared" si="17"/>
        <v>High Income</v>
      </c>
      <c r="P291">
        <f t="shared" si="18"/>
        <v>45</v>
      </c>
      <c r="Q291" t="str">
        <f t="shared" si="19"/>
        <v>High Income</v>
      </c>
    </row>
    <row r="292" spans="1:17" x14ac:dyDescent="0.3">
      <c r="A292" t="s">
        <v>315</v>
      </c>
      <c r="B292" t="s">
        <v>14</v>
      </c>
      <c r="C292" t="s">
        <v>20</v>
      </c>
      <c r="D292">
        <v>0</v>
      </c>
      <c r="E292" t="s">
        <v>16</v>
      </c>
      <c r="F292" t="s">
        <v>15</v>
      </c>
      <c r="G292">
        <v>3075</v>
      </c>
      <c r="H292">
        <v>2416</v>
      </c>
      <c r="I292">
        <v>139</v>
      </c>
      <c r="J292">
        <v>360</v>
      </c>
      <c r="K292">
        <v>1</v>
      </c>
      <c r="L292" t="s">
        <v>21</v>
      </c>
      <c r="M292" t="s">
        <v>18</v>
      </c>
      <c r="N292">
        <f t="shared" si="16"/>
        <v>5491</v>
      </c>
      <c r="O292" t="str">
        <f t="shared" si="17"/>
        <v>Medium Income</v>
      </c>
      <c r="P292">
        <f t="shared" si="18"/>
        <v>35</v>
      </c>
      <c r="Q292" t="str">
        <f t="shared" si="19"/>
        <v>Medium Income</v>
      </c>
    </row>
    <row r="293" spans="1:17" x14ac:dyDescent="0.3">
      <c r="A293" t="s">
        <v>316</v>
      </c>
      <c r="B293" t="s">
        <v>14</v>
      </c>
      <c r="C293" t="s">
        <v>20</v>
      </c>
      <c r="D293">
        <v>2</v>
      </c>
      <c r="E293" t="s">
        <v>16</v>
      </c>
      <c r="F293" t="s">
        <v>15</v>
      </c>
      <c r="G293">
        <v>4400</v>
      </c>
      <c r="H293">
        <v>0</v>
      </c>
      <c r="I293">
        <v>127</v>
      </c>
      <c r="J293">
        <v>360</v>
      </c>
      <c r="K293">
        <v>0</v>
      </c>
      <c r="L293" t="s">
        <v>31</v>
      </c>
      <c r="M293" t="s">
        <v>22</v>
      </c>
      <c r="N293">
        <f t="shared" si="16"/>
        <v>4400</v>
      </c>
      <c r="O293" t="str">
        <f t="shared" si="17"/>
        <v>Medium Income</v>
      </c>
      <c r="P293">
        <f t="shared" si="18"/>
        <v>35</v>
      </c>
      <c r="Q293" t="str">
        <f t="shared" si="19"/>
        <v>Medium Income</v>
      </c>
    </row>
    <row r="294" spans="1:17" x14ac:dyDescent="0.3">
      <c r="A294" t="s">
        <v>317</v>
      </c>
      <c r="B294" t="s">
        <v>14</v>
      </c>
      <c r="C294" t="s">
        <v>20</v>
      </c>
      <c r="D294">
        <v>2</v>
      </c>
      <c r="E294" t="s">
        <v>16</v>
      </c>
      <c r="F294" t="s">
        <v>15</v>
      </c>
      <c r="G294">
        <v>3153</v>
      </c>
      <c r="H294">
        <v>1560</v>
      </c>
      <c r="I294">
        <v>134</v>
      </c>
      <c r="J294">
        <v>360</v>
      </c>
      <c r="K294">
        <v>1</v>
      </c>
      <c r="L294" t="s">
        <v>17</v>
      </c>
      <c r="M294" t="s">
        <v>18</v>
      </c>
      <c r="N294">
        <f t="shared" si="16"/>
        <v>4713</v>
      </c>
      <c r="O294" t="str">
        <f t="shared" si="17"/>
        <v>Medium Income</v>
      </c>
      <c r="P294">
        <f t="shared" si="18"/>
        <v>40</v>
      </c>
      <c r="Q294" t="str">
        <f t="shared" si="19"/>
        <v>Medium Income</v>
      </c>
    </row>
    <row r="295" spans="1:17" x14ac:dyDescent="0.3">
      <c r="A295" t="s">
        <v>318</v>
      </c>
      <c r="B295" t="s">
        <v>42</v>
      </c>
      <c r="C295" t="s">
        <v>15</v>
      </c>
      <c r="E295" t="s">
        <v>16</v>
      </c>
      <c r="F295" t="s">
        <v>15</v>
      </c>
      <c r="G295">
        <v>5417</v>
      </c>
      <c r="H295">
        <v>0</v>
      </c>
      <c r="I295">
        <v>143</v>
      </c>
      <c r="J295">
        <v>480</v>
      </c>
      <c r="K295">
        <v>0</v>
      </c>
      <c r="L295" t="s">
        <v>17</v>
      </c>
      <c r="M295" t="s">
        <v>22</v>
      </c>
      <c r="N295">
        <f t="shared" si="16"/>
        <v>5417</v>
      </c>
      <c r="O295" t="str">
        <f t="shared" si="17"/>
        <v>Medium Income</v>
      </c>
      <c r="P295">
        <f t="shared" si="18"/>
        <v>40</v>
      </c>
      <c r="Q295" t="str">
        <f t="shared" si="19"/>
        <v>Medium Income</v>
      </c>
    </row>
    <row r="296" spans="1:17" x14ac:dyDescent="0.3">
      <c r="A296" t="s">
        <v>319</v>
      </c>
      <c r="B296" t="s">
        <v>14</v>
      </c>
      <c r="C296" t="s">
        <v>20</v>
      </c>
      <c r="D296">
        <v>0</v>
      </c>
      <c r="E296" t="s">
        <v>16</v>
      </c>
      <c r="F296" t="s">
        <v>15</v>
      </c>
      <c r="G296">
        <v>2383</v>
      </c>
      <c r="H296">
        <v>3334</v>
      </c>
      <c r="I296">
        <v>172</v>
      </c>
      <c r="J296">
        <v>360</v>
      </c>
      <c r="K296">
        <v>1</v>
      </c>
      <c r="L296" t="s">
        <v>31</v>
      </c>
      <c r="M296" t="s">
        <v>18</v>
      </c>
      <c r="N296">
        <f t="shared" si="16"/>
        <v>5717</v>
      </c>
      <c r="O296" t="str">
        <f t="shared" si="17"/>
        <v>Medium Income</v>
      </c>
      <c r="P296">
        <f t="shared" si="18"/>
        <v>35</v>
      </c>
      <c r="Q296" t="str">
        <f t="shared" si="19"/>
        <v>Medium Income</v>
      </c>
    </row>
    <row r="297" spans="1:17" x14ac:dyDescent="0.3">
      <c r="A297" t="s">
        <v>320</v>
      </c>
      <c r="B297" t="s">
        <v>14</v>
      </c>
      <c r="C297" t="s">
        <v>20</v>
      </c>
      <c r="D297" t="s">
        <v>30</v>
      </c>
      <c r="E297" t="s">
        <v>16</v>
      </c>
      <c r="G297">
        <v>4416</v>
      </c>
      <c r="H297">
        <v>1250</v>
      </c>
      <c r="I297">
        <v>110</v>
      </c>
      <c r="J297">
        <v>360</v>
      </c>
      <c r="K297">
        <v>1</v>
      </c>
      <c r="L297" t="s">
        <v>17</v>
      </c>
      <c r="M297" t="s">
        <v>18</v>
      </c>
      <c r="N297">
        <f t="shared" si="16"/>
        <v>5666</v>
      </c>
      <c r="O297" t="str">
        <f t="shared" si="17"/>
        <v>Medium Income</v>
      </c>
      <c r="P297">
        <f t="shared" si="18"/>
        <v>40</v>
      </c>
      <c r="Q297" t="str">
        <f t="shared" si="19"/>
        <v>Medium Income</v>
      </c>
    </row>
    <row r="298" spans="1:17" x14ac:dyDescent="0.3">
      <c r="A298" t="s">
        <v>321</v>
      </c>
      <c r="B298" t="s">
        <v>14</v>
      </c>
      <c r="C298" t="s">
        <v>20</v>
      </c>
      <c r="D298">
        <v>1</v>
      </c>
      <c r="E298" t="s">
        <v>16</v>
      </c>
      <c r="F298" t="s">
        <v>15</v>
      </c>
      <c r="G298">
        <v>6875</v>
      </c>
      <c r="H298">
        <v>0</v>
      </c>
      <c r="I298">
        <v>200</v>
      </c>
      <c r="J298">
        <v>360</v>
      </c>
      <c r="K298">
        <v>1</v>
      </c>
      <c r="L298" t="s">
        <v>31</v>
      </c>
      <c r="M298" t="s">
        <v>18</v>
      </c>
      <c r="N298">
        <f t="shared" si="16"/>
        <v>6875</v>
      </c>
      <c r="O298" t="str">
        <f t="shared" si="17"/>
        <v>Medium Income</v>
      </c>
      <c r="P298">
        <f t="shared" si="18"/>
        <v>35</v>
      </c>
      <c r="Q298" t="str">
        <f t="shared" si="19"/>
        <v>Medium Income</v>
      </c>
    </row>
    <row r="299" spans="1:17" x14ac:dyDescent="0.3">
      <c r="A299" t="s">
        <v>322</v>
      </c>
      <c r="B299" t="s">
        <v>42</v>
      </c>
      <c r="C299" t="s">
        <v>20</v>
      </c>
      <c r="D299">
        <v>1</v>
      </c>
      <c r="E299" t="s">
        <v>16</v>
      </c>
      <c r="F299" t="s">
        <v>15</v>
      </c>
      <c r="G299">
        <v>4666</v>
      </c>
      <c r="H299">
        <v>0</v>
      </c>
      <c r="I299">
        <v>135</v>
      </c>
      <c r="J299">
        <v>360</v>
      </c>
      <c r="K299">
        <v>1</v>
      </c>
      <c r="L299" t="s">
        <v>17</v>
      </c>
      <c r="M299" t="s">
        <v>18</v>
      </c>
      <c r="N299">
        <f t="shared" si="16"/>
        <v>4666</v>
      </c>
      <c r="O299" t="str">
        <f t="shared" si="17"/>
        <v>Medium Income</v>
      </c>
      <c r="P299">
        <f t="shared" si="18"/>
        <v>40</v>
      </c>
      <c r="Q299" t="str">
        <f t="shared" si="19"/>
        <v>Medium Income</v>
      </c>
    </row>
    <row r="300" spans="1:17" x14ac:dyDescent="0.3">
      <c r="A300" t="s">
        <v>323</v>
      </c>
      <c r="B300" t="s">
        <v>42</v>
      </c>
      <c r="C300" t="s">
        <v>15</v>
      </c>
      <c r="D300">
        <v>0</v>
      </c>
      <c r="E300" t="s">
        <v>16</v>
      </c>
      <c r="F300" t="s">
        <v>15</v>
      </c>
      <c r="G300">
        <v>5000</v>
      </c>
      <c r="H300">
        <v>2541</v>
      </c>
      <c r="I300">
        <v>151</v>
      </c>
      <c r="J300">
        <v>480</v>
      </c>
      <c r="K300">
        <v>1</v>
      </c>
      <c r="L300" t="s">
        <v>21</v>
      </c>
      <c r="M300" t="s">
        <v>22</v>
      </c>
      <c r="N300">
        <f t="shared" si="16"/>
        <v>7541</v>
      </c>
      <c r="O300" t="str">
        <f t="shared" si="17"/>
        <v>Medium Income</v>
      </c>
      <c r="P300">
        <f t="shared" si="18"/>
        <v>35</v>
      </c>
      <c r="Q300" t="str">
        <f t="shared" si="19"/>
        <v>Medium Income</v>
      </c>
    </row>
    <row r="301" spans="1:17" x14ac:dyDescent="0.3">
      <c r="A301" t="s">
        <v>324</v>
      </c>
      <c r="B301" t="s">
        <v>14</v>
      </c>
      <c r="C301" t="s">
        <v>20</v>
      </c>
      <c r="D301">
        <v>1</v>
      </c>
      <c r="E301" t="s">
        <v>16</v>
      </c>
      <c r="F301" t="s">
        <v>15</v>
      </c>
      <c r="G301">
        <v>2014</v>
      </c>
      <c r="H301">
        <v>2925</v>
      </c>
      <c r="I301">
        <v>113</v>
      </c>
      <c r="J301">
        <v>360</v>
      </c>
      <c r="K301">
        <v>1</v>
      </c>
      <c r="L301" t="s">
        <v>17</v>
      </c>
      <c r="M301" t="s">
        <v>22</v>
      </c>
      <c r="N301">
        <f t="shared" si="16"/>
        <v>4939</v>
      </c>
      <c r="O301" t="str">
        <f t="shared" si="17"/>
        <v>Medium Income</v>
      </c>
      <c r="P301">
        <f t="shared" si="18"/>
        <v>40</v>
      </c>
      <c r="Q301" t="str">
        <f t="shared" si="19"/>
        <v>Medium Income</v>
      </c>
    </row>
    <row r="302" spans="1:17" x14ac:dyDescent="0.3">
      <c r="A302" t="s">
        <v>325</v>
      </c>
      <c r="B302" t="s">
        <v>14</v>
      </c>
      <c r="C302" t="s">
        <v>20</v>
      </c>
      <c r="D302">
        <v>0</v>
      </c>
      <c r="E302" t="s">
        <v>25</v>
      </c>
      <c r="F302" t="s">
        <v>15</v>
      </c>
      <c r="G302">
        <v>1800</v>
      </c>
      <c r="H302">
        <v>2934</v>
      </c>
      <c r="I302">
        <v>93</v>
      </c>
      <c r="J302">
        <v>360</v>
      </c>
      <c r="K302">
        <v>0</v>
      </c>
      <c r="L302" t="s">
        <v>17</v>
      </c>
      <c r="M302" t="s">
        <v>22</v>
      </c>
      <c r="N302">
        <f t="shared" si="16"/>
        <v>4734</v>
      </c>
      <c r="O302" t="str">
        <f t="shared" si="17"/>
        <v>Medium Income</v>
      </c>
      <c r="P302">
        <f t="shared" si="18"/>
        <v>20</v>
      </c>
      <c r="Q302" t="str">
        <f t="shared" si="19"/>
        <v>Medium Income</v>
      </c>
    </row>
    <row r="303" spans="1:17" x14ac:dyDescent="0.3">
      <c r="A303" t="s">
        <v>326</v>
      </c>
      <c r="B303" t="s">
        <v>14</v>
      </c>
      <c r="C303" t="s">
        <v>20</v>
      </c>
      <c r="E303" t="s">
        <v>25</v>
      </c>
      <c r="F303" t="s">
        <v>15</v>
      </c>
      <c r="G303">
        <v>2875</v>
      </c>
      <c r="H303">
        <v>1750</v>
      </c>
      <c r="I303">
        <v>105</v>
      </c>
      <c r="J303">
        <v>360</v>
      </c>
      <c r="K303">
        <v>1</v>
      </c>
      <c r="L303" t="s">
        <v>31</v>
      </c>
      <c r="M303" t="s">
        <v>18</v>
      </c>
      <c r="N303">
        <f t="shared" si="16"/>
        <v>4625</v>
      </c>
      <c r="O303" t="str">
        <f t="shared" si="17"/>
        <v>Medium Income</v>
      </c>
      <c r="P303">
        <f t="shared" si="18"/>
        <v>15</v>
      </c>
      <c r="Q303" t="str">
        <f t="shared" si="19"/>
        <v>Medium Income</v>
      </c>
    </row>
    <row r="304" spans="1:17" x14ac:dyDescent="0.3">
      <c r="A304" t="s">
        <v>327</v>
      </c>
      <c r="B304" t="s">
        <v>42</v>
      </c>
      <c r="C304" t="s">
        <v>15</v>
      </c>
      <c r="D304">
        <v>0</v>
      </c>
      <c r="E304" t="s">
        <v>16</v>
      </c>
      <c r="F304" t="s">
        <v>15</v>
      </c>
      <c r="G304">
        <v>5000</v>
      </c>
      <c r="H304">
        <v>0</v>
      </c>
      <c r="I304">
        <v>132</v>
      </c>
      <c r="J304">
        <v>360</v>
      </c>
      <c r="K304">
        <v>1</v>
      </c>
      <c r="L304" t="s">
        <v>21</v>
      </c>
      <c r="M304" t="s">
        <v>18</v>
      </c>
      <c r="N304">
        <f t="shared" si="16"/>
        <v>5000</v>
      </c>
      <c r="O304" t="str">
        <f t="shared" si="17"/>
        <v>Medium Income</v>
      </c>
      <c r="P304">
        <f t="shared" si="18"/>
        <v>35</v>
      </c>
      <c r="Q304" t="str">
        <f t="shared" si="19"/>
        <v>Medium Income</v>
      </c>
    </row>
    <row r="305" spans="1:17" x14ac:dyDescent="0.3">
      <c r="A305" t="s">
        <v>328</v>
      </c>
      <c r="B305" t="s">
        <v>14</v>
      </c>
      <c r="C305" t="s">
        <v>20</v>
      </c>
      <c r="D305">
        <v>1</v>
      </c>
      <c r="E305" t="s">
        <v>16</v>
      </c>
      <c r="F305" t="s">
        <v>15</v>
      </c>
      <c r="G305">
        <v>1625</v>
      </c>
      <c r="H305">
        <v>1803</v>
      </c>
      <c r="I305">
        <v>96</v>
      </c>
      <c r="J305">
        <v>360</v>
      </c>
      <c r="K305">
        <v>1</v>
      </c>
      <c r="L305" t="s">
        <v>17</v>
      </c>
      <c r="M305" t="s">
        <v>18</v>
      </c>
      <c r="N305">
        <f t="shared" si="16"/>
        <v>3428</v>
      </c>
      <c r="O305" t="str">
        <f t="shared" si="17"/>
        <v>Medium Income</v>
      </c>
      <c r="P305">
        <f t="shared" si="18"/>
        <v>40</v>
      </c>
      <c r="Q305" t="str">
        <f t="shared" si="19"/>
        <v>Medium Income</v>
      </c>
    </row>
    <row r="306" spans="1:17" x14ac:dyDescent="0.3">
      <c r="A306" t="s">
        <v>329</v>
      </c>
      <c r="B306" t="s">
        <v>14</v>
      </c>
      <c r="C306" t="s">
        <v>15</v>
      </c>
      <c r="D306">
        <v>0</v>
      </c>
      <c r="E306" t="s">
        <v>16</v>
      </c>
      <c r="F306" t="s">
        <v>15</v>
      </c>
      <c r="G306">
        <v>4000</v>
      </c>
      <c r="H306">
        <v>2500</v>
      </c>
      <c r="I306">
        <v>140</v>
      </c>
      <c r="J306">
        <v>360</v>
      </c>
      <c r="K306">
        <v>1</v>
      </c>
      <c r="L306" t="s">
        <v>21</v>
      </c>
      <c r="M306" t="s">
        <v>18</v>
      </c>
      <c r="N306">
        <f t="shared" si="16"/>
        <v>6500</v>
      </c>
      <c r="O306" t="str">
        <f t="shared" si="17"/>
        <v>Medium Income</v>
      </c>
      <c r="P306">
        <f t="shared" si="18"/>
        <v>35</v>
      </c>
      <c r="Q306" t="str">
        <f t="shared" si="19"/>
        <v>Medium Income</v>
      </c>
    </row>
    <row r="307" spans="1:17" x14ac:dyDescent="0.3">
      <c r="A307" t="s">
        <v>330</v>
      </c>
      <c r="B307" t="s">
        <v>14</v>
      </c>
      <c r="C307" t="s">
        <v>15</v>
      </c>
      <c r="D307">
        <v>0</v>
      </c>
      <c r="E307" t="s">
        <v>25</v>
      </c>
      <c r="F307" t="s">
        <v>15</v>
      </c>
      <c r="G307">
        <v>2000</v>
      </c>
      <c r="H307">
        <v>0</v>
      </c>
      <c r="J307">
        <v>360</v>
      </c>
      <c r="K307">
        <v>1</v>
      </c>
      <c r="L307" t="s">
        <v>17</v>
      </c>
      <c r="M307" t="s">
        <v>22</v>
      </c>
      <c r="N307">
        <f t="shared" si="16"/>
        <v>2000</v>
      </c>
      <c r="O307" t="str">
        <f t="shared" si="17"/>
        <v>Low Income</v>
      </c>
      <c r="P307">
        <f t="shared" si="18"/>
        <v>10</v>
      </c>
      <c r="Q307" t="str">
        <f t="shared" si="19"/>
        <v>Low Income</v>
      </c>
    </row>
    <row r="308" spans="1:17" x14ac:dyDescent="0.3">
      <c r="A308" t="s">
        <v>331</v>
      </c>
      <c r="B308" t="s">
        <v>42</v>
      </c>
      <c r="C308" t="s">
        <v>15</v>
      </c>
      <c r="D308">
        <v>0</v>
      </c>
      <c r="E308" t="s">
        <v>16</v>
      </c>
      <c r="F308" t="s">
        <v>15</v>
      </c>
      <c r="G308">
        <v>3762</v>
      </c>
      <c r="H308">
        <v>1666</v>
      </c>
      <c r="I308">
        <v>135</v>
      </c>
      <c r="J308">
        <v>360</v>
      </c>
      <c r="K308">
        <v>1</v>
      </c>
      <c r="L308" t="s">
        <v>21</v>
      </c>
      <c r="M308" t="s">
        <v>18</v>
      </c>
      <c r="N308">
        <f t="shared" si="16"/>
        <v>5428</v>
      </c>
      <c r="O308" t="str">
        <f t="shared" si="17"/>
        <v>Medium Income</v>
      </c>
      <c r="P308">
        <f t="shared" si="18"/>
        <v>35</v>
      </c>
      <c r="Q308" t="str">
        <f t="shared" si="19"/>
        <v>Medium Income</v>
      </c>
    </row>
    <row r="309" spans="1:17" x14ac:dyDescent="0.3">
      <c r="A309" t="s">
        <v>332</v>
      </c>
      <c r="B309" t="s">
        <v>42</v>
      </c>
      <c r="C309" t="s">
        <v>15</v>
      </c>
      <c r="D309">
        <v>0</v>
      </c>
      <c r="E309" t="s">
        <v>16</v>
      </c>
      <c r="F309" t="s">
        <v>15</v>
      </c>
      <c r="G309">
        <v>2400</v>
      </c>
      <c r="H309">
        <v>1863</v>
      </c>
      <c r="I309">
        <v>104</v>
      </c>
      <c r="J309">
        <v>360</v>
      </c>
      <c r="K309">
        <v>0</v>
      </c>
      <c r="L309" t="s">
        <v>17</v>
      </c>
      <c r="M309" t="s">
        <v>22</v>
      </c>
      <c r="N309">
        <f t="shared" si="16"/>
        <v>4263</v>
      </c>
      <c r="O309" t="str">
        <f t="shared" si="17"/>
        <v>Medium Income</v>
      </c>
      <c r="P309">
        <f t="shared" si="18"/>
        <v>40</v>
      </c>
      <c r="Q309" t="str">
        <f t="shared" si="19"/>
        <v>Medium Income</v>
      </c>
    </row>
    <row r="310" spans="1:17" x14ac:dyDescent="0.3">
      <c r="A310" t="s">
        <v>333</v>
      </c>
      <c r="B310" t="s">
        <v>14</v>
      </c>
      <c r="C310" t="s">
        <v>15</v>
      </c>
      <c r="D310">
        <v>0</v>
      </c>
      <c r="E310" t="s">
        <v>16</v>
      </c>
      <c r="F310" t="s">
        <v>15</v>
      </c>
      <c r="G310">
        <v>20233</v>
      </c>
      <c r="H310">
        <v>0</v>
      </c>
      <c r="I310">
        <v>480</v>
      </c>
      <c r="J310">
        <v>360</v>
      </c>
      <c r="K310">
        <v>1</v>
      </c>
      <c r="L310" t="s">
        <v>21</v>
      </c>
      <c r="M310" t="s">
        <v>22</v>
      </c>
      <c r="N310">
        <f t="shared" si="16"/>
        <v>20233</v>
      </c>
      <c r="O310" t="str">
        <f t="shared" si="17"/>
        <v>High Income</v>
      </c>
      <c r="P310">
        <f t="shared" si="18"/>
        <v>45</v>
      </c>
      <c r="Q310" t="str">
        <f t="shared" si="19"/>
        <v>High Income</v>
      </c>
    </row>
    <row r="311" spans="1:17" x14ac:dyDescent="0.3">
      <c r="A311" t="s">
        <v>334</v>
      </c>
      <c r="B311" t="s">
        <v>14</v>
      </c>
      <c r="C311" t="s">
        <v>20</v>
      </c>
      <c r="D311">
        <v>2</v>
      </c>
      <c r="E311" t="s">
        <v>25</v>
      </c>
      <c r="F311" t="s">
        <v>15</v>
      </c>
      <c r="G311">
        <v>7667</v>
      </c>
      <c r="H311">
        <v>0</v>
      </c>
      <c r="I311">
        <v>185</v>
      </c>
      <c r="J311">
        <v>360</v>
      </c>
      <c r="L311" t="s">
        <v>21</v>
      </c>
      <c r="M311" t="s">
        <v>18</v>
      </c>
      <c r="N311">
        <f t="shared" si="16"/>
        <v>7667</v>
      </c>
      <c r="O311" t="str">
        <f t="shared" si="17"/>
        <v>Medium Income</v>
      </c>
      <c r="P311">
        <f t="shared" si="18"/>
        <v>15</v>
      </c>
      <c r="Q311" t="str">
        <f t="shared" si="19"/>
        <v>Medium Income</v>
      </c>
    </row>
    <row r="312" spans="1:17" x14ac:dyDescent="0.3">
      <c r="A312" t="s">
        <v>335</v>
      </c>
      <c r="B312" t="s">
        <v>42</v>
      </c>
      <c r="C312" t="s">
        <v>15</v>
      </c>
      <c r="D312">
        <v>0</v>
      </c>
      <c r="E312" t="s">
        <v>16</v>
      </c>
      <c r="F312" t="s">
        <v>15</v>
      </c>
      <c r="G312">
        <v>2917</v>
      </c>
      <c r="H312">
        <v>0</v>
      </c>
      <c r="I312">
        <v>84</v>
      </c>
      <c r="J312">
        <v>360</v>
      </c>
      <c r="K312">
        <v>1</v>
      </c>
      <c r="L312" t="s">
        <v>31</v>
      </c>
      <c r="M312" t="s">
        <v>18</v>
      </c>
      <c r="N312">
        <f t="shared" si="16"/>
        <v>2917</v>
      </c>
      <c r="O312" t="str">
        <f t="shared" si="17"/>
        <v>Low Income</v>
      </c>
      <c r="P312">
        <f t="shared" si="18"/>
        <v>25</v>
      </c>
      <c r="Q312" t="str">
        <f t="shared" si="19"/>
        <v>Low Income</v>
      </c>
    </row>
    <row r="313" spans="1:17" x14ac:dyDescent="0.3">
      <c r="A313" t="s">
        <v>336</v>
      </c>
      <c r="B313" t="s">
        <v>14</v>
      </c>
      <c r="C313" t="s">
        <v>15</v>
      </c>
      <c r="D313">
        <v>0</v>
      </c>
      <c r="E313" t="s">
        <v>25</v>
      </c>
      <c r="F313" t="s">
        <v>15</v>
      </c>
      <c r="G313">
        <v>2927</v>
      </c>
      <c r="H313">
        <v>2405</v>
      </c>
      <c r="I313">
        <v>111</v>
      </c>
      <c r="J313">
        <v>360</v>
      </c>
      <c r="K313">
        <v>1</v>
      </c>
      <c r="L313" t="s">
        <v>31</v>
      </c>
      <c r="M313" t="s">
        <v>18</v>
      </c>
      <c r="N313">
        <f t="shared" si="16"/>
        <v>5332</v>
      </c>
      <c r="O313" t="str">
        <f t="shared" si="17"/>
        <v>Medium Income</v>
      </c>
      <c r="P313">
        <f t="shared" si="18"/>
        <v>15</v>
      </c>
      <c r="Q313" t="str">
        <f t="shared" si="19"/>
        <v>Medium Income</v>
      </c>
    </row>
    <row r="314" spans="1:17" x14ac:dyDescent="0.3">
      <c r="A314" t="s">
        <v>337</v>
      </c>
      <c r="B314" t="s">
        <v>42</v>
      </c>
      <c r="C314" t="s">
        <v>15</v>
      </c>
      <c r="D314">
        <v>0</v>
      </c>
      <c r="E314" t="s">
        <v>16</v>
      </c>
      <c r="F314" t="s">
        <v>15</v>
      </c>
      <c r="G314">
        <v>2507</v>
      </c>
      <c r="H314">
        <v>0</v>
      </c>
      <c r="I314">
        <v>56</v>
      </c>
      <c r="J314">
        <v>360</v>
      </c>
      <c r="K314">
        <v>1</v>
      </c>
      <c r="L314" t="s">
        <v>21</v>
      </c>
      <c r="M314" t="s">
        <v>18</v>
      </c>
      <c r="N314">
        <f t="shared" si="16"/>
        <v>2507</v>
      </c>
      <c r="O314" t="str">
        <f t="shared" si="17"/>
        <v>Low Income</v>
      </c>
      <c r="P314">
        <f t="shared" si="18"/>
        <v>25</v>
      </c>
      <c r="Q314" t="str">
        <f t="shared" si="19"/>
        <v>Low Income</v>
      </c>
    </row>
    <row r="315" spans="1:17" x14ac:dyDescent="0.3">
      <c r="A315" t="s">
        <v>338</v>
      </c>
      <c r="B315" t="s">
        <v>14</v>
      </c>
      <c r="C315" t="s">
        <v>20</v>
      </c>
      <c r="D315">
        <v>2</v>
      </c>
      <c r="E315" t="s">
        <v>16</v>
      </c>
      <c r="F315" t="s">
        <v>20</v>
      </c>
      <c r="G315">
        <v>5746</v>
      </c>
      <c r="H315">
        <v>0</v>
      </c>
      <c r="I315">
        <v>144</v>
      </c>
      <c r="J315">
        <v>84</v>
      </c>
      <c r="L315" t="s">
        <v>21</v>
      </c>
      <c r="M315" t="s">
        <v>18</v>
      </c>
      <c r="N315">
        <f t="shared" si="16"/>
        <v>5746</v>
      </c>
      <c r="O315" t="str">
        <f t="shared" si="17"/>
        <v>Medium Income</v>
      </c>
      <c r="P315">
        <f t="shared" si="18"/>
        <v>35</v>
      </c>
      <c r="Q315" t="str">
        <f t="shared" si="19"/>
        <v>Medium Income</v>
      </c>
    </row>
    <row r="316" spans="1:17" x14ac:dyDescent="0.3">
      <c r="A316" t="s">
        <v>339</v>
      </c>
      <c r="C316" t="s">
        <v>20</v>
      </c>
      <c r="D316">
        <v>0</v>
      </c>
      <c r="E316" t="s">
        <v>16</v>
      </c>
      <c r="F316" t="s">
        <v>15</v>
      </c>
      <c r="G316">
        <v>2473</v>
      </c>
      <c r="H316">
        <v>1843</v>
      </c>
      <c r="I316">
        <v>159</v>
      </c>
      <c r="J316">
        <v>360</v>
      </c>
      <c r="K316">
        <v>1</v>
      </c>
      <c r="L316" t="s">
        <v>21</v>
      </c>
      <c r="M316" t="s">
        <v>22</v>
      </c>
      <c r="N316">
        <f t="shared" si="16"/>
        <v>4316</v>
      </c>
      <c r="O316" t="str">
        <f t="shared" si="17"/>
        <v>Medium Income</v>
      </c>
      <c r="P316">
        <f t="shared" si="18"/>
        <v>35</v>
      </c>
      <c r="Q316" t="str">
        <f t="shared" si="19"/>
        <v>Medium Income</v>
      </c>
    </row>
    <row r="317" spans="1:17" x14ac:dyDescent="0.3">
      <c r="A317" t="s">
        <v>340</v>
      </c>
      <c r="B317" t="s">
        <v>14</v>
      </c>
      <c r="C317" t="s">
        <v>20</v>
      </c>
      <c r="D317">
        <v>1</v>
      </c>
      <c r="E317" t="s">
        <v>25</v>
      </c>
      <c r="F317" t="s">
        <v>15</v>
      </c>
      <c r="G317">
        <v>3399</v>
      </c>
      <c r="H317">
        <v>1640</v>
      </c>
      <c r="I317">
        <v>111</v>
      </c>
      <c r="J317">
        <v>180</v>
      </c>
      <c r="K317">
        <v>1</v>
      </c>
      <c r="L317" t="s">
        <v>17</v>
      </c>
      <c r="M317" t="s">
        <v>18</v>
      </c>
      <c r="N317">
        <f t="shared" si="16"/>
        <v>5039</v>
      </c>
      <c r="O317" t="str">
        <f t="shared" si="17"/>
        <v>Medium Income</v>
      </c>
      <c r="P317">
        <f t="shared" si="18"/>
        <v>20</v>
      </c>
      <c r="Q317" t="str">
        <f t="shared" si="19"/>
        <v>Medium Income</v>
      </c>
    </row>
    <row r="318" spans="1:17" x14ac:dyDescent="0.3">
      <c r="A318" t="s">
        <v>341</v>
      </c>
      <c r="B318" t="s">
        <v>14</v>
      </c>
      <c r="C318" t="s">
        <v>20</v>
      </c>
      <c r="D318">
        <v>2</v>
      </c>
      <c r="E318" t="s">
        <v>16</v>
      </c>
      <c r="F318" t="s">
        <v>15</v>
      </c>
      <c r="G318">
        <v>3717</v>
      </c>
      <c r="H318">
        <v>0</v>
      </c>
      <c r="I318">
        <v>120</v>
      </c>
      <c r="J318">
        <v>360</v>
      </c>
      <c r="K318">
        <v>1</v>
      </c>
      <c r="L318" t="s">
        <v>31</v>
      </c>
      <c r="M318" t="s">
        <v>18</v>
      </c>
      <c r="N318">
        <f t="shared" si="16"/>
        <v>3717</v>
      </c>
      <c r="O318" t="str">
        <f t="shared" si="17"/>
        <v>Medium Income</v>
      </c>
      <c r="P318">
        <f t="shared" si="18"/>
        <v>35</v>
      </c>
      <c r="Q318" t="str">
        <f t="shared" si="19"/>
        <v>Medium Income</v>
      </c>
    </row>
    <row r="319" spans="1:17" x14ac:dyDescent="0.3">
      <c r="A319" t="s">
        <v>342</v>
      </c>
      <c r="B319" t="s">
        <v>14</v>
      </c>
      <c r="C319" t="s">
        <v>20</v>
      </c>
      <c r="D319">
        <v>0</v>
      </c>
      <c r="E319" t="s">
        <v>16</v>
      </c>
      <c r="F319" t="s">
        <v>15</v>
      </c>
      <c r="G319">
        <v>2058</v>
      </c>
      <c r="H319">
        <v>2134</v>
      </c>
      <c r="I319">
        <v>88</v>
      </c>
      <c r="J319">
        <v>360</v>
      </c>
      <c r="L319" t="s">
        <v>17</v>
      </c>
      <c r="M319" t="s">
        <v>18</v>
      </c>
      <c r="N319">
        <f t="shared" si="16"/>
        <v>4192</v>
      </c>
      <c r="O319" t="str">
        <f t="shared" si="17"/>
        <v>Medium Income</v>
      </c>
      <c r="P319">
        <f t="shared" si="18"/>
        <v>40</v>
      </c>
      <c r="Q319" t="str">
        <f t="shared" si="19"/>
        <v>Medium Income</v>
      </c>
    </row>
    <row r="320" spans="1:17" x14ac:dyDescent="0.3">
      <c r="A320" t="s">
        <v>343</v>
      </c>
      <c r="B320" t="s">
        <v>42</v>
      </c>
      <c r="C320" t="s">
        <v>15</v>
      </c>
      <c r="D320">
        <v>1</v>
      </c>
      <c r="E320" t="s">
        <v>16</v>
      </c>
      <c r="F320" t="s">
        <v>15</v>
      </c>
      <c r="G320">
        <v>3541</v>
      </c>
      <c r="H320">
        <v>0</v>
      </c>
      <c r="I320">
        <v>112</v>
      </c>
      <c r="J320">
        <v>360</v>
      </c>
      <c r="L320" t="s">
        <v>31</v>
      </c>
      <c r="M320" t="s">
        <v>18</v>
      </c>
      <c r="N320">
        <f t="shared" si="16"/>
        <v>3541</v>
      </c>
      <c r="O320" t="str">
        <f t="shared" si="17"/>
        <v>Medium Income</v>
      </c>
      <c r="P320">
        <f t="shared" si="18"/>
        <v>35</v>
      </c>
      <c r="Q320" t="str">
        <f t="shared" si="19"/>
        <v>Medium Income</v>
      </c>
    </row>
    <row r="321" spans="1:17" x14ac:dyDescent="0.3">
      <c r="A321" t="s">
        <v>344</v>
      </c>
      <c r="B321" t="s">
        <v>14</v>
      </c>
      <c r="C321" t="s">
        <v>20</v>
      </c>
      <c r="D321">
        <v>1</v>
      </c>
      <c r="E321" t="s">
        <v>16</v>
      </c>
      <c r="F321" t="s">
        <v>20</v>
      </c>
      <c r="G321">
        <v>10000</v>
      </c>
      <c r="H321">
        <v>0</v>
      </c>
      <c r="I321">
        <v>155</v>
      </c>
      <c r="J321">
        <v>360</v>
      </c>
      <c r="K321">
        <v>1</v>
      </c>
      <c r="L321" t="s">
        <v>21</v>
      </c>
      <c r="M321" t="s">
        <v>22</v>
      </c>
      <c r="N321">
        <f t="shared" si="16"/>
        <v>10000</v>
      </c>
      <c r="O321" t="str">
        <f t="shared" si="17"/>
        <v>High Income</v>
      </c>
      <c r="P321">
        <f t="shared" si="18"/>
        <v>45</v>
      </c>
      <c r="Q321" t="str">
        <f t="shared" si="19"/>
        <v>High Income</v>
      </c>
    </row>
    <row r="322" spans="1:17" x14ac:dyDescent="0.3">
      <c r="A322" t="s">
        <v>345</v>
      </c>
      <c r="B322" t="s">
        <v>14</v>
      </c>
      <c r="C322" t="s">
        <v>20</v>
      </c>
      <c r="D322">
        <v>0</v>
      </c>
      <c r="E322" t="s">
        <v>16</v>
      </c>
      <c r="F322" t="s">
        <v>15</v>
      </c>
      <c r="G322">
        <v>2400</v>
      </c>
      <c r="H322">
        <v>2167</v>
      </c>
      <c r="I322">
        <v>115</v>
      </c>
      <c r="J322">
        <v>360</v>
      </c>
      <c r="K322">
        <v>1</v>
      </c>
      <c r="L322" t="s">
        <v>31</v>
      </c>
      <c r="M322" t="s">
        <v>18</v>
      </c>
      <c r="N322">
        <f t="shared" si="16"/>
        <v>4567</v>
      </c>
      <c r="O322" t="str">
        <f t="shared" si="17"/>
        <v>Medium Income</v>
      </c>
      <c r="P322">
        <f t="shared" si="18"/>
        <v>35</v>
      </c>
      <c r="Q322" t="str">
        <f t="shared" si="19"/>
        <v>Medium Income</v>
      </c>
    </row>
    <row r="323" spans="1:17" x14ac:dyDescent="0.3">
      <c r="A323" t="s">
        <v>346</v>
      </c>
      <c r="B323" t="s">
        <v>14</v>
      </c>
      <c r="C323" t="s">
        <v>20</v>
      </c>
      <c r="D323" t="s">
        <v>30</v>
      </c>
      <c r="E323" t="s">
        <v>16</v>
      </c>
      <c r="F323" t="s">
        <v>15</v>
      </c>
      <c r="G323">
        <v>4342</v>
      </c>
      <c r="H323">
        <v>189</v>
      </c>
      <c r="I323">
        <v>124</v>
      </c>
      <c r="J323">
        <v>360</v>
      </c>
      <c r="K323">
        <v>1</v>
      </c>
      <c r="L323" t="s">
        <v>31</v>
      </c>
      <c r="M323" t="s">
        <v>18</v>
      </c>
      <c r="N323">
        <f t="shared" ref="N323:N386" si="20">G323+H323</f>
        <v>4531</v>
      </c>
      <c r="O323" t="str">
        <f t="shared" ref="O323:O386" si="21">IF(N323&lt;=3000,"Low Income",IF(N323&lt;=8000,"Medium Income","High Income"))</f>
        <v>Medium Income</v>
      </c>
      <c r="P323">
        <f t="shared" ref="P323:P386" si="22">IF(K323="1",50,0)+IF(E323="Graduate",20,0)+IF(L323="Urban",10,5)+IF(O323="High Income",20,IF(O323="Medium Income",10,0))</f>
        <v>35</v>
      </c>
      <c r="Q323" t="str">
        <f t="shared" ref="Q323:Q386" si="23">IF(N323&lt;=3000,"Low Income",IF(N323&lt;=8000,"Medium Income","High Income"))</f>
        <v>Medium Income</v>
      </c>
    </row>
    <row r="324" spans="1:17" x14ac:dyDescent="0.3">
      <c r="A324" t="s">
        <v>347</v>
      </c>
      <c r="B324" t="s">
        <v>14</v>
      </c>
      <c r="C324" t="s">
        <v>20</v>
      </c>
      <c r="D324">
        <v>2</v>
      </c>
      <c r="E324" t="s">
        <v>25</v>
      </c>
      <c r="F324" t="s">
        <v>15</v>
      </c>
      <c r="G324">
        <v>3601</v>
      </c>
      <c r="H324">
        <v>1590</v>
      </c>
      <c r="J324">
        <v>360</v>
      </c>
      <c r="K324">
        <v>1</v>
      </c>
      <c r="L324" t="s">
        <v>21</v>
      </c>
      <c r="M324" t="s">
        <v>18</v>
      </c>
      <c r="N324">
        <f t="shared" si="20"/>
        <v>5191</v>
      </c>
      <c r="O324" t="str">
        <f t="shared" si="21"/>
        <v>Medium Income</v>
      </c>
      <c r="P324">
        <f t="shared" si="22"/>
        <v>15</v>
      </c>
      <c r="Q324" t="str">
        <f t="shared" si="23"/>
        <v>Medium Income</v>
      </c>
    </row>
    <row r="325" spans="1:17" x14ac:dyDescent="0.3">
      <c r="A325" t="s">
        <v>348</v>
      </c>
      <c r="B325" t="s">
        <v>42</v>
      </c>
      <c r="C325" t="s">
        <v>15</v>
      </c>
      <c r="D325">
        <v>0</v>
      </c>
      <c r="E325" t="s">
        <v>16</v>
      </c>
      <c r="F325" t="s">
        <v>15</v>
      </c>
      <c r="G325">
        <v>3166</v>
      </c>
      <c r="H325">
        <v>2985</v>
      </c>
      <c r="I325">
        <v>132</v>
      </c>
      <c r="J325">
        <v>360</v>
      </c>
      <c r="L325" t="s">
        <v>21</v>
      </c>
      <c r="M325" t="s">
        <v>18</v>
      </c>
      <c r="N325">
        <f t="shared" si="20"/>
        <v>6151</v>
      </c>
      <c r="O325" t="str">
        <f t="shared" si="21"/>
        <v>Medium Income</v>
      </c>
      <c r="P325">
        <f t="shared" si="22"/>
        <v>35</v>
      </c>
      <c r="Q325" t="str">
        <f t="shared" si="23"/>
        <v>Medium Income</v>
      </c>
    </row>
    <row r="326" spans="1:17" x14ac:dyDescent="0.3">
      <c r="A326" t="s">
        <v>349</v>
      </c>
      <c r="B326" t="s">
        <v>14</v>
      </c>
      <c r="C326" t="s">
        <v>20</v>
      </c>
      <c r="D326" t="s">
        <v>30</v>
      </c>
      <c r="E326" t="s">
        <v>16</v>
      </c>
      <c r="F326" t="s">
        <v>15</v>
      </c>
      <c r="G326">
        <v>15000</v>
      </c>
      <c r="H326">
        <v>0</v>
      </c>
      <c r="I326">
        <v>300</v>
      </c>
      <c r="J326">
        <v>360</v>
      </c>
      <c r="K326">
        <v>1</v>
      </c>
      <c r="L326" t="s">
        <v>21</v>
      </c>
      <c r="M326" t="s">
        <v>18</v>
      </c>
      <c r="N326">
        <f t="shared" si="20"/>
        <v>15000</v>
      </c>
      <c r="O326" t="str">
        <f t="shared" si="21"/>
        <v>High Income</v>
      </c>
      <c r="P326">
        <f t="shared" si="22"/>
        <v>45</v>
      </c>
      <c r="Q326" t="str">
        <f t="shared" si="23"/>
        <v>High Income</v>
      </c>
    </row>
    <row r="327" spans="1:17" x14ac:dyDescent="0.3">
      <c r="A327" t="s">
        <v>350</v>
      </c>
      <c r="B327" t="s">
        <v>14</v>
      </c>
      <c r="C327" t="s">
        <v>20</v>
      </c>
      <c r="D327">
        <v>1</v>
      </c>
      <c r="E327" t="s">
        <v>16</v>
      </c>
      <c r="F327" t="s">
        <v>20</v>
      </c>
      <c r="G327">
        <v>8666</v>
      </c>
      <c r="H327">
        <v>4983</v>
      </c>
      <c r="I327">
        <v>376</v>
      </c>
      <c r="J327">
        <v>360</v>
      </c>
      <c r="K327">
        <v>0</v>
      </c>
      <c r="L327" t="s">
        <v>21</v>
      </c>
      <c r="M327" t="s">
        <v>22</v>
      </c>
      <c r="N327">
        <f t="shared" si="20"/>
        <v>13649</v>
      </c>
      <c r="O327" t="str">
        <f t="shared" si="21"/>
        <v>High Income</v>
      </c>
      <c r="P327">
        <f t="shared" si="22"/>
        <v>45</v>
      </c>
      <c r="Q327" t="str">
        <f t="shared" si="23"/>
        <v>High Income</v>
      </c>
    </row>
    <row r="328" spans="1:17" x14ac:dyDescent="0.3">
      <c r="A328" t="s">
        <v>351</v>
      </c>
      <c r="B328" t="s">
        <v>14</v>
      </c>
      <c r="C328" t="s">
        <v>15</v>
      </c>
      <c r="D328">
        <v>0</v>
      </c>
      <c r="E328" t="s">
        <v>16</v>
      </c>
      <c r="F328" t="s">
        <v>15</v>
      </c>
      <c r="G328">
        <v>4917</v>
      </c>
      <c r="H328">
        <v>0</v>
      </c>
      <c r="I328">
        <v>130</v>
      </c>
      <c r="J328">
        <v>360</v>
      </c>
      <c r="K328">
        <v>0</v>
      </c>
      <c r="L328" t="s">
        <v>21</v>
      </c>
      <c r="M328" t="s">
        <v>18</v>
      </c>
      <c r="N328">
        <f t="shared" si="20"/>
        <v>4917</v>
      </c>
      <c r="O328" t="str">
        <f t="shared" si="21"/>
        <v>Medium Income</v>
      </c>
      <c r="P328">
        <f t="shared" si="22"/>
        <v>35</v>
      </c>
      <c r="Q328" t="str">
        <f t="shared" si="23"/>
        <v>Medium Income</v>
      </c>
    </row>
    <row r="329" spans="1:17" x14ac:dyDescent="0.3">
      <c r="A329" t="s">
        <v>352</v>
      </c>
      <c r="B329" t="s">
        <v>14</v>
      </c>
      <c r="C329" t="s">
        <v>20</v>
      </c>
      <c r="D329">
        <v>0</v>
      </c>
      <c r="E329" t="s">
        <v>16</v>
      </c>
      <c r="F329" t="s">
        <v>20</v>
      </c>
      <c r="G329">
        <v>5818</v>
      </c>
      <c r="H329">
        <v>2160</v>
      </c>
      <c r="I329">
        <v>184</v>
      </c>
      <c r="J329">
        <v>360</v>
      </c>
      <c r="K329">
        <v>1</v>
      </c>
      <c r="L329" t="s">
        <v>31</v>
      </c>
      <c r="M329" t="s">
        <v>18</v>
      </c>
      <c r="N329">
        <f t="shared" si="20"/>
        <v>7978</v>
      </c>
      <c r="O329" t="str">
        <f t="shared" si="21"/>
        <v>Medium Income</v>
      </c>
      <c r="P329">
        <f t="shared" si="22"/>
        <v>35</v>
      </c>
      <c r="Q329" t="str">
        <f t="shared" si="23"/>
        <v>Medium Income</v>
      </c>
    </row>
    <row r="330" spans="1:17" x14ac:dyDescent="0.3">
      <c r="A330" t="s">
        <v>353</v>
      </c>
      <c r="B330" t="s">
        <v>42</v>
      </c>
      <c r="C330" t="s">
        <v>20</v>
      </c>
      <c r="D330">
        <v>0</v>
      </c>
      <c r="E330" t="s">
        <v>16</v>
      </c>
      <c r="F330" t="s">
        <v>15</v>
      </c>
      <c r="G330">
        <v>4333</v>
      </c>
      <c r="H330">
        <v>2451</v>
      </c>
      <c r="I330">
        <v>110</v>
      </c>
      <c r="J330">
        <v>360</v>
      </c>
      <c r="K330">
        <v>1</v>
      </c>
      <c r="L330" t="s">
        <v>17</v>
      </c>
      <c r="M330" t="s">
        <v>22</v>
      </c>
      <c r="N330">
        <f t="shared" si="20"/>
        <v>6784</v>
      </c>
      <c r="O330" t="str">
        <f t="shared" si="21"/>
        <v>Medium Income</v>
      </c>
      <c r="P330">
        <f t="shared" si="22"/>
        <v>40</v>
      </c>
      <c r="Q330" t="str">
        <f t="shared" si="23"/>
        <v>Medium Income</v>
      </c>
    </row>
    <row r="331" spans="1:17" x14ac:dyDescent="0.3">
      <c r="A331" t="s">
        <v>354</v>
      </c>
      <c r="B331" t="s">
        <v>42</v>
      </c>
      <c r="C331" t="s">
        <v>15</v>
      </c>
      <c r="D331">
        <v>0</v>
      </c>
      <c r="E331" t="s">
        <v>16</v>
      </c>
      <c r="F331" t="s">
        <v>15</v>
      </c>
      <c r="G331">
        <v>2500</v>
      </c>
      <c r="H331">
        <v>0</v>
      </c>
      <c r="I331">
        <v>67</v>
      </c>
      <c r="J331">
        <v>360</v>
      </c>
      <c r="K331">
        <v>1</v>
      </c>
      <c r="L331" t="s">
        <v>17</v>
      </c>
      <c r="M331" t="s">
        <v>18</v>
      </c>
      <c r="N331">
        <f t="shared" si="20"/>
        <v>2500</v>
      </c>
      <c r="O331" t="str">
        <f t="shared" si="21"/>
        <v>Low Income</v>
      </c>
      <c r="P331">
        <f t="shared" si="22"/>
        <v>30</v>
      </c>
      <c r="Q331" t="str">
        <f t="shared" si="23"/>
        <v>Low Income</v>
      </c>
    </row>
    <row r="332" spans="1:17" x14ac:dyDescent="0.3">
      <c r="A332" t="s">
        <v>355</v>
      </c>
      <c r="B332" t="s">
        <v>14</v>
      </c>
      <c r="C332" t="s">
        <v>15</v>
      </c>
      <c r="D332">
        <v>1</v>
      </c>
      <c r="E332" t="s">
        <v>16</v>
      </c>
      <c r="F332" t="s">
        <v>15</v>
      </c>
      <c r="G332">
        <v>4384</v>
      </c>
      <c r="H332">
        <v>1793</v>
      </c>
      <c r="I332">
        <v>117</v>
      </c>
      <c r="J332">
        <v>360</v>
      </c>
      <c r="K332">
        <v>1</v>
      </c>
      <c r="L332" t="s">
        <v>17</v>
      </c>
      <c r="M332" t="s">
        <v>18</v>
      </c>
      <c r="N332">
        <f t="shared" si="20"/>
        <v>6177</v>
      </c>
      <c r="O332" t="str">
        <f t="shared" si="21"/>
        <v>Medium Income</v>
      </c>
      <c r="P332">
        <f t="shared" si="22"/>
        <v>40</v>
      </c>
      <c r="Q332" t="str">
        <f t="shared" si="23"/>
        <v>Medium Income</v>
      </c>
    </row>
    <row r="333" spans="1:17" x14ac:dyDescent="0.3">
      <c r="A333" t="s">
        <v>356</v>
      </c>
      <c r="B333" t="s">
        <v>14</v>
      </c>
      <c r="C333" t="s">
        <v>15</v>
      </c>
      <c r="D333">
        <v>0</v>
      </c>
      <c r="E333" t="s">
        <v>16</v>
      </c>
      <c r="F333" t="s">
        <v>15</v>
      </c>
      <c r="G333">
        <v>2935</v>
      </c>
      <c r="H333">
        <v>0</v>
      </c>
      <c r="I333">
        <v>98</v>
      </c>
      <c r="J333">
        <v>360</v>
      </c>
      <c r="K333">
        <v>1</v>
      </c>
      <c r="L333" t="s">
        <v>31</v>
      </c>
      <c r="M333" t="s">
        <v>18</v>
      </c>
      <c r="N333">
        <f t="shared" si="20"/>
        <v>2935</v>
      </c>
      <c r="O333" t="str">
        <f t="shared" si="21"/>
        <v>Low Income</v>
      </c>
      <c r="P333">
        <f t="shared" si="22"/>
        <v>25</v>
      </c>
      <c r="Q333" t="str">
        <f t="shared" si="23"/>
        <v>Low Income</v>
      </c>
    </row>
    <row r="334" spans="1:17" x14ac:dyDescent="0.3">
      <c r="A334" t="s">
        <v>357</v>
      </c>
      <c r="B334" t="s">
        <v>14</v>
      </c>
      <c r="C334" t="s">
        <v>15</v>
      </c>
      <c r="E334" t="s">
        <v>16</v>
      </c>
      <c r="F334" t="s">
        <v>15</v>
      </c>
      <c r="G334">
        <v>2833</v>
      </c>
      <c r="H334">
        <v>0</v>
      </c>
      <c r="I334">
        <v>71</v>
      </c>
      <c r="J334">
        <v>360</v>
      </c>
      <c r="K334">
        <v>1</v>
      </c>
      <c r="L334" t="s">
        <v>17</v>
      </c>
      <c r="M334" t="s">
        <v>18</v>
      </c>
      <c r="N334">
        <f t="shared" si="20"/>
        <v>2833</v>
      </c>
      <c r="O334" t="str">
        <f t="shared" si="21"/>
        <v>Low Income</v>
      </c>
      <c r="P334">
        <f t="shared" si="22"/>
        <v>30</v>
      </c>
      <c r="Q334" t="str">
        <f t="shared" si="23"/>
        <v>Low Income</v>
      </c>
    </row>
    <row r="335" spans="1:17" x14ac:dyDescent="0.3">
      <c r="A335" t="s">
        <v>358</v>
      </c>
      <c r="B335" t="s">
        <v>14</v>
      </c>
      <c r="C335" t="s">
        <v>20</v>
      </c>
      <c r="D335">
        <v>0</v>
      </c>
      <c r="E335" t="s">
        <v>16</v>
      </c>
      <c r="G335">
        <v>63337</v>
      </c>
      <c r="H335">
        <v>0</v>
      </c>
      <c r="I335">
        <v>490</v>
      </c>
      <c r="J335">
        <v>180</v>
      </c>
      <c r="K335">
        <v>1</v>
      </c>
      <c r="L335" t="s">
        <v>17</v>
      </c>
      <c r="M335" t="s">
        <v>18</v>
      </c>
      <c r="N335">
        <f t="shared" si="20"/>
        <v>63337</v>
      </c>
      <c r="O335" t="str">
        <f t="shared" si="21"/>
        <v>High Income</v>
      </c>
      <c r="P335">
        <f t="shared" si="22"/>
        <v>50</v>
      </c>
      <c r="Q335" t="str">
        <f t="shared" si="23"/>
        <v>High Income</v>
      </c>
    </row>
    <row r="336" spans="1:17" x14ac:dyDescent="0.3">
      <c r="A336" t="s">
        <v>359</v>
      </c>
      <c r="C336" t="s">
        <v>20</v>
      </c>
      <c r="D336">
        <v>1</v>
      </c>
      <c r="E336" t="s">
        <v>16</v>
      </c>
      <c r="F336" t="s">
        <v>20</v>
      </c>
      <c r="G336">
        <v>9833</v>
      </c>
      <c r="H336">
        <v>1833</v>
      </c>
      <c r="I336">
        <v>182</v>
      </c>
      <c r="J336">
        <v>180</v>
      </c>
      <c r="K336">
        <v>1</v>
      </c>
      <c r="L336" t="s">
        <v>17</v>
      </c>
      <c r="M336" t="s">
        <v>18</v>
      </c>
      <c r="N336">
        <f t="shared" si="20"/>
        <v>11666</v>
      </c>
      <c r="O336" t="str">
        <f t="shared" si="21"/>
        <v>High Income</v>
      </c>
      <c r="P336">
        <f t="shared" si="22"/>
        <v>50</v>
      </c>
      <c r="Q336" t="str">
        <f t="shared" si="23"/>
        <v>High Income</v>
      </c>
    </row>
    <row r="337" spans="1:17" x14ac:dyDescent="0.3">
      <c r="A337" t="s">
        <v>360</v>
      </c>
      <c r="B337" t="s">
        <v>14</v>
      </c>
      <c r="C337" t="s">
        <v>20</v>
      </c>
      <c r="E337" t="s">
        <v>16</v>
      </c>
      <c r="F337" t="s">
        <v>20</v>
      </c>
      <c r="G337">
        <v>5503</v>
      </c>
      <c r="H337">
        <v>4490</v>
      </c>
      <c r="I337">
        <v>70</v>
      </c>
      <c r="K337">
        <v>1</v>
      </c>
      <c r="L337" t="s">
        <v>31</v>
      </c>
      <c r="M337" t="s">
        <v>18</v>
      </c>
      <c r="N337">
        <f t="shared" si="20"/>
        <v>9993</v>
      </c>
      <c r="O337" t="str">
        <f t="shared" si="21"/>
        <v>High Income</v>
      </c>
      <c r="P337">
        <f t="shared" si="22"/>
        <v>45</v>
      </c>
      <c r="Q337" t="str">
        <f t="shared" si="23"/>
        <v>High Income</v>
      </c>
    </row>
    <row r="338" spans="1:17" x14ac:dyDescent="0.3">
      <c r="A338" t="s">
        <v>361</v>
      </c>
      <c r="B338" t="s">
        <v>14</v>
      </c>
      <c r="C338" t="s">
        <v>20</v>
      </c>
      <c r="D338">
        <v>1</v>
      </c>
      <c r="E338" t="s">
        <v>16</v>
      </c>
      <c r="G338">
        <v>5250</v>
      </c>
      <c r="H338">
        <v>688</v>
      </c>
      <c r="I338">
        <v>160</v>
      </c>
      <c r="J338">
        <v>360</v>
      </c>
      <c r="K338">
        <v>1</v>
      </c>
      <c r="L338" t="s">
        <v>21</v>
      </c>
      <c r="M338" t="s">
        <v>18</v>
      </c>
      <c r="N338">
        <f t="shared" si="20"/>
        <v>5938</v>
      </c>
      <c r="O338" t="str">
        <f t="shared" si="21"/>
        <v>Medium Income</v>
      </c>
      <c r="P338">
        <f t="shared" si="22"/>
        <v>35</v>
      </c>
      <c r="Q338" t="str">
        <f t="shared" si="23"/>
        <v>Medium Income</v>
      </c>
    </row>
    <row r="339" spans="1:17" x14ac:dyDescent="0.3">
      <c r="A339" t="s">
        <v>362</v>
      </c>
      <c r="B339" t="s">
        <v>14</v>
      </c>
      <c r="C339" t="s">
        <v>20</v>
      </c>
      <c r="D339">
        <v>2</v>
      </c>
      <c r="E339" t="s">
        <v>16</v>
      </c>
      <c r="F339" t="s">
        <v>20</v>
      </c>
      <c r="G339">
        <v>2500</v>
      </c>
      <c r="H339">
        <v>4600</v>
      </c>
      <c r="I339">
        <v>176</v>
      </c>
      <c r="J339">
        <v>360</v>
      </c>
      <c r="K339">
        <v>1</v>
      </c>
      <c r="L339" t="s">
        <v>21</v>
      </c>
      <c r="M339" t="s">
        <v>18</v>
      </c>
      <c r="N339">
        <f t="shared" si="20"/>
        <v>7100</v>
      </c>
      <c r="O339" t="str">
        <f t="shared" si="21"/>
        <v>Medium Income</v>
      </c>
      <c r="P339">
        <f t="shared" si="22"/>
        <v>35</v>
      </c>
      <c r="Q339" t="str">
        <f t="shared" si="23"/>
        <v>Medium Income</v>
      </c>
    </row>
    <row r="340" spans="1:17" x14ac:dyDescent="0.3">
      <c r="A340" t="s">
        <v>363</v>
      </c>
      <c r="B340" t="s">
        <v>42</v>
      </c>
      <c r="C340" t="s">
        <v>15</v>
      </c>
      <c r="D340" t="s">
        <v>30</v>
      </c>
      <c r="E340" t="s">
        <v>25</v>
      </c>
      <c r="F340" t="s">
        <v>15</v>
      </c>
      <c r="G340">
        <v>1830</v>
      </c>
      <c r="H340">
        <v>0</v>
      </c>
      <c r="J340">
        <v>360</v>
      </c>
      <c r="K340">
        <v>0</v>
      </c>
      <c r="L340" t="s">
        <v>17</v>
      </c>
      <c r="M340" t="s">
        <v>22</v>
      </c>
      <c r="N340">
        <f t="shared" si="20"/>
        <v>1830</v>
      </c>
      <c r="O340" t="str">
        <f t="shared" si="21"/>
        <v>Low Income</v>
      </c>
      <c r="P340">
        <f t="shared" si="22"/>
        <v>10</v>
      </c>
      <c r="Q340" t="str">
        <f t="shared" si="23"/>
        <v>Low Income</v>
      </c>
    </row>
    <row r="341" spans="1:17" x14ac:dyDescent="0.3">
      <c r="A341" t="s">
        <v>364</v>
      </c>
      <c r="B341" t="s">
        <v>42</v>
      </c>
      <c r="C341" t="s">
        <v>15</v>
      </c>
      <c r="D341">
        <v>0</v>
      </c>
      <c r="E341" t="s">
        <v>16</v>
      </c>
      <c r="F341" t="s">
        <v>15</v>
      </c>
      <c r="G341">
        <v>4160</v>
      </c>
      <c r="H341">
        <v>0</v>
      </c>
      <c r="I341">
        <v>71</v>
      </c>
      <c r="J341">
        <v>360</v>
      </c>
      <c r="K341">
        <v>1</v>
      </c>
      <c r="L341" t="s">
        <v>31</v>
      </c>
      <c r="M341" t="s">
        <v>18</v>
      </c>
      <c r="N341">
        <f t="shared" si="20"/>
        <v>4160</v>
      </c>
      <c r="O341" t="str">
        <f t="shared" si="21"/>
        <v>Medium Income</v>
      </c>
      <c r="P341">
        <f t="shared" si="22"/>
        <v>35</v>
      </c>
      <c r="Q341" t="str">
        <f t="shared" si="23"/>
        <v>Medium Income</v>
      </c>
    </row>
    <row r="342" spans="1:17" x14ac:dyDescent="0.3">
      <c r="A342" t="s">
        <v>365</v>
      </c>
      <c r="B342" t="s">
        <v>14</v>
      </c>
      <c r="C342" t="s">
        <v>20</v>
      </c>
      <c r="D342" t="s">
        <v>30</v>
      </c>
      <c r="E342" t="s">
        <v>25</v>
      </c>
      <c r="F342" t="s">
        <v>15</v>
      </c>
      <c r="G342">
        <v>2647</v>
      </c>
      <c r="H342">
        <v>1587</v>
      </c>
      <c r="I342">
        <v>173</v>
      </c>
      <c r="J342">
        <v>360</v>
      </c>
      <c r="K342">
        <v>1</v>
      </c>
      <c r="L342" t="s">
        <v>21</v>
      </c>
      <c r="M342" t="s">
        <v>22</v>
      </c>
      <c r="N342">
        <f t="shared" si="20"/>
        <v>4234</v>
      </c>
      <c r="O342" t="str">
        <f t="shared" si="21"/>
        <v>Medium Income</v>
      </c>
      <c r="P342">
        <f t="shared" si="22"/>
        <v>15</v>
      </c>
      <c r="Q342" t="str">
        <f t="shared" si="23"/>
        <v>Medium Income</v>
      </c>
    </row>
    <row r="343" spans="1:17" x14ac:dyDescent="0.3">
      <c r="A343" t="s">
        <v>366</v>
      </c>
      <c r="B343" t="s">
        <v>42</v>
      </c>
      <c r="C343" t="s">
        <v>15</v>
      </c>
      <c r="D343">
        <v>0</v>
      </c>
      <c r="E343" t="s">
        <v>16</v>
      </c>
      <c r="F343" t="s">
        <v>15</v>
      </c>
      <c r="G343">
        <v>2378</v>
      </c>
      <c r="H343">
        <v>0</v>
      </c>
      <c r="I343">
        <v>46</v>
      </c>
      <c r="J343">
        <v>360</v>
      </c>
      <c r="K343">
        <v>1</v>
      </c>
      <c r="L343" t="s">
        <v>21</v>
      </c>
      <c r="M343" t="s">
        <v>22</v>
      </c>
      <c r="N343">
        <f t="shared" si="20"/>
        <v>2378</v>
      </c>
      <c r="O343" t="str">
        <f t="shared" si="21"/>
        <v>Low Income</v>
      </c>
      <c r="P343">
        <f t="shared" si="22"/>
        <v>25</v>
      </c>
      <c r="Q343" t="str">
        <f t="shared" si="23"/>
        <v>Low Income</v>
      </c>
    </row>
    <row r="344" spans="1:17" x14ac:dyDescent="0.3">
      <c r="A344" t="s">
        <v>367</v>
      </c>
      <c r="B344" t="s">
        <v>14</v>
      </c>
      <c r="C344" t="s">
        <v>20</v>
      </c>
      <c r="D344">
        <v>1</v>
      </c>
      <c r="E344" t="s">
        <v>25</v>
      </c>
      <c r="F344" t="s">
        <v>15</v>
      </c>
      <c r="G344">
        <v>4554</v>
      </c>
      <c r="H344">
        <v>1229</v>
      </c>
      <c r="I344">
        <v>158</v>
      </c>
      <c r="J344">
        <v>360</v>
      </c>
      <c r="K344">
        <v>1</v>
      </c>
      <c r="L344" t="s">
        <v>17</v>
      </c>
      <c r="M344" t="s">
        <v>18</v>
      </c>
      <c r="N344">
        <f t="shared" si="20"/>
        <v>5783</v>
      </c>
      <c r="O344" t="str">
        <f t="shared" si="21"/>
        <v>Medium Income</v>
      </c>
      <c r="P344">
        <f t="shared" si="22"/>
        <v>20</v>
      </c>
      <c r="Q344" t="str">
        <f t="shared" si="23"/>
        <v>Medium Income</v>
      </c>
    </row>
    <row r="345" spans="1:17" x14ac:dyDescent="0.3">
      <c r="A345" t="s">
        <v>368</v>
      </c>
      <c r="B345" t="s">
        <v>14</v>
      </c>
      <c r="C345" t="s">
        <v>20</v>
      </c>
      <c r="D345" t="s">
        <v>30</v>
      </c>
      <c r="E345" t="s">
        <v>25</v>
      </c>
      <c r="F345" t="s">
        <v>15</v>
      </c>
      <c r="G345">
        <v>3173</v>
      </c>
      <c r="H345">
        <v>0</v>
      </c>
      <c r="I345">
        <v>74</v>
      </c>
      <c r="J345">
        <v>360</v>
      </c>
      <c r="K345">
        <v>1</v>
      </c>
      <c r="L345" t="s">
        <v>31</v>
      </c>
      <c r="M345" t="s">
        <v>18</v>
      </c>
      <c r="N345">
        <f t="shared" si="20"/>
        <v>3173</v>
      </c>
      <c r="O345" t="str">
        <f t="shared" si="21"/>
        <v>Medium Income</v>
      </c>
      <c r="P345">
        <f t="shared" si="22"/>
        <v>15</v>
      </c>
      <c r="Q345" t="str">
        <f t="shared" si="23"/>
        <v>Medium Income</v>
      </c>
    </row>
    <row r="346" spans="1:17" x14ac:dyDescent="0.3">
      <c r="A346" t="s">
        <v>369</v>
      </c>
      <c r="B346" t="s">
        <v>14</v>
      </c>
      <c r="C346" t="s">
        <v>20</v>
      </c>
      <c r="D346">
        <v>2</v>
      </c>
      <c r="E346" t="s">
        <v>16</v>
      </c>
      <c r="G346">
        <v>2583</v>
      </c>
      <c r="H346">
        <v>2330</v>
      </c>
      <c r="I346">
        <v>125</v>
      </c>
      <c r="J346">
        <v>360</v>
      </c>
      <c r="K346">
        <v>1</v>
      </c>
      <c r="L346" t="s">
        <v>21</v>
      </c>
      <c r="M346" t="s">
        <v>18</v>
      </c>
      <c r="N346">
        <f t="shared" si="20"/>
        <v>4913</v>
      </c>
      <c r="O346" t="str">
        <f t="shared" si="21"/>
        <v>Medium Income</v>
      </c>
      <c r="P346">
        <f t="shared" si="22"/>
        <v>35</v>
      </c>
      <c r="Q346" t="str">
        <f t="shared" si="23"/>
        <v>Medium Income</v>
      </c>
    </row>
    <row r="347" spans="1:17" x14ac:dyDescent="0.3">
      <c r="A347" t="s">
        <v>370</v>
      </c>
      <c r="B347" t="s">
        <v>14</v>
      </c>
      <c r="C347" t="s">
        <v>20</v>
      </c>
      <c r="D347">
        <v>0</v>
      </c>
      <c r="E347" t="s">
        <v>16</v>
      </c>
      <c r="F347" t="s">
        <v>15</v>
      </c>
      <c r="G347">
        <v>2499</v>
      </c>
      <c r="H347">
        <v>2458</v>
      </c>
      <c r="I347">
        <v>160</v>
      </c>
      <c r="J347">
        <v>360</v>
      </c>
      <c r="K347">
        <v>1</v>
      </c>
      <c r="L347" t="s">
        <v>31</v>
      </c>
      <c r="M347" t="s">
        <v>18</v>
      </c>
      <c r="N347">
        <f t="shared" si="20"/>
        <v>4957</v>
      </c>
      <c r="O347" t="str">
        <f t="shared" si="21"/>
        <v>Medium Income</v>
      </c>
      <c r="P347">
        <f t="shared" si="22"/>
        <v>35</v>
      </c>
      <c r="Q347" t="str">
        <f t="shared" si="23"/>
        <v>Medium Income</v>
      </c>
    </row>
    <row r="348" spans="1:17" x14ac:dyDescent="0.3">
      <c r="A348" t="s">
        <v>371</v>
      </c>
      <c r="B348" t="s">
        <v>14</v>
      </c>
      <c r="C348" t="s">
        <v>20</v>
      </c>
      <c r="E348" t="s">
        <v>25</v>
      </c>
      <c r="F348" t="s">
        <v>15</v>
      </c>
      <c r="G348">
        <v>3523</v>
      </c>
      <c r="H348">
        <v>3230</v>
      </c>
      <c r="I348">
        <v>152</v>
      </c>
      <c r="J348">
        <v>360</v>
      </c>
      <c r="K348">
        <v>0</v>
      </c>
      <c r="L348" t="s">
        <v>21</v>
      </c>
      <c r="M348" t="s">
        <v>22</v>
      </c>
      <c r="N348">
        <f t="shared" si="20"/>
        <v>6753</v>
      </c>
      <c r="O348" t="str">
        <f t="shared" si="21"/>
        <v>Medium Income</v>
      </c>
      <c r="P348">
        <f t="shared" si="22"/>
        <v>15</v>
      </c>
      <c r="Q348" t="str">
        <f t="shared" si="23"/>
        <v>Medium Income</v>
      </c>
    </row>
    <row r="349" spans="1:17" x14ac:dyDescent="0.3">
      <c r="A349" t="s">
        <v>372</v>
      </c>
      <c r="B349" t="s">
        <v>14</v>
      </c>
      <c r="C349" t="s">
        <v>20</v>
      </c>
      <c r="D349">
        <v>2</v>
      </c>
      <c r="E349" t="s">
        <v>25</v>
      </c>
      <c r="F349" t="s">
        <v>15</v>
      </c>
      <c r="G349">
        <v>3083</v>
      </c>
      <c r="H349">
        <v>2168</v>
      </c>
      <c r="I349">
        <v>126</v>
      </c>
      <c r="J349">
        <v>360</v>
      </c>
      <c r="K349">
        <v>1</v>
      </c>
      <c r="L349" t="s">
        <v>17</v>
      </c>
      <c r="M349" t="s">
        <v>18</v>
      </c>
      <c r="N349">
        <f t="shared" si="20"/>
        <v>5251</v>
      </c>
      <c r="O349" t="str">
        <f t="shared" si="21"/>
        <v>Medium Income</v>
      </c>
      <c r="P349">
        <f t="shared" si="22"/>
        <v>20</v>
      </c>
      <c r="Q349" t="str">
        <f t="shared" si="23"/>
        <v>Medium Income</v>
      </c>
    </row>
    <row r="350" spans="1:17" x14ac:dyDescent="0.3">
      <c r="A350" t="s">
        <v>373</v>
      </c>
      <c r="B350" t="s">
        <v>14</v>
      </c>
      <c r="C350" t="s">
        <v>20</v>
      </c>
      <c r="D350">
        <v>0</v>
      </c>
      <c r="E350" t="s">
        <v>16</v>
      </c>
      <c r="F350" t="s">
        <v>15</v>
      </c>
      <c r="G350">
        <v>6333</v>
      </c>
      <c r="H350">
        <v>4583</v>
      </c>
      <c r="I350">
        <v>259</v>
      </c>
      <c r="J350">
        <v>360</v>
      </c>
      <c r="L350" t="s">
        <v>31</v>
      </c>
      <c r="M350" t="s">
        <v>18</v>
      </c>
      <c r="N350">
        <f t="shared" si="20"/>
        <v>10916</v>
      </c>
      <c r="O350" t="str">
        <f t="shared" si="21"/>
        <v>High Income</v>
      </c>
      <c r="P350">
        <f t="shared" si="22"/>
        <v>45</v>
      </c>
      <c r="Q350" t="str">
        <f t="shared" si="23"/>
        <v>High Income</v>
      </c>
    </row>
    <row r="351" spans="1:17" x14ac:dyDescent="0.3">
      <c r="A351" t="s">
        <v>374</v>
      </c>
      <c r="B351" t="s">
        <v>14</v>
      </c>
      <c r="C351" t="s">
        <v>20</v>
      </c>
      <c r="D351">
        <v>0</v>
      </c>
      <c r="E351" t="s">
        <v>16</v>
      </c>
      <c r="F351" t="s">
        <v>15</v>
      </c>
      <c r="G351">
        <v>2625</v>
      </c>
      <c r="H351">
        <v>6250</v>
      </c>
      <c r="I351">
        <v>187</v>
      </c>
      <c r="J351">
        <v>360</v>
      </c>
      <c r="K351">
        <v>1</v>
      </c>
      <c r="L351" t="s">
        <v>21</v>
      </c>
      <c r="M351" t="s">
        <v>18</v>
      </c>
      <c r="N351">
        <f t="shared" si="20"/>
        <v>8875</v>
      </c>
      <c r="O351" t="str">
        <f t="shared" si="21"/>
        <v>High Income</v>
      </c>
      <c r="P351">
        <f t="shared" si="22"/>
        <v>45</v>
      </c>
      <c r="Q351" t="str">
        <f t="shared" si="23"/>
        <v>High Income</v>
      </c>
    </row>
    <row r="352" spans="1:17" x14ac:dyDescent="0.3">
      <c r="A352" t="s">
        <v>375</v>
      </c>
      <c r="B352" t="s">
        <v>14</v>
      </c>
      <c r="C352" t="s">
        <v>20</v>
      </c>
      <c r="D352">
        <v>0</v>
      </c>
      <c r="E352" t="s">
        <v>16</v>
      </c>
      <c r="F352" t="s">
        <v>15</v>
      </c>
      <c r="G352">
        <v>9083</v>
      </c>
      <c r="H352">
        <v>0</v>
      </c>
      <c r="I352">
        <v>228</v>
      </c>
      <c r="J352">
        <v>360</v>
      </c>
      <c r="K352">
        <v>1</v>
      </c>
      <c r="L352" t="s">
        <v>31</v>
      </c>
      <c r="M352" t="s">
        <v>18</v>
      </c>
      <c r="N352">
        <f t="shared" si="20"/>
        <v>9083</v>
      </c>
      <c r="O352" t="str">
        <f t="shared" si="21"/>
        <v>High Income</v>
      </c>
      <c r="P352">
        <f t="shared" si="22"/>
        <v>45</v>
      </c>
      <c r="Q352" t="str">
        <f t="shared" si="23"/>
        <v>High Income</v>
      </c>
    </row>
    <row r="353" spans="1:17" x14ac:dyDescent="0.3">
      <c r="A353" t="s">
        <v>376</v>
      </c>
      <c r="B353" t="s">
        <v>14</v>
      </c>
      <c r="C353" t="s">
        <v>15</v>
      </c>
      <c r="D353">
        <v>0</v>
      </c>
      <c r="E353" t="s">
        <v>16</v>
      </c>
      <c r="F353" t="s">
        <v>15</v>
      </c>
      <c r="G353">
        <v>8750</v>
      </c>
      <c r="H353">
        <v>4167</v>
      </c>
      <c r="I353">
        <v>308</v>
      </c>
      <c r="J353">
        <v>360</v>
      </c>
      <c r="K353">
        <v>1</v>
      </c>
      <c r="L353" t="s">
        <v>21</v>
      </c>
      <c r="M353" t="s">
        <v>22</v>
      </c>
      <c r="N353">
        <f t="shared" si="20"/>
        <v>12917</v>
      </c>
      <c r="O353" t="str">
        <f t="shared" si="21"/>
        <v>High Income</v>
      </c>
      <c r="P353">
        <f t="shared" si="22"/>
        <v>45</v>
      </c>
      <c r="Q353" t="str">
        <f t="shared" si="23"/>
        <v>High Income</v>
      </c>
    </row>
    <row r="354" spans="1:17" x14ac:dyDescent="0.3">
      <c r="A354" t="s">
        <v>377</v>
      </c>
      <c r="B354" t="s">
        <v>14</v>
      </c>
      <c r="C354" t="s">
        <v>20</v>
      </c>
      <c r="D354" t="s">
        <v>30</v>
      </c>
      <c r="E354" t="s">
        <v>16</v>
      </c>
      <c r="F354" t="s">
        <v>15</v>
      </c>
      <c r="G354">
        <v>2666</v>
      </c>
      <c r="H354">
        <v>2083</v>
      </c>
      <c r="I354">
        <v>95</v>
      </c>
      <c r="J354">
        <v>360</v>
      </c>
      <c r="K354">
        <v>1</v>
      </c>
      <c r="L354" t="s">
        <v>21</v>
      </c>
      <c r="M354" t="s">
        <v>18</v>
      </c>
      <c r="N354">
        <f t="shared" si="20"/>
        <v>4749</v>
      </c>
      <c r="O354" t="str">
        <f t="shared" si="21"/>
        <v>Medium Income</v>
      </c>
      <c r="P354">
        <f t="shared" si="22"/>
        <v>35</v>
      </c>
      <c r="Q354" t="str">
        <f t="shared" si="23"/>
        <v>Medium Income</v>
      </c>
    </row>
    <row r="355" spans="1:17" x14ac:dyDescent="0.3">
      <c r="A355" t="s">
        <v>378</v>
      </c>
      <c r="B355" t="s">
        <v>42</v>
      </c>
      <c r="C355" t="s">
        <v>20</v>
      </c>
      <c r="D355">
        <v>0</v>
      </c>
      <c r="E355" t="s">
        <v>16</v>
      </c>
      <c r="F355" t="s">
        <v>20</v>
      </c>
      <c r="G355">
        <v>5500</v>
      </c>
      <c r="H355">
        <v>0</v>
      </c>
      <c r="I355">
        <v>105</v>
      </c>
      <c r="J355">
        <v>360</v>
      </c>
      <c r="K355">
        <v>0</v>
      </c>
      <c r="L355" t="s">
        <v>21</v>
      </c>
      <c r="M355" t="s">
        <v>22</v>
      </c>
      <c r="N355">
        <f t="shared" si="20"/>
        <v>5500</v>
      </c>
      <c r="O355" t="str">
        <f t="shared" si="21"/>
        <v>Medium Income</v>
      </c>
      <c r="P355">
        <f t="shared" si="22"/>
        <v>35</v>
      </c>
      <c r="Q355" t="str">
        <f t="shared" si="23"/>
        <v>Medium Income</v>
      </c>
    </row>
    <row r="356" spans="1:17" x14ac:dyDescent="0.3">
      <c r="A356" t="s">
        <v>379</v>
      </c>
      <c r="B356" t="s">
        <v>42</v>
      </c>
      <c r="C356" t="s">
        <v>20</v>
      </c>
      <c r="D356">
        <v>0</v>
      </c>
      <c r="E356" t="s">
        <v>16</v>
      </c>
      <c r="F356" t="s">
        <v>15</v>
      </c>
      <c r="G356">
        <v>2423</v>
      </c>
      <c r="H356">
        <v>505</v>
      </c>
      <c r="I356">
        <v>130</v>
      </c>
      <c r="J356">
        <v>360</v>
      </c>
      <c r="K356">
        <v>1</v>
      </c>
      <c r="L356" t="s">
        <v>31</v>
      </c>
      <c r="M356" t="s">
        <v>18</v>
      </c>
      <c r="N356">
        <f t="shared" si="20"/>
        <v>2928</v>
      </c>
      <c r="O356" t="str">
        <f t="shared" si="21"/>
        <v>Low Income</v>
      </c>
      <c r="P356">
        <f t="shared" si="22"/>
        <v>25</v>
      </c>
      <c r="Q356" t="str">
        <f t="shared" si="23"/>
        <v>Low Income</v>
      </c>
    </row>
    <row r="357" spans="1:17" x14ac:dyDescent="0.3">
      <c r="A357" t="s">
        <v>380</v>
      </c>
      <c r="B357" t="s">
        <v>42</v>
      </c>
      <c r="C357" t="s">
        <v>15</v>
      </c>
      <c r="E357" t="s">
        <v>16</v>
      </c>
      <c r="F357" t="s">
        <v>15</v>
      </c>
      <c r="G357">
        <v>3813</v>
      </c>
      <c r="H357">
        <v>0</v>
      </c>
      <c r="I357">
        <v>116</v>
      </c>
      <c r="J357">
        <v>180</v>
      </c>
      <c r="K357">
        <v>1</v>
      </c>
      <c r="L357" t="s">
        <v>17</v>
      </c>
      <c r="M357" t="s">
        <v>18</v>
      </c>
      <c r="N357">
        <f t="shared" si="20"/>
        <v>3813</v>
      </c>
      <c r="O357" t="str">
        <f t="shared" si="21"/>
        <v>Medium Income</v>
      </c>
      <c r="P357">
        <f t="shared" si="22"/>
        <v>40</v>
      </c>
      <c r="Q357" t="str">
        <f t="shared" si="23"/>
        <v>Medium Income</v>
      </c>
    </row>
    <row r="358" spans="1:17" x14ac:dyDescent="0.3">
      <c r="A358" t="s">
        <v>381</v>
      </c>
      <c r="B358" t="s">
        <v>14</v>
      </c>
      <c r="C358" t="s">
        <v>20</v>
      </c>
      <c r="D358">
        <v>2</v>
      </c>
      <c r="E358" t="s">
        <v>16</v>
      </c>
      <c r="F358" t="s">
        <v>15</v>
      </c>
      <c r="G358">
        <v>8333</v>
      </c>
      <c r="H358">
        <v>3167</v>
      </c>
      <c r="I358">
        <v>165</v>
      </c>
      <c r="J358">
        <v>360</v>
      </c>
      <c r="K358">
        <v>1</v>
      </c>
      <c r="L358" t="s">
        <v>21</v>
      </c>
      <c r="M358" t="s">
        <v>18</v>
      </c>
      <c r="N358">
        <f t="shared" si="20"/>
        <v>11500</v>
      </c>
      <c r="O358" t="str">
        <f t="shared" si="21"/>
        <v>High Income</v>
      </c>
      <c r="P358">
        <f t="shared" si="22"/>
        <v>45</v>
      </c>
      <c r="Q358" t="str">
        <f t="shared" si="23"/>
        <v>High Income</v>
      </c>
    </row>
    <row r="359" spans="1:17" x14ac:dyDescent="0.3">
      <c r="A359" t="s">
        <v>382</v>
      </c>
      <c r="B359" t="s">
        <v>14</v>
      </c>
      <c r="C359" t="s">
        <v>20</v>
      </c>
      <c r="D359">
        <v>1</v>
      </c>
      <c r="E359" t="s">
        <v>16</v>
      </c>
      <c r="F359" t="s">
        <v>15</v>
      </c>
      <c r="G359">
        <v>3875</v>
      </c>
      <c r="H359">
        <v>0</v>
      </c>
      <c r="I359">
        <v>67</v>
      </c>
      <c r="J359">
        <v>360</v>
      </c>
      <c r="K359">
        <v>1</v>
      </c>
      <c r="L359" t="s">
        <v>17</v>
      </c>
      <c r="M359" t="s">
        <v>22</v>
      </c>
      <c r="N359">
        <f t="shared" si="20"/>
        <v>3875</v>
      </c>
      <c r="O359" t="str">
        <f t="shared" si="21"/>
        <v>Medium Income</v>
      </c>
      <c r="P359">
        <f t="shared" si="22"/>
        <v>40</v>
      </c>
      <c r="Q359" t="str">
        <f t="shared" si="23"/>
        <v>Medium Income</v>
      </c>
    </row>
    <row r="360" spans="1:17" x14ac:dyDescent="0.3">
      <c r="A360" t="s">
        <v>383</v>
      </c>
      <c r="B360" t="s">
        <v>14</v>
      </c>
      <c r="C360" t="s">
        <v>20</v>
      </c>
      <c r="D360">
        <v>0</v>
      </c>
      <c r="E360" t="s">
        <v>25</v>
      </c>
      <c r="F360" t="s">
        <v>15</v>
      </c>
      <c r="G360">
        <v>3000</v>
      </c>
      <c r="H360">
        <v>1666</v>
      </c>
      <c r="I360">
        <v>100</v>
      </c>
      <c r="J360">
        <v>480</v>
      </c>
      <c r="K360">
        <v>0</v>
      </c>
      <c r="L360" t="s">
        <v>17</v>
      </c>
      <c r="M360" t="s">
        <v>22</v>
      </c>
      <c r="N360">
        <f t="shared" si="20"/>
        <v>4666</v>
      </c>
      <c r="O360" t="str">
        <f t="shared" si="21"/>
        <v>Medium Income</v>
      </c>
      <c r="P360">
        <f t="shared" si="22"/>
        <v>20</v>
      </c>
      <c r="Q360" t="str">
        <f t="shared" si="23"/>
        <v>Medium Income</v>
      </c>
    </row>
    <row r="361" spans="1:17" x14ac:dyDescent="0.3">
      <c r="A361" t="s">
        <v>384</v>
      </c>
      <c r="B361" t="s">
        <v>14</v>
      </c>
      <c r="C361" t="s">
        <v>20</v>
      </c>
      <c r="D361" t="s">
        <v>30</v>
      </c>
      <c r="E361" t="s">
        <v>16</v>
      </c>
      <c r="F361" t="s">
        <v>15</v>
      </c>
      <c r="G361">
        <v>5167</v>
      </c>
      <c r="H361">
        <v>3167</v>
      </c>
      <c r="I361">
        <v>200</v>
      </c>
      <c r="J361">
        <v>360</v>
      </c>
      <c r="K361">
        <v>1</v>
      </c>
      <c r="L361" t="s">
        <v>31</v>
      </c>
      <c r="M361" t="s">
        <v>18</v>
      </c>
      <c r="N361">
        <f t="shared" si="20"/>
        <v>8334</v>
      </c>
      <c r="O361" t="str">
        <f t="shared" si="21"/>
        <v>High Income</v>
      </c>
      <c r="P361">
        <f t="shared" si="22"/>
        <v>45</v>
      </c>
      <c r="Q361" t="str">
        <f t="shared" si="23"/>
        <v>High Income</v>
      </c>
    </row>
    <row r="362" spans="1:17" x14ac:dyDescent="0.3">
      <c r="A362" t="s">
        <v>385</v>
      </c>
      <c r="B362" t="s">
        <v>42</v>
      </c>
      <c r="C362" t="s">
        <v>15</v>
      </c>
      <c r="D362">
        <v>1</v>
      </c>
      <c r="E362" t="s">
        <v>16</v>
      </c>
      <c r="F362" t="s">
        <v>15</v>
      </c>
      <c r="G362">
        <v>4723</v>
      </c>
      <c r="H362">
        <v>0</v>
      </c>
      <c r="I362">
        <v>81</v>
      </c>
      <c r="J362">
        <v>360</v>
      </c>
      <c r="K362">
        <v>1</v>
      </c>
      <c r="L362" t="s">
        <v>31</v>
      </c>
      <c r="M362" t="s">
        <v>22</v>
      </c>
      <c r="N362">
        <f t="shared" si="20"/>
        <v>4723</v>
      </c>
      <c r="O362" t="str">
        <f t="shared" si="21"/>
        <v>Medium Income</v>
      </c>
      <c r="P362">
        <f t="shared" si="22"/>
        <v>35</v>
      </c>
      <c r="Q362" t="str">
        <f t="shared" si="23"/>
        <v>Medium Income</v>
      </c>
    </row>
    <row r="363" spans="1:17" x14ac:dyDescent="0.3">
      <c r="A363" t="s">
        <v>386</v>
      </c>
      <c r="B363" t="s">
        <v>14</v>
      </c>
      <c r="C363" t="s">
        <v>20</v>
      </c>
      <c r="D363">
        <v>2</v>
      </c>
      <c r="E363" t="s">
        <v>16</v>
      </c>
      <c r="F363" t="s">
        <v>15</v>
      </c>
      <c r="G363">
        <v>5000</v>
      </c>
      <c r="H363">
        <v>3667</v>
      </c>
      <c r="I363">
        <v>236</v>
      </c>
      <c r="J363">
        <v>360</v>
      </c>
      <c r="K363">
        <v>1</v>
      </c>
      <c r="L363" t="s">
        <v>31</v>
      </c>
      <c r="M363" t="s">
        <v>18</v>
      </c>
      <c r="N363">
        <f t="shared" si="20"/>
        <v>8667</v>
      </c>
      <c r="O363" t="str">
        <f t="shared" si="21"/>
        <v>High Income</v>
      </c>
      <c r="P363">
        <f t="shared" si="22"/>
        <v>45</v>
      </c>
      <c r="Q363" t="str">
        <f t="shared" si="23"/>
        <v>High Income</v>
      </c>
    </row>
    <row r="364" spans="1:17" x14ac:dyDescent="0.3">
      <c r="A364" t="s">
        <v>387</v>
      </c>
      <c r="B364" t="s">
        <v>14</v>
      </c>
      <c r="C364" t="s">
        <v>20</v>
      </c>
      <c r="D364">
        <v>0</v>
      </c>
      <c r="E364" t="s">
        <v>16</v>
      </c>
      <c r="F364" t="s">
        <v>15</v>
      </c>
      <c r="G364">
        <v>4750</v>
      </c>
      <c r="H364">
        <v>2333</v>
      </c>
      <c r="I364">
        <v>130</v>
      </c>
      <c r="J364">
        <v>360</v>
      </c>
      <c r="K364">
        <v>1</v>
      </c>
      <c r="L364" t="s">
        <v>17</v>
      </c>
      <c r="M364" t="s">
        <v>18</v>
      </c>
      <c r="N364">
        <f t="shared" si="20"/>
        <v>7083</v>
      </c>
      <c r="O364" t="str">
        <f t="shared" si="21"/>
        <v>Medium Income</v>
      </c>
      <c r="P364">
        <f t="shared" si="22"/>
        <v>40</v>
      </c>
      <c r="Q364" t="str">
        <f t="shared" si="23"/>
        <v>Medium Income</v>
      </c>
    </row>
    <row r="365" spans="1:17" x14ac:dyDescent="0.3">
      <c r="A365" t="s">
        <v>388</v>
      </c>
      <c r="B365" t="s">
        <v>14</v>
      </c>
      <c r="C365" t="s">
        <v>20</v>
      </c>
      <c r="D365">
        <v>0</v>
      </c>
      <c r="E365" t="s">
        <v>16</v>
      </c>
      <c r="F365" t="s">
        <v>15</v>
      </c>
      <c r="G365">
        <v>3013</v>
      </c>
      <c r="H365">
        <v>3033</v>
      </c>
      <c r="I365">
        <v>95</v>
      </c>
      <c r="J365">
        <v>300</v>
      </c>
      <c r="L365" t="s">
        <v>17</v>
      </c>
      <c r="M365" t="s">
        <v>18</v>
      </c>
      <c r="N365">
        <f t="shared" si="20"/>
        <v>6046</v>
      </c>
      <c r="O365" t="str">
        <f t="shared" si="21"/>
        <v>Medium Income</v>
      </c>
      <c r="P365">
        <f t="shared" si="22"/>
        <v>40</v>
      </c>
      <c r="Q365" t="str">
        <f t="shared" si="23"/>
        <v>Medium Income</v>
      </c>
    </row>
    <row r="366" spans="1:17" x14ac:dyDescent="0.3">
      <c r="A366" t="s">
        <v>389</v>
      </c>
      <c r="B366" t="s">
        <v>14</v>
      </c>
      <c r="C366" t="s">
        <v>15</v>
      </c>
      <c r="D366">
        <v>0</v>
      </c>
      <c r="E366" t="s">
        <v>16</v>
      </c>
      <c r="F366" t="s">
        <v>20</v>
      </c>
      <c r="G366">
        <v>6822</v>
      </c>
      <c r="H366">
        <v>0</v>
      </c>
      <c r="I366">
        <v>141</v>
      </c>
      <c r="J366">
        <v>360</v>
      </c>
      <c r="K366">
        <v>1</v>
      </c>
      <c r="L366" t="s">
        <v>21</v>
      </c>
      <c r="M366" t="s">
        <v>18</v>
      </c>
      <c r="N366">
        <f t="shared" si="20"/>
        <v>6822</v>
      </c>
      <c r="O366" t="str">
        <f t="shared" si="21"/>
        <v>Medium Income</v>
      </c>
      <c r="P366">
        <f t="shared" si="22"/>
        <v>35</v>
      </c>
      <c r="Q366" t="str">
        <f t="shared" si="23"/>
        <v>Medium Income</v>
      </c>
    </row>
    <row r="367" spans="1:17" x14ac:dyDescent="0.3">
      <c r="A367" t="s">
        <v>390</v>
      </c>
      <c r="B367" t="s">
        <v>14</v>
      </c>
      <c r="C367" t="s">
        <v>15</v>
      </c>
      <c r="D367">
        <v>0</v>
      </c>
      <c r="E367" t="s">
        <v>25</v>
      </c>
      <c r="F367" t="s">
        <v>15</v>
      </c>
      <c r="G367">
        <v>6216</v>
      </c>
      <c r="H367">
        <v>0</v>
      </c>
      <c r="I367">
        <v>133</v>
      </c>
      <c r="J367">
        <v>360</v>
      </c>
      <c r="K367">
        <v>1</v>
      </c>
      <c r="L367" t="s">
        <v>21</v>
      </c>
      <c r="M367" t="s">
        <v>22</v>
      </c>
      <c r="N367">
        <f t="shared" si="20"/>
        <v>6216</v>
      </c>
      <c r="O367" t="str">
        <f t="shared" si="21"/>
        <v>Medium Income</v>
      </c>
      <c r="P367">
        <f t="shared" si="22"/>
        <v>15</v>
      </c>
      <c r="Q367" t="str">
        <f t="shared" si="23"/>
        <v>Medium Income</v>
      </c>
    </row>
    <row r="368" spans="1:17" x14ac:dyDescent="0.3">
      <c r="A368" t="s">
        <v>391</v>
      </c>
      <c r="B368" t="s">
        <v>14</v>
      </c>
      <c r="C368" t="s">
        <v>15</v>
      </c>
      <c r="D368">
        <v>0</v>
      </c>
      <c r="E368" t="s">
        <v>16</v>
      </c>
      <c r="F368" t="s">
        <v>15</v>
      </c>
      <c r="G368">
        <v>2500</v>
      </c>
      <c r="H368">
        <v>0</v>
      </c>
      <c r="I368">
        <v>96</v>
      </c>
      <c r="J368">
        <v>480</v>
      </c>
      <c r="K368">
        <v>1</v>
      </c>
      <c r="L368" t="s">
        <v>31</v>
      </c>
      <c r="M368" t="s">
        <v>22</v>
      </c>
      <c r="N368">
        <f t="shared" si="20"/>
        <v>2500</v>
      </c>
      <c r="O368" t="str">
        <f t="shared" si="21"/>
        <v>Low Income</v>
      </c>
      <c r="P368">
        <f t="shared" si="22"/>
        <v>25</v>
      </c>
      <c r="Q368" t="str">
        <f t="shared" si="23"/>
        <v>Low Income</v>
      </c>
    </row>
    <row r="369" spans="1:17" x14ac:dyDescent="0.3">
      <c r="A369" t="s">
        <v>392</v>
      </c>
      <c r="B369" t="s">
        <v>14</v>
      </c>
      <c r="C369" t="s">
        <v>15</v>
      </c>
      <c r="D369">
        <v>0</v>
      </c>
      <c r="E369" t="s">
        <v>16</v>
      </c>
      <c r="F369" t="s">
        <v>15</v>
      </c>
      <c r="G369">
        <v>5124</v>
      </c>
      <c r="H369">
        <v>0</v>
      </c>
      <c r="I369">
        <v>124</v>
      </c>
      <c r="K369">
        <v>0</v>
      </c>
      <c r="L369" t="s">
        <v>21</v>
      </c>
      <c r="M369" t="s">
        <v>22</v>
      </c>
      <c r="N369">
        <f t="shared" si="20"/>
        <v>5124</v>
      </c>
      <c r="O369" t="str">
        <f t="shared" si="21"/>
        <v>Medium Income</v>
      </c>
      <c r="P369">
        <f t="shared" si="22"/>
        <v>35</v>
      </c>
      <c r="Q369" t="str">
        <f t="shared" si="23"/>
        <v>Medium Income</v>
      </c>
    </row>
    <row r="370" spans="1:17" x14ac:dyDescent="0.3">
      <c r="A370" t="s">
        <v>393</v>
      </c>
      <c r="B370" t="s">
        <v>14</v>
      </c>
      <c r="C370" t="s">
        <v>20</v>
      </c>
      <c r="D370">
        <v>1</v>
      </c>
      <c r="E370" t="s">
        <v>16</v>
      </c>
      <c r="F370" t="s">
        <v>15</v>
      </c>
      <c r="G370">
        <v>6325</v>
      </c>
      <c r="H370">
        <v>0</v>
      </c>
      <c r="I370">
        <v>175</v>
      </c>
      <c r="J370">
        <v>360</v>
      </c>
      <c r="K370">
        <v>1</v>
      </c>
      <c r="L370" t="s">
        <v>31</v>
      </c>
      <c r="M370" t="s">
        <v>18</v>
      </c>
      <c r="N370">
        <f t="shared" si="20"/>
        <v>6325</v>
      </c>
      <c r="O370" t="str">
        <f t="shared" si="21"/>
        <v>Medium Income</v>
      </c>
      <c r="P370">
        <f t="shared" si="22"/>
        <v>35</v>
      </c>
      <c r="Q370" t="str">
        <f t="shared" si="23"/>
        <v>Medium Income</v>
      </c>
    </row>
    <row r="371" spans="1:17" x14ac:dyDescent="0.3">
      <c r="A371" t="s">
        <v>394</v>
      </c>
      <c r="B371" t="s">
        <v>14</v>
      </c>
      <c r="C371" t="s">
        <v>20</v>
      </c>
      <c r="D371">
        <v>0</v>
      </c>
      <c r="E371" t="s">
        <v>16</v>
      </c>
      <c r="F371" t="s">
        <v>15</v>
      </c>
      <c r="G371">
        <v>19730</v>
      </c>
      <c r="H371">
        <v>5266</v>
      </c>
      <c r="I371">
        <v>570</v>
      </c>
      <c r="J371">
        <v>360</v>
      </c>
      <c r="K371">
        <v>1</v>
      </c>
      <c r="L371" t="s">
        <v>21</v>
      </c>
      <c r="M371" t="s">
        <v>22</v>
      </c>
      <c r="N371">
        <f t="shared" si="20"/>
        <v>24996</v>
      </c>
      <c r="O371" t="str">
        <f t="shared" si="21"/>
        <v>High Income</v>
      </c>
      <c r="P371">
        <f t="shared" si="22"/>
        <v>45</v>
      </c>
      <c r="Q371" t="str">
        <f t="shared" si="23"/>
        <v>High Income</v>
      </c>
    </row>
    <row r="372" spans="1:17" x14ac:dyDescent="0.3">
      <c r="A372" t="s">
        <v>395</v>
      </c>
      <c r="B372" t="s">
        <v>42</v>
      </c>
      <c r="C372" t="s">
        <v>15</v>
      </c>
      <c r="D372">
        <v>0</v>
      </c>
      <c r="E372" t="s">
        <v>16</v>
      </c>
      <c r="F372" t="s">
        <v>20</v>
      </c>
      <c r="G372">
        <v>15759</v>
      </c>
      <c r="H372">
        <v>0</v>
      </c>
      <c r="I372">
        <v>55</v>
      </c>
      <c r="J372">
        <v>360</v>
      </c>
      <c r="K372">
        <v>1</v>
      </c>
      <c r="L372" t="s">
        <v>31</v>
      </c>
      <c r="M372" t="s">
        <v>18</v>
      </c>
      <c r="N372">
        <f t="shared" si="20"/>
        <v>15759</v>
      </c>
      <c r="O372" t="str">
        <f t="shared" si="21"/>
        <v>High Income</v>
      </c>
      <c r="P372">
        <f t="shared" si="22"/>
        <v>45</v>
      </c>
      <c r="Q372" t="str">
        <f t="shared" si="23"/>
        <v>High Income</v>
      </c>
    </row>
    <row r="373" spans="1:17" x14ac:dyDescent="0.3">
      <c r="A373" t="s">
        <v>396</v>
      </c>
      <c r="B373" t="s">
        <v>14</v>
      </c>
      <c r="C373" t="s">
        <v>20</v>
      </c>
      <c r="D373">
        <v>2</v>
      </c>
      <c r="E373" t="s">
        <v>16</v>
      </c>
      <c r="F373" t="s">
        <v>15</v>
      </c>
      <c r="G373">
        <v>5185</v>
      </c>
      <c r="H373">
        <v>0</v>
      </c>
      <c r="I373">
        <v>155</v>
      </c>
      <c r="J373">
        <v>360</v>
      </c>
      <c r="K373">
        <v>1</v>
      </c>
      <c r="L373" t="s">
        <v>31</v>
      </c>
      <c r="M373" t="s">
        <v>18</v>
      </c>
      <c r="N373">
        <f t="shared" si="20"/>
        <v>5185</v>
      </c>
      <c r="O373" t="str">
        <f t="shared" si="21"/>
        <v>Medium Income</v>
      </c>
      <c r="P373">
        <f t="shared" si="22"/>
        <v>35</v>
      </c>
      <c r="Q373" t="str">
        <f t="shared" si="23"/>
        <v>Medium Income</v>
      </c>
    </row>
    <row r="374" spans="1:17" x14ac:dyDescent="0.3">
      <c r="A374" t="s">
        <v>397</v>
      </c>
      <c r="B374" t="s">
        <v>14</v>
      </c>
      <c r="C374" t="s">
        <v>20</v>
      </c>
      <c r="D374">
        <v>2</v>
      </c>
      <c r="E374" t="s">
        <v>16</v>
      </c>
      <c r="F374" t="s">
        <v>20</v>
      </c>
      <c r="G374">
        <v>9323</v>
      </c>
      <c r="H374">
        <v>7873</v>
      </c>
      <c r="I374">
        <v>380</v>
      </c>
      <c r="J374">
        <v>300</v>
      </c>
      <c r="K374">
        <v>1</v>
      </c>
      <c r="L374" t="s">
        <v>21</v>
      </c>
      <c r="M374" t="s">
        <v>18</v>
      </c>
      <c r="N374">
        <f t="shared" si="20"/>
        <v>17196</v>
      </c>
      <c r="O374" t="str">
        <f t="shared" si="21"/>
        <v>High Income</v>
      </c>
      <c r="P374">
        <f t="shared" si="22"/>
        <v>45</v>
      </c>
      <c r="Q374" t="str">
        <f t="shared" si="23"/>
        <v>High Income</v>
      </c>
    </row>
    <row r="375" spans="1:17" x14ac:dyDescent="0.3">
      <c r="A375" t="s">
        <v>398</v>
      </c>
      <c r="B375" t="s">
        <v>14</v>
      </c>
      <c r="C375" t="s">
        <v>15</v>
      </c>
      <c r="D375">
        <v>1</v>
      </c>
      <c r="E375" t="s">
        <v>16</v>
      </c>
      <c r="F375" t="s">
        <v>15</v>
      </c>
      <c r="G375">
        <v>3062</v>
      </c>
      <c r="H375">
        <v>1987</v>
      </c>
      <c r="I375">
        <v>111</v>
      </c>
      <c r="J375">
        <v>180</v>
      </c>
      <c r="K375">
        <v>0</v>
      </c>
      <c r="L375" t="s">
        <v>17</v>
      </c>
      <c r="M375" t="s">
        <v>22</v>
      </c>
      <c r="N375">
        <f t="shared" si="20"/>
        <v>5049</v>
      </c>
      <c r="O375" t="str">
        <f t="shared" si="21"/>
        <v>Medium Income</v>
      </c>
      <c r="P375">
        <f t="shared" si="22"/>
        <v>40</v>
      </c>
      <c r="Q375" t="str">
        <f t="shared" si="23"/>
        <v>Medium Income</v>
      </c>
    </row>
    <row r="376" spans="1:17" x14ac:dyDescent="0.3">
      <c r="A376" t="s">
        <v>399</v>
      </c>
      <c r="B376" t="s">
        <v>42</v>
      </c>
      <c r="C376" t="s">
        <v>15</v>
      </c>
      <c r="D376">
        <v>0</v>
      </c>
      <c r="E376" t="s">
        <v>16</v>
      </c>
      <c r="G376">
        <v>2764</v>
      </c>
      <c r="H376">
        <v>1459</v>
      </c>
      <c r="I376">
        <v>110</v>
      </c>
      <c r="J376">
        <v>360</v>
      </c>
      <c r="K376">
        <v>1</v>
      </c>
      <c r="L376" t="s">
        <v>17</v>
      </c>
      <c r="M376" t="s">
        <v>18</v>
      </c>
      <c r="N376">
        <f t="shared" si="20"/>
        <v>4223</v>
      </c>
      <c r="O376" t="str">
        <f t="shared" si="21"/>
        <v>Medium Income</v>
      </c>
      <c r="P376">
        <f t="shared" si="22"/>
        <v>40</v>
      </c>
      <c r="Q376" t="str">
        <f t="shared" si="23"/>
        <v>Medium Income</v>
      </c>
    </row>
    <row r="377" spans="1:17" x14ac:dyDescent="0.3">
      <c r="A377" t="s">
        <v>400</v>
      </c>
      <c r="B377" t="s">
        <v>14</v>
      </c>
      <c r="C377" t="s">
        <v>20</v>
      </c>
      <c r="D377">
        <v>0</v>
      </c>
      <c r="E377" t="s">
        <v>16</v>
      </c>
      <c r="F377" t="s">
        <v>15</v>
      </c>
      <c r="G377">
        <v>4817</v>
      </c>
      <c r="H377">
        <v>923</v>
      </c>
      <c r="I377">
        <v>120</v>
      </c>
      <c r="J377">
        <v>180</v>
      </c>
      <c r="K377">
        <v>1</v>
      </c>
      <c r="L377" t="s">
        <v>17</v>
      </c>
      <c r="M377" t="s">
        <v>18</v>
      </c>
      <c r="N377">
        <f t="shared" si="20"/>
        <v>5740</v>
      </c>
      <c r="O377" t="str">
        <f t="shared" si="21"/>
        <v>Medium Income</v>
      </c>
      <c r="P377">
        <f t="shared" si="22"/>
        <v>40</v>
      </c>
      <c r="Q377" t="str">
        <f t="shared" si="23"/>
        <v>Medium Income</v>
      </c>
    </row>
    <row r="378" spans="1:17" x14ac:dyDescent="0.3">
      <c r="A378" t="s">
        <v>401</v>
      </c>
      <c r="B378" t="s">
        <v>14</v>
      </c>
      <c r="C378" t="s">
        <v>20</v>
      </c>
      <c r="D378" t="s">
        <v>30</v>
      </c>
      <c r="E378" t="s">
        <v>16</v>
      </c>
      <c r="F378" t="s">
        <v>15</v>
      </c>
      <c r="G378">
        <v>8750</v>
      </c>
      <c r="H378">
        <v>4996</v>
      </c>
      <c r="I378">
        <v>130</v>
      </c>
      <c r="J378">
        <v>360</v>
      </c>
      <c r="K378">
        <v>1</v>
      </c>
      <c r="L378" t="s">
        <v>21</v>
      </c>
      <c r="M378" t="s">
        <v>18</v>
      </c>
      <c r="N378">
        <f t="shared" si="20"/>
        <v>13746</v>
      </c>
      <c r="O378" t="str">
        <f t="shared" si="21"/>
        <v>High Income</v>
      </c>
      <c r="P378">
        <f t="shared" si="22"/>
        <v>45</v>
      </c>
      <c r="Q378" t="str">
        <f t="shared" si="23"/>
        <v>High Income</v>
      </c>
    </row>
    <row r="379" spans="1:17" x14ac:dyDescent="0.3">
      <c r="A379" t="s">
        <v>402</v>
      </c>
      <c r="B379" t="s">
        <v>14</v>
      </c>
      <c r="C379" t="s">
        <v>20</v>
      </c>
      <c r="D379">
        <v>0</v>
      </c>
      <c r="E379" t="s">
        <v>16</v>
      </c>
      <c r="F379" t="s">
        <v>15</v>
      </c>
      <c r="G379">
        <v>4310</v>
      </c>
      <c r="H379">
        <v>0</v>
      </c>
      <c r="I379">
        <v>130</v>
      </c>
      <c r="J379">
        <v>360</v>
      </c>
      <c r="L379" t="s">
        <v>31</v>
      </c>
      <c r="M379" t="s">
        <v>18</v>
      </c>
      <c r="N379">
        <f t="shared" si="20"/>
        <v>4310</v>
      </c>
      <c r="O379" t="str">
        <f t="shared" si="21"/>
        <v>Medium Income</v>
      </c>
      <c r="P379">
        <f t="shared" si="22"/>
        <v>35</v>
      </c>
      <c r="Q379" t="str">
        <f t="shared" si="23"/>
        <v>Medium Income</v>
      </c>
    </row>
    <row r="380" spans="1:17" x14ac:dyDescent="0.3">
      <c r="A380" t="s">
        <v>403</v>
      </c>
      <c r="B380" t="s">
        <v>14</v>
      </c>
      <c r="C380" t="s">
        <v>15</v>
      </c>
      <c r="D380">
        <v>0</v>
      </c>
      <c r="E380" t="s">
        <v>16</v>
      </c>
      <c r="F380" t="s">
        <v>15</v>
      </c>
      <c r="G380">
        <v>3069</v>
      </c>
      <c r="H380">
        <v>0</v>
      </c>
      <c r="I380">
        <v>71</v>
      </c>
      <c r="J380">
        <v>480</v>
      </c>
      <c r="K380">
        <v>1</v>
      </c>
      <c r="L380" t="s">
        <v>17</v>
      </c>
      <c r="M380" t="s">
        <v>22</v>
      </c>
      <c r="N380">
        <f t="shared" si="20"/>
        <v>3069</v>
      </c>
      <c r="O380" t="str">
        <f t="shared" si="21"/>
        <v>Medium Income</v>
      </c>
      <c r="P380">
        <f t="shared" si="22"/>
        <v>40</v>
      </c>
      <c r="Q380" t="str">
        <f t="shared" si="23"/>
        <v>Medium Income</v>
      </c>
    </row>
    <row r="381" spans="1:17" x14ac:dyDescent="0.3">
      <c r="A381" t="s">
        <v>404</v>
      </c>
      <c r="B381" t="s">
        <v>14</v>
      </c>
      <c r="C381" t="s">
        <v>20</v>
      </c>
      <c r="D381">
        <v>2</v>
      </c>
      <c r="E381" t="s">
        <v>16</v>
      </c>
      <c r="F381" t="s">
        <v>15</v>
      </c>
      <c r="G381">
        <v>5391</v>
      </c>
      <c r="H381">
        <v>0</v>
      </c>
      <c r="I381">
        <v>130</v>
      </c>
      <c r="J381">
        <v>360</v>
      </c>
      <c r="K381">
        <v>1</v>
      </c>
      <c r="L381" t="s">
        <v>17</v>
      </c>
      <c r="M381" t="s">
        <v>18</v>
      </c>
      <c r="N381">
        <f t="shared" si="20"/>
        <v>5391</v>
      </c>
      <c r="O381" t="str">
        <f t="shared" si="21"/>
        <v>Medium Income</v>
      </c>
      <c r="P381">
        <f t="shared" si="22"/>
        <v>40</v>
      </c>
      <c r="Q381" t="str">
        <f t="shared" si="23"/>
        <v>Medium Income</v>
      </c>
    </row>
    <row r="382" spans="1:17" x14ac:dyDescent="0.3">
      <c r="A382" t="s">
        <v>405</v>
      </c>
      <c r="B382" t="s">
        <v>14</v>
      </c>
      <c r="C382" t="s">
        <v>20</v>
      </c>
      <c r="D382">
        <v>0</v>
      </c>
      <c r="E382" t="s">
        <v>16</v>
      </c>
      <c r="G382">
        <v>3333</v>
      </c>
      <c r="H382">
        <v>2500</v>
      </c>
      <c r="I382">
        <v>128</v>
      </c>
      <c r="J382">
        <v>360</v>
      </c>
      <c r="K382">
        <v>1</v>
      </c>
      <c r="L382" t="s">
        <v>31</v>
      </c>
      <c r="M382" t="s">
        <v>18</v>
      </c>
      <c r="N382">
        <f t="shared" si="20"/>
        <v>5833</v>
      </c>
      <c r="O382" t="str">
        <f t="shared" si="21"/>
        <v>Medium Income</v>
      </c>
      <c r="P382">
        <f t="shared" si="22"/>
        <v>35</v>
      </c>
      <c r="Q382" t="str">
        <f t="shared" si="23"/>
        <v>Medium Income</v>
      </c>
    </row>
    <row r="383" spans="1:17" x14ac:dyDescent="0.3">
      <c r="A383" t="s">
        <v>406</v>
      </c>
      <c r="B383" t="s">
        <v>14</v>
      </c>
      <c r="C383" t="s">
        <v>15</v>
      </c>
      <c r="D383">
        <v>0</v>
      </c>
      <c r="E383" t="s">
        <v>16</v>
      </c>
      <c r="F383" t="s">
        <v>15</v>
      </c>
      <c r="G383">
        <v>5941</v>
      </c>
      <c r="H383">
        <v>4232</v>
      </c>
      <c r="I383">
        <v>296</v>
      </c>
      <c r="J383">
        <v>360</v>
      </c>
      <c r="K383">
        <v>1</v>
      </c>
      <c r="L383" t="s">
        <v>31</v>
      </c>
      <c r="M383" t="s">
        <v>18</v>
      </c>
      <c r="N383">
        <f t="shared" si="20"/>
        <v>10173</v>
      </c>
      <c r="O383" t="str">
        <f t="shared" si="21"/>
        <v>High Income</v>
      </c>
      <c r="P383">
        <f t="shared" si="22"/>
        <v>45</v>
      </c>
      <c r="Q383" t="str">
        <f t="shared" si="23"/>
        <v>High Income</v>
      </c>
    </row>
    <row r="384" spans="1:17" x14ac:dyDescent="0.3">
      <c r="A384" t="s">
        <v>407</v>
      </c>
      <c r="B384" t="s">
        <v>42</v>
      </c>
      <c r="C384" t="s">
        <v>15</v>
      </c>
      <c r="D384">
        <v>0</v>
      </c>
      <c r="E384" t="s">
        <v>16</v>
      </c>
      <c r="F384" t="s">
        <v>15</v>
      </c>
      <c r="G384">
        <v>6000</v>
      </c>
      <c r="H384">
        <v>0</v>
      </c>
      <c r="I384">
        <v>156</v>
      </c>
      <c r="J384">
        <v>360</v>
      </c>
      <c r="K384">
        <v>1</v>
      </c>
      <c r="L384" t="s">
        <v>17</v>
      </c>
      <c r="M384" t="s">
        <v>18</v>
      </c>
      <c r="N384">
        <f t="shared" si="20"/>
        <v>6000</v>
      </c>
      <c r="O384" t="str">
        <f t="shared" si="21"/>
        <v>Medium Income</v>
      </c>
      <c r="P384">
        <f t="shared" si="22"/>
        <v>40</v>
      </c>
      <c r="Q384" t="str">
        <f t="shared" si="23"/>
        <v>Medium Income</v>
      </c>
    </row>
    <row r="385" spans="1:17" x14ac:dyDescent="0.3">
      <c r="A385" t="s">
        <v>408</v>
      </c>
      <c r="B385" t="s">
        <v>14</v>
      </c>
      <c r="C385" t="s">
        <v>15</v>
      </c>
      <c r="D385">
        <v>0</v>
      </c>
      <c r="E385" t="s">
        <v>16</v>
      </c>
      <c r="F385" t="s">
        <v>20</v>
      </c>
      <c r="G385">
        <v>7167</v>
      </c>
      <c r="H385">
        <v>0</v>
      </c>
      <c r="I385">
        <v>128</v>
      </c>
      <c r="J385">
        <v>360</v>
      </c>
      <c r="K385">
        <v>1</v>
      </c>
      <c r="L385" t="s">
        <v>17</v>
      </c>
      <c r="M385" t="s">
        <v>18</v>
      </c>
      <c r="N385">
        <f t="shared" si="20"/>
        <v>7167</v>
      </c>
      <c r="O385" t="str">
        <f t="shared" si="21"/>
        <v>Medium Income</v>
      </c>
      <c r="P385">
        <f t="shared" si="22"/>
        <v>40</v>
      </c>
      <c r="Q385" t="str">
        <f t="shared" si="23"/>
        <v>Medium Income</v>
      </c>
    </row>
    <row r="386" spans="1:17" x14ac:dyDescent="0.3">
      <c r="A386" t="s">
        <v>409</v>
      </c>
      <c r="B386" t="s">
        <v>14</v>
      </c>
      <c r="C386" t="s">
        <v>20</v>
      </c>
      <c r="D386">
        <v>2</v>
      </c>
      <c r="E386" t="s">
        <v>16</v>
      </c>
      <c r="F386" t="s">
        <v>15</v>
      </c>
      <c r="G386">
        <v>4566</v>
      </c>
      <c r="H386">
        <v>0</v>
      </c>
      <c r="I386">
        <v>100</v>
      </c>
      <c r="J386">
        <v>360</v>
      </c>
      <c r="K386">
        <v>1</v>
      </c>
      <c r="L386" t="s">
        <v>17</v>
      </c>
      <c r="M386" t="s">
        <v>22</v>
      </c>
      <c r="N386">
        <f t="shared" si="20"/>
        <v>4566</v>
      </c>
      <c r="O386" t="str">
        <f t="shared" si="21"/>
        <v>Medium Income</v>
      </c>
      <c r="P386">
        <f t="shared" si="22"/>
        <v>40</v>
      </c>
      <c r="Q386" t="str">
        <f t="shared" si="23"/>
        <v>Medium Income</v>
      </c>
    </row>
    <row r="387" spans="1:17" x14ac:dyDescent="0.3">
      <c r="A387" t="s">
        <v>410</v>
      </c>
      <c r="B387" t="s">
        <v>14</v>
      </c>
      <c r="C387" t="s">
        <v>15</v>
      </c>
      <c r="D387">
        <v>1</v>
      </c>
      <c r="E387" t="s">
        <v>16</v>
      </c>
      <c r="G387">
        <v>3667</v>
      </c>
      <c r="H387">
        <v>0</v>
      </c>
      <c r="I387">
        <v>113</v>
      </c>
      <c r="J387">
        <v>180</v>
      </c>
      <c r="K387">
        <v>1</v>
      </c>
      <c r="L387" t="s">
        <v>17</v>
      </c>
      <c r="M387" t="s">
        <v>18</v>
      </c>
      <c r="N387">
        <f t="shared" ref="N387:N450" si="24">G387+H387</f>
        <v>3667</v>
      </c>
      <c r="O387" t="str">
        <f t="shared" ref="O387:O450" si="25">IF(N387&lt;=3000,"Low Income",IF(N387&lt;=8000,"Medium Income","High Income"))</f>
        <v>Medium Income</v>
      </c>
      <c r="P387">
        <f t="shared" ref="P387:P450" si="26">IF(K387="1",50,0)+IF(E387="Graduate",20,0)+IF(L387="Urban",10,5)+IF(O387="High Income",20,IF(O387="Medium Income",10,0))</f>
        <v>40</v>
      </c>
      <c r="Q387" t="str">
        <f t="shared" ref="Q387:Q450" si="27">IF(N387&lt;=3000,"Low Income",IF(N387&lt;=8000,"Medium Income","High Income"))</f>
        <v>Medium Income</v>
      </c>
    </row>
    <row r="388" spans="1:17" x14ac:dyDescent="0.3">
      <c r="A388" t="s">
        <v>411</v>
      </c>
      <c r="B388" t="s">
        <v>14</v>
      </c>
      <c r="C388" t="s">
        <v>15</v>
      </c>
      <c r="D388">
        <v>0</v>
      </c>
      <c r="E388" t="s">
        <v>25</v>
      </c>
      <c r="F388" t="s">
        <v>15</v>
      </c>
      <c r="G388">
        <v>2346</v>
      </c>
      <c r="H388">
        <v>1600</v>
      </c>
      <c r="I388">
        <v>132</v>
      </c>
      <c r="J388">
        <v>360</v>
      </c>
      <c r="K388">
        <v>1</v>
      </c>
      <c r="L388" t="s">
        <v>31</v>
      </c>
      <c r="M388" t="s">
        <v>18</v>
      </c>
      <c r="N388">
        <f t="shared" si="24"/>
        <v>3946</v>
      </c>
      <c r="O388" t="str">
        <f t="shared" si="25"/>
        <v>Medium Income</v>
      </c>
      <c r="P388">
        <f t="shared" si="26"/>
        <v>15</v>
      </c>
      <c r="Q388" t="str">
        <f t="shared" si="27"/>
        <v>Medium Income</v>
      </c>
    </row>
    <row r="389" spans="1:17" x14ac:dyDescent="0.3">
      <c r="A389" t="s">
        <v>412</v>
      </c>
      <c r="B389" t="s">
        <v>14</v>
      </c>
      <c r="C389" t="s">
        <v>20</v>
      </c>
      <c r="D389">
        <v>0</v>
      </c>
      <c r="E389" t="s">
        <v>25</v>
      </c>
      <c r="F389" t="s">
        <v>15</v>
      </c>
      <c r="G389">
        <v>3010</v>
      </c>
      <c r="H389">
        <v>3136</v>
      </c>
      <c r="J389">
        <v>360</v>
      </c>
      <c r="K389">
        <v>0</v>
      </c>
      <c r="L389" t="s">
        <v>17</v>
      </c>
      <c r="M389" t="s">
        <v>22</v>
      </c>
      <c r="N389">
        <f t="shared" si="24"/>
        <v>6146</v>
      </c>
      <c r="O389" t="str">
        <f t="shared" si="25"/>
        <v>Medium Income</v>
      </c>
      <c r="P389">
        <f t="shared" si="26"/>
        <v>20</v>
      </c>
      <c r="Q389" t="str">
        <f t="shared" si="27"/>
        <v>Medium Income</v>
      </c>
    </row>
    <row r="390" spans="1:17" x14ac:dyDescent="0.3">
      <c r="A390" t="s">
        <v>413</v>
      </c>
      <c r="B390" t="s">
        <v>14</v>
      </c>
      <c r="C390" t="s">
        <v>20</v>
      </c>
      <c r="D390">
        <v>0</v>
      </c>
      <c r="E390" t="s">
        <v>16</v>
      </c>
      <c r="F390" t="s">
        <v>15</v>
      </c>
      <c r="G390">
        <v>2333</v>
      </c>
      <c r="H390">
        <v>2417</v>
      </c>
      <c r="I390">
        <v>136</v>
      </c>
      <c r="J390">
        <v>360</v>
      </c>
      <c r="K390">
        <v>1</v>
      </c>
      <c r="L390" t="s">
        <v>17</v>
      </c>
      <c r="M390" t="s">
        <v>18</v>
      </c>
      <c r="N390">
        <f t="shared" si="24"/>
        <v>4750</v>
      </c>
      <c r="O390" t="str">
        <f t="shared" si="25"/>
        <v>Medium Income</v>
      </c>
      <c r="P390">
        <f t="shared" si="26"/>
        <v>40</v>
      </c>
      <c r="Q390" t="str">
        <f t="shared" si="27"/>
        <v>Medium Income</v>
      </c>
    </row>
    <row r="391" spans="1:17" x14ac:dyDescent="0.3">
      <c r="A391" t="s">
        <v>414</v>
      </c>
      <c r="B391" t="s">
        <v>14</v>
      </c>
      <c r="C391" t="s">
        <v>20</v>
      </c>
      <c r="D391">
        <v>0</v>
      </c>
      <c r="E391" t="s">
        <v>16</v>
      </c>
      <c r="F391" t="s">
        <v>15</v>
      </c>
      <c r="G391">
        <v>5488</v>
      </c>
      <c r="H391">
        <v>0</v>
      </c>
      <c r="I391">
        <v>125</v>
      </c>
      <c r="J391">
        <v>360</v>
      </c>
      <c r="K391">
        <v>1</v>
      </c>
      <c r="L391" t="s">
        <v>21</v>
      </c>
      <c r="M391" t="s">
        <v>18</v>
      </c>
      <c r="N391">
        <f t="shared" si="24"/>
        <v>5488</v>
      </c>
      <c r="O391" t="str">
        <f t="shared" si="25"/>
        <v>Medium Income</v>
      </c>
      <c r="P391">
        <f t="shared" si="26"/>
        <v>35</v>
      </c>
      <c r="Q391" t="str">
        <f t="shared" si="27"/>
        <v>Medium Income</v>
      </c>
    </row>
    <row r="392" spans="1:17" x14ac:dyDescent="0.3">
      <c r="A392" t="s">
        <v>415</v>
      </c>
      <c r="B392" t="s">
        <v>14</v>
      </c>
      <c r="C392" t="s">
        <v>15</v>
      </c>
      <c r="D392" t="s">
        <v>30</v>
      </c>
      <c r="E392" t="s">
        <v>16</v>
      </c>
      <c r="F392" t="s">
        <v>15</v>
      </c>
      <c r="G392">
        <v>9167</v>
      </c>
      <c r="H392">
        <v>0</v>
      </c>
      <c r="I392">
        <v>185</v>
      </c>
      <c r="J392">
        <v>360</v>
      </c>
      <c r="K392">
        <v>1</v>
      </c>
      <c r="L392" t="s">
        <v>21</v>
      </c>
      <c r="M392" t="s">
        <v>18</v>
      </c>
      <c r="N392">
        <f t="shared" si="24"/>
        <v>9167</v>
      </c>
      <c r="O392" t="str">
        <f t="shared" si="25"/>
        <v>High Income</v>
      </c>
      <c r="P392">
        <f t="shared" si="26"/>
        <v>45</v>
      </c>
      <c r="Q392" t="str">
        <f t="shared" si="27"/>
        <v>High Income</v>
      </c>
    </row>
    <row r="393" spans="1:17" x14ac:dyDescent="0.3">
      <c r="A393" t="s">
        <v>416</v>
      </c>
      <c r="B393" t="s">
        <v>14</v>
      </c>
      <c r="C393" t="s">
        <v>20</v>
      </c>
      <c r="D393" t="s">
        <v>30</v>
      </c>
      <c r="E393" t="s">
        <v>16</v>
      </c>
      <c r="F393" t="s">
        <v>15</v>
      </c>
      <c r="G393">
        <v>9504</v>
      </c>
      <c r="H393">
        <v>0</v>
      </c>
      <c r="I393">
        <v>275</v>
      </c>
      <c r="J393">
        <v>360</v>
      </c>
      <c r="K393">
        <v>1</v>
      </c>
      <c r="L393" t="s">
        <v>21</v>
      </c>
      <c r="M393" t="s">
        <v>18</v>
      </c>
      <c r="N393">
        <f t="shared" si="24"/>
        <v>9504</v>
      </c>
      <c r="O393" t="str">
        <f t="shared" si="25"/>
        <v>High Income</v>
      </c>
      <c r="P393">
        <f t="shared" si="26"/>
        <v>45</v>
      </c>
      <c r="Q393" t="str">
        <f t="shared" si="27"/>
        <v>High Income</v>
      </c>
    </row>
    <row r="394" spans="1:17" x14ac:dyDescent="0.3">
      <c r="A394" t="s">
        <v>417</v>
      </c>
      <c r="B394" t="s">
        <v>14</v>
      </c>
      <c r="C394" t="s">
        <v>20</v>
      </c>
      <c r="D394">
        <v>0</v>
      </c>
      <c r="E394" t="s">
        <v>16</v>
      </c>
      <c r="F394" t="s">
        <v>15</v>
      </c>
      <c r="G394">
        <v>2583</v>
      </c>
      <c r="H394">
        <v>2115</v>
      </c>
      <c r="I394">
        <v>120</v>
      </c>
      <c r="J394">
        <v>360</v>
      </c>
      <c r="L394" t="s">
        <v>17</v>
      </c>
      <c r="M394" t="s">
        <v>18</v>
      </c>
      <c r="N394">
        <f t="shared" si="24"/>
        <v>4698</v>
      </c>
      <c r="O394" t="str">
        <f t="shared" si="25"/>
        <v>Medium Income</v>
      </c>
      <c r="P394">
        <f t="shared" si="26"/>
        <v>40</v>
      </c>
      <c r="Q394" t="str">
        <f t="shared" si="27"/>
        <v>Medium Income</v>
      </c>
    </row>
    <row r="395" spans="1:17" x14ac:dyDescent="0.3">
      <c r="A395" t="s">
        <v>418</v>
      </c>
      <c r="B395" t="s">
        <v>14</v>
      </c>
      <c r="C395" t="s">
        <v>20</v>
      </c>
      <c r="D395">
        <v>2</v>
      </c>
      <c r="E395" t="s">
        <v>25</v>
      </c>
      <c r="F395" t="s">
        <v>15</v>
      </c>
      <c r="G395">
        <v>1993</v>
      </c>
      <c r="H395">
        <v>1625</v>
      </c>
      <c r="I395">
        <v>113</v>
      </c>
      <c r="J395">
        <v>180</v>
      </c>
      <c r="K395">
        <v>1</v>
      </c>
      <c r="L395" t="s">
        <v>31</v>
      </c>
      <c r="M395" t="s">
        <v>18</v>
      </c>
      <c r="N395">
        <f t="shared" si="24"/>
        <v>3618</v>
      </c>
      <c r="O395" t="str">
        <f t="shared" si="25"/>
        <v>Medium Income</v>
      </c>
      <c r="P395">
        <f t="shared" si="26"/>
        <v>15</v>
      </c>
      <c r="Q395" t="str">
        <f t="shared" si="27"/>
        <v>Medium Income</v>
      </c>
    </row>
    <row r="396" spans="1:17" x14ac:dyDescent="0.3">
      <c r="A396" t="s">
        <v>419</v>
      </c>
      <c r="B396" t="s">
        <v>14</v>
      </c>
      <c r="C396" t="s">
        <v>20</v>
      </c>
      <c r="D396">
        <v>2</v>
      </c>
      <c r="E396" t="s">
        <v>16</v>
      </c>
      <c r="F396" t="s">
        <v>15</v>
      </c>
      <c r="G396">
        <v>3100</v>
      </c>
      <c r="H396">
        <v>1400</v>
      </c>
      <c r="I396">
        <v>113</v>
      </c>
      <c r="J396">
        <v>360</v>
      </c>
      <c r="K396">
        <v>1</v>
      </c>
      <c r="L396" t="s">
        <v>17</v>
      </c>
      <c r="M396" t="s">
        <v>18</v>
      </c>
      <c r="N396">
        <f t="shared" si="24"/>
        <v>4500</v>
      </c>
      <c r="O396" t="str">
        <f t="shared" si="25"/>
        <v>Medium Income</v>
      </c>
      <c r="P396">
        <f t="shared" si="26"/>
        <v>40</v>
      </c>
      <c r="Q396" t="str">
        <f t="shared" si="27"/>
        <v>Medium Income</v>
      </c>
    </row>
    <row r="397" spans="1:17" x14ac:dyDescent="0.3">
      <c r="A397" t="s">
        <v>420</v>
      </c>
      <c r="B397" t="s">
        <v>14</v>
      </c>
      <c r="C397" t="s">
        <v>20</v>
      </c>
      <c r="D397">
        <v>2</v>
      </c>
      <c r="E397" t="s">
        <v>16</v>
      </c>
      <c r="F397" t="s">
        <v>15</v>
      </c>
      <c r="G397">
        <v>3276</v>
      </c>
      <c r="H397">
        <v>484</v>
      </c>
      <c r="I397">
        <v>135</v>
      </c>
      <c r="J397">
        <v>360</v>
      </c>
      <c r="L397" t="s">
        <v>31</v>
      </c>
      <c r="M397" t="s">
        <v>18</v>
      </c>
      <c r="N397">
        <f t="shared" si="24"/>
        <v>3760</v>
      </c>
      <c r="O397" t="str">
        <f t="shared" si="25"/>
        <v>Medium Income</v>
      </c>
      <c r="P397">
        <f t="shared" si="26"/>
        <v>35</v>
      </c>
      <c r="Q397" t="str">
        <f t="shared" si="27"/>
        <v>Medium Income</v>
      </c>
    </row>
    <row r="398" spans="1:17" x14ac:dyDescent="0.3">
      <c r="A398" t="s">
        <v>421</v>
      </c>
      <c r="B398" t="s">
        <v>42</v>
      </c>
      <c r="C398" t="s">
        <v>15</v>
      </c>
      <c r="D398">
        <v>0</v>
      </c>
      <c r="E398" t="s">
        <v>16</v>
      </c>
      <c r="F398" t="s">
        <v>15</v>
      </c>
      <c r="G398">
        <v>3180</v>
      </c>
      <c r="H398">
        <v>0</v>
      </c>
      <c r="I398">
        <v>71</v>
      </c>
      <c r="J398">
        <v>360</v>
      </c>
      <c r="K398">
        <v>0</v>
      </c>
      <c r="L398" t="s">
        <v>17</v>
      </c>
      <c r="M398" t="s">
        <v>22</v>
      </c>
      <c r="N398">
        <f t="shared" si="24"/>
        <v>3180</v>
      </c>
      <c r="O398" t="str">
        <f t="shared" si="25"/>
        <v>Medium Income</v>
      </c>
      <c r="P398">
        <f t="shared" si="26"/>
        <v>40</v>
      </c>
      <c r="Q398" t="str">
        <f t="shared" si="27"/>
        <v>Medium Income</v>
      </c>
    </row>
    <row r="399" spans="1:17" x14ac:dyDescent="0.3">
      <c r="A399" t="s">
        <v>422</v>
      </c>
      <c r="B399" t="s">
        <v>14</v>
      </c>
      <c r="C399" t="s">
        <v>20</v>
      </c>
      <c r="D399">
        <v>0</v>
      </c>
      <c r="E399" t="s">
        <v>16</v>
      </c>
      <c r="F399" t="s">
        <v>15</v>
      </c>
      <c r="G399">
        <v>3033</v>
      </c>
      <c r="H399">
        <v>1459</v>
      </c>
      <c r="I399">
        <v>95</v>
      </c>
      <c r="J399">
        <v>360</v>
      </c>
      <c r="K399">
        <v>1</v>
      </c>
      <c r="L399" t="s">
        <v>17</v>
      </c>
      <c r="M399" t="s">
        <v>18</v>
      </c>
      <c r="N399">
        <f t="shared" si="24"/>
        <v>4492</v>
      </c>
      <c r="O399" t="str">
        <f t="shared" si="25"/>
        <v>Medium Income</v>
      </c>
      <c r="P399">
        <f t="shared" si="26"/>
        <v>40</v>
      </c>
      <c r="Q399" t="str">
        <f t="shared" si="27"/>
        <v>Medium Income</v>
      </c>
    </row>
    <row r="400" spans="1:17" x14ac:dyDescent="0.3">
      <c r="A400" t="s">
        <v>423</v>
      </c>
      <c r="B400" t="s">
        <v>14</v>
      </c>
      <c r="C400" t="s">
        <v>15</v>
      </c>
      <c r="D400">
        <v>0</v>
      </c>
      <c r="E400" t="s">
        <v>25</v>
      </c>
      <c r="F400" t="s">
        <v>15</v>
      </c>
      <c r="G400">
        <v>3902</v>
      </c>
      <c r="H400">
        <v>1666</v>
      </c>
      <c r="I400">
        <v>109</v>
      </c>
      <c r="J400">
        <v>360</v>
      </c>
      <c r="K400">
        <v>1</v>
      </c>
      <c r="L400" t="s">
        <v>21</v>
      </c>
      <c r="M400" t="s">
        <v>18</v>
      </c>
      <c r="N400">
        <f t="shared" si="24"/>
        <v>5568</v>
      </c>
      <c r="O400" t="str">
        <f t="shared" si="25"/>
        <v>Medium Income</v>
      </c>
      <c r="P400">
        <f t="shared" si="26"/>
        <v>15</v>
      </c>
      <c r="Q400" t="str">
        <f t="shared" si="27"/>
        <v>Medium Income</v>
      </c>
    </row>
    <row r="401" spans="1:17" x14ac:dyDescent="0.3">
      <c r="A401" t="s">
        <v>424</v>
      </c>
      <c r="B401" t="s">
        <v>42</v>
      </c>
      <c r="C401" t="s">
        <v>15</v>
      </c>
      <c r="D401">
        <v>0</v>
      </c>
      <c r="E401" t="s">
        <v>16</v>
      </c>
      <c r="F401" t="s">
        <v>15</v>
      </c>
      <c r="G401">
        <v>1500</v>
      </c>
      <c r="H401">
        <v>1800</v>
      </c>
      <c r="I401">
        <v>103</v>
      </c>
      <c r="J401">
        <v>360</v>
      </c>
      <c r="K401">
        <v>0</v>
      </c>
      <c r="L401" t="s">
        <v>31</v>
      </c>
      <c r="M401" t="s">
        <v>22</v>
      </c>
      <c r="N401">
        <f t="shared" si="24"/>
        <v>3300</v>
      </c>
      <c r="O401" t="str">
        <f t="shared" si="25"/>
        <v>Medium Income</v>
      </c>
      <c r="P401">
        <f t="shared" si="26"/>
        <v>35</v>
      </c>
      <c r="Q401" t="str">
        <f t="shared" si="27"/>
        <v>Medium Income</v>
      </c>
    </row>
    <row r="402" spans="1:17" x14ac:dyDescent="0.3">
      <c r="A402" t="s">
        <v>425</v>
      </c>
      <c r="B402" t="s">
        <v>14</v>
      </c>
      <c r="C402" t="s">
        <v>20</v>
      </c>
      <c r="D402">
        <v>2</v>
      </c>
      <c r="E402" t="s">
        <v>25</v>
      </c>
      <c r="F402" t="s">
        <v>15</v>
      </c>
      <c r="G402">
        <v>2889</v>
      </c>
      <c r="H402">
        <v>0</v>
      </c>
      <c r="I402">
        <v>45</v>
      </c>
      <c r="J402">
        <v>180</v>
      </c>
      <c r="K402">
        <v>0</v>
      </c>
      <c r="L402" t="s">
        <v>17</v>
      </c>
      <c r="M402" t="s">
        <v>22</v>
      </c>
      <c r="N402">
        <f t="shared" si="24"/>
        <v>2889</v>
      </c>
      <c r="O402" t="str">
        <f t="shared" si="25"/>
        <v>Low Income</v>
      </c>
      <c r="P402">
        <f t="shared" si="26"/>
        <v>10</v>
      </c>
      <c r="Q402" t="str">
        <f t="shared" si="27"/>
        <v>Low Income</v>
      </c>
    </row>
    <row r="403" spans="1:17" x14ac:dyDescent="0.3">
      <c r="A403" t="s">
        <v>426</v>
      </c>
      <c r="B403" t="s">
        <v>14</v>
      </c>
      <c r="C403" t="s">
        <v>15</v>
      </c>
      <c r="D403">
        <v>0</v>
      </c>
      <c r="E403" t="s">
        <v>25</v>
      </c>
      <c r="F403" t="s">
        <v>15</v>
      </c>
      <c r="G403">
        <v>2755</v>
      </c>
      <c r="H403">
        <v>0</v>
      </c>
      <c r="I403">
        <v>65</v>
      </c>
      <c r="J403">
        <v>300</v>
      </c>
      <c r="K403">
        <v>1</v>
      </c>
      <c r="L403" t="s">
        <v>21</v>
      </c>
      <c r="M403" t="s">
        <v>22</v>
      </c>
      <c r="N403">
        <f t="shared" si="24"/>
        <v>2755</v>
      </c>
      <c r="O403" t="str">
        <f t="shared" si="25"/>
        <v>Low Income</v>
      </c>
      <c r="P403">
        <f t="shared" si="26"/>
        <v>5</v>
      </c>
      <c r="Q403" t="str">
        <f t="shared" si="27"/>
        <v>Low Income</v>
      </c>
    </row>
    <row r="404" spans="1:17" x14ac:dyDescent="0.3">
      <c r="A404" t="s">
        <v>427</v>
      </c>
      <c r="B404" t="s">
        <v>14</v>
      </c>
      <c r="C404" t="s">
        <v>15</v>
      </c>
      <c r="D404">
        <v>0</v>
      </c>
      <c r="E404" t="s">
        <v>16</v>
      </c>
      <c r="F404" t="s">
        <v>15</v>
      </c>
      <c r="G404">
        <v>2500</v>
      </c>
      <c r="H404">
        <v>20000</v>
      </c>
      <c r="I404">
        <v>103</v>
      </c>
      <c r="J404">
        <v>360</v>
      </c>
      <c r="K404">
        <v>1</v>
      </c>
      <c r="L404" t="s">
        <v>31</v>
      </c>
      <c r="M404" t="s">
        <v>18</v>
      </c>
      <c r="N404">
        <f t="shared" si="24"/>
        <v>22500</v>
      </c>
      <c r="O404" t="str">
        <f t="shared" si="25"/>
        <v>High Income</v>
      </c>
      <c r="P404">
        <f t="shared" si="26"/>
        <v>45</v>
      </c>
      <c r="Q404" t="str">
        <f t="shared" si="27"/>
        <v>High Income</v>
      </c>
    </row>
    <row r="405" spans="1:17" x14ac:dyDescent="0.3">
      <c r="A405" t="s">
        <v>428</v>
      </c>
      <c r="B405" t="s">
        <v>42</v>
      </c>
      <c r="C405" t="s">
        <v>15</v>
      </c>
      <c r="D405">
        <v>0</v>
      </c>
      <c r="E405" t="s">
        <v>25</v>
      </c>
      <c r="F405" t="s">
        <v>15</v>
      </c>
      <c r="G405">
        <v>1963</v>
      </c>
      <c r="H405">
        <v>0</v>
      </c>
      <c r="I405">
        <v>53</v>
      </c>
      <c r="J405">
        <v>360</v>
      </c>
      <c r="K405">
        <v>1</v>
      </c>
      <c r="L405" t="s">
        <v>31</v>
      </c>
      <c r="M405" t="s">
        <v>18</v>
      </c>
      <c r="N405">
        <f t="shared" si="24"/>
        <v>1963</v>
      </c>
      <c r="O405" t="str">
        <f t="shared" si="25"/>
        <v>Low Income</v>
      </c>
      <c r="P405">
        <f t="shared" si="26"/>
        <v>5</v>
      </c>
      <c r="Q405" t="str">
        <f t="shared" si="27"/>
        <v>Low Income</v>
      </c>
    </row>
    <row r="406" spans="1:17" x14ac:dyDescent="0.3">
      <c r="A406" t="s">
        <v>429</v>
      </c>
      <c r="B406" t="s">
        <v>42</v>
      </c>
      <c r="C406" t="s">
        <v>15</v>
      </c>
      <c r="D406">
        <v>0</v>
      </c>
      <c r="E406" t="s">
        <v>16</v>
      </c>
      <c r="F406" t="s">
        <v>20</v>
      </c>
      <c r="G406">
        <v>7441</v>
      </c>
      <c r="H406">
        <v>0</v>
      </c>
      <c r="I406">
        <v>194</v>
      </c>
      <c r="J406">
        <v>360</v>
      </c>
      <c r="K406">
        <v>1</v>
      </c>
      <c r="L406" t="s">
        <v>21</v>
      </c>
      <c r="M406" t="s">
        <v>22</v>
      </c>
      <c r="N406">
        <f t="shared" si="24"/>
        <v>7441</v>
      </c>
      <c r="O406" t="str">
        <f t="shared" si="25"/>
        <v>Medium Income</v>
      </c>
      <c r="P406">
        <f t="shared" si="26"/>
        <v>35</v>
      </c>
      <c r="Q406" t="str">
        <f t="shared" si="27"/>
        <v>Medium Income</v>
      </c>
    </row>
    <row r="407" spans="1:17" x14ac:dyDescent="0.3">
      <c r="A407" t="s">
        <v>430</v>
      </c>
      <c r="B407" t="s">
        <v>42</v>
      </c>
      <c r="C407" t="s">
        <v>15</v>
      </c>
      <c r="D407">
        <v>0</v>
      </c>
      <c r="E407" t="s">
        <v>16</v>
      </c>
      <c r="F407" t="s">
        <v>15</v>
      </c>
      <c r="G407">
        <v>4547</v>
      </c>
      <c r="H407">
        <v>0</v>
      </c>
      <c r="I407">
        <v>115</v>
      </c>
      <c r="J407">
        <v>360</v>
      </c>
      <c r="K407">
        <v>1</v>
      </c>
      <c r="L407" t="s">
        <v>31</v>
      </c>
      <c r="M407" t="s">
        <v>18</v>
      </c>
      <c r="N407">
        <f t="shared" si="24"/>
        <v>4547</v>
      </c>
      <c r="O407" t="str">
        <f t="shared" si="25"/>
        <v>Medium Income</v>
      </c>
      <c r="P407">
        <f t="shared" si="26"/>
        <v>35</v>
      </c>
      <c r="Q407" t="str">
        <f t="shared" si="27"/>
        <v>Medium Income</v>
      </c>
    </row>
    <row r="408" spans="1:17" x14ac:dyDescent="0.3">
      <c r="A408" t="s">
        <v>431</v>
      </c>
      <c r="B408" t="s">
        <v>14</v>
      </c>
      <c r="C408" t="s">
        <v>20</v>
      </c>
      <c r="D408">
        <v>0</v>
      </c>
      <c r="E408" t="s">
        <v>25</v>
      </c>
      <c r="F408" t="s">
        <v>15</v>
      </c>
      <c r="G408">
        <v>2167</v>
      </c>
      <c r="H408">
        <v>2400</v>
      </c>
      <c r="I408">
        <v>115</v>
      </c>
      <c r="J408">
        <v>360</v>
      </c>
      <c r="K408">
        <v>1</v>
      </c>
      <c r="L408" t="s">
        <v>17</v>
      </c>
      <c r="M408" t="s">
        <v>18</v>
      </c>
      <c r="N408">
        <f t="shared" si="24"/>
        <v>4567</v>
      </c>
      <c r="O408" t="str">
        <f t="shared" si="25"/>
        <v>Medium Income</v>
      </c>
      <c r="P408">
        <f t="shared" si="26"/>
        <v>20</v>
      </c>
      <c r="Q408" t="str">
        <f t="shared" si="27"/>
        <v>Medium Income</v>
      </c>
    </row>
    <row r="409" spans="1:17" x14ac:dyDescent="0.3">
      <c r="A409" t="s">
        <v>432</v>
      </c>
      <c r="B409" t="s">
        <v>42</v>
      </c>
      <c r="C409" t="s">
        <v>15</v>
      </c>
      <c r="D409">
        <v>0</v>
      </c>
      <c r="E409" t="s">
        <v>25</v>
      </c>
      <c r="F409" t="s">
        <v>15</v>
      </c>
      <c r="G409">
        <v>2213</v>
      </c>
      <c r="H409">
        <v>0</v>
      </c>
      <c r="I409">
        <v>66</v>
      </c>
      <c r="J409">
        <v>360</v>
      </c>
      <c r="K409">
        <v>1</v>
      </c>
      <c r="L409" t="s">
        <v>21</v>
      </c>
      <c r="M409" t="s">
        <v>18</v>
      </c>
      <c r="N409">
        <f t="shared" si="24"/>
        <v>2213</v>
      </c>
      <c r="O409" t="str">
        <f t="shared" si="25"/>
        <v>Low Income</v>
      </c>
      <c r="P409">
        <f t="shared" si="26"/>
        <v>5</v>
      </c>
      <c r="Q409" t="str">
        <f t="shared" si="27"/>
        <v>Low Income</v>
      </c>
    </row>
    <row r="410" spans="1:17" x14ac:dyDescent="0.3">
      <c r="A410" t="s">
        <v>433</v>
      </c>
      <c r="B410" t="s">
        <v>14</v>
      </c>
      <c r="C410" t="s">
        <v>20</v>
      </c>
      <c r="D410">
        <v>1</v>
      </c>
      <c r="E410" t="s">
        <v>16</v>
      </c>
      <c r="F410" t="s">
        <v>15</v>
      </c>
      <c r="G410">
        <v>8300</v>
      </c>
      <c r="H410">
        <v>0</v>
      </c>
      <c r="I410">
        <v>152</v>
      </c>
      <c r="J410">
        <v>300</v>
      </c>
      <c r="K410">
        <v>0</v>
      </c>
      <c r="L410" t="s">
        <v>31</v>
      </c>
      <c r="M410" t="s">
        <v>22</v>
      </c>
      <c r="N410">
        <f t="shared" si="24"/>
        <v>8300</v>
      </c>
      <c r="O410" t="str">
        <f t="shared" si="25"/>
        <v>High Income</v>
      </c>
      <c r="P410">
        <f t="shared" si="26"/>
        <v>45</v>
      </c>
      <c r="Q410" t="str">
        <f t="shared" si="27"/>
        <v>High Income</v>
      </c>
    </row>
    <row r="411" spans="1:17" x14ac:dyDescent="0.3">
      <c r="A411" t="s">
        <v>434</v>
      </c>
      <c r="B411" t="s">
        <v>14</v>
      </c>
      <c r="C411" t="s">
        <v>20</v>
      </c>
      <c r="D411" t="s">
        <v>30</v>
      </c>
      <c r="E411" t="s">
        <v>16</v>
      </c>
      <c r="F411" t="s">
        <v>15</v>
      </c>
      <c r="G411">
        <v>81000</v>
      </c>
      <c r="H411">
        <v>0</v>
      </c>
      <c r="I411">
        <v>360</v>
      </c>
      <c r="J411">
        <v>360</v>
      </c>
      <c r="K411">
        <v>0</v>
      </c>
      <c r="L411" t="s">
        <v>21</v>
      </c>
      <c r="M411" t="s">
        <v>22</v>
      </c>
      <c r="N411">
        <f t="shared" si="24"/>
        <v>81000</v>
      </c>
      <c r="O411" t="str">
        <f t="shared" si="25"/>
        <v>High Income</v>
      </c>
      <c r="P411">
        <f t="shared" si="26"/>
        <v>45</v>
      </c>
      <c r="Q411" t="str">
        <f t="shared" si="27"/>
        <v>High Income</v>
      </c>
    </row>
    <row r="412" spans="1:17" x14ac:dyDescent="0.3">
      <c r="A412" t="s">
        <v>435</v>
      </c>
      <c r="B412" t="s">
        <v>42</v>
      </c>
      <c r="C412" t="s">
        <v>15</v>
      </c>
      <c r="D412">
        <v>1</v>
      </c>
      <c r="E412" t="s">
        <v>25</v>
      </c>
      <c r="F412" t="s">
        <v>20</v>
      </c>
      <c r="G412">
        <v>3867</v>
      </c>
      <c r="H412">
        <v>0</v>
      </c>
      <c r="I412">
        <v>62</v>
      </c>
      <c r="J412">
        <v>360</v>
      </c>
      <c r="K412">
        <v>1</v>
      </c>
      <c r="L412" t="s">
        <v>31</v>
      </c>
      <c r="M412" t="s">
        <v>22</v>
      </c>
      <c r="N412">
        <f t="shared" si="24"/>
        <v>3867</v>
      </c>
      <c r="O412" t="str">
        <f t="shared" si="25"/>
        <v>Medium Income</v>
      </c>
      <c r="P412">
        <f t="shared" si="26"/>
        <v>15</v>
      </c>
      <c r="Q412" t="str">
        <f t="shared" si="27"/>
        <v>Medium Income</v>
      </c>
    </row>
    <row r="413" spans="1:17" x14ac:dyDescent="0.3">
      <c r="A413" t="s">
        <v>436</v>
      </c>
      <c r="B413" t="s">
        <v>14</v>
      </c>
      <c r="C413" t="s">
        <v>20</v>
      </c>
      <c r="D413">
        <v>0</v>
      </c>
      <c r="E413" t="s">
        <v>16</v>
      </c>
      <c r="G413">
        <v>6256</v>
      </c>
      <c r="H413">
        <v>0</v>
      </c>
      <c r="I413">
        <v>160</v>
      </c>
      <c r="J413">
        <v>360</v>
      </c>
      <c r="L413" t="s">
        <v>17</v>
      </c>
      <c r="M413" t="s">
        <v>18</v>
      </c>
      <c r="N413">
        <f t="shared" si="24"/>
        <v>6256</v>
      </c>
      <c r="O413" t="str">
        <f t="shared" si="25"/>
        <v>Medium Income</v>
      </c>
      <c r="P413">
        <f t="shared" si="26"/>
        <v>40</v>
      </c>
      <c r="Q413" t="str">
        <f t="shared" si="27"/>
        <v>Medium Income</v>
      </c>
    </row>
    <row r="414" spans="1:17" x14ac:dyDescent="0.3">
      <c r="A414" t="s">
        <v>437</v>
      </c>
      <c r="B414" t="s">
        <v>14</v>
      </c>
      <c r="C414" t="s">
        <v>20</v>
      </c>
      <c r="D414">
        <v>0</v>
      </c>
      <c r="E414" t="s">
        <v>25</v>
      </c>
      <c r="F414" t="s">
        <v>15</v>
      </c>
      <c r="G414">
        <v>6096</v>
      </c>
      <c r="H414">
        <v>0</v>
      </c>
      <c r="I414">
        <v>218</v>
      </c>
      <c r="J414">
        <v>360</v>
      </c>
      <c r="K414">
        <v>0</v>
      </c>
      <c r="L414" t="s">
        <v>21</v>
      </c>
      <c r="M414" t="s">
        <v>22</v>
      </c>
      <c r="N414">
        <f t="shared" si="24"/>
        <v>6096</v>
      </c>
      <c r="O414" t="str">
        <f t="shared" si="25"/>
        <v>Medium Income</v>
      </c>
      <c r="P414">
        <f t="shared" si="26"/>
        <v>15</v>
      </c>
      <c r="Q414" t="str">
        <f t="shared" si="27"/>
        <v>Medium Income</v>
      </c>
    </row>
    <row r="415" spans="1:17" x14ac:dyDescent="0.3">
      <c r="A415" t="s">
        <v>438</v>
      </c>
      <c r="B415" t="s">
        <v>14</v>
      </c>
      <c r="C415" t="s">
        <v>20</v>
      </c>
      <c r="D415">
        <v>0</v>
      </c>
      <c r="E415" t="s">
        <v>25</v>
      </c>
      <c r="F415" t="s">
        <v>15</v>
      </c>
      <c r="G415">
        <v>2253</v>
      </c>
      <c r="H415">
        <v>2033</v>
      </c>
      <c r="I415">
        <v>110</v>
      </c>
      <c r="J415">
        <v>360</v>
      </c>
      <c r="K415">
        <v>1</v>
      </c>
      <c r="L415" t="s">
        <v>21</v>
      </c>
      <c r="M415" t="s">
        <v>18</v>
      </c>
      <c r="N415">
        <f t="shared" si="24"/>
        <v>4286</v>
      </c>
      <c r="O415" t="str">
        <f t="shared" si="25"/>
        <v>Medium Income</v>
      </c>
      <c r="P415">
        <f t="shared" si="26"/>
        <v>15</v>
      </c>
      <c r="Q415" t="str">
        <f t="shared" si="27"/>
        <v>Medium Income</v>
      </c>
    </row>
    <row r="416" spans="1:17" x14ac:dyDescent="0.3">
      <c r="A416" t="s">
        <v>439</v>
      </c>
      <c r="B416" t="s">
        <v>42</v>
      </c>
      <c r="C416" t="s">
        <v>20</v>
      </c>
      <c r="D416">
        <v>0</v>
      </c>
      <c r="E416" t="s">
        <v>25</v>
      </c>
      <c r="F416" t="s">
        <v>15</v>
      </c>
      <c r="G416">
        <v>2149</v>
      </c>
      <c r="H416">
        <v>3237</v>
      </c>
      <c r="I416">
        <v>178</v>
      </c>
      <c r="J416">
        <v>360</v>
      </c>
      <c r="K416">
        <v>0</v>
      </c>
      <c r="L416" t="s">
        <v>31</v>
      </c>
      <c r="M416" t="s">
        <v>22</v>
      </c>
      <c r="N416">
        <f t="shared" si="24"/>
        <v>5386</v>
      </c>
      <c r="O416" t="str">
        <f t="shared" si="25"/>
        <v>Medium Income</v>
      </c>
      <c r="P416">
        <f t="shared" si="26"/>
        <v>15</v>
      </c>
      <c r="Q416" t="str">
        <f t="shared" si="27"/>
        <v>Medium Income</v>
      </c>
    </row>
    <row r="417" spans="1:17" x14ac:dyDescent="0.3">
      <c r="A417" t="s">
        <v>440</v>
      </c>
      <c r="B417" t="s">
        <v>42</v>
      </c>
      <c r="C417" t="s">
        <v>15</v>
      </c>
      <c r="D417">
        <v>0</v>
      </c>
      <c r="E417" t="s">
        <v>16</v>
      </c>
      <c r="F417" t="s">
        <v>15</v>
      </c>
      <c r="G417">
        <v>2995</v>
      </c>
      <c r="H417">
        <v>0</v>
      </c>
      <c r="I417">
        <v>60</v>
      </c>
      <c r="J417">
        <v>360</v>
      </c>
      <c r="K417">
        <v>1</v>
      </c>
      <c r="L417" t="s">
        <v>17</v>
      </c>
      <c r="M417" t="s">
        <v>18</v>
      </c>
      <c r="N417">
        <f t="shared" si="24"/>
        <v>2995</v>
      </c>
      <c r="O417" t="str">
        <f t="shared" si="25"/>
        <v>Low Income</v>
      </c>
      <c r="P417">
        <f t="shared" si="26"/>
        <v>30</v>
      </c>
      <c r="Q417" t="str">
        <f t="shared" si="27"/>
        <v>Low Income</v>
      </c>
    </row>
    <row r="418" spans="1:17" x14ac:dyDescent="0.3">
      <c r="A418" t="s">
        <v>441</v>
      </c>
      <c r="B418" t="s">
        <v>42</v>
      </c>
      <c r="C418" t="s">
        <v>15</v>
      </c>
      <c r="D418">
        <v>1</v>
      </c>
      <c r="E418" t="s">
        <v>16</v>
      </c>
      <c r="F418" t="s">
        <v>15</v>
      </c>
      <c r="G418">
        <v>2600</v>
      </c>
      <c r="H418">
        <v>0</v>
      </c>
      <c r="I418">
        <v>160</v>
      </c>
      <c r="J418">
        <v>360</v>
      </c>
      <c r="K418">
        <v>1</v>
      </c>
      <c r="L418" t="s">
        <v>17</v>
      </c>
      <c r="M418" t="s">
        <v>22</v>
      </c>
      <c r="N418">
        <f t="shared" si="24"/>
        <v>2600</v>
      </c>
      <c r="O418" t="str">
        <f t="shared" si="25"/>
        <v>Low Income</v>
      </c>
      <c r="P418">
        <f t="shared" si="26"/>
        <v>30</v>
      </c>
      <c r="Q418" t="str">
        <f t="shared" si="27"/>
        <v>Low Income</v>
      </c>
    </row>
    <row r="419" spans="1:17" x14ac:dyDescent="0.3">
      <c r="A419" t="s">
        <v>442</v>
      </c>
      <c r="B419" t="s">
        <v>14</v>
      </c>
      <c r="C419" t="s">
        <v>20</v>
      </c>
      <c r="D419">
        <v>2</v>
      </c>
      <c r="E419" t="s">
        <v>16</v>
      </c>
      <c r="F419" t="s">
        <v>20</v>
      </c>
      <c r="G419">
        <v>1600</v>
      </c>
      <c r="H419">
        <v>20000</v>
      </c>
      <c r="I419">
        <v>239</v>
      </c>
      <c r="J419">
        <v>360</v>
      </c>
      <c r="K419">
        <v>1</v>
      </c>
      <c r="L419" t="s">
        <v>17</v>
      </c>
      <c r="M419" t="s">
        <v>22</v>
      </c>
      <c r="N419">
        <f t="shared" si="24"/>
        <v>21600</v>
      </c>
      <c r="O419" t="str">
        <f t="shared" si="25"/>
        <v>High Income</v>
      </c>
      <c r="P419">
        <f t="shared" si="26"/>
        <v>50</v>
      </c>
      <c r="Q419" t="str">
        <f t="shared" si="27"/>
        <v>High Income</v>
      </c>
    </row>
    <row r="420" spans="1:17" x14ac:dyDescent="0.3">
      <c r="A420" t="s">
        <v>443</v>
      </c>
      <c r="B420" t="s">
        <v>14</v>
      </c>
      <c r="C420" t="s">
        <v>20</v>
      </c>
      <c r="D420">
        <v>0</v>
      </c>
      <c r="E420" t="s">
        <v>16</v>
      </c>
      <c r="F420" t="s">
        <v>15</v>
      </c>
      <c r="G420">
        <v>1025</v>
      </c>
      <c r="H420">
        <v>2773</v>
      </c>
      <c r="I420">
        <v>112</v>
      </c>
      <c r="J420">
        <v>360</v>
      </c>
      <c r="K420">
        <v>1</v>
      </c>
      <c r="L420" t="s">
        <v>21</v>
      </c>
      <c r="M420" t="s">
        <v>18</v>
      </c>
      <c r="N420">
        <f t="shared" si="24"/>
        <v>3798</v>
      </c>
      <c r="O420" t="str">
        <f t="shared" si="25"/>
        <v>Medium Income</v>
      </c>
      <c r="P420">
        <f t="shared" si="26"/>
        <v>35</v>
      </c>
      <c r="Q420" t="str">
        <f t="shared" si="27"/>
        <v>Medium Income</v>
      </c>
    </row>
    <row r="421" spans="1:17" x14ac:dyDescent="0.3">
      <c r="A421" t="s">
        <v>444</v>
      </c>
      <c r="B421" t="s">
        <v>14</v>
      </c>
      <c r="C421" t="s">
        <v>20</v>
      </c>
      <c r="D421">
        <v>0</v>
      </c>
      <c r="E421" t="s">
        <v>16</v>
      </c>
      <c r="F421" t="s">
        <v>15</v>
      </c>
      <c r="G421">
        <v>3246</v>
      </c>
      <c r="H421">
        <v>1417</v>
      </c>
      <c r="I421">
        <v>138</v>
      </c>
      <c r="J421">
        <v>360</v>
      </c>
      <c r="K421">
        <v>1</v>
      </c>
      <c r="L421" t="s">
        <v>31</v>
      </c>
      <c r="M421" t="s">
        <v>18</v>
      </c>
      <c r="N421">
        <f t="shared" si="24"/>
        <v>4663</v>
      </c>
      <c r="O421" t="str">
        <f t="shared" si="25"/>
        <v>Medium Income</v>
      </c>
      <c r="P421">
        <f t="shared" si="26"/>
        <v>35</v>
      </c>
      <c r="Q421" t="str">
        <f t="shared" si="27"/>
        <v>Medium Income</v>
      </c>
    </row>
    <row r="422" spans="1:17" x14ac:dyDescent="0.3">
      <c r="A422" t="s">
        <v>445</v>
      </c>
      <c r="B422" t="s">
        <v>14</v>
      </c>
      <c r="C422" t="s">
        <v>20</v>
      </c>
      <c r="D422">
        <v>0</v>
      </c>
      <c r="E422" t="s">
        <v>16</v>
      </c>
      <c r="F422" t="s">
        <v>15</v>
      </c>
      <c r="G422">
        <v>5829</v>
      </c>
      <c r="H422">
        <v>0</v>
      </c>
      <c r="I422">
        <v>138</v>
      </c>
      <c r="J422">
        <v>360</v>
      </c>
      <c r="K422">
        <v>1</v>
      </c>
      <c r="L422" t="s">
        <v>21</v>
      </c>
      <c r="M422" t="s">
        <v>18</v>
      </c>
      <c r="N422">
        <f t="shared" si="24"/>
        <v>5829</v>
      </c>
      <c r="O422" t="str">
        <f t="shared" si="25"/>
        <v>Medium Income</v>
      </c>
      <c r="P422">
        <f t="shared" si="26"/>
        <v>35</v>
      </c>
      <c r="Q422" t="str">
        <f t="shared" si="27"/>
        <v>Medium Income</v>
      </c>
    </row>
    <row r="423" spans="1:17" x14ac:dyDescent="0.3">
      <c r="A423" t="s">
        <v>446</v>
      </c>
      <c r="B423" t="s">
        <v>42</v>
      </c>
      <c r="C423" t="s">
        <v>15</v>
      </c>
      <c r="D423">
        <v>0</v>
      </c>
      <c r="E423" t="s">
        <v>25</v>
      </c>
      <c r="F423" t="s">
        <v>15</v>
      </c>
      <c r="G423">
        <v>2720</v>
      </c>
      <c r="H423">
        <v>0</v>
      </c>
      <c r="I423">
        <v>80</v>
      </c>
      <c r="K423">
        <v>0</v>
      </c>
      <c r="L423" t="s">
        <v>17</v>
      </c>
      <c r="M423" t="s">
        <v>22</v>
      </c>
      <c r="N423">
        <f t="shared" si="24"/>
        <v>2720</v>
      </c>
      <c r="O423" t="str">
        <f t="shared" si="25"/>
        <v>Low Income</v>
      </c>
      <c r="P423">
        <f t="shared" si="26"/>
        <v>10</v>
      </c>
      <c r="Q423" t="str">
        <f t="shared" si="27"/>
        <v>Low Income</v>
      </c>
    </row>
    <row r="424" spans="1:17" x14ac:dyDescent="0.3">
      <c r="A424" t="s">
        <v>447</v>
      </c>
      <c r="B424" t="s">
        <v>14</v>
      </c>
      <c r="C424" t="s">
        <v>20</v>
      </c>
      <c r="D424">
        <v>0</v>
      </c>
      <c r="E424" t="s">
        <v>16</v>
      </c>
      <c r="F424" t="s">
        <v>15</v>
      </c>
      <c r="G424">
        <v>1820</v>
      </c>
      <c r="H424">
        <v>1719</v>
      </c>
      <c r="I424">
        <v>100</v>
      </c>
      <c r="J424">
        <v>360</v>
      </c>
      <c r="K424">
        <v>1</v>
      </c>
      <c r="L424" t="s">
        <v>17</v>
      </c>
      <c r="M424" t="s">
        <v>18</v>
      </c>
      <c r="N424">
        <f t="shared" si="24"/>
        <v>3539</v>
      </c>
      <c r="O424" t="str">
        <f t="shared" si="25"/>
        <v>Medium Income</v>
      </c>
      <c r="P424">
        <f t="shared" si="26"/>
        <v>40</v>
      </c>
      <c r="Q424" t="str">
        <f t="shared" si="27"/>
        <v>Medium Income</v>
      </c>
    </row>
    <row r="425" spans="1:17" x14ac:dyDescent="0.3">
      <c r="A425" t="s">
        <v>448</v>
      </c>
      <c r="B425" t="s">
        <v>14</v>
      </c>
      <c r="C425" t="s">
        <v>20</v>
      </c>
      <c r="D425">
        <v>1</v>
      </c>
      <c r="E425" t="s">
        <v>16</v>
      </c>
      <c r="F425" t="s">
        <v>15</v>
      </c>
      <c r="G425">
        <v>7250</v>
      </c>
      <c r="H425">
        <v>1667</v>
      </c>
      <c r="I425">
        <v>110</v>
      </c>
      <c r="K425">
        <v>0</v>
      </c>
      <c r="L425" t="s">
        <v>17</v>
      </c>
      <c r="M425" t="s">
        <v>22</v>
      </c>
      <c r="N425">
        <f t="shared" si="24"/>
        <v>8917</v>
      </c>
      <c r="O425" t="str">
        <f t="shared" si="25"/>
        <v>High Income</v>
      </c>
      <c r="P425">
        <f t="shared" si="26"/>
        <v>50</v>
      </c>
      <c r="Q425" t="str">
        <f t="shared" si="27"/>
        <v>High Income</v>
      </c>
    </row>
    <row r="426" spans="1:17" x14ac:dyDescent="0.3">
      <c r="A426" t="s">
        <v>449</v>
      </c>
      <c r="B426" t="s">
        <v>14</v>
      </c>
      <c r="C426" t="s">
        <v>20</v>
      </c>
      <c r="D426">
        <v>0</v>
      </c>
      <c r="E426" t="s">
        <v>16</v>
      </c>
      <c r="F426" t="s">
        <v>15</v>
      </c>
      <c r="G426">
        <v>14880</v>
      </c>
      <c r="H426">
        <v>0</v>
      </c>
      <c r="I426">
        <v>96</v>
      </c>
      <c r="J426">
        <v>360</v>
      </c>
      <c r="K426">
        <v>1</v>
      </c>
      <c r="L426" t="s">
        <v>31</v>
      </c>
      <c r="M426" t="s">
        <v>18</v>
      </c>
      <c r="N426">
        <f t="shared" si="24"/>
        <v>14880</v>
      </c>
      <c r="O426" t="str">
        <f t="shared" si="25"/>
        <v>High Income</v>
      </c>
      <c r="P426">
        <f t="shared" si="26"/>
        <v>45</v>
      </c>
      <c r="Q426" t="str">
        <f t="shared" si="27"/>
        <v>High Income</v>
      </c>
    </row>
    <row r="427" spans="1:17" x14ac:dyDescent="0.3">
      <c r="A427" t="s">
        <v>450</v>
      </c>
      <c r="B427" t="s">
        <v>14</v>
      </c>
      <c r="C427" t="s">
        <v>20</v>
      </c>
      <c r="D427">
        <v>0</v>
      </c>
      <c r="E427" t="s">
        <v>16</v>
      </c>
      <c r="F427" t="s">
        <v>15</v>
      </c>
      <c r="G427">
        <v>2666</v>
      </c>
      <c r="H427">
        <v>4300</v>
      </c>
      <c r="I427">
        <v>121</v>
      </c>
      <c r="J427">
        <v>360</v>
      </c>
      <c r="K427">
        <v>1</v>
      </c>
      <c r="L427" t="s">
        <v>21</v>
      </c>
      <c r="M427" t="s">
        <v>18</v>
      </c>
      <c r="N427">
        <f t="shared" si="24"/>
        <v>6966</v>
      </c>
      <c r="O427" t="str">
        <f t="shared" si="25"/>
        <v>Medium Income</v>
      </c>
      <c r="P427">
        <f t="shared" si="26"/>
        <v>35</v>
      </c>
      <c r="Q427" t="str">
        <f t="shared" si="27"/>
        <v>Medium Income</v>
      </c>
    </row>
    <row r="428" spans="1:17" x14ac:dyDescent="0.3">
      <c r="A428" t="s">
        <v>451</v>
      </c>
      <c r="B428" t="s">
        <v>42</v>
      </c>
      <c r="C428" t="s">
        <v>15</v>
      </c>
      <c r="D428">
        <v>1</v>
      </c>
      <c r="E428" t="s">
        <v>25</v>
      </c>
      <c r="F428" t="s">
        <v>15</v>
      </c>
      <c r="G428">
        <v>4606</v>
      </c>
      <c r="H428">
        <v>0</v>
      </c>
      <c r="I428">
        <v>81</v>
      </c>
      <c r="J428">
        <v>360</v>
      </c>
      <c r="K428">
        <v>1</v>
      </c>
      <c r="L428" t="s">
        <v>21</v>
      </c>
      <c r="M428" t="s">
        <v>22</v>
      </c>
      <c r="N428">
        <f t="shared" si="24"/>
        <v>4606</v>
      </c>
      <c r="O428" t="str">
        <f t="shared" si="25"/>
        <v>Medium Income</v>
      </c>
      <c r="P428">
        <f t="shared" si="26"/>
        <v>15</v>
      </c>
      <c r="Q428" t="str">
        <f t="shared" si="27"/>
        <v>Medium Income</v>
      </c>
    </row>
    <row r="429" spans="1:17" x14ac:dyDescent="0.3">
      <c r="A429" t="s">
        <v>452</v>
      </c>
      <c r="B429" t="s">
        <v>14</v>
      </c>
      <c r="C429" t="s">
        <v>20</v>
      </c>
      <c r="D429">
        <v>2</v>
      </c>
      <c r="E429" t="s">
        <v>16</v>
      </c>
      <c r="F429" t="s">
        <v>15</v>
      </c>
      <c r="G429">
        <v>5935</v>
      </c>
      <c r="H429">
        <v>0</v>
      </c>
      <c r="I429">
        <v>133</v>
      </c>
      <c r="J429">
        <v>360</v>
      </c>
      <c r="K429">
        <v>1</v>
      </c>
      <c r="L429" t="s">
        <v>31</v>
      </c>
      <c r="M429" t="s">
        <v>18</v>
      </c>
      <c r="N429">
        <f t="shared" si="24"/>
        <v>5935</v>
      </c>
      <c r="O429" t="str">
        <f t="shared" si="25"/>
        <v>Medium Income</v>
      </c>
      <c r="P429">
        <f t="shared" si="26"/>
        <v>35</v>
      </c>
      <c r="Q429" t="str">
        <f t="shared" si="27"/>
        <v>Medium Income</v>
      </c>
    </row>
    <row r="430" spans="1:17" x14ac:dyDescent="0.3">
      <c r="A430" t="s">
        <v>453</v>
      </c>
      <c r="B430" t="s">
        <v>14</v>
      </c>
      <c r="C430" t="s">
        <v>20</v>
      </c>
      <c r="D430">
        <v>0</v>
      </c>
      <c r="E430" t="s">
        <v>16</v>
      </c>
      <c r="F430" t="s">
        <v>15</v>
      </c>
      <c r="G430">
        <v>2920</v>
      </c>
      <c r="H430">
        <v>16.120000839999999</v>
      </c>
      <c r="I430">
        <v>87</v>
      </c>
      <c r="J430">
        <v>360</v>
      </c>
      <c r="K430">
        <v>1</v>
      </c>
      <c r="L430" t="s">
        <v>21</v>
      </c>
      <c r="M430" t="s">
        <v>18</v>
      </c>
      <c r="N430">
        <f t="shared" si="24"/>
        <v>2936.1200008400001</v>
      </c>
      <c r="O430" t="str">
        <f t="shared" si="25"/>
        <v>Low Income</v>
      </c>
      <c r="P430">
        <f t="shared" si="26"/>
        <v>25</v>
      </c>
      <c r="Q430" t="str">
        <f t="shared" si="27"/>
        <v>Low Income</v>
      </c>
    </row>
    <row r="431" spans="1:17" x14ac:dyDescent="0.3">
      <c r="A431" t="s">
        <v>454</v>
      </c>
      <c r="B431" t="s">
        <v>14</v>
      </c>
      <c r="C431" t="s">
        <v>15</v>
      </c>
      <c r="D431">
        <v>0</v>
      </c>
      <c r="E431" t="s">
        <v>25</v>
      </c>
      <c r="F431" t="s">
        <v>15</v>
      </c>
      <c r="G431">
        <v>2717</v>
      </c>
      <c r="H431">
        <v>0</v>
      </c>
      <c r="I431">
        <v>60</v>
      </c>
      <c r="J431">
        <v>180</v>
      </c>
      <c r="K431">
        <v>1</v>
      </c>
      <c r="L431" t="s">
        <v>17</v>
      </c>
      <c r="M431" t="s">
        <v>18</v>
      </c>
      <c r="N431">
        <f t="shared" si="24"/>
        <v>2717</v>
      </c>
      <c r="O431" t="str">
        <f t="shared" si="25"/>
        <v>Low Income</v>
      </c>
      <c r="P431">
        <f t="shared" si="26"/>
        <v>10</v>
      </c>
      <c r="Q431" t="str">
        <f t="shared" si="27"/>
        <v>Low Income</v>
      </c>
    </row>
    <row r="432" spans="1:17" x14ac:dyDescent="0.3">
      <c r="A432" t="s">
        <v>455</v>
      </c>
      <c r="B432" t="s">
        <v>42</v>
      </c>
      <c r="C432" t="s">
        <v>15</v>
      </c>
      <c r="D432">
        <v>1</v>
      </c>
      <c r="E432" t="s">
        <v>16</v>
      </c>
      <c r="F432" t="s">
        <v>20</v>
      </c>
      <c r="G432">
        <v>8624</v>
      </c>
      <c r="H432">
        <v>0</v>
      </c>
      <c r="I432">
        <v>150</v>
      </c>
      <c r="J432">
        <v>360</v>
      </c>
      <c r="K432">
        <v>1</v>
      </c>
      <c r="L432" t="s">
        <v>31</v>
      </c>
      <c r="M432" t="s">
        <v>18</v>
      </c>
      <c r="N432">
        <f t="shared" si="24"/>
        <v>8624</v>
      </c>
      <c r="O432" t="str">
        <f t="shared" si="25"/>
        <v>High Income</v>
      </c>
      <c r="P432">
        <f t="shared" si="26"/>
        <v>45</v>
      </c>
      <c r="Q432" t="str">
        <f t="shared" si="27"/>
        <v>High Income</v>
      </c>
    </row>
    <row r="433" spans="1:17" x14ac:dyDescent="0.3">
      <c r="A433" t="s">
        <v>456</v>
      </c>
      <c r="B433" t="s">
        <v>14</v>
      </c>
      <c r="C433" t="s">
        <v>15</v>
      </c>
      <c r="D433">
        <v>0</v>
      </c>
      <c r="E433" t="s">
        <v>16</v>
      </c>
      <c r="F433" t="s">
        <v>15</v>
      </c>
      <c r="G433">
        <v>6500</v>
      </c>
      <c r="H433">
        <v>0</v>
      </c>
      <c r="I433">
        <v>105</v>
      </c>
      <c r="J433">
        <v>360</v>
      </c>
      <c r="K433">
        <v>0</v>
      </c>
      <c r="L433" t="s">
        <v>21</v>
      </c>
      <c r="M433" t="s">
        <v>22</v>
      </c>
      <c r="N433">
        <f t="shared" si="24"/>
        <v>6500</v>
      </c>
      <c r="O433" t="str">
        <f t="shared" si="25"/>
        <v>Medium Income</v>
      </c>
      <c r="P433">
        <f t="shared" si="26"/>
        <v>35</v>
      </c>
      <c r="Q433" t="str">
        <f t="shared" si="27"/>
        <v>Medium Income</v>
      </c>
    </row>
    <row r="434" spans="1:17" x14ac:dyDescent="0.3">
      <c r="A434" t="s">
        <v>457</v>
      </c>
      <c r="B434" t="s">
        <v>14</v>
      </c>
      <c r="C434" t="s">
        <v>15</v>
      </c>
      <c r="D434">
        <v>0</v>
      </c>
      <c r="E434" t="s">
        <v>16</v>
      </c>
      <c r="G434">
        <v>12876</v>
      </c>
      <c r="H434">
        <v>0</v>
      </c>
      <c r="I434">
        <v>405</v>
      </c>
      <c r="J434">
        <v>360</v>
      </c>
      <c r="K434">
        <v>1</v>
      </c>
      <c r="L434" t="s">
        <v>31</v>
      </c>
      <c r="M434" t="s">
        <v>18</v>
      </c>
      <c r="N434">
        <f t="shared" si="24"/>
        <v>12876</v>
      </c>
      <c r="O434" t="str">
        <f t="shared" si="25"/>
        <v>High Income</v>
      </c>
      <c r="P434">
        <f t="shared" si="26"/>
        <v>45</v>
      </c>
      <c r="Q434" t="str">
        <f t="shared" si="27"/>
        <v>High Income</v>
      </c>
    </row>
    <row r="435" spans="1:17" x14ac:dyDescent="0.3">
      <c r="A435" t="s">
        <v>458</v>
      </c>
      <c r="B435" t="s">
        <v>14</v>
      </c>
      <c r="C435" t="s">
        <v>20</v>
      </c>
      <c r="D435">
        <v>0</v>
      </c>
      <c r="E435" t="s">
        <v>16</v>
      </c>
      <c r="F435" t="s">
        <v>15</v>
      </c>
      <c r="G435">
        <v>2425</v>
      </c>
      <c r="H435">
        <v>2340</v>
      </c>
      <c r="I435">
        <v>143</v>
      </c>
      <c r="J435">
        <v>360</v>
      </c>
      <c r="K435">
        <v>1</v>
      </c>
      <c r="L435" t="s">
        <v>31</v>
      </c>
      <c r="M435" t="s">
        <v>18</v>
      </c>
      <c r="N435">
        <f t="shared" si="24"/>
        <v>4765</v>
      </c>
      <c r="O435" t="str">
        <f t="shared" si="25"/>
        <v>Medium Income</v>
      </c>
      <c r="P435">
        <f t="shared" si="26"/>
        <v>35</v>
      </c>
      <c r="Q435" t="str">
        <f t="shared" si="27"/>
        <v>Medium Income</v>
      </c>
    </row>
    <row r="436" spans="1:17" x14ac:dyDescent="0.3">
      <c r="A436" t="s">
        <v>459</v>
      </c>
      <c r="B436" t="s">
        <v>14</v>
      </c>
      <c r="C436" t="s">
        <v>15</v>
      </c>
      <c r="D436">
        <v>0</v>
      </c>
      <c r="E436" t="s">
        <v>16</v>
      </c>
      <c r="F436" t="s">
        <v>15</v>
      </c>
      <c r="G436">
        <v>3750</v>
      </c>
      <c r="H436">
        <v>0</v>
      </c>
      <c r="I436">
        <v>100</v>
      </c>
      <c r="J436">
        <v>360</v>
      </c>
      <c r="K436">
        <v>1</v>
      </c>
      <c r="L436" t="s">
        <v>17</v>
      </c>
      <c r="M436" t="s">
        <v>18</v>
      </c>
      <c r="N436">
        <f t="shared" si="24"/>
        <v>3750</v>
      </c>
      <c r="O436" t="str">
        <f t="shared" si="25"/>
        <v>Medium Income</v>
      </c>
      <c r="P436">
        <f t="shared" si="26"/>
        <v>40</v>
      </c>
      <c r="Q436" t="str">
        <f t="shared" si="27"/>
        <v>Medium Income</v>
      </c>
    </row>
    <row r="437" spans="1:17" x14ac:dyDescent="0.3">
      <c r="A437" t="s">
        <v>460</v>
      </c>
      <c r="B437" t="s">
        <v>42</v>
      </c>
      <c r="E437" t="s">
        <v>16</v>
      </c>
      <c r="F437" t="s">
        <v>15</v>
      </c>
      <c r="G437">
        <v>10047</v>
      </c>
      <c r="H437">
        <v>0</v>
      </c>
      <c r="J437">
        <v>240</v>
      </c>
      <c r="K437">
        <v>1</v>
      </c>
      <c r="L437" t="s">
        <v>31</v>
      </c>
      <c r="M437" t="s">
        <v>18</v>
      </c>
      <c r="N437">
        <f t="shared" si="24"/>
        <v>10047</v>
      </c>
      <c r="O437" t="str">
        <f t="shared" si="25"/>
        <v>High Income</v>
      </c>
      <c r="P437">
        <f t="shared" si="26"/>
        <v>45</v>
      </c>
      <c r="Q437" t="str">
        <f t="shared" si="27"/>
        <v>High Income</v>
      </c>
    </row>
    <row r="438" spans="1:17" x14ac:dyDescent="0.3">
      <c r="A438" t="s">
        <v>461</v>
      </c>
      <c r="B438" t="s">
        <v>14</v>
      </c>
      <c r="C438" t="s">
        <v>15</v>
      </c>
      <c r="D438">
        <v>0</v>
      </c>
      <c r="E438" t="s">
        <v>16</v>
      </c>
      <c r="F438" t="s">
        <v>15</v>
      </c>
      <c r="G438">
        <v>1926</v>
      </c>
      <c r="H438">
        <v>1851</v>
      </c>
      <c r="I438">
        <v>50</v>
      </c>
      <c r="J438">
        <v>360</v>
      </c>
      <c r="K438">
        <v>1</v>
      </c>
      <c r="L438" t="s">
        <v>31</v>
      </c>
      <c r="M438" t="s">
        <v>18</v>
      </c>
      <c r="N438">
        <f t="shared" si="24"/>
        <v>3777</v>
      </c>
      <c r="O438" t="str">
        <f t="shared" si="25"/>
        <v>Medium Income</v>
      </c>
      <c r="P438">
        <f t="shared" si="26"/>
        <v>35</v>
      </c>
      <c r="Q438" t="str">
        <f t="shared" si="27"/>
        <v>Medium Income</v>
      </c>
    </row>
    <row r="439" spans="1:17" x14ac:dyDescent="0.3">
      <c r="A439" t="s">
        <v>462</v>
      </c>
      <c r="B439" t="s">
        <v>14</v>
      </c>
      <c r="C439" t="s">
        <v>20</v>
      </c>
      <c r="D439">
        <v>0</v>
      </c>
      <c r="E439" t="s">
        <v>16</v>
      </c>
      <c r="F439" t="s">
        <v>15</v>
      </c>
      <c r="G439">
        <v>2213</v>
      </c>
      <c r="H439">
        <v>1125</v>
      </c>
      <c r="J439">
        <v>360</v>
      </c>
      <c r="K439">
        <v>1</v>
      </c>
      <c r="L439" t="s">
        <v>17</v>
      </c>
      <c r="M439" t="s">
        <v>18</v>
      </c>
      <c r="N439">
        <f t="shared" si="24"/>
        <v>3338</v>
      </c>
      <c r="O439" t="str">
        <f t="shared" si="25"/>
        <v>Medium Income</v>
      </c>
      <c r="P439">
        <f t="shared" si="26"/>
        <v>40</v>
      </c>
      <c r="Q439" t="str">
        <f t="shared" si="27"/>
        <v>Medium Income</v>
      </c>
    </row>
    <row r="440" spans="1:17" x14ac:dyDescent="0.3">
      <c r="A440" t="s">
        <v>463</v>
      </c>
      <c r="B440" t="s">
        <v>14</v>
      </c>
      <c r="C440" t="s">
        <v>15</v>
      </c>
      <c r="D440">
        <v>0</v>
      </c>
      <c r="E440" t="s">
        <v>16</v>
      </c>
      <c r="F440" t="s">
        <v>20</v>
      </c>
      <c r="G440">
        <v>10416</v>
      </c>
      <c r="H440">
        <v>0</v>
      </c>
      <c r="I440">
        <v>187</v>
      </c>
      <c r="J440">
        <v>360</v>
      </c>
      <c r="K440">
        <v>0</v>
      </c>
      <c r="L440" t="s">
        <v>17</v>
      </c>
      <c r="M440" t="s">
        <v>22</v>
      </c>
      <c r="N440">
        <f t="shared" si="24"/>
        <v>10416</v>
      </c>
      <c r="O440" t="str">
        <f t="shared" si="25"/>
        <v>High Income</v>
      </c>
      <c r="P440">
        <f t="shared" si="26"/>
        <v>50</v>
      </c>
      <c r="Q440" t="str">
        <f t="shared" si="27"/>
        <v>High Income</v>
      </c>
    </row>
    <row r="441" spans="1:17" x14ac:dyDescent="0.3">
      <c r="A441" t="s">
        <v>464</v>
      </c>
      <c r="B441" t="s">
        <v>42</v>
      </c>
      <c r="C441" t="s">
        <v>20</v>
      </c>
      <c r="D441">
        <v>0</v>
      </c>
      <c r="E441" t="s">
        <v>25</v>
      </c>
      <c r="F441" t="s">
        <v>20</v>
      </c>
      <c r="G441">
        <v>7142</v>
      </c>
      <c r="H441">
        <v>0</v>
      </c>
      <c r="I441">
        <v>138</v>
      </c>
      <c r="J441">
        <v>360</v>
      </c>
      <c r="K441">
        <v>1</v>
      </c>
      <c r="L441" t="s">
        <v>21</v>
      </c>
      <c r="M441" t="s">
        <v>18</v>
      </c>
      <c r="N441">
        <f t="shared" si="24"/>
        <v>7142</v>
      </c>
      <c r="O441" t="str">
        <f t="shared" si="25"/>
        <v>Medium Income</v>
      </c>
      <c r="P441">
        <f t="shared" si="26"/>
        <v>15</v>
      </c>
      <c r="Q441" t="str">
        <f t="shared" si="27"/>
        <v>Medium Income</v>
      </c>
    </row>
    <row r="442" spans="1:17" x14ac:dyDescent="0.3">
      <c r="A442" t="s">
        <v>465</v>
      </c>
      <c r="B442" t="s">
        <v>14</v>
      </c>
      <c r="C442" t="s">
        <v>15</v>
      </c>
      <c r="D442">
        <v>0</v>
      </c>
      <c r="E442" t="s">
        <v>16</v>
      </c>
      <c r="F442" t="s">
        <v>15</v>
      </c>
      <c r="G442">
        <v>3660</v>
      </c>
      <c r="H442">
        <v>5064</v>
      </c>
      <c r="I442">
        <v>187</v>
      </c>
      <c r="J442">
        <v>360</v>
      </c>
      <c r="K442">
        <v>1</v>
      </c>
      <c r="L442" t="s">
        <v>31</v>
      </c>
      <c r="M442" t="s">
        <v>18</v>
      </c>
      <c r="N442">
        <f t="shared" si="24"/>
        <v>8724</v>
      </c>
      <c r="O442" t="str">
        <f t="shared" si="25"/>
        <v>High Income</v>
      </c>
      <c r="P442">
        <f t="shared" si="26"/>
        <v>45</v>
      </c>
      <c r="Q442" t="str">
        <f t="shared" si="27"/>
        <v>High Income</v>
      </c>
    </row>
    <row r="443" spans="1:17" x14ac:dyDescent="0.3">
      <c r="A443" t="s">
        <v>466</v>
      </c>
      <c r="B443" t="s">
        <v>14</v>
      </c>
      <c r="C443" t="s">
        <v>20</v>
      </c>
      <c r="D443">
        <v>0</v>
      </c>
      <c r="E443" t="s">
        <v>16</v>
      </c>
      <c r="F443" t="s">
        <v>15</v>
      </c>
      <c r="G443">
        <v>7901</v>
      </c>
      <c r="H443">
        <v>1833</v>
      </c>
      <c r="I443">
        <v>180</v>
      </c>
      <c r="J443">
        <v>360</v>
      </c>
      <c r="K443">
        <v>1</v>
      </c>
      <c r="L443" t="s">
        <v>21</v>
      </c>
      <c r="M443" t="s">
        <v>18</v>
      </c>
      <c r="N443">
        <f t="shared" si="24"/>
        <v>9734</v>
      </c>
      <c r="O443" t="str">
        <f t="shared" si="25"/>
        <v>High Income</v>
      </c>
      <c r="P443">
        <f t="shared" si="26"/>
        <v>45</v>
      </c>
      <c r="Q443" t="str">
        <f t="shared" si="27"/>
        <v>High Income</v>
      </c>
    </row>
    <row r="444" spans="1:17" x14ac:dyDescent="0.3">
      <c r="A444" t="s">
        <v>467</v>
      </c>
      <c r="B444" t="s">
        <v>14</v>
      </c>
      <c r="C444" t="s">
        <v>15</v>
      </c>
      <c r="D444" t="s">
        <v>30</v>
      </c>
      <c r="E444" t="s">
        <v>25</v>
      </c>
      <c r="F444" t="s">
        <v>15</v>
      </c>
      <c r="G444">
        <v>4707</v>
      </c>
      <c r="H444">
        <v>1993</v>
      </c>
      <c r="I444">
        <v>148</v>
      </c>
      <c r="J444">
        <v>360</v>
      </c>
      <c r="K444">
        <v>1</v>
      </c>
      <c r="L444" t="s">
        <v>31</v>
      </c>
      <c r="M444" t="s">
        <v>18</v>
      </c>
      <c r="N444">
        <f t="shared" si="24"/>
        <v>6700</v>
      </c>
      <c r="O444" t="str">
        <f t="shared" si="25"/>
        <v>Medium Income</v>
      </c>
      <c r="P444">
        <f t="shared" si="26"/>
        <v>15</v>
      </c>
      <c r="Q444" t="str">
        <f t="shared" si="27"/>
        <v>Medium Income</v>
      </c>
    </row>
    <row r="445" spans="1:17" x14ac:dyDescent="0.3">
      <c r="A445" t="s">
        <v>468</v>
      </c>
      <c r="B445" t="s">
        <v>14</v>
      </c>
      <c r="C445" t="s">
        <v>15</v>
      </c>
      <c r="D445">
        <v>1</v>
      </c>
      <c r="E445" t="s">
        <v>16</v>
      </c>
      <c r="F445" t="s">
        <v>15</v>
      </c>
      <c r="G445">
        <v>37719</v>
      </c>
      <c r="H445">
        <v>0</v>
      </c>
      <c r="I445">
        <v>152</v>
      </c>
      <c r="J445">
        <v>360</v>
      </c>
      <c r="K445">
        <v>1</v>
      </c>
      <c r="L445" t="s">
        <v>31</v>
      </c>
      <c r="M445" t="s">
        <v>18</v>
      </c>
      <c r="N445">
        <f t="shared" si="24"/>
        <v>37719</v>
      </c>
      <c r="O445" t="str">
        <f t="shared" si="25"/>
        <v>High Income</v>
      </c>
      <c r="P445">
        <f t="shared" si="26"/>
        <v>45</v>
      </c>
      <c r="Q445" t="str">
        <f t="shared" si="27"/>
        <v>High Income</v>
      </c>
    </row>
    <row r="446" spans="1:17" x14ac:dyDescent="0.3">
      <c r="A446" t="s">
        <v>469</v>
      </c>
      <c r="B446" t="s">
        <v>14</v>
      </c>
      <c r="C446" t="s">
        <v>20</v>
      </c>
      <c r="D446">
        <v>0</v>
      </c>
      <c r="E446" t="s">
        <v>16</v>
      </c>
      <c r="F446" t="s">
        <v>15</v>
      </c>
      <c r="G446">
        <v>7333</v>
      </c>
      <c r="H446">
        <v>8333</v>
      </c>
      <c r="I446">
        <v>175</v>
      </c>
      <c r="J446">
        <v>300</v>
      </c>
      <c r="L446" t="s">
        <v>21</v>
      </c>
      <c r="M446" t="s">
        <v>18</v>
      </c>
      <c r="N446">
        <f t="shared" si="24"/>
        <v>15666</v>
      </c>
      <c r="O446" t="str">
        <f t="shared" si="25"/>
        <v>High Income</v>
      </c>
      <c r="P446">
        <f t="shared" si="26"/>
        <v>45</v>
      </c>
      <c r="Q446" t="str">
        <f t="shared" si="27"/>
        <v>High Income</v>
      </c>
    </row>
    <row r="447" spans="1:17" x14ac:dyDescent="0.3">
      <c r="A447" t="s">
        <v>470</v>
      </c>
      <c r="B447" t="s">
        <v>14</v>
      </c>
      <c r="C447" t="s">
        <v>20</v>
      </c>
      <c r="D447">
        <v>1</v>
      </c>
      <c r="E447" t="s">
        <v>16</v>
      </c>
      <c r="F447" t="s">
        <v>20</v>
      </c>
      <c r="G447">
        <v>3466</v>
      </c>
      <c r="H447">
        <v>1210</v>
      </c>
      <c r="I447">
        <v>130</v>
      </c>
      <c r="J447">
        <v>360</v>
      </c>
      <c r="K447">
        <v>1</v>
      </c>
      <c r="L447" t="s">
        <v>21</v>
      </c>
      <c r="M447" t="s">
        <v>18</v>
      </c>
      <c r="N447">
        <f t="shared" si="24"/>
        <v>4676</v>
      </c>
      <c r="O447" t="str">
        <f t="shared" si="25"/>
        <v>Medium Income</v>
      </c>
      <c r="P447">
        <f t="shared" si="26"/>
        <v>35</v>
      </c>
      <c r="Q447" t="str">
        <f t="shared" si="27"/>
        <v>Medium Income</v>
      </c>
    </row>
    <row r="448" spans="1:17" x14ac:dyDescent="0.3">
      <c r="A448" t="s">
        <v>471</v>
      </c>
      <c r="B448" t="s">
        <v>14</v>
      </c>
      <c r="C448" t="s">
        <v>20</v>
      </c>
      <c r="D448">
        <v>2</v>
      </c>
      <c r="E448" t="s">
        <v>25</v>
      </c>
      <c r="F448" t="s">
        <v>15</v>
      </c>
      <c r="G448">
        <v>4652</v>
      </c>
      <c r="H448">
        <v>0</v>
      </c>
      <c r="I448">
        <v>110</v>
      </c>
      <c r="J448">
        <v>360</v>
      </c>
      <c r="K448">
        <v>1</v>
      </c>
      <c r="L448" t="s">
        <v>21</v>
      </c>
      <c r="M448" t="s">
        <v>18</v>
      </c>
      <c r="N448">
        <f t="shared" si="24"/>
        <v>4652</v>
      </c>
      <c r="O448" t="str">
        <f t="shared" si="25"/>
        <v>Medium Income</v>
      </c>
      <c r="P448">
        <f t="shared" si="26"/>
        <v>15</v>
      </c>
      <c r="Q448" t="str">
        <f t="shared" si="27"/>
        <v>Medium Income</v>
      </c>
    </row>
    <row r="449" spans="1:17" x14ac:dyDescent="0.3">
      <c r="A449" t="s">
        <v>472</v>
      </c>
      <c r="B449" t="s">
        <v>14</v>
      </c>
      <c r="C449" t="s">
        <v>20</v>
      </c>
      <c r="D449">
        <v>0</v>
      </c>
      <c r="E449" t="s">
        <v>16</v>
      </c>
      <c r="G449">
        <v>3539</v>
      </c>
      <c r="H449">
        <v>1376</v>
      </c>
      <c r="I449">
        <v>55</v>
      </c>
      <c r="J449">
        <v>360</v>
      </c>
      <c r="K449">
        <v>1</v>
      </c>
      <c r="L449" t="s">
        <v>21</v>
      </c>
      <c r="M449" t="s">
        <v>22</v>
      </c>
      <c r="N449">
        <f t="shared" si="24"/>
        <v>4915</v>
      </c>
      <c r="O449" t="str">
        <f t="shared" si="25"/>
        <v>Medium Income</v>
      </c>
      <c r="P449">
        <f t="shared" si="26"/>
        <v>35</v>
      </c>
      <c r="Q449" t="str">
        <f t="shared" si="27"/>
        <v>Medium Income</v>
      </c>
    </row>
    <row r="450" spans="1:17" x14ac:dyDescent="0.3">
      <c r="A450" t="s">
        <v>473</v>
      </c>
      <c r="B450" t="s">
        <v>14</v>
      </c>
      <c r="C450" t="s">
        <v>20</v>
      </c>
      <c r="D450">
        <v>2</v>
      </c>
      <c r="E450" t="s">
        <v>16</v>
      </c>
      <c r="F450" t="s">
        <v>15</v>
      </c>
      <c r="G450">
        <v>3340</v>
      </c>
      <c r="H450">
        <v>1710</v>
      </c>
      <c r="I450">
        <v>150</v>
      </c>
      <c r="J450">
        <v>360</v>
      </c>
      <c r="K450">
        <v>0</v>
      </c>
      <c r="L450" t="s">
        <v>21</v>
      </c>
      <c r="M450" t="s">
        <v>22</v>
      </c>
      <c r="N450">
        <f t="shared" si="24"/>
        <v>5050</v>
      </c>
      <c r="O450" t="str">
        <f t="shared" si="25"/>
        <v>Medium Income</v>
      </c>
      <c r="P450">
        <f t="shared" si="26"/>
        <v>35</v>
      </c>
      <c r="Q450" t="str">
        <f t="shared" si="27"/>
        <v>Medium Income</v>
      </c>
    </row>
    <row r="451" spans="1:17" x14ac:dyDescent="0.3">
      <c r="A451" t="s">
        <v>474</v>
      </c>
      <c r="B451" t="s">
        <v>14</v>
      </c>
      <c r="C451" t="s">
        <v>15</v>
      </c>
      <c r="D451">
        <v>1</v>
      </c>
      <c r="E451" t="s">
        <v>25</v>
      </c>
      <c r="F451" t="s">
        <v>20</v>
      </c>
      <c r="G451">
        <v>2769</v>
      </c>
      <c r="H451">
        <v>1542</v>
      </c>
      <c r="I451">
        <v>190</v>
      </c>
      <c r="J451">
        <v>360</v>
      </c>
      <c r="L451" t="s">
        <v>31</v>
      </c>
      <c r="M451" t="s">
        <v>22</v>
      </c>
      <c r="N451">
        <f t="shared" ref="N451:N514" si="28">G451+H451</f>
        <v>4311</v>
      </c>
      <c r="O451" t="str">
        <f t="shared" ref="O451:O514" si="29">IF(N451&lt;=3000,"Low Income",IF(N451&lt;=8000,"Medium Income","High Income"))</f>
        <v>Medium Income</v>
      </c>
      <c r="P451">
        <f t="shared" ref="P451:P514" si="30">IF(K451="1",50,0)+IF(E451="Graduate",20,0)+IF(L451="Urban",10,5)+IF(O451="High Income",20,IF(O451="Medium Income",10,0))</f>
        <v>15</v>
      </c>
      <c r="Q451" t="str">
        <f t="shared" ref="Q451:Q514" si="31">IF(N451&lt;=3000,"Low Income",IF(N451&lt;=8000,"Medium Income","High Income"))</f>
        <v>Medium Income</v>
      </c>
    </row>
    <row r="452" spans="1:17" x14ac:dyDescent="0.3">
      <c r="A452" t="s">
        <v>475</v>
      </c>
      <c r="B452" t="s">
        <v>14</v>
      </c>
      <c r="C452" t="s">
        <v>20</v>
      </c>
      <c r="D452">
        <v>2</v>
      </c>
      <c r="E452" t="s">
        <v>25</v>
      </c>
      <c r="F452" t="s">
        <v>15</v>
      </c>
      <c r="G452">
        <v>2309</v>
      </c>
      <c r="H452">
        <v>1255</v>
      </c>
      <c r="I452">
        <v>125</v>
      </c>
      <c r="J452">
        <v>360</v>
      </c>
      <c r="K452">
        <v>0</v>
      </c>
      <c r="L452" t="s">
        <v>21</v>
      </c>
      <c r="M452" t="s">
        <v>22</v>
      </c>
      <c r="N452">
        <f t="shared" si="28"/>
        <v>3564</v>
      </c>
      <c r="O452" t="str">
        <f t="shared" si="29"/>
        <v>Medium Income</v>
      </c>
      <c r="P452">
        <f t="shared" si="30"/>
        <v>15</v>
      </c>
      <c r="Q452" t="str">
        <f t="shared" si="31"/>
        <v>Medium Income</v>
      </c>
    </row>
    <row r="453" spans="1:17" x14ac:dyDescent="0.3">
      <c r="A453" t="s">
        <v>476</v>
      </c>
      <c r="B453" t="s">
        <v>14</v>
      </c>
      <c r="C453" t="s">
        <v>20</v>
      </c>
      <c r="D453">
        <v>2</v>
      </c>
      <c r="E453" t="s">
        <v>25</v>
      </c>
      <c r="F453" t="s">
        <v>15</v>
      </c>
      <c r="G453">
        <v>1958</v>
      </c>
      <c r="H453">
        <v>1456</v>
      </c>
      <c r="I453">
        <v>60</v>
      </c>
      <c r="J453">
        <v>300</v>
      </c>
      <c r="L453" t="s">
        <v>17</v>
      </c>
      <c r="M453" t="s">
        <v>18</v>
      </c>
      <c r="N453">
        <f t="shared" si="28"/>
        <v>3414</v>
      </c>
      <c r="O453" t="str">
        <f t="shared" si="29"/>
        <v>Medium Income</v>
      </c>
      <c r="P453">
        <f t="shared" si="30"/>
        <v>20</v>
      </c>
      <c r="Q453" t="str">
        <f t="shared" si="31"/>
        <v>Medium Income</v>
      </c>
    </row>
    <row r="454" spans="1:17" x14ac:dyDescent="0.3">
      <c r="A454" t="s">
        <v>477</v>
      </c>
      <c r="B454" t="s">
        <v>14</v>
      </c>
      <c r="C454" t="s">
        <v>20</v>
      </c>
      <c r="D454">
        <v>0</v>
      </c>
      <c r="E454" t="s">
        <v>16</v>
      </c>
      <c r="F454" t="s">
        <v>15</v>
      </c>
      <c r="G454">
        <v>3948</v>
      </c>
      <c r="H454">
        <v>1733</v>
      </c>
      <c r="I454">
        <v>149</v>
      </c>
      <c r="J454">
        <v>360</v>
      </c>
      <c r="K454">
        <v>0</v>
      </c>
      <c r="L454" t="s">
        <v>21</v>
      </c>
      <c r="M454" t="s">
        <v>22</v>
      </c>
      <c r="N454">
        <f t="shared" si="28"/>
        <v>5681</v>
      </c>
      <c r="O454" t="str">
        <f t="shared" si="29"/>
        <v>Medium Income</v>
      </c>
      <c r="P454">
        <f t="shared" si="30"/>
        <v>35</v>
      </c>
      <c r="Q454" t="str">
        <f t="shared" si="31"/>
        <v>Medium Income</v>
      </c>
    </row>
    <row r="455" spans="1:17" x14ac:dyDescent="0.3">
      <c r="A455" t="s">
        <v>478</v>
      </c>
      <c r="B455" t="s">
        <v>14</v>
      </c>
      <c r="C455" t="s">
        <v>20</v>
      </c>
      <c r="D455">
        <v>0</v>
      </c>
      <c r="E455" t="s">
        <v>16</v>
      </c>
      <c r="F455" t="s">
        <v>15</v>
      </c>
      <c r="G455">
        <v>2483</v>
      </c>
      <c r="H455">
        <v>2466</v>
      </c>
      <c r="I455">
        <v>90</v>
      </c>
      <c r="J455">
        <v>180</v>
      </c>
      <c r="K455">
        <v>0</v>
      </c>
      <c r="L455" t="s">
        <v>21</v>
      </c>
      <c r="M455" t="s">
        <v>18</v>
      </c>
      <c r="N455">
        <f t="shared" si="28"/>
        <v>4949</v>
      </c>
      <c r="O455" t="str">
        <f t="shared" si="29"/>
        <v>Medium Income</v>
      </c>
      <c r="P455">
        <f t="shared" si="30"/>
        <v>35</v>
      </c>
      <c r="Q455" t="str">
        <f t="shared" si="31"/>
        <v>Medium Income</v>
      </c>
    </row>
    <row r="456" spans="1:17" x14ac:dyDescent="0.3">
      <c r="A456" t="s">
        <v>479</v>
      </c>
      <c r="B456" t="s">
        <v>14</v>
      </c>
      <c r="C456" t="s">
        <v>15</v>
      </c>
      <c r="D456">
        <v>0</v>
      </c>
      <c r="E456" t="s">
        <v>16</v>
      </c>
      <c r="F456" t="s">
        <v>20</v>
      </c>
      <c r="G456">
        <v>7085</v>
      </c>
      <c r="H456">
        <v>0</v>
      </c>
      <c r="I456">
        <v>84</v>
      </c>
      <c r="J456">
        <v>360</v>
      </c>
      <c r="K456">
        <v>1</v>
      </c>
      <c r="L456" t="s">
        <v>31</v>
      </c>
      <c r="M456" t="s">
        <v>18</v>
      </c>
      <c r="N456">
        <f t="shared" si="28"/>
        <v>7085</v>
      </c>
      <c r="O456" t="str">
        <f t="shared" si="29"/>
        <v>Medium Income</v>
      </c>
      <c r="P456">
        <f t="shared" si="30"/>
        <v>35</v>
      </c>
      <c r="Q456" t="str">
        <f t="shared" si="31"/>
        <v>Medium Income</v>
      </c>
    </row>
    <row r="457" spans="1:17" x14ac:dyDescent="0.3">
      <c r="A457" t="s">
        <v>480</v>
      </c>
      <c r="B457" t="s">
        <v>14</v>
      </c>
      <c r="C457" t="s">
        <v>20</v>
      </c>
      <c r="D457">
        <v>2</v>
      </c>
      <c r="E457" t="s">
        <v>16</v>
      </c>
      <c r="F457" t="s">
        <v>15</v>
      </c>
      <c r="G457">
        <v>3859</v>
      </c>
      <c r="H457">
        <v>0</v>
      </c>
      <c r="I457">
        <v>96</v>
      </c>
      <c r="J457">
        <v>360</v>
      </c>
      <c r="K457">
        <v>1</v>
      </c>
      <c r="L457" t="s">
        <v>31</v>
      </c>
      <c r="M457" t="s">
        <v>18</v>
      </c>
      <c r="N457">
        <f t="shared" si="28"/>
        <v>3859</v>
      </c>
      <c r="O457" t="str">
        <f t="shared" si="29"/>
        <v>Medium Income</v>
      </c>
      <c r="P457">
        <f t="shared" si="30"/>
        <v>35</v>
      </c>
      <c r="Q457" t="str">
        <f t="shared" si="31"/>
        <v>Medium Income</v>
      </c>
    </row>
    <row r="458" spans="1:17" x14ac:dyDescent="0.3">
      <c r="A458" t="s">
        <v>481</v>
      </c>
      <c r="B458" t="s">
        <v>14</v>
      </c>
      <c r="C458" t="s">
        <v>20</v>
      </c>
      <c r="D458">
        <v>0</v>
      </c>
      <c r="E458" t="s">
        <v>16</v>
      </c>
      <c r="F458" t="s">
        <v>15</v>
      </c>
      <c r="G458">
        <v>4301</v>
      </c>
      <c r="H458">
        <v>0</v>
      </c>
      <c r="I458">
        <v>118</v>
      </c>
      <c r="J458">
        <v>360</v>
      </c>
      <c r="K458">
        <v>1</v>
      </c>
      <c r="L458" t="s">
        <v>17</v>
      </c>
      <c r="M458" t="s">
        <v>18</v>
      </c>
      <c r="N458">
        <f t="shared" si="28"/>
        <v>4301</v>
      </c>
      <c r="O458" t="str">
        <f t="shared" si="29"/>
        <v>Medium Income</v>
      </c>
      <c r="P458">
        <f t="shared" si="30"/>
        <v>40</v>
      </c>
      <c r="Q458" t="str">
        <f t="shared" si="31"/>
        <v>Medium Income</v>
      </c>
    </row>
    <row r="459" spans="1:17" x14ac:dyDescent="0.3">
      <c r="A459" t="s">
        <v>482</v>
      </c>
      <c r="B459" t="s">
        <v>14</v>
      </c>
      <c r="C459" t="s">
        <v>20</v>
      </c>
      <c r="D459">
        <v>0</v>
      </c>
      <c r="E459" t="s">
        <v>16</v>
      </c>
      <c r="F459" t="s">
        <v>15</v>
      </c>
      <c r="G459">
        <v>3708</v>
      </c>
      <c r="H459">
        <v>2569</v>
      </c>
      <c r="I459">
        <v>173</v>
      </c>
      <c r="J459">
        <v>360</v>
      </c>
      <c r="K459">
        <v>1</v>
      </c>
      <c r="L459" t="s">
        <v>17</v>
      </c>
      <c r="M459" t="s">
        <v>22</v>
      </c>
      <c r="N459">
        <f t="shared" si="28"/>
        <v>6277</v>
      </c>
      <c r="O459" t="str">
        <f t="shared" si="29"/>
        <v>Medium Income</v>
      </c>
      <c r="P459">
        <f t="shared" si="30"/>
        <v>40</v>
      </c>
      <c r="Q459" t="str">
        <f t="shared" si="31"/>
        <v>Medium Income</v>
      </c>
    </row>
    <row r="460" spans="1:17" x14ac:dyDescent="0.3">
      <c r="A460" t="s">
        <v>483</v>
      </c>
      <c r="B460" t="s">
        <v>14</v>
      </c>
      <c r="C460" t="s">
        <v>15</v>
      </c>
      <c r="D460">
        <v>2</v>
      </c>
      <c r="E460" t="s">
        <v>16</v>
      </c>
      <c r="F460" t="s">
        <v>15</v>
      </c>
      <c r="G460">
        <v>4354</v>
      </c>
      <c r="H460">
        <v>0</v>
      </c>
      <c r="I460">
        <v>136</v>
      </c>
      <c r="J460">
        <v>360</v>
      </c>
      <c r="K460">
        <v>1</v>
      </c>
      <c r="L460" t="s">
        <v>21</v>
      </c>
      <c r="M460" t="s">
        <v>18</v>
      </c>
      <c r="N460">
        <f t="shared" si="28"/>
        <v>4354</v>
      </c>
      <c r="O460" t="str">
        <f t="shared" si="29"/>
        <v>Medium Income</v>
      </c>
      <c r="P460">
        <f t="shared" si="30"/>
        <v>35</v>
      </c>
      <c r="Q460" t="str">
        <f t="shared" si="31"/>
        <v>Medium Income</v>
      </c>
    </row>
    <row r="461" spans="1:17" x14ac:dyDescent="0.3">
      <c r="A461" t="s">
        <v>484</v>
      </c>
      <c r="B461" t="s">
        <v>14</v>
      </c>
      <c r="C461" t="s">
        <v>20</v>
      </c>
      <c r="D461">
        <v>0</v>
      </c>
      <c r="E461" t="s">
        <v>16</v>
      </c>
      <c r="F461" t="s">
        <v>15</v>
      </c>
      <c r="G461">
        <v>8334</v>
      </c>
      <c r="H461">
        <v>0</v>
      </c>
      <c r="I461">
        <v>160</v>
      </c>
      <c r="J461">
        <v>360</v>
      </c>
      <c r="K461">
        <v>1</v>
      </c>
      <c r="L461" t="s">
        <v>31</v>
      </c>
      <c r="M461" t="s">
        <v>22</v>
      </c>
      <c r="N461">
        <f t="shared" si="28"/>
        <v>8334</v>
      </c>
      <c r="O461" t="str">
        <f t="shared" si="29"/>
        <v>High Income</v>
      </c>
      <c r="P461">
        <f t="shared" si="30"/>
        <v>45</v>
      </c>
      <c r="Q461" t="str">
        <f t="shared" si="31"/>
        <v>High Income</v>
      </c>
    </row>
    <row r="462" spans="1:17" x14ac:dyDescent="0.3">
      <c r="A462" t="s">
        <v>485</v>
      </c>
      <c r="C462" t="s">
        <v>20</v>
      </c>
      <c r="D462">
        <v>0</v>
      </c>
      <c r="E462" t="s">
        <v>16</v>
      </c>
      <c r="F462" t="s">
        <v>20</v>
      </c>
      <c r="G462">
        <v>2083</v>
      </c>
      <c r="H462">
        <v>4083</v>
      </c>
      <c r="I462">
        <v>160</v>
      </c>
      <c r="J462">
        <v>360</v>
      </c>
      <c r="L462" t="s">
        <v>31</v>
      </c>
      <c r="M462" t="s">
        <v>18</v>
      </c>
      <c r="N462">
        <f t="shared" si="28"/>
        <v>6166</v>
      </c>
      <c r="O462" t="str">
        <f t="shared" si="29"/>
        <v>Medium Income</v>
      </c>
      <c r="P462">
        <f t="shared" si="30"/>
        <v>35</v>
      </c>
      <c r="Q462" t="str">
        <f t="shared" si="31"/>
        <v>Medium Income</v>
      </c>
    </row>
    <row r="463" spans="1:17" x14ac:dyDescent="0.3">
      <c r="A463" t="s">
        <v>486</v>
      </c>
      <c r="B463" t="s">
        <v>14</v>
      </c>
      <c r="C463" t="s">
        <v>20</v>
      </c>
      <c r="D463" t="s">
        <v>30</v>
      </c>
      <c r="E463" t="s">
        <v>16</v>
      </c>
      <c r="F463" t="s">
        <v>15</v>
      </c>
      <c r="G463">
        <v>7740</v>
      </c>
      <c r="H463">
        <v>0</v>
      </c>
      <c r="I463">
        <v>128</v>
      </c>
      <c r="J463">
        <v>180</v>
      </c>
      <c r="K463">
        <v>1</v>
      </c>
      <c r="L463" t="s">
        <v>17</v>
      </c>
      <c r="M463" t="s">
        <v>18</v>
      </c>
      <c r="N463">
        <f t="shared" si="28"/>
        <v>7740</v>
      </c>
      <c r="O463" t="str">
        <f t="shared" si="29"/>
        <v>Medium Income</v>
      </c>
      <c r="P463">
        <f t="shared" si="30"/>
        <v>40</v>
      </c>
      <c r="Q463" t="str">
        <f t="shared" si="31"/>
        <v>Medium Income</v>
      </c>
    </row>
    <row r="464" spans="1:17" x14ac:dyDescent="0.3">
      <c r="A464" t="s">
        <v>487</v>
      </c>
      <c r="B464" t="s">
        <v>14</v>
      </c>
      <c r="C464" t="s">
        <v>20</v>
      </c>
      <c r="D464">
        <v>0</v>
      </c>
      <c r="E464" t="s">
        <v>16</v>
      </c>
      <c r="F464" t="s">
        <v>15</v>
      </c>
      <c r="G464">
        <v>3015</v>
      </c>
      <c r="H464">
        <v>2188</v>
      </c>
      <c r="I464">
        <v>153</v>
      </c>
      <c r="J464">
        <v>360</v>
      </c>
      <c r="K464">
        <v>1</v>
      </c>
      <c r="L464" t="s">
        <v>21</v>
      </c>
      <c r="M464" t="s">
        <v>18</v>
      </c>
      <c r="N464">
        <f t="shared" si="28"/>
        <v>5203</v>
      </c>
      <c r="O464" t="str">
        <f t="shared" si="29"/>
        <v>Medium Income</v>
      </c>
      <c r="P464">
        <f t="shared" si="30"/>
        <v>35</v>
      </c>
      <c r="Q464" t="str">
        <f t="shared" si="31"/>
        <v>Medium Income</v>
      </c>
    </row>
    <row r="465" spans="1:17" x14ac:dyDescent="0.3">
      <c r="A465" t="s">
        <v>488</v>
      </c>
      <c r="B465" t="s">
        <v>42</v>
      </c>
      <c r="C465" t="s">
        <v>15</v>
      </c>
      <c r="D465">
        <v>1</v>
      </c>
      <c r="E465" t="s">
        <v>25</v>
      </c>
      <c r="G465">
        <v>5191</v>
      </c>
      <c r="H465">
        <v>0</v>
      </c>
      <c r="I465">
        <v>132</v>
      </c>
      <c r="J465">
        <v>360</v>
      </c>
      <c r="K465">
        <v>1</v>
      </c>
      <c r="L465" t="s">
        <v>31</v>
      </c>
      <c r="M465" t="s">
        <v>18</v>
      </c>
      <c r="N465">
        <f t="shared" si="28"/>
        <v>5191</v>
      </c>
      <c r="O465" t="str">
        <f t="shared" si="29"/>
        <v>Medium Income</v>
      </c>
      <c r="P465">
        <f t="shared" si="30"/>
        <v>15</v>
      </c>
      <c r="Q465" t="str">
        <f t="shared" si="31"/>
        <v>Medium Income</v>
      </c>
    </row>
    <row r="466" spans="1:17" x14ac:dyDescent="0.3">
      <c r="A466" t="s">
        <v>489</v>
      </c>
      <c r="B466" t="s">
        <v>14</v>
      </c>
      <c r="C466" t="s">
        <v>15</v>
      </c>
      <c r="D466">
        <v>0</v>
      </c>
      <c r="E466" t="s">
        <v>16</v>
      </c>
      <c r="F466" t="s">
        <v>15</v>
      </c>
      <c r="G466">
        <v>4166</v>
      </c>
      <c r="H466">
        <v>0</v>
      </c>
      <c r="I466">
        <v>98</v>
      </c>
      <c r="J466">
        <v>360</v>
      </c>
      <c r="K466">
        <v>0</v>
      </c>
      <c r="L466" t="s">
        <v>31</v>
      </c>
      <c r="M466" t="s">
        <v>22</v>
      </c>
      <c r="N466">
        <f t="shared" si="28"/>
        <v>4166</v>
      </c>
      <c r="O466" t="str">
        <f t="shared" si="29"/>
        <v>Medium Income</v>
      </c>
      <c r="P466">
        <f t="shared" si="30"/>
        <v>35</v>
      </c>
      <c r="Q466" t="str">
        <f t="shared" si="31"/>
        <v>Medium Income</v>
      </c>
    </row>
    <row r="467" spans="1:17" x14ac:dyDescent="0.3">
      <c r="A467" t="s">
        <v>490</v>
      </c>
      <c r="B467" t="s">
        <v>14</v>
      </c>
      <c r="C467" t="s">
        <v>15</v>
      </c>
      <c r="D467">
        <v>0</v>
      </c>
      <c r="E467" t="s">
        <v>16</v>
      </c>
      <c r="F467" t="s">
        <v>15</v>
      </c>
      <c r="G467">
        <v>6000</v>
      </c>
      <c r="H467">
        <v>0</v>
      </c>
      <c r="I467">
        <v>140</v>
      </c>
      <c r="J467">
        <v>360</v>
      </c>
      <c r="K467">
        <v>1</v>
      </c>
      <c r="L467" t="s">
        <v>21</v>
      </c>
      <c r="M467" t="s">
        <v>18</v>
      </c>
      <c r="N467">
        <f t="shared" si="28"/>
        <v>6000</v>
      </c>
      <c r="O467" t="str">
        <f t="shared" si="29"/>
        <v>Medium Income</v>
      </c>
      <c r="P467">
        <f t="shared" si="30"/>
        <v>35</v>
      </c>
      <c r="Q467" t="str">
        <f t="shared" si="31"/>
        <v>Medium Income</v>
      </c>
    </row>
    <row r="468" spans="1:17" x14ac:dyDescent="0.3">
      <c r="A468" t="s">
        <v>491</v>
      </c>
      <c r="B468" t="s">
        <v>14</v>
      </c>
      <c r="C468" t="s">
        <v>20</v>
      </c>
      <c r="D468" t="s">
        <v>30</v>
      </c>
      <c r="E468" t="s">
        <v>25</v>
      </c>
      <c r="F468" t="s">
        <v>15</v>
      </c>
      <c r="G468">
        <v>2947</v>
      </c>
      <c r="H468">
        <v>1664</v>
      </c>
      <c r="I468">
        <v>70</v>
      </c>
      <c r="J468">
        <v>180</v>
      </c>
      <c r="K468">
        <v>0</v>
      </c>
      <c r="L468" t="s">
        <v>17</v>
      </c>
      <c r="M468" t="s">
        <v>22</v>
      </c>
      <c r="N468">
        <f t="shared" si="28"/>
        <v>4611</v>
      </c>
      <c r="O468" t="str">
        <f t="shared" si="29"/>
        <v>Medium Income</v>
      </c>
      <c r="P468">
        <f t="shared" si="30"/>
        <v>20</v>
      </c>
      <c r="Q468" t="str">
        <f t="shared" si="31"/>
        <v>Medium Income</v>
      </c>
    </row>
    <row r="469" spans="1:17" x14ac:dyDescent="0.3">
      <c r="A469" t="s">
        <v>492</v>
      </c>
      <c r="C469" t="s">
        <v>20</v>
      </c>
      <c r="D469">
        <v>0</v>
      </c>
      <c r="E469" t="s">
        <v>16</v>
      </c>
      <c r="F469" t="s">
        <v>15</v>
      </c>
      <c r="G469">
        <v>16692</v>
      </c>
      <c r="H469">
        <v>0</v>
      </c>
      <c r="I469">
        <v>110</v>
      </c>
      <c r="J469">
        <v>360</v>
      </c>
      <c r="K469">
        <v>1</v>
      </c>
      <c r="L469" t="s">
        <v>31</v>
      </c>
      <c r="M469" t="s">
        <v>18</v>
      </c>
      <c r="N469">
        <f t="shared" si="28"/>
        <v>16692</v>
      </c>
      <c r="O469" t="str">
        <f t="shared" si="29"/>
        <v>High Income</v>
      </c>
      <c r="P469">
        <f t="shared" si="30"/>
        <v>45</v>
      </c>
      <c r="Q469" t="str">
        <f t="shared" si="31"/>
        <v>High Income</v>
      </c>
    </row>
    <row r="470" spans="1:17" x14ac:dyDescent="0.3">
      <c r="A470" t="s">
        <v>493</v>
      </c>
      <c r="B470" t="s">
        <v>42</v>
      </c>
      <c r="C470" t="s">
        <v>20</v>
      </c>
      <c r="D470">
        <v>2</v>
      </c>
      <c r="E470" t="s">
        <v>25</v>
      </c>
      <c r="G470">
        <v>210</v>
      </c>
      <c r="H470">
        <v>2917</v>
      </c>
      <c r="I470">
        <v>98</v>
      </c>
      <c r="J470">
        <v>360</v>
      </c>
      <c r="K470">
        <v>1</v>
      </c>
      <c r="L470" t="s">
        <v>31</v>
      </c>
      <c r="M470" t="s">
        <v>18</v>
      </c>
      <c r="N470">
        <f t="shared" si="28"/>
        <v>3127</v>
      </c>
      <c r="O470" t="str">
        <f t="shared" si="29"/>
        <v>Medium Income</v>
      </c>
      <c r="P470">
        <f t="shared" si="30"/>
        <v>15</v>
      </c>
      <c r="Q470" t="str">
        <f t="shared" si="31"/>
        <v>Medium Income</v>
      </c>
    </row>
    <row r="471" spans="1:17" x14ac:dyDescent="0.3">
      <c r="A471" t="s">
        <v>494</v>
      </c>
      <c r="B471" t="s">
        <v>14</v>
      </c>
      <c r="C471" t="s">
        <v>20</v>
      </c>
      <c r="D471">
        <v>0</v>
      </c>
      <c r="E471" t="s">
        <v>16</v>
      </c>
      <c r="F471" t="s">
        <v>15</v>
      </c>
      <c r="G471">
        <v>4333</v>
      </c>
      <c r="H471">
        <v>2451</v>
      </c>
      <c r="I471">
        <v>110</v>
      </c>
      <c r="J471">
        <v>360</v>
      </c>
      <c r="K471">
        <v>1</v>
      </c>
      <c r="L471" t="s">
        <v>17</v>
      </c>
      <c r="M471" t="s">
        <v>22</v>
      </c>
      <c r="N471">
        <f t="shared" si="28"/>
        <v>6784</v>
      </c>
      <c r="O471" t="str">
        <f t="shared" si="29"/>
        <v>Medium Income</v>
      </c>
      <c r="P471">
        <f t="shared" si="30"/>
        <v>40</v>
      </c>
      <c r="Q471" t="str">
        <f t="shared" si="31"/>
        <v>Medium Income</v>
      </c>
    </row>
    <row r="472" spans="1:17" x14ac:dyDescent="0.3">
      <c r="A472" t="s">
        <v>495</v>
      </c>
      <c r="B472" t="s">
        <v>14</v>
      </c>
      <c r="C472" t="s">
        <v>20</v>
      </c>
      <c r="D472">
        <v>1</v>
      </c>
      <c r="E472" t="s">
        <v>16</v>
      </c>
      <c r="F472" t="s">
        <v>20</v>
      </c>
      <c r="G472">
        <v>3450</v>
      </c>
      <c r="H472">
        <v>2079</v>
      </c>
      <c r="I472">
        <v>162</v>
      </c>
      <c r="J472">
        <v>360</v>
      </c>
      <c r="K472">
        <v>1</v>
      </c>
      <c r="L472" t="s">
        <v>31</v>
      </c>
      <c r="M472" t="s">
        <v>18</v>
      </c>
      <c r="N472">
        <f t="shared" si="28"/>
        <v>5529</v>
      </c>
      <c r="O472" t="str">
        <f t="shared" si="29"/>
        <v>Medium Income</v>
      </c>
      <c r="P472">
        <f t="shared" si="30"/>
        <v>35</v>
      </c>
      <c r="Q472" t="str">
        <f t="shared" si="31"/>
        <v>Medium Income</v>
      </c>
    </row>
    <row r="473" spans="1:17" x14ac:dyDescent="0.3">
      <c r="A473" t="s">
        <v>496</v>
      </c>
      <c r="B473" t="s">
        <v>14</v>
      </c>
      <c r="C473" t="s">
        <v>20</v>
      </c>
      <c r="D473">
        <v>1</v>
      </c>
      <c r="E473" t="s">
        <v>25</v>
      </c>
      <c r="F473" t="s">
        <v>15</v>
      </c>
      <c r="G473">
        <v>2653</v>
      </c>
      <c r="H473">
        <v>1500</v>
      </c>
      <c r="I473">
        <v>113</v>
      </c>
      <c r="J473">
        <v>180</v>
      </c>
      <c r="K473">
        <v>0</v>
      </c>
      <c r="L473" t="s">
        <v>21</v>
      </c>
      <c r="M473" t="s">
        <v>22</v>
      </c>
      <c r="N473">
        <f t="shared" si="28"/>
        <v>4153</v>
      </c>
      <c r="O473" t="str">
        <f t="shared" si="29"/>
        <v>Medium Income</v>
      </c>
      <c r="P473">
        <f t="shared" si="30"/>
        <v>15</v>
      </c>
      <c r="Q473" t="str">
        <f t="shared" si="31"/>
        <v>Medium Income</v>
      </c>
    </row>
    <row r="474" spans="1:17" x14ac:dyDescent="0.3">
      <c r="A474" t="s">
        <v>497</v>
      </c>
      <c r="B474" t="s">
        <v>14</v>
      </c>
      <c r="C474" t="s">
        <v>20</v>
      </c>
      <c r="D474" t="s">
        <v>30</v>
      </c>
      <c r="E474" t="s">
        <v>16</v>
      </c>
      <c r="F474" t="s">
        <v>15</v>
      </c>
      <c r="G474">
        <v>4691</v>
      </c>
      <c r="H474">
        <v>0</v>
      </c>
      <c r="I474">
        <v>100</v>
      </c>
      <c r="J474">
        <v>360</v>
      </c>
      <c r="K474">
        <v>1</v>
      </c>
      <c r="L474" t="s">
        <v>31</v>
      </c>
      <c r="M474" t="s">
        <v>18</v>
      </c>
      <c r="N474">
        <f t="shared" si="28"/>
        <v>4691</v>
      </c>
      <c r="O474" t="str">
        <f t="shared" si="29"/>
        <v>Medium Income</v>
      </c>
      <c r="P474">
        <f t="shared" si="30"/>
        <v>35</v>
      </c>
      <c r="Q474" t="str">
        <f t="shared" si="31"/>
        <v>Medium Income</v>
      </c>
    </row>
    <row r="475" spans="1:17" x14ac:dyDescent="0.3">
      <c r="A475" t="s">
        <v>498</v>
      </c>
      <c r="B475" t="s">
        <v>42</v>
      </c>
      <c r="C475" t="s">
        <v>15</v>
      </c>
      <c r="D475">
        <v>0</v>
      </c>
      <c r="E475" t="s">
        <v>16</v>
      </c>
      <c r="F475" t="s">
        <v>20</v>
      </c>
      <c r="G475">
        <v>2500</v>
      </c>
      <c r="H475">
        <v>0</v>
      </c>
      <c r="I475">
        <v>93</v>
      </c>
      <c r="J475">
        <v>360</v>
      </c>
      <c r="L475" t="s">
        <v>17</v>
      </c>
      <c r="M475" t="s">
        <v>18</v>
      </c>
      <c r="N475">
        <f t="shared" si="28"/>
        <v>2500</v>
      </c>
      <c r="O475" t="str">
        <f t="shared" si="29"/>
        <v>Low Income</v>
      </c>
      <c r="P475">
        <f t="shared" si="30"/>
        <v>30</v>
      </c>
      <c r="Q475" t="str">
        <f t="shared" si="31"/>
        <v>Low Income</v>
      </c>
    </row>
    <row r="476" spans="1:17" x14ac:dyDescent="0.3">
      <c r="A476" t="s">
        <v>499</v>
      </c>
      <c r="B476" t="s">
        <v>14</v>
      </c>
      <c r="C476" t="s">
        <v>15</v>
      </c>
      <c r="D476">
        <v>2</v>
      </c>
      <c r="E476" t="s">
        <v>16</v>
      </c>
      <c r="F476" t="s">
        <v>15</v>
      </c>
      <c r="G476">
        <v>5532</v>
      </c>
      <c r="H476">
        <v>4648</v>
      </c>
      <c r="I476">
        <v>162</v>
      </c>
      <c r="J476">
        <v>360</v>
      </c>
      <c r="K476">
        <v>1</v>
      </c>
      <c r="L476" t="s">
        <v>21</v>
      </c>
      <c r="M476" t="s">
        <v>18</v>
      </c>
      <c r="N476">
        <f t="shared" si="28"/>
        <v>10180</v>
      </c>
      <c r="O476" t="str">
        <f t="shared" si="29"/>
        <v>High Income</v>
      </c>
      <c r="P476">
        <f t="shared" si="30"/>
        <v>45</v>
      </c>
      <c r="Q476" t="str">
        <f t="shared" si="31"/>
        <v>High Income</v>
      </c>
    </row>
    <row r="477" spans="1:17" x14ac:dyDescent="0.3">
      <c r="A477" t="s">
        <v>500</v>
      </c>
      <c r="B477" t="s">
        <v>14</v>
      </c>
      <c r="C477" t="s">
        <v>20</v>
      </c>
      <c r="D477">
        <v>2</v>
      </c>
      <c r="E477" t="s">
        <v>16</v>
      </c>
      <c r="F477" t="s">
        <v>20</v>
      </c>
      <c r="G477">
        <v>16525</v>
      </c>
      <c r="H477">
        <v>1014</v>
      </c>
      <c r="I477">
        <v>150</v>
      </c>
      <c r="J477">
        <v>360</v>
      </c>
      <c r="K477">
        <v>1</v>
      </c>
      <c r="L477" t="s">
        <v>21</v>
      </c>
      <c r="M477" t="s">
        <v>18</v>
      </c>
      <c r="N477">
        <f t="shared" si="28"/>
        <v>17539</v>
      </c>
      <c r="O477" t="str">
        <f t="shared" si="29"/>
        <v>High Income</v>
      </c>
      <c r="P477">
        <f t="shared" si="30"/>
        <v>45</v>
      </c>
      <c r="Q477" t="str">
        <f t="shared" si="31"/>
        <v>High Income</v>
      </c>
    </row>
    <row r="478" spans="1:17" x14ac:dyDescent="0.3">
      <c r="A478" t="s">
        <v>501</v>
      </c>
      <c r="B478" t="s">
        <v>14</v>
      </c>
      <c r="C478" t="s">
        <v>20</v>
      </c>
      <c r="D478">
        <v>2</v>
      </c>
      <c r="E478" t="s">
        <v>16</v>
      </c>
      <c r="F478" t="s">
        <v>15</v>
      </c>
      <c r="G478">
        <v>6700</v>
      </c>
      <c r="H478">
        <v>1750</v>
      </c>
      <c r="I478">
        <v>230</v>
      </c>
      <c r="J478">
        <v>300</v>
      </c>
      <c r="K478">
        <v>1</v>
      </c>
      <c r="L478" t="s">
        <v>31</v>
      </c>
      <c r="M478" t="s">
        <v>18</v>
      </c>
      <c r="N478">
        <f t="shared" si="28"/>
        <v>8450</v>
      </c>
      <c r="O478" t="str">
        <f t="shared" si="29"/>
        <v>High Income</v>
      </c>
      <c r="P478">
        <f t="shared" si="30"/>
        <v>45</v>
      </c>
      <c r="Q478" t="str">
        <f t="shared" si="31"/>
        <v>High Income</v>
      </c>
    </row>
    <row r="479" spans="1:17" x14ac:dyDescent="0.3">
      <c r="A479" t="s">
        <v>502</v>
      </c>
      <c r="C479" t="s">
        <v>20</v>
      </c>
      <c r="D479">
        <v>2</v>
      </c>
      <c r="E479" t="s">
        <v>16</v>
      </c>
      <c r="F479" t="s">
        <v>15</v>
      </c>
      <c r="G479">
        <v>2873</v>
      </c>
      <c r="H479">
        <v>1872</v>
      </c>
      <c r="I479">
        <v>132</v>
      </c>
      <c r="J479">
        <v>360</v>
      </c>
      <c r="K479">
        <v>0</v>
      </c>
      <c r="L479" t="s">
        <v>31</v>
      </c>
      <c r="M479" t="s">
        <v>22</v>
      </c>
      <c r="N479">
        <f t="shared" si="28"/>
        <v>4745</v>
      </c>
      <c r="O479" t="str">
        <f t="shared" si="29"/>
        <v>Medium Income</v>
      </c>
      <c r="P479">
        <f t="shared" si="30"/>
        <v>35</v>
      </c>
      <c r="Q479" t="str">
        <f t="shared" si="31"/>
        <v>Medium Income</v>
      </c>
    </row>
    <row r="480" spans="1:17" x14ac:dyDescent="0.3">
      <c r="A480" t="s">
        <v>503</v>
      </c>
      <c r="B480" t="s">
        <v>14</v>
      </c>
      <c r="C480" t="s">
        <v>20</v>
      </c>
      <c r="D480">
        <v>1</v>
      </c>
      <c r="E480" t="s">
        <v>16</v>
      </c>
      <c r="F480" t="s">
        <v>20</v>
      </c>
      <c r="G480">
        <v>16667</v>
      </c>
      <c r="H480">
        <v>2250</v>
      </c>
      <c r="I480">
        <v>86</v>
      </c>
      <c r="J480">
        <v>360</v>
      </c>
      <c r="K480">
        <v>1</v>
      </c>
      <c r="L480" t="s">
        <v>31</v>
      </c>
      <c r="M480" t="s">
        <v>18</v>
      </c>
      <c r="N480">
        <f t="shared" si="28"/>
        <v>18917</v>
      </c>
      <c r="O480" t="str">
        <f t="shared" si="29"/>
        <v>High Income</v>
      </c>
      <c r="P480">
        <f t="shared" si="30"/>
        <v>45</v>
      </c>
      <c r="Q480" t="str">
        <f t="shared" si="31"/>
        <v>High Income</v>
      </c>
    </row>
    <row r="481" spans="1:17" x14ac:dyDescent="0.3">
      <c r="A481" t="s">
        <v>504</v>
      </c>
      <c r="B481" t="s">
        <v>14</v>
      </c>
      <c r="C481" t="s">
        <v>20</v>
      </c>
      <c r="D481">
        <v>2</v>
      </c>
      <c r="E481" t="s">
        <v>16</v>
      </c>
      <c r="F481" t="s">
        <v>15</v>
      </c>
      <c r="G481">
        <v>2947</v>
      </c>
      <c r="H481">
        <v>1603</v>
      </c>
      <c r="J481">
        <v>360</v>
      </c>
      <c r="K481">
        <v>1</v>
      </c>
      <c r="L481" t="s">
        <v>17</v>
      </c>
      <c r="M481" t="s">
        <v>22</v>
      </c>
      <c r="N481">
        <f t="shared" si="28"/>
        <v>4550</v>
      </c>
      <c r="O481" t="str">
        <f t="shared" si="29"/>
        <v>Medium Income</v>
      </c>
      <c r="P481">
        <f t="shared" si="30"/>
        <v>40</v>
      </c>
      <c r="Q481" t="str">
        <f t="shared" si="31"/>
        <v>Medium Income</v>
      </c>
    </row>
    <row r="482" spans="1:17" x14ac:dyDescent="0.3">
      <c r="A482" t="s">
        <v>505</v>
      </c>
      <c r="B482" t="s">
        <v>42</v>
      </c>
      <c r="C482" t="s">
        <v>15</v>
      </c>
      <c r="D482">
        <v>0</v>
      </c>
      <c r="E482" t="s">
        <v>25</v>
      </c>
      <c r="F482" t="s">
        <v>15</v>
      </c>
      <c r="G482">
        <v>4350</v>
      </c>
      <c r="H482">
        <v>0</v>
      </c>
      <c r="I482">
        <v>154</v>
      </c>
      <c r="J482">
        <v>360</v>
      </c>
      <c r="K482">
        <v>1</v>
      </c>
      <c r="L482" t="s">
        <v>21</v>
      </c>
      <c r="M482" t="s">
        <v>18</v>
      </c>
      <c r="N482">
        <f t="shared" si="28"/>
        <v>4350</v>
      </c>
      <c r="O482" t="str">
        <f t="shared" si="29"/>
        <v>Medium Income</v>
      </c>
      <c r="P482">
        <f t="shared" si="30"/>
        <v>15</v>
      </c>
      <c r="Q482" t="str">
        <f t="shared" si="31"/>
        <v>Medium Income</v>
      </c>
    </row>
    <row r="483" spans="1:17" x14ac:dyDescent="0.3">
      <c r="A483" t="s">
        <v>506</v>
      </c>
      <c r="B483" t="s">
        <v>14</v>
      </c>
      <c r="C483" t="s">
        <v>20</v>
      </c>
      <c r="D483" t="s">
        <v>30</v>
      </c>
      <c r="E483" t="s">
        <v>25</v>
      </c>
      <c r="F483" t="s">
        <v>15</v>
      </c>
      <c r="G483">
        <v>3095</v>
      </c>
      <c r="H483">
        <v>0</v>
      </c>
      <c r="I483">
        <v>113</v>
      </c>
      <c r="J483">
        <v>360</v>
      </c>
      <c r="K483">
        <v>1</v>
      </c>
      <c r="L483" t="s">
        <v>21</v>
      </c>
      <c r="M483" t="s">
        <v>18</v>
      </c>
      <c r="N483">
        <f t="shared" si="28"/>
        <v>3095</v>
      </c>
      <c r="O483" t="str">
        <f t="shared" si="29"/>
        <v>Medium Income</v>
      </c>
      <c r="P483">
        <f t="shared" si="30"/>
        <v>15</v>
      </c>
      <c r="Q483" t="str">
        <f t="shared" si="31"/>
        <v>Medium Income</v>
      </c>
    </row>
    <row r="484" spans="1:17" x14ac:dyDescent="0.3">
      <c r="A484" t="s">
        <v>507</v>
      </c>
      <c r="B484" t="s">
        <v>14</v>
      </c>
      <c r="C484" t="s">
        <v>20</v>
      </c>
      <c r="D484">
        <v>0</v>
      </c>
      <c r="E484" t="s">
        <v>16</v>
      </c>
      <c r="F484" t="s">
        <v>15</v>
      </c>
      <c r="G484">
        <v>2083</v>
      </c>
      <c r="H484">
        <v>3150</v>
      </c>
      <c r="I484">
        <v>128</v>
      </c>
      <c r="J484">
        <v>360</v>
      </c>
      <c r="K484">
        <v>1</v>
      </c>
      <c r="L484" t="s">
        <v>31</v>
      </c>
      <c r="M484" t="s">
        <v>18</v>
      </c>
      <c r="N484">
        <f t="shared" si="28"/>
        <v>5233</v>
      </c>
      <c r="O484" t="str">
        <f t="shared" si="29"/>
        <v>Medium Income</v>
      </c>
      <c r="P484">
        <f t="shared" si="30"/>
        <v>35</v>
      </c>
      <c r="Q484" t="str">
        <f t="shared" si="31"/>
        <v>Medium Income</v>
      </c>
    </row>
    <row r="485" spans="1:17" x14ac:dyDescent="0.3">
      <c r="A485" t="s">
        <v>508</v>
      </c>
      <c r="B485" t="s">
        <v>14</v>
      </c>
      <c r="C485" t="s">
        <v>20</v>
      </c>
      <c r="D485">
        <v>0</v>
      </c>
      <c r="E485" t="s">
        <v>16</v>
      </c>
      <c r="F485" t="s">
        <v>15</v>
      </c>
      <c r="G485">
        <v>10833</v>
      </c>
      <c r="H485">
        <v>0</v>
      </c>
      <c r="I485">
        <v>234</v>
      </c>
      <c r="J485">
        <v>360</v>
      </c>
      <c r="K485">
        <v>1</v>
      </c>
      <c r="L485" t="s">
        <v>31</v>
      </c>
      <c r="M485" t="s">
        <v>18</v>
      </c>
      <c r="N485">
        <f t="shared" si="28"/>
        <v>10833</v>
      </c>
      <c r="O485" t="str">
        <f t="shared" si="29"/>
        <v>High Income</v>
      </c>
      <c r="P485">
        <f t="shared" si="30"/>
        <v>45</v>
      </c>
      <c r="Q485" t="str">
        <f t="shared" si="31"/>
        <v>High Income</v>
      </c>
    </row>
    <row r="486" spans="1:17" x14ac:dyDescent="0.3">
      <c r="A486" t="s">
        <v>509</v>
      </c>
      <c r="B486" t="s">
        <v>14</v>
      </c>
      <c r="C486" t="s">
        <v>20</v>
      </c>
      <c r="D486">
        <v>2</v>
      </c>
      <c r="E486" t="s">
        <v>16</v>
      </c>
      <c r="F486" t="s">
        <v>15</v>
      </c>
      <c r="G486">
        <v>8333</v>
      </c>
      <c r="H486">
        <v>0</v>
      </c>
      <c r="I486">
        <v>246</v>
      </c>
      <c r="J486">
        <v>360</v>
      </c>
      <c r="K486">
        <v>1</v>
      </c>
      <c r="L486" t="s">
        <v>31</v>
      </c>
      <c r="M486" t="s">
        <v>18</v>
      </c>
      <c r="N486">
        <f t="shared" si="28"/>
        <v>8333</v>
      </c>
      <c r="O486" t="str">
        <f t="shared" si="29"/>
        <v>High Income</v>
      </c>
      <c r="P486">
        <f t="shared" si="30"/>
        <v>45</v>
      </c>
      <c r="Q486" t="str">
        <f t="shared" si="31"/>
        <v>High Income</v>
      </c>
    </row>
    <row r="487" spans="1:17" x14ac:dyDescent="0.3">
      <c r="A487" t="s">
        <v>510</v>
      </c>
      <c r="B487" t="s">
        <v>14</v>
      </c>
      <c r="C487" t="s">
        <v>20</v>
      </c>
      <c r="D487">
        <v>1</v>
      </c>
      <c r="E487" t="s">
        <v>25</v>
      </c>
      <c r="F487" t="s">
        <v>15</v>
      </c>
      <c r="G487">
        <v>1958</v>
      </c>
      <c r="H487">
        <v>2436</v>
      </c>
      <c r="I487">
        <v>131</v>
      </c>
      <c r="J487">
        <v>360</v>
      </c>
      <c r="K487">
        <v>1</v>
      </c>
      <c r="L487" t="s">
        <v>21</v>
      </c>
      <c r="M487" t="s">
        <v>18</v>
      </c>
      <c r="N487">
        <f t="shared" si="28"/>
        <v>4394</v>
      </c>
      <c r="O487" t="str">
        <f t="shared" si="29"/>
        <v>Medium Income</v>
      </c>
      <c r="P487">
        <f t="shared" si="30"/>
        <v>15</v>
      </c>
      <c r="Q487" t="str">
        <f t="shared" si="31"/>
        <v>Medium Income</v>
      </c>
    </row>
    <row r="488" spans="1:17" x14ac:dyDescent="0.3">
      <c r="A488" t="s">
        <v>511</v>
      </c>
      <c r="B488" t="s">
        <v>14</v>
      </c>
      <c r="C488" t="s">
        <v>15</v>
      </c>
      <c r="D488">
        <v>2</v>
      </c>
      <c r="E488" t="s">
        <v>16</v>
      </c>
      <c r="F488" t="s">
        <v>15</v>
      </c>
      <c r="G488">
        <v>3547</v>
      </c>
      <c r="H488">
        <v>0</v>
      </c>
      <c r="I488">
        <v>80</v>
      </c>
      <c r="J488">
        <v>360</v>
      </c>
      <c r="K488">
        <v>0</v>
      </c>
      <c r="L488" t="s">
        <v>21</v>
      </c>
      <c r="M488" t="s">
        <v>22</v>
      </c>
      <c r="N488">
        <f t="shared" si="28"/>
        <v>3547</v>
      </c>
      <c r="O488" t="str">
        <f t="shared" si="29"/>
        <v>Medium Income</v>
      </c>
      <c r="P488">
        <f t="shared" si="30"/>
        <v>35</v>
      </c>
      <c r="Q488" t="str">
        <f t="shared" si="31"/>
        <v>Medium Income</v>
      </c>
    </row>
    <row r="489" spans="1:17" x14ac:dyDescent="0.3">
      <c r="A489" t="s">
        <v>512</v>
      </c>
      <c r="B489" t="s">
        <v>14</v>
      </c>
      <c r="C489" t="s">
        <v>20</v>
      </c>
      <c r="D489">
        <v>1</v>
      </c>
      <c r="E489" t="s">
        <v>16</v>
      </c>
      <c r="F489" t="s">
        <v>15</v>
      </c>
      <c r="G489">
        <v>18333</v>
      </c>
      <c r="H489">
        <v>0</v>
      </c>
      <c r="I489">
        <v>500</v>
      </c>
      <c r="J489">
        <v>360</v>
      </c>
      <c r="K489">
        <v>1</v>
      </c>
      <c r="L489" t="s">
        <v>17</v>
      </c>
      <c r="M489" t="s">
        <v>22</v>
      </c>
      <c r="N489">
        <f t="shared" si="28"/>
        <v>18333</v>
      </c>
      <c r="O489" t="str">
        <f t="shared" si="29"/>
        <v>High Income</v>
      </c>
      <c r="P489">
        <f t="shared" si="30"/>
        <v>50</v>
      </c>
      <c r="Q489" t="str">
        <f t="shared" si="31"/>
        <v>High Income</v>
      </c>
    </row>
    <row r="490" spans="1:17" x14ac:dyDescent="0.3">
      <c r="A490" t="s">
        <v>513</v>
      </c>
      <c r="B490" t="s">
        <v>14</v>
      </c>
      <c r="C490" t="s">
        <v>20</v>
      </c>
      <c r="D490">
        <v>2</v>
      </c>
      <c r="E490" t="s">
        <v>16</v>
      </c>
      <c r="F490" t="s">
        <v>20</v>
      </c>
      <c r="G490">
        <v>4583</v>
      </c>
      <c r="H490">
        <v>2083</v>
      </c>
      <c r="I490">
        <v>160</v>
      </c>
      <c r="J490">
        <v>360</v>
      </c>
      <c r="K490">
        <v>1</v>
      </c>
      <c r="L490" t="s">
        <v>31</v>
      </c>
      <c r="M490" t="s">
        <v>18</v>
      </c>
      <c r="N490">
        <f t="shared" si="28"/>
        <v>6666</v>
      </c>
      <c r="O490" t="str">
        <f t="shared" si="29"/>
        <v>Medium Income</v>
      </c>
      <c r="P490">
        <f t="shared" si="30"/>
        <v>35</v>
      </c>
      <c r="Q490" t="str">
        <f t="shared" si="31"/>
        <v>Medium Income</v>
      </c>
    </row>
    <row r="491" spans="1:17" x14ac:dyDescent="0.3">
      <c r="A491" t="s">
        <v>514</v>
      </c>
      <c r="B491" t="s">
        <v>14</v>
      </c>
      <c r="C491" t="s">
        <v>15</v>
      </c>
      <c r="D491">
        <v>0</v>
      </c>
      <c r="E491" t="s">
        <v>16</v>
      </c>
      <c r="F491" t="s">
        <v>15</v>
      </c>
      <c r="G491">
        <v>2435</v>
      </c>
      <c r="H491">
        <v>0</v>
      </c>
      <c r="I491">
        <v>75</v>
      </c>
      <c r="J491">
        <v>360</v>
      </c>
      <c r="K491">
        <v>1</v>
      </c>
      <c r="L491" t="s">
        <v>17</v>
      </c>
      <c r="M491" t="s">
        <v>22</v>
      </c>
      <c r="N491">
        <f t="shared" si="28"/>
        <v>2435</v>
      </c>
      <c r="O491" t="str">
        <f t="shared" si="29"/>
        <v>Low Income</v>
      </c>
      <c r="P491">
        <f t="shared" si="30"/>
        <v>30</v>
      </c>
      <c r="Q491" t="str">
        <f t="shared" si="31"/>
        <v>Low Income</v>
      </c>
    </row>
    <row r="492" spans="1:17" x14ac:dyDescent="0.3">
      <c r="A492" t="s">
        <v>515</v>
      </c>
      <c r="B492" t="s">
        <v>14</v>
      </c>
      <c r="C492" t="s">
        <v>15</v>
      </c>
      <c r="D492">
        <v>0</v>
      </c>
      <c r="E492" t="s">
        <v>25</v>
      </c>
      <c r="F492" t="s">
        <v>15</v>
      </c>
      <c r="G492">
        <v>2699</v>
      </c>
      <c r="H492">
        <v>2785</v>
      </c>
      <c r="I492">
        <v>96</v>
      </c>
      <c r="J492">
        <v>360</v>
      </c>
      <c r="L492" t="s">
        <v>31</v>
      </c>
      <c r="M492" t="s">
        <v>18</v>
      </c>
      <c r="N492">
        <f t="shared" si="28"/>
        <v>5484</v>
      </c>
      <c r="O492" t="str">
        <f t="shared" si="29"/>
        <v>Medium Income</v>
      </c>
      <c r="P492">
        <f t="shared" si="30"/>
        <v>15</v>
      </c>
      <c r="Q492" t="str">
        <f t="shared" si="31"/>
        <v>Medium Income</v>
      </c>
    </row>
    <row r="493" spans="1:17" x14ac:dyDescent="0.3">
      <c r="A493" t="s">
        <v>516</v>
      </c>
      <c r="B493" t="s">
        <v>14</v>
      </c>
      <c r="C493" t="s">
        <v>20</v>
      </c>
      <c r="D493">
        <v>1</v>
      </c>
      <c r="E493" t="s">
        <v>25</v>
      </c>
      <c r="F493" t="s">
        <v>15</v>
      </c>
      <c r="G493">
        <v>5333</v>
      </c>
      <c r="H493">
        <v>1131</v>
      </c>
      <c r="I493">
        <v>186</v>
      </c>
      <c r="J493">
        <v>360</v>
      </c>
      <c r="L493" t="s">
        <v>17</v>
      </c>
      <c r="M493" t="s">
        <v>18</v>
      </c>
      <c r="N493">
        <f t="shared" si="28"/>
        <v>6464</v>
      </c>
      <c r="O493" t="str">
        <f t="shared" si="29"/>
        <v>Medium Income</v>
      </c>
      <c r="P493">
        <f t="shared" si="30"/>
        <v>20</v>
      </c>
      <c r="Q493" t="str">
        <f t="shared" si="31"/>
        <v>Medium Income</v>
      </c>
    </row>
    <row r="494" spans="1:17" x14ac:dyDescent="0.3">
      <c r="A494" t="s">
        <v>517</v>
      </c>
      <c r="B494" t="s">
        <v>14</v>
      </c>
      <c r="C494" t="s">
        <v>15</v>
      </c>
      <c r="D494">
        <v>0</v>
      </c>
      <c r="E494" t="s">
        <v>25</v>
      </c>
      <c r="F494" t="s">
        <v>15</v>
      </c>
      <c r="G494">
        <v>3691</v>
      </c>
      <c r="H494">
        <v>0</v>
      </c>
      <c r="I494">
        <v>110</v>
      </c>
      <c r="J494">
        <v>360</v>
      </c>
      <c r="K494">
        <v>1</v>
      </c>
      <c r="L494" t="s">
        <v>21</v>
      </c>
      <c r="M494" t="s">
        <v>18</v>
      </c>
      <c r="N494">
        <f t="shared" si="28"/>
        <v>3691</v>
      </c>
      <c r="O494" t="str">
        <f t="shared" si="29"/>
        <v>Medium Income</v>
      </c>
      <c r="P494">
        <f t="shared" si="30"/>
        <v>15</v>
      </c>
      <c r="Q494" t="str">
        <f t="shared" si="31"/>
        <v>Medium Income</v>
      </c>
    </row>
    <row r="495" spans="1:17" x14ac:dyDescent="0.3">
      <c r="A495" t="s">
        <v>518</v>
      </c>
      <c r="B495" t="s">
        <v>42</v>
      </c>
      <c r="C495" t="s">
        <v>15</v>
      </c>
      <c r="D495">
        <v>0</v>
      </c>
      <c r="E495" t="s">
        <v>25</v>
      </c>
      <c r="F495" t="s">
        <v>20</v>
      </c>
      <c r="G495">
        <v>17263</v>
      </c>
      <c r="H495">
        <v>0</v>
      </c>
      <c r="I495">
        <v>225</v>
      </c>
      <c r="J495">
        <v>360</v>
      </c>
      <c r="K495">
        <v>1</v>
      </c>
      <c r="L495" t="s">
        <v>31</v>
      </c>
      <c r="M495" t="s">
        <v>18</v>
      </c>
      <c r="N495">
        <f t="shared" si="28"/>
        <v>17263</v>
      </c>
      <c r="O495" t="str">
        <f t="shared" si="29"/>
        <v>High Income</v>
      </c>
      <c r="P495">
        <f t="shared" si="30"/>
        <v>25</v>
      </c>
      <c r="Q495" t="str">
        <f t="shared" si="31"/>
        <v>High Income</v>
      </c>
    </row>
    <row r="496" spans="1:17" x14ac:dyDescent="0.3">
      <c r="A496" t="s">
        <v>519</v>
      </c>
      <c r="B496" t="s">
        <v>14</v>
      </c>
      <c r="C496" t="s">
        <v>20</v>
      </c>
      <c r="D496">
        <v>0</v>
      </c>
      <c r="E496" t="s">
        <v>16</v>
      </c>
      <c r="F496" t="s">
        <v>15</v>
      </c>
      <c r="G496">
        <v>3597</v>
      </c>
      <c r="H496">
        <v>2157</v>
      </c>
      <c r="I496">
        <v>119</v>
      </c>
      <c r="J496">
        <v>360</v>
      </c>
      <c r="K496">
        <v>0</v>
      </c>
      <c r="L496" t="s">
        <v>21</v>
      </c>
      <c r="M496" t="s">
        <v>22</v>
      </c>
      <c r="N496">
        <f t="shared" si="28"/>
        <v>5754</v>
      </c>
      <c r="O496" t="str">
        <f t="shared" si="29"/>
        <v>Medium Income</v>
      </c>
      <c r="P496">
        <f t="shared" si="30"/>
        <v>35</v>
      </c>
      <c r="Q496" t="str">
        <f t="shared" si="31"/>
        <v>Medium Income</v>
      </c>
    </row>
    <row r="497" spans="1:17" x14ac:dyDescent="0.3">
      <c r="A497" t="s">
        <v>520</v>
      </c>
      <c r="B497" t="s">
        <v>42</v>
      </c>
      <c r="C497" t="s">
        <v>20</v>
      </c>
      <c r="D497">
        <v>1</v>
      </c>
      <c r="E497" t="s">
        <v>16</v>
      </c>
      <c r="F497" t="s">
        <v>15</v>
      </c>
      <c r="G497">
        <v>3326</v>
      </c>
      <c r="H497">
        <v>913</v>
      </c>
      <c r="I497">
        <v>105</v>
      </c>
      <c r="J497">
        <v>84</v>
      </c>
      <c r="K497">
        <v>1</v>
      </c>
      <c r="L497" t="s">
        <v>31</v>
      </c>
      <c r="M497" t="s">
        <v>18</v>
      </c>
      <c r="N497">
        <f t="shared" si="28"/>
        <v>4239</v>
      </c>
      <c r="O497" t="str">
        <f t="shared" si="29"/>
        <v>Medium Income</v>
      </c>
      <c r="P497">
        <f t="shared" si="30"/>
        <v>35</v>
      </c>
      <c r="Q497" t="str">
        <f t="shared" si="31"/>
        <v>Medium Income</v>
      </c>
    </row>
    <row r="498" spans="1:17" x14ac:dyDescent="0.3">
      <c r="A498" t="s">
        <v>521</v>
      </c>
      <c r="B498" t="s">
        <v>14</v>
      </c>
      <c r="C498" t="s">
        <v>20</v>
      </c>
      <c r="D498">
        <v>0</v>
      </c>
      <c r="E498" t="s">
        <v>25</v>
      </c>
      <c r="F498" t="s">
        <v>15</v>
      </c>
      <c r="G498">
        <v>2600</v>
      </c>
      <c r="H498">
        <v>1700</v>
      </c>
      <c r="I498">
        <v>107</v>
      </c>
      <c r="J498">
        <v>360</v>
      </c>
      <c r="K498">
        <v>1</v>
      </c>
      <c r="L498" t="s">
        <v>21</v>
      </c>
      <c r="M498" t="s">
        <v>18</v>
      </c>
      <c r="N498">
        <f t="shared" si="28"/>
        <v>4300</v>
      </c>
      <c r="O498" t="str">
        <f t="shared" si="29"/>
        <v>Medium Income</v>
      </c>
      <c r="P498">
        <f t="shared" si="30"/>
        <v>15</v>
      </c>
      <c r="Q498" t="str">
        <f t="shared" si="31"/>
        <v>Medium Income</v>
      </c>
    </row>
    <row r="499" spans="1:17" x14ac:dyDescent="0.3">
      <c r="A499" t="s">
        <v>522</v>
      </c>
      <c r="B499" t="s">
        <v>14</v>
      </c>
      <c r="C499" t="s">
        <v>20</v>
      </c>
      <c r="D499">
        <v>0</v>
      </c>
      <c r="E499" t="s">
        <v>16</v>
      </c>
      <c r="F499" t="s">
        <v>15</v>
      </c>
      <c r="G499">
        <v>4625</v>
      </c>
      <c r="H499">
        <v>2857</v>
      </c>
      <c r="I499">
        <v>111</v>
      </c>
      <c r="J499">
        <v>12</v>
      </c>
      <c r="L499" t="s">
        <v>17</v>
      </c>
      <c r="M499" t="s">
        <v>18</v>
      </c>
      <c r="N499">
        <f t="shared" si="28"/>
        <v>7482</v>
      </c>
      <c r="O499" t="str">
        <f t="shared" si="29"/>
        <v>Medium Income</v>
      </c>
      <c r="P499">
        <f t="shared" si="30"/>
        <v>40</v>
      </c>
      <c r="Q499" t="str">
        <f t="shared" si="31"/>
        <v>Medium Income</v>
      </c>
    </row>
    <row r="500" spans="1:17" x14ac:dyDescent="0.3">
      <c r="A500" t="s">
        <v>523</v>
      </c>
      <c r="B500" t="s">
        <v>14</v>
      </c>
      <c r="C500" t="s">
        <v>20</v>
      </c>
      <c r="D500">
        <v>1</v>
      </c>
      <c r="E500" t="s">
        <v>16</v>
      </c>
      <c r="F500" t="s">
        <v>20</v>
      </c>
      <c r="G500">
        <v>2895</v>
      </c>
      <c r="H500">
        <v>0</v>
      </c>
      <c r="I500">
        <v>95</v>
      </c>
      <c r="J500">
        <v>360</v>
      </c>
      <c r="K500">
        <v>1</v>
      </c>
      <c r="L500" t="s">
        <v>31</v>
      </c>
      <c r="M500" t="s">
        <v>18</v>
      </c>
      <c r="N500">
        <f t="shared" si="28"/>
        <v>2895</v>
      </c>
      <c r="O500" t="str">
        <f t="shared" si="29"/>
        <v>Low Income</v>
      </c>
      <c r="P500">
        <f t="shared" si="30"/>
        <v>25</v>
      </c>
      <c r="Q500" t="str">
        <f t="shared" si="31"/>
        <v>Low Income</v>
      </c>
    </row>
    <row r="501" spans="1:17" x14ac:dyDescent="0.3">
      <c r="A501" t="s">
        <v>524</v>
      </c>
      <c r="B501" t="s">
        <v>14</v>
      </c>
      <c r="C501" t="s">
        <v>15</v>
      </c>
      <c r="D501">
        <v>0</v>
      </c>
      <c r="E501" t="s">
        <v>16</v>
      </c>
      <c r="F501" t="s">
        <v>15</v>
      </c>
      <c r="G501">
        <v>6283</v>
      </c>
      <c r="H501">
        <v>4416</v>
      </c>
      <c r="I501">
        <v>209</v>
      </c>
      <c r="J501">
        <v>360</v>
      </c>
      <c r="K501">
        <v>0</v>
      </c>
      <c r="L501" t="s">
        <v>21</v>
      </c>
      <c r="M501" t="s">
        <v>22</v>
      </c>
      <c r="N501">
        <f t="shared" si="28"/>
        <v>10699</v>
      </c>
      <c r="O501" t="str">
        <f t="shared" si="29"/>
        <v>High Income</v>
      </c>
      <c r="P501">
        <f t="shared" si="30"/>
        <v>45</v>
      </c>
      <c r="Q501" t="str">
        <f t="shared" si="31"/>
        <v>High Income</v>
      </c>
    </row>
    <row r="502" spans="1:17" x14ac:dyDescent="0.3">
      <c r="A502" t="s">
        <v>525</v>
      </c>
      <c r="B502" t="s">
        <v>42</v>
      </c>
      <c r="C502" t="s">
        <v>15</v>
      </c>
      <c r="D502">
        <v>0</v>
      </c>
      <c r="E502" t="s">
        <v>16</v>
      </c>
      <c r="F502" t="s">
        <v>15</v>
      </c>
      <c r="G502">
        <v>645</v>
      </c>
      <c r="H502">
        <v>3683</v>
      </c>
      <c r="I502">
        <v>113</v>
      </c>
      <c r="J502">
        <v>480</v>
      </c>
      <c r="K502">
        <v>1</v>
      </c>
      <c r="L502" t="s">
        <v>21</v>
      </c>
      <c r="M502" t="s">
        <v>18</v>
      </c>
      <c r="N502">
        <f t="shared" si="28"/>
        <v>4328</v>
      </c>
      <c r="O502" t="str">
        <f t="shared" si="29"/>
        <v>Medium Income</v>
      </c>
      <c r="P502">
        <f t="shared" si="30"/>
        <v>35</v>
      </c>
      <c r="Q502" t="str">
        <f t="shared" si="31"/>
        <v>Medium Income</v>
      </c>
    </row>
    <row r="503" spans="1:17" x14ac:dyDescent="0.3">
      <c r="A503" t="s">
        <v>526</v>
      </c>
      <c r="B503" t="s">
        <v>42</v>
      </c>
      <c r="C503" t="s">
        <v>15</v>
      </c>
      <c r="D503">
        <v>0</v>
      </c>
      <c r="E503" t="s">
        <v>16</v>
      </c>
      <c r="F503" t="s">
        <v>15</v>
      </c>
      <c r="G503">
        <v>3159</v>
      </c>
      <c r="H503">
        <v>0</v>
      </c>
      <c r="I503">
        <v>100</v>
      </c>
      <c r="J503">
        <v>360</v>
      </c>
      <c r="K503">
        <v>1</v>
      </c>
      <c r="L503" t="s">
        <v>31</v>
      </c>
      <c r="M503" t="s">
        <v>18</v>
      </c>
      <c r="N503">
        <f t="shared" si="28"/>
        <v>3159</v>
      </c>
      <c r="O503" t="str">
        <f t="shared" si="29"/>
        <v>Medium Income</v>
      </c>
      <c r="P503">
        <f t="shared" si="30"/>
        <v>35</v>
      </c>
      <c r="Q503" t="str">
        <f t="shared" si="31"/>
        <v>Medium Income</v>
      </c>
    </row>
    <row r="504" spans="1:17" x14ac:dyDescent="0.3">
      <c r="A504" t="s">
        <v>527</v>
      </c>
      <c r="B504" t="s">
        <v>14</v>
      </c>
      <c r="C504" t="s">
        <v>20</v>
      </c>
      <c r="D504">
        <v>2</v>
      </c>
      <c r="E504" t="s">
        <v>16</v>
      </c>
      <c r="F504" t="s">
        <v>15</v>
      </c>
      <c r="G504">
        <v>4865</v>
      </c>
      <c r="H504">
        <v>5624</v>
      </c>
      <c r="I504">
        <v>208</v>
      </c>
      <c r="J504">
        <v>360</v>
      </c>
      <c r="K504">
        <v>1</v>
      </c>
      <c r="L504" t="s">
        <v>31</v>
      </c>
      <c r="M504" t="s">
        <v>18</v>
      </c>
      <c r="N504">
        <f t="shared" si="28"/>
        <v>10489</v>
      </c>
      <c r="O504" t="str">
        <f t="shared" si="29"/>
        <v>High Income</v>
      </c>
      <c r="P504">
        <f t="shared" si="30"/>
        <v>45</v>
      </c>
      <c r="Q504" t="str">
        <f t="shared" si="31"/>
        <v>High Income</v>
      </c>
    </row>
    <row r="505" spans="1:17" x14ac:dyDescent="0.3">
      <c r="A505" t="s">
        <v>528</v>
      </c>
      <c r="B505" t="s">
        <v>14</v>
      </c>
      <c r="C505" t="s">
        <v>20</v>
      </c>
      <c r="D505">
        <v>1</v>
      </c>
      <c r="E505" t="s">
        <v>25</v>
      </c>
      <c r="F505" t="s">
        <v>15</v>
      </c>
      <c r="G505">
        <v>4050</v>
      </c>
      <c r="H505">
        <v>5302</v>
      </c>
      <c r="I505">
        <v>138</v>
      </c>
      <c r="J505">
        <v>360</v>
      </c>
      <c r="L505" t="s">
        <v>21</v>
      </c>
      <c r="M505" t="s">
        <v>22</v>
      </c>
      <c r="N505">
        <f t="shared" si="28"/>
        <v>9352</v>
      </c>
      <c r="O505" t="str">
        <f t="shared" si="29"/>
        <v>High Income</v>
      </c>
      <c r="P505">
        <f t="shared" si="30"/>
        <v>25</v>
      </c>
      <c r="Q505" t="str">
        <f t="shared" si="31"/>
        <v>High Income</v>
      </c>
    </row>
    <row r="506" spans="1:17" x14ac:dyDescent="0.3">
      <c r="A506" t="s">
        <v>529</v>
      </c>
      <c r="B506" t="s">
        <v>14</v>
      </c>
      <c r="C506" t="s">
        <v>20</v>
      </c>
      <c r="D506">
        <v>0</v>
      </c>
      <c r="E506" t="s">
        <v>25</v>
      </c>
      <c r="F506" t="s">
        <v>15</v>
      </c>
      <c r="G506">
        <v>3814</v>
      </c>
      <c r="H506">
        <v>1483</v>
      </c>
      <c r="I506">
        <v>124</v>
      </c>
      <c r="J506">
        <v>300</v>
      </c>
      <c r="K506">
        <v>1</v>
      </c>
      <c r="L506" t="s">
        <v>31</v>
      </c>
      <c r="M506" t="s">
        <v>18</v>
      </c>
      <c r="N506">
        <f t="shared" si="28"/>
        <v>5297</v>
      </c>
      <c r="O506" t="str">
        <f t="shared" si="29"/>
        <v>Medium Income</v>
      </c>
      <c r="P506">
        <f t="shared" si="30"/>
        <v>15</v>
      </c>
      <c r="Q506" t="str">
        <f t="shared" si="31"/>
        <v>Medium Income</v>
      </c>
    </row>
    <row r="507" spans="1:17" x14ac:dyDescent="0.3">
      <c r="A507" t="s">
        <v>530</v>
      </c>
      <c r="B507" t="s">
        <v>14</v>
      </c>
      <c r="C507" t="s">
        <v>20</v>
      </c>
      <c r="D507">
        <v>2</v>
      </c>
      <c r="E507" t="s">
        <v>16</v>
      </c>
      <c r="F507" t="s">
        <v>15</v>
      </c>
      <c r="G507">
        <v>3510</v>
      </c>
      <c r="H507">
        <v>4416</v>
      </c>
      <c r="I507">
        <v>243</v>
      </c>
      <c r="J507">
        <v>360</v>
      </c>
      <c r="K507">
        <v>1</v>
      </c>
      <c r="L507" t="s">
        <v>21</v>
      </c>
      <c r="M507" t="s">
        <v>18</v>
      </c>
      <c r="N507">
        <f t="shared" si="28"/>
        <v>7926</v>
      </c>
      <c r="O507" t="str">
        <f t="shared" si="29"/>
        <v>Medium Income</v>
      </c>
      <c r="P507">
        <f t="shared" si="30"/>
        <v>35</v>
      </c>
      <c r="Q507" t="str">
        <f t="shared" si="31"/>
        <v>Medium Income</v>
      </c>
    </row>
    <row r="508" spans="1:17" x14ac:dyDescent="0.3">
      <c r="A508" t="s">
        <v>531</v>
      </c>
      <c r="B508" t="s">
        <v>14</v>
      </c>
      <c r="C508" t="s">
        <v>20</v>
      </c>
      <c r="D508">
        <v>0</v>
      </c>
      <c r="E508" t="s">
        <v>16</v>
      </c>
      <c r="F508" t="s">
        <v>15</v>
      </c>
      <c r="G508">
        <v>20833</v>
      </c>
      <c r="H508">
        <v>6667</v>
      </c>
      <c r="I508">
        <v>480</v>
      </c>
      <c r="J508">
        <v>360</v>
      </c>
      <c r="L508" t="s">
        <v>17</v>
      </c>
      <c r="M508" t="s">
        <v>18</v>
      </c>
      <c r="N508">
        <f t="shared" si="28"/>
        <v>27500</v>
      </c>
      <c r="O508" t="str">
        <f t="shared" si="29"/>
        <v>High Income</v>
      </c>
      <c r="P508">
        <f t="shared" si="30"/>
        <v>50</v>
      </c>
      <c r="Q508" t="str">
        <f t="shared" si="31"/>
        <v>High Income</v>
      </c>
    </row>
    <row r="509" spans="1:17" x14ac:dyDescent="0.3">
      <c r="A509" t="s">
        <v>532</v>
      </c>
      <c r="C509" t="s">
        <v>15</v>
      </c>
      <c r="D509">
        <v>0</v>
      </c>
      <c r="E509" t="s">
        <v>16</v>
      </c>
      <c r="F509" t="s">
        <v>15</v>
      </c>
      <c r="G509">
        <v>3583</v>
      </c>
      <c r="H509">
        <v>0</v>
      </c>
      <c r="I509">
        <v>96</v>
      </c>
      <c r="J509">
        <v>360</v>
      </c>
      <c r="K509">
        <v>1</v>
      </c>
      <c r="L509" t="s">
        <v>17</v>
      </c>
      <c r="M509" t="s">
        <v>22</v>
      </c>
      <c r="N509">
        <f t="shared" si="28"/>
        <v>3583</v>
      </c>
      <c r="O509" t="str">
        <f t="shared" si="29"/>
        <v>Medium Income</v>
      </c>
      <c r="P509">
        <f t="shared" si="30"/>
        <v>40</v>
      </c>
      <c r="Q509" t="str">
        <f t="shared" si="31"/>
        <v>Medium Income</v>
      </c>
    </row>
    <row r="510" spans="1:17" x14ac:dyDescent="0.3">
      <c r="A510" t="s">
        <v>533</v>
      </c>
      <c r="B510" t="s">
        <v>14</v>
      </c>
      <c r="C510" t="s">
        <v>20</v>
      </c>
      <c r="D510">
        <v>0</v>
      </c>
      <c r="E510" t="s">
        <v>16</v>
      </c>
      <c r="F510" t="s">
        <v>20</v>
      </c>
      <c r="G510">
        <v>2479</v>
      </c>
      <c r="H510">
        <v>3013</v>
      </c>
      <c r="I510">
        <v>188</v>
      </c>
      <c r="J510">
        <v>360</v>
      </c>
      <c r="K510">
        <v>1</v>
      </c>
      <c r="L510" t="s">
        <v>17</v>
      </c>
      <c r="M510" t="s">
        <v>18</v>
      </c>
      <c r="N510">
        <f t="shared" si="28"/>
        <v>5492</v>
      </c>
      <c r="O510" t="str">
        <f t="shared" si="29"/>
        <v>Medium Income</v>
      </c>
      <c r="P510">
        <f t="shared" si="30"/>
        <v>40</v>
      </c>
      <c r="Q510" t="str">
        <f t="shared" si="31"/>
        <v>Medium Income</v>
      </c>
    </row>
    <row r="511" spans="1:17" x14ac:dyDescent="0.3">
      <c r="A511" t="s">
        <v>534</v>
      </c>
      <c r="B511" t="s">
        <v>42</v>
      </c>
      <c r="C511" t="s">
        <v>15</v>
      </c>
      <c r="D511">
        <v>1</v>
      </c>
      <c r="E511" t="s">
        <v>16</v>
      </c>
      <c r="F511" t="s">
        <v>15</v>
      </c>
      <c r="G511">
        <v>13262</v>
      </c>
      <c r="H511">
        <v>0</v>
      </c>
      <c r="I511">
        <v>40</v>
      </c>
      <c r="J511">
        <v>360</v>
      </c>
      <c r="K511">
        <v>1</v>
      </c>
      <c r="L511" t="s">
        <v>17</v>
      </c>
      <c r="M511" t="s">
        <v>18</v>
      </c>
      <c r="N511">
        <f t="shared" si="28"/>
        <v>13262</v>
      </c>
      <c r="O511" t="str">
        <f t="shared" si="29"/>
        <v>High Income</v>
      </c>
      <c r="P511">
        <f t="shared" si="30"/>
        <v>50</v>
      </c>
      <c r="Q511" t="str">
        <f t="shared" si="31"/>
        <v>High Income</v>
      </c>
    </row>
    <row r="512" spans="1:17" x14ac:dyDescent="0.3">
      <c r="A512" t="s">
        <v>535</v>
      </c>
      <c r="B512" t="s">
        <v>14</v>
      </c>
      <c r="C512" t="s">
        <v>15</v>
      </c>
      <c r="D512">
        <v>0</v>
      </c>
      <c r="E512" t="s">
        <v>25</v>
      </c>
      <c r="F512" t="s">
        <v>15</v>
      </c>
      <c r="G512">
        <v>3598</v>
      </c>
      <c r="H512">
        <v>1287</v>
      </c>
      <c r="I512">
        <v>100</v>
      </c>
      <c r="J512">
        <v>360</v>
      </c>
      <c r="K512">
        <v>1</v>
      </c>
      <c r="L512" t="s">
        <v>21</v>
      </c>
      <c r="M512" t="s">
        <v>22</v>
      </c>
      <c r="N512">
        <f t="shared" si="28"/>
        <v>4885</v>
      </c>
      <c r="O512" t="str">
        <f t="shared" si="29"/>
        <v>Medium Income</v>
      </c>
      <c r="P512">
        <f t="shared" si="30"/>
        <v>15</v>
      </c>
      <c r="Q512" t="str">
        <f t="shared" si="31"/>
        <v>Medium Income</v>
      </c>
    </row>
    <row r="513" spans="1:17" x14ac:dyDescent="0.3">
      <c r="A513" t="s">
        <v>536</v>
      </c>
      <c r="B513" t="s">
        <v>14</v>
      </c>
      <c r="C513" t="s">
        <v>20</v>
      </c>
      <c r="D513">
        <v>1</v>
      </c>
      <c r="E513" t="s">
        <v>16</v>
      </c>
      <c r="F513" t="s">
        <v>15</v>
      </c>
      <c r="G513">
        <v>6065</v>
      </c>
      <c r="H513">
        <v>2004</v>
      </c>
      <c r="I513">
        <v>250</v>
      </c>
      <c r="J513">
        <v>360</v>
      </c>
      <c r="K513">
        <v>1</v>
      </c>
      <c r="L513" t="s">
        <v>31</v>
      </c>
      <c r="M513" t="s">
        <v>18</v>
      </c>
      <c r="N513">
        <f t="shared" si="28"/>
        <v>8069</v>
      </c>
      <c r="O513" t="str">
        <f t="shared" si="29"/>
        <v>High Income</v>
      </c>
      <c r="P513">
        <f t="shared" si="30"/>
        <v>45</v>
      </c>
      <c r="Q513" t="str">
        <f t="shared" si="31"/>
        <v>High Income</v>
      </c>
    </row>
    <row r="514" spans="1:17" x14ac:dyDescent="0.3">
      <c r="A514" t="s">
        <v>537</v>
      </c>
      <c r="B514" t="s">
        <v>14</v>
      </c>
      <c r="C514" t="s">
        <v>20</v>
      </c>
      <c r="D514">
        <v>2</v>
      </c>
      <c r="E514" t="s">
        <v>16</v>
      </c>
      <c r="F514" t="s">
        <v>15</v>
      </c>
      <c r="G514">
        <v>3283</v>
      </c>
      <c r="H514">
        <v>2035</v>
      </c>
      <c r="I514">
        <v>148</v>
      </c>
      <c r="J514">
        <v>360</v>
      </c>
      <c r="K514">
        <v>1</v>
      </c>
      <c r="L514" t="s">
        <v>17</v>
      </c>
      <c r="M514" t="s">
        <v>18</v>
      </c>
      <c r="N514">
        <f t="shared" si="28"/>
        <v>5318</v>
      </c>
      <c r="O514" t="str">
        <f t="shared" si="29"/>
        <v>Medium Income</v>
      </c>
      <c r="P514">
        <f t="shared" si="30"/>
        <v>40</v>
      </c>
      <c r="Q514" t="str">
        <f t="shared" si="31"/>
        <v>Medium Income</v>
      </c>
    </row>
    <row r="515" spans="1:17" x14ac:dyDescent="0.3">
      <c r="A515" t="s">
        <v>538</v>
      </c>
      <c r="B515" t="s">
        <v>14</v>
      </c>
      <c r="C515" t="s">
        <v>20</v>
      </c>
      <c r="D515">
        <v>0</v>
      </c>
      <c r="E515" t="s">
        <v>16</v>
      </c>
      <c r="F515" t="s">
        <v>15</v>
      </c>
      <c r="G515">
        <v>2130</v>
      </c>
      <c r="H515">
        <v>6666</v>
      </c>
      <c r="I515">
        <v>70</v>
      </c>
      <c r="J515">
        <v>180</v>
      </c>
      <c r="K515">
        <v>1</v>
      </c>
      <c r="L515" t="s">
        <v>31</v>
      </c>
      <c r="M515" t="s">
        <v>22</v>
      </c>
      <c r="N515">
        <f t="shared" ref="N515:N578" si="32">G515+H515</f>
        <v>8796</v>
      </c>
      <c r="O515" t="str">
        <f t="shared" ref="O515:O578" si="33">IF(N515&lt;=3000,"Low Income",IF(N515&lt;=8000,"Medium Income","High Income"))</f>
        <v>High Income</v>
      </c>
      <c r="P515">
        <f t="shared" ref="P515:P578" si="34">IF(K515="1",50,0)+IF(E515="Graduate",20,0)+IF(L515="Urban",10,5)+IF(O515="High Income",20,IF(O515="Medium Income",10,0))</f>
        <v>45</v>
      </c>
      <c r="Q515" t="str">
        <f t="shared" ref="Q515:Q578" si="35">IF(N515&lt;=3000,"Low Income",IF(N515&lt;=8000,"Medium Income","High Income"))</f>
        <v>High Income</v>
      </c>
    </row>
    <row r="516" spans="1:17" x14ac:dyDescent="0.3">
      <c r="A516" t="s">
        <v>539</v>
      </c>
      <c r="B516" t="s">
        <v>14</v>
      </c>
      <c r="C516" t="s">
        <v>15</v>
      </c>
      <c r="D516">
        <v>0</v>
      </c>
      <c r="E516" t="s">
        <v>16</v>
      </c>
      <c r="F516" t="s">
        <v>15</v>
      </c>
      <c r="G516">
        <v>5815</v>
      </c>
      <c r="H516">
        <v>3666</v>
      </c>
      <c r="I516">
        <v>311</v>
      </c>
      <c r="J516">
        <v>360</v>
      </c>
      <c r="K516">
        <v>1</v>
      </c>
      <c r="L516" t="s">
        <v>21</v>
      </c>
      <c r="M516" t="s">
        <v>22</v>
      </c>
      <c r="N516">
        <f t="shared" si="32"/>
        <v>9481</v>
      </c>
      <c r="O516" t="str">
        <f t="shared" si="33"/>
        <v>High Income</v>
      </c>
      <c r="P516">
        <f t="shared" si="34"/>
        <v>45</v>
      </c>
      <c r="Q516" t="str">
        <f t="shared" si="35"/>
        <v>High Income</v>
      </c>
    </row>
    <row r="517" spans="1:17" x14ac:dyDescent="0.3">
      <c r="A517" t="s">
        <v>540</v>
      </c>
      <c r="B517" t="s">
        <v>14</v>
      </c>
      <c r="C517" t="s">
        <v>20</v>
      </c>
      <c r="D517" t="s">
        <v>30</v>
      </c>
      <c r="E517" t="s">
        <v>16</v>
      </c>
      <c r="F517" t="s">
        <v>15</v>
      </c>
      <c r="G517">
        <v>3466</v>
      </c>
      <c r="H517">
        <v>3428</v>
      </c>
      <c r="I517">
        <v>150</v>
      </c>
      <c r="J517">
        <v>360</v>
      </c>
      <c r="K517">
        <v>1</v>
      </c>
      <c r="L517" t="s">
        <v>21</v>
      </c>
      <c r="M517" t="s">
        <v>18</v>
      </c>
      <c r="N517">
        <f t="shared" si="32"/>
        <v>6894</v>
      </c>
      <c r="O517" t="str">
        <f t="shared" si="33"/>
        <v>Medium Income</v>
      </c>
      <c r="P517">
        <f t="shared" si="34"/>
        <v>35</v>
      </c>
      <c r="Q517" t="str">
        <f t="shared" si="35"/>
        <v>Medium Income</v>
      </c>
    </row>
    <row r="518" spans="1:17" x14ac:dyDescent="0.3">
      <c r="A518" t="s">
        <v>541</v>
      </c>
      <c r="B518" t="s">
        <v>42</v>
      </c>
      <c r="C518" t="s">
        <v>20</v>
      </c>
      <c r="D518">
        <v>2</v>
      </c>
      <c r="E518" t="s">
        <v>16</v>
      </c>
      <c r="F518" t="s">
        <v>15</v>
      </c>
      <c r="G518">
        <v>2031</v>
      </c>
      <c r="H518">
        <v>1632</v>
      </c>
      <c r="I518">
        <v>113</v>
      </c>
      <c r="J518">
        <v>480</v>
      </c>
      <c r="K518">
        <v>1</v>
      </c>
      <c r="L518" t="s">
        <v>31</v>
      </c>
      <c r="M518" t="s">
        <v>18</v>
      </c>
      <c r="N518">
        <f t="shared" si="32"/>
        <v>3663</v>
      </c>
      <c r="O518" t="str">
        <f t="shared" si="33"/>
        <v>Medium Income</v>
      </c>
      <c r="P518">
        <f t="shared" si="34"/>
        <v>35</v>
      </c>
      <c r="Q518" t="str">
        <f t="shared" si="35"/>
        <v>Medium Income</v>
      </c>
    </row>
    <row r="519" spans="1:17" x14ac:dyDescent="0.3">
      <c r="A519" t="s">
        <v>542</v>
      </c>
      <c r="B519" t="s">
        <v>14</v>
      </c>
      <c r="C519" t="s">
        <v>20</v>
      </c>
      <c r="E519" t="s">
        <v>25</v>
      </c>
      <c r="F519" t="s">
        <v>15</v>
      </c>
      <c r="G519">
        <v>3074</v>
      </c>
      <c r="H519">
        <v>1800</v>
      </c>
      <c r="I519">
        <v>123</v>
      </c>
      <c r="J519">
        <v>360</v>
      </c>
      <c r="K519">
        <v>0</v>
      </c>
      <c r="L519" t="s">
        <v>31</v>
      </c>
      <c r="M519" t="s">
        <v>22</v>
      </c>
      <c r="N519">
        <f t="shared" si="32"/>
        <v>4874</v>
      </c>
      <c r="O519" t="str">
        <f t="shared" si="33"/>
        <v>Medium Income</v>
      </c>
      <c r="P519">
        <f t="shared" si="34"/>
        <v>15</v>
      </c>
      <c r="Q519" t="str">
        <f t="shared" si="35"/>
        <v>Medium Income</v>
      </c>
    </row>
    <row r="520" spans="1:17" x14ac:dyDescent="0.3">
      <c r="A520" t="s">
        <v>543</v>
      </c>
      <c r="B520" t="s">
        <v>14</v>
      </c>
      <c r="C520" t="s">
        <v>15</v>
      </c>
      <c r="D520">
        <v>0</v>
      </c>
      <c r="E520" t="s">
        <v>16</v>
      </c>
      <c r="F520" t="s">
        <v>15</v>
      </c>
      <c r="G520">
        <v>4683</v>
      </c>
      <c r="H520">
        <v>1915</v>
      </c>
      <c r="I520">
        <v>185</v>
      </c>
      <c r="J520">
        <v>360</v>
      </c>
      <c r="K520">
        <v>1</v>
      </c>
      <c r="L520" t="s">
        <v>31</v>
      </c>
      <c r="M520" t="s">
        <v>22</v>
      </c>
      <c r="N520">
        <f t="shared" si="32"/>
        <v>6598</v>
      </c>
      <c r="O520" t="str">
        <f t="shared" si="33"/>
        <v>Medium Income</v>
      </c>
      <c r="P520">
        <f t="shared" si="34"/>
        <v>35</v>
      </c>
      <c r="Q520" t="str">
        <f t="shared" si="35"/>
        <v>Medium Income</v>
      </c>
    </row>
    <row r="521" spans="1:17" x14ac:dyDescent="0.3">
      <c r="A521" t="s">
        <v>544</v>
      </c>
      <c r="B521" t="s">
        <v>42</v>
      </c>
      <c r="C521" t="s">
        <v>15</v>
      </c>
      <c r="D521">
        <v>0</v>
      </c>
      <c r="E521" t="s">
        <v>25</v>
      </c>
      <c r="F521" t="s">
        <v>15</v>
      </c>
      <c r="G521">
        <v>3400</v>
      </c>
      <c r="H521">
        <v>0</v>
      </c>
      <c r="I521">
        <v>95</v>
      </c>
      <c r="J521">
        <v>360</v>
      </c>
      <c r="K521">
        <v>1</v>
      </c>
      <c r="L521" t="s">
        <v>21</v>
      </c>
      <c r="M521" t="s">
        <v>22</v>
      </c>
      <c r="N521">
        <f t="shared" si="32"/>
        <v>3400</v>
      </c>
      <c r="O521" t="str">
        <f t="shared" si="33"/>
        <v>Medium Income</v>
      </c>
      <c r="P521">
        <f t="shared" si="34"/>
        <v>15</v>
      </c>
      <c r="Q521" t="str">
        <f t="shared" si="35"/>
        <v>Medium Income</v>
      </c>
    </row>
    <row r="522" spans="1:17" x14ac:dyDescent="0.3">
      <c r="A522" t="s">
        <v>545</v>
      </c>
      <c r="B522" t="s">
        <v>14</v>
      </c>
      <c r="C522" t="s">
        <v>20</v>
      </c>
      <c r="D522">
        <v>2</v>
      </c>
      <c r="E522" t="s">
        <v>25</v>
      </c>
      <c r="F522" t="s">
        <v>15</v>
      </c>
      <c r="G522">
        <v>2192</v>
      </c>
      <c r="H522">
        <v>1742</v>
      </c>
      <c r="I522">
        <v>45</v>
      </c>
      <c r="J522">
        <v>360</v>
      </c>
      <c r="K522">
        <v>1</v>
      </c>
      <c r="L522" t="s">
        <v>31</v>
      </c>
      <c r="M522" t="s">
        <v>18</v>
      </c>
      <c r="N522">
        <f t="shared" si="32"/>
        <v>3934</v>
      </c>
      <c r="O522" t="str">
        <f t="shared" si="33"/>
        <v>Medium Income</v>
      </c>
      <c r="P522">
        <f t="shared" si="34"/>
        <v>15</v>
      </c>
      <c r="Q522" t="str">
        <f t="shared" si="35"/>
        <v>Medium Income</v>
      </c>
    </row>
    <row r="523" spans="1:17" x14ac:dyDescent="0.3">
      <c r="A523" t="s">
        <v>546</v>
      </c>
      <c r="B523" t="s">
        <v>14</v>
      </c>
      <c r="C523" t="s">
        <v>15</v>
      </c>
      <c r="D523">
        <v>0</v>
      </c>
      <c r="E523" t="s">
        <v>16</v>
      </c>
      <c r="F523" t="s">
        <v>15</v>
      </c>
      <c r="G523">
        <v>2500</v>
      </c>
      <c r="H523">
        <v>0</v>
      </c>
      <c r="I523">
        <v>55</v>
      </c>
      <c r="J523">
        <v>360</v>
      </c>
      <c r="K523">
        <v>1</v>
      </c>
      <c r="L523" t="s">
        <v>31</v>
      </c>
      <c r="M523" t="s">
        <v>18</v>
      </c>
      <c r="N523">
        <f t="shared" si="32"/>
        <v>2500</v>
      </c>
      <c r="O523" t="str">
        <f t="shared" si="33"/>
        <v>Low Income</v>
      </c>
      <c r="P523">
        <f t="shared" si="34"/>
        <v>25</v>
      </c>
      <c r="Q523" t="str">
        <f t="shared" si="35"/>
        <v>Low Income</v>
      </c>
    </row>
    <row r="524" spans="1:17" x14ac:dyDescent="0.3">
      <c r="A524" t="s">
        <v>547</v>
      </c>
      <c r="B524" t="s">
        <v>14</v>
      </c>
      <c r="C524" t="s">
        <v>20</v>
      </c>
      <c r="D524" t="s">
        <v>30</v>
      </c>
      <c r="E524" t="s">
        <v>16</v>
      </c>
      <c r="F524" t="s">
        <v>20</v>
      </c>
      <c r="G524">
        <v>5677</v>
      </c>
      <c r="H524">
        <v>1424</v>
      </c>
      <c r="I524">
        <v>100</v>
      </c>
      <c r="J524">
        <v>360</v>
      </c>
      <c r="K524">
        <v>1</v>
      </c>
      <c r="L524" t="s">
        <v>21</v>
      </c>
      <c r="M524" t="s">
        <v>18</v>
      </c>
      <c r="N524">
        <f t="shared" si="32"/>
        <v>7101</v>
      </c>
      <c r="O524" t="str">
        <f t="shared" si="33"/>
        <v>Medium Income</v>
      </c>
      <c r="P524">
        <f t="shared" si="34"/>
        <v>35</v>
      </c>
      <c r="Q524" t="str">
        <f t="shared" si="35"/>
        <v>Medium Income</v>
      </c>
    </row>
    <row r="525" spans="1:17" x14ac:dyDescent="0.3">
      <c r="A525" t="s">
        <v>548</v>
      </c>
      <c r="B525" t="s">
        <v>14</v>
      </c>
      <c r="C525" t="s">
        <v>20</v>
      </c>
      <c r="D525">
        <v>2</v>
      </c>
      <c r="E525" t="s">
        <v>16</v>
      </c>
      <c r="F525" t="s">
        <v>20</v>
      </c>
      <c r="G525">
        <v>7948</v>
      </c>
      <c r="H525">
        <v>7166</v>
      </c>
      <c r="I525">
        <v>480</v>
      </c>
      <c r="J525">
        <v>360</v>
      </c>
      <c r="K525">
        <v>1</v>
      </c>
      <c r="L525" t="s">
        <v>21</v>
      </c>
      <c r="M525" t="s">
        <v>18</v>
      </c>
      <c r="N525">
        <f t="shared" si="32"/>
        <v>15114</v>
      </c>
      <c r="O525" t="str">
        <f t="shared" si="33"/>
        <v>High Income</v>
      </c>
      <c r="P525">
        <f t="shared" si="34"/>
        <v>45</v>
      </c>
      <c r="Q525" t="str">
        <f t="shared" si="35"/>
        <v>High Income</v>
      </c>
    </row>
    <row r="526" spans="1:17" x14ac:dyDescent="0.3">
      <c r="A526" t="s">
        <v>549</v>
      </c>
      <c r="B526" t="s">
        <v>14</v>
      </c>
      <c r="C526" t="s">
        <v>15</v>
      </c>
      <c r="D526">
        <v>0</v>
      </c>
      <c r="E526" t="s">
        <v>16</v>
      </c>
      <c r="F526" t="s">
        <v>15</v>
      </c>
      <c r="G526">
        <v>4680</v>
      </c>
      <c r="H526">
        <v>2087</v>
      </c>
      <c r="J526">
        <v>360</v>
      </c>
      <c r="K526">
        <v>1</v>
      </c>
      <c r="L526" t="s">
        <v>31</v>
      </c>
      <c r="M526" t="s">
        <v>22</v>
      </c>
      <c r="N526">
        <f t="shared" si="32"/>
        <v>6767</v>
      </c>
      <c r="O526" t="str">
        <f t="shared" si="33"/>
        <v>Medium Income</v>
      </c>
      <c r="P526">
        <f t="shared" si="34"/>
        <v>35</v>
      </c>
      <c r="Q526" t="str">
        <f t="shared" si="35"/>
        <v>Medium Income</v>
      </c>
    </row>
    <row r="527" spans="1:17" x14ac:dyDescent="0.3">
      <c r="A527" t="s">
        <v>550</v>
      </c>
      <c r="B527" t="s">
        <v>14</v>
      </c>
      <c r="C527" t="s">
        <v>20</v>
      </c>
      <c r="D527">
        <v>2</v>
      </c>
      <c r="E527" t="s">
        <v>16</v>
      </c>
      <c r="F527" t="s">
        <v>20</v>
      </c>
      <c r="G527">
        <v>17500</v>
      </c>
      <c r="H527">
        <v>0</v>
      </c>
      <c r="I527">
        <v>400</v>
      </c>
      <c r="J527">
        <v>360</v>
      </c>
      <c r="K527">
        <v>1</v>
      </c>
      <c r="L527" t="s">
        <v>21</v>
      </c>
      <c r="M527" t="s">
        <v>18</v>
      </c>
      <c r="N527">
        <f t="shared" si="32"/>
        <v>17500</v>
      </c>
      <c r="O527" t="str">
        <f t="shared" si="33"/>
        <v>High Income</v>
      </c>
      <c r="P527">
        <f t="shared" si="34"/>
        <v>45</v>
      </c>
      <c r="Q527" t="str">
        <f t="shared" si="35"/>
        <v>High Income</v>
      </c>
    </row>
    <row r="528" spans="1:17" x14ac:dyDescent="0.3">
      <c r="A528" t="s">
        <v>551</v>
      </c>
      <c r="B528" t="s">
        <v>14</v>
      </c>
      <c r="C528" t="s">
        <v>20</v>
      </c>
      <c r="D528">
        <v>0</v>
      </c>
      <c r="E528" t="s">
        <v>16</v>
      </c>
      <c r="F528" t="s">
        <v>15</v>
      </c>
      <c r="G528">
        <v>3775</v>
      </c>
      <c r="H528">
        <v>0</v>
      </c>
      <c r="I528">
        <v>110</v>
      </c>
      <c r="J528">
        <v>360</v>
      </c>
      <c r="K528">
        <v>1</v>
      </c>
      <c r="L528" t="s">
        <v>31</v>
      </c>
      <c r="M528" t="s">
        <v>18</v>
      </c>
      <c r="N528">
        <f t="shared" si="32"/>
        <v>3775</v>
      </c>
      <c r="O528" t="str">
        <f t="shared" si="33"/>
        <v>Medium Income</v>
      </c>
      <c r="P528">
        <f t="shared" si="34"/>
        <v>35</v>
      </c>
      <c r="Q528" t="str">
        <f t="shared" si="35"/>
        <v>Medium Income</v>
      </c>
    </row>
    <row r="529" spans="1:17" x14ac:dyDescent="0.3">
      <c r="A529" t="s">
        <v>552</v>
      </c>
      <c r="B529" t="s">
        <v>14</v>
      </c>
      <c r="C529" t="s">
        <v>20</v>
      </c>
      <c r="D529">
        <v>1</v>
      </c>
      <c r="E529" t="s">
        <v>25</v>
      </c>
      <c r="F529" t="s">
        <v>15</v>
      </c>
      <c r="G529">
        <v>5285</v>
      </c>
      <c r="H529">
        <v>1430</v>
      </c>
      <c r="I529">
        <v>161</v>
      </c>
      <c r="J529">
        <v>360</v>
      </c>
      <c r="K529">
        <v>0</v>
      </c>
      <c r="L529" t="s">
        <v>31</v>
      </c>
      <c r="M529" t="s">
        <v>18</v>
      </c>
      <c r="N529">
        <f t="shared" si="32"/>
        <v>6715</v>
      </c>
      <c r="O529" t="str">
        <f t="shared" si="33"/>
        <v>Medium Income</v>
      </c>
      <c r="P529">
        <f t="shared" si="34"/>
        <v>15</v>
      </c>
      <c r="Q529" t="str">
        <f t="shared" si="35"/>
        <v>Medium Income</v>
      </c>
    </row>
    <row r="530" spans="1:17" x14ac:dyDescent="0.3">
      <c r="A530" t="s">
        <v>553</v>
      </c>
      <c r="B530" t="s">
        <v>14</v>
      </c>
      <c r="C530" t="s">
        <v>15</v>
      </c>
      <c r="D530">
        <v>1</v>
      </c>
      <c r="E530" t="s">
        <v>25</v>
      </c>
      <c r="F530" t="s">
        <v>15</v>
      </c>
      <c r="G530">
        <v>2679</v>
      </c>
      <c r="H530">
        <v>1302</v>
      </c>
      <c r="I530">
        <v>94</v>
      </c>
      <c r="J530">
        <v>360</v>
      </c>
      <c r="K530">
        <v>1</v>
      </c>
      <c r="L530" t="s">
        <v>31</v>
      </c>
      <c r="M530" t="s">
        <v>18</v>
      </c>
      <c r="N530">
        <f t="shared" si="32"/>
        <v>3981</v>
      </c>
      <c r="O530" t="str">
        <f t="shared" si="33"/>
        <v>Medium Income</v>
      </c>
      <c r="P530">
        <f t="shared" si="34"/>
        <v>15</v>
      </c>
      <c r="Q530" t="str">
        <f t="shared" si="35"/>
        <v>Medium Income</v>
      </c>
    </row>
    <row r="531" spans="1:17" x14ac:dyDescent="0.3">
      <c r="A531" t="s">
        <v>554</v>
      </c>
      <c r="B531" t="s">
        <v>14</v>
      </c>
      <c r="C531" t="s">
        <v>15</v>
      </c>
      <c r="D531">
        <v>0</v>
      </c>
      <c r="E531" t="s">
        <v>25</v>
      </c>
      <c r="F531" t="s">
        <v>15</v>
      </c>
      <c r="G531">
        <v>6783</v>
      </c>
      <c r="H531">
        <v>0</v>
      </c>
      <c r="I531">
        <v>130</v>
      </c>
      <c r="J531">
        <v>360</v>
      </c>
      <c r="K531">
        <v>1</v>
      </c>
      <c r="L531" t="s">
        <v>31</v>
      </c>
      <c r="M531" t="s">
        <v>18</v>
      </c>
      <c r="N531">
        <f t="shared" si="32"/>
        <v>6783</v>
      </c>
      <c r="O531" t="str">
        <f t="shared" si="33"/>
        <v>Medium Income</v>
      </c>
      <c r="P531">
        <f t="shared" si="34"/>
        <v>15</v>
      </c>
      <c r="Q531" t="str">
        <f t="shared" si="35"/>
        <v>Medium Income</v>
      </c>
    </row>
    <row r="532" spans="1:17" x14ac:dyDescent="0.3">
      <c r="A532" t="s">
        <v>555</v>
      </c>
      <c r="B532" t="s">
        <v>14</v>
      </c>
      <c r="C532" t="s">
        <v>20</v>
      </c>
      <c r="D532">
        <v>0</v>
      </c>
      <c r="E532" t="s">
        <v>16</v>
      </c>
      <c r="F532" t="s">
        <v>15</v>
      </c>
      <c r="G532">
        <v>1025</v>
      </c>
      <c r="H532">
        <v>5500</v>
      </c>
      <c r="I532">
        <v>216</v>
      </c>
      <c r="J532">
        <v>360</v>
      </c>
      <c r="L532" t="s">
        <v>21</v>
      </c>
      <c r="M532" t="s">
        <v>18</v>
      </c>
      <c r="N532">
        <f t="shared" si="32"/>
        <v>6525</v>
      </c>
      <c r="O532" t="str">
        <f t="shared" si="33"/>
        <v>Medium Income</v>
      </c>
      <c r="P532">
        <f t="shared" si="34"/>
        <v>35</v>
      </c>
      <c r="Q532" t="str">
        <f t="shared" si="35"/>
        <v>Medium Income</v>
      </c>
    </row>
    <row r="533" spans="1:17" x14ac:dyDescent="0.3">
      <c r="A533" t="s">
        <v>556</v>
      </c>
      <c r="B533" t="s">
        <v>14</v>
      </c>
      <c r="C533" t="s">
        <v>20</v>
      </c>
      <c r="D533" t="s">
        <v>30</v>
      </c>
      <c r="E533" t="s">
        <v>16</v>
      </c>
      <c r="F533" t="s">
        <v>15</v>
      </c>
      <c r="G533">
        <v>4281</v>
      </c>
      <c r="H533">
        <v>0</v>
      </c>
      <c r="I533">
        <v>100</v>
      </c>
      <c r="J533">
        <v>360</v>
      </c>
      <c r="K533">
        <v>1</v>
      </c>
      <c r="L533" t="s">
        <v>17</v>
      </c>
      <c r="M533" t="s">
        <v>18</v>
      </c>
      <c r="N533">
        <f t="shared" si="32"/>
        <v>4281</v>
      </c>
      <c r="O533" t="str">
        <f t="shared" si="33"/>
        <v>Medium Income</v>
      </c>
      <c r="P533">
        <f t="shared" si="34"/>
        <v>40</v>
      </c>
      <c r="Q533" t="str">
        <f t="shared" si="35"/>
        <v>Medium Income</v>
      </c>
    </row>
    <row r="534" spans="1:17" x14ac:dyDescent="0.3">
      <c r="A534" t="s">
        <v>557</v>
      </c>
      <c r="B534" t="s">
        <v>14</v>
      </c>
      <c r="C534" t="s">
        <v>15</v>
      </c>
      <c r="D534">
        <v>2</v>
      </c>
      <c r="E534" t="s">
        <v>16</v>
      </c>
      <c r="F534" t="s">
        <v>15</v>
      </c>
      <c r="G534">
        <v>3588</v>
      </c>
      <c r="H534">
        <v>0</v>
      </c>
      <c r="I534">
        <v>110</v>
      </c>
      <c r="J534">
        <v>360</v>
      </c>
      <c r="K534">
        <v>0</v>
      </c>
      <c r="L534" t="s">
        <v>21</v>
      </c>
      <c r="M534" t="s">
        <v>22</v>
      </c>
      <c r="N534">
        <f t="shared" si="32"/>
        <v>3588</v>
      </c>
      <c r="O534" t="str">
        <f t="shared" si="33"/>
        <v>Medium Income</v>
      </c>
      <c r="P534">
        <f t="shared" si="34"/>
        <v>35</v>
      </c>
      <c r="Q534" t="str">
        <f t="shared" si="35"/>
        <v>Medium Income</v>
      </c>
    </row>
    <row r="535" spans="1:17" x14ac:dyDescent="0.3">
      <c r="A535" t="s">
        <v>558</v>
      </c>
      <c r="B535" t="s">
        <v>14</v>
      </c>
      <c r="C535" t="s">
        <v>15</v>
      </c>
      <c r="D535">
        <v>1</v>
      </c>
      <c r="E535" t="s">
        <v>16</v>
      </c>
      <c r="F535" t="s">
        <v>15</v>
      </c>
      <c r="G535">
        <v>11250</v>
      </c>
      <c r="H535">
        <v>0</v>
      </c>
      <c r="I535">
        <v>196</v>
      </c>
      <c r="J535">
        <v>360</v>
      </c>
      <c r="L535" t="s">
        <v>31</v>
      </c>
      <c r="M535" t="s">
        <v>22</v>
      </c>
      <c r="N535">
        <f t="shared" si="32"/>
        <v>11250</v>
      </c>
      <c r="O535" t="str">
        <f t="shared" si="33"/>
        <v>High Income</v>
      </c>
      <c r="P535">
        <f t="shared" si="34"/>
        <v>45</v>
      </c>
      <c r="Q535" t="str">
        <f t="shared" si="35"/>
        <v>High Income</v>
      </c>
    </row>
    <row r="536" spans="1:17" x14ac:dyDescent="0.3">
      <c r="A536" t="s">
        <v>559</v>
      </c>
      <c r="B536" t="s">
        <v>42</v>
      </c>
      <c r="C536" t="s">
        <v>15</v>
      </c>
      <c r="D536">
        <v>0</v>
      </c>
      <c r="E536" t="s">
        <v>25</v>
      </c>
      <c r="F536" t="s">
        <v>20</v>
      </c>
      <c r="G536">
        <v>18165</v>
      </c>
      <c r="H536">
        <v>0</v>
      </c>
      <c r="I536">
        <v>125</v>
      </c>
      <c r="J536">
        <v>360</v>
      </c>
      <c r="K536">
        <v>1</v>
      </c>
      <c r="L536" t="s">
        <v>17</v>
      </c>
      <c r="M536" t="s">
        <v>18</v>
      </c>
      <c r="N536">
        <f t="shared" si="32"/>
        <v>18165</v>
      </c>
      <c r="O536" t="str">
        <f t="shared" si="33"/>
        <v>High Income</v>
      </c>
      <c r="P536">
        <f t="shared" si="34"/>
        <v>30</v>
      </c>
      <c r="Q536" t="str">
        <f t="shared" si="35"/>
        <v>High Income</v>
      </c>
    </row>
    <row r="537" spans="1:17" x14ac:dyDescent="0.3">
      <c r="A537" t="s">
        <v>560</v>
      </c>
      <c r="B537" t="s">
        <v>14</v>
      </c>
      <c r="C537" t="s">
        <v>15</v>
      </c>
      <c r="D537">
        <v>0</v>
      </c>
      <c r="E537" t="s">
        <v>25</v>
      </c>
      <c r="G537">
        <v>2550</v>
      </c>
      <c r="H537">
        <v>2042</v>
      </c>
      <c r="I537">
        <v>126</v>
      </c>
      <c r="J537">
        <v>360</v>
      </c>
      <c r="K537">
        <v>1</v>
      </c>
      <c r="L537" t="s">
        <v>21</v>
      </c>
      <c r="M537" t="s">
        <v>18</v>
      </c>
      <c r="N537">
        <f t="shared" si="32"/>
        <v>4592</v>
      </c>
      <c r="O537" t="str">
        <f t="shared" si="33"/>
        <v>Medium Income</v>
      </c>
      <c r="P537">
        <f t="shared" si="34"/>
        <v>15</v>
      </c>
      <c r="Q537" t="str">
        <f t="shared" si="35"/>
        <v>Medium Income</v>
      </c>
    </row>
    <row r="538" spans="1:17" x14ac:dyDescent="0.3">
      <c r="A538" t="s">
        <v>561</v>
      </c>
      <c r="B538" t="s">
        <v>14</v>
      </c>
      <c r="C538" t="s">
        <v>20</v>
      </c>
      <c r="D538">
        <v>0</v>
      </c>
      <c r="E538" t="s">
        <v>16</v>
      </c>
      <c r="F538" t="s">
        <v>15</v>
      </c>
      <c r="G538">
        <v>6133</v>
      </c>
      <c r="H538">
        <v>3906</v>
      </c>
      <c r="I538">
        <v>324</v>
      </c>
      <c r="J538">
        <v>360</v>
      </c>
      <c r="K538">
        <v>1</v>
      </c>
      <c r="L538" t="s">
        <v>17</v>
      </c>
      <c r="M538" t="s">
        <v>18</v>
      </c>
      <c r="N538">
        <f t="shared" si="32"/>
        <v>10039</v>
      </c>
      <c r="O538" t="str">
        <f t="shared" si="33"/>
        <v>High Income</v>
      </c>
      <c r="P538">
        <f t="shared" si="34"/>
        <v>50</v>
      </c>
      <c r="Q538" t="str">
        <f t="shared" si="35"/>
        <v>High Income</v>
      </c>
    </row>
    <row r="539" spans="1:17" x14ac:dyDescent="0.3">
      <c r="A539" t="s">
        <v>562</v>
      </c>
      <c r="B539" t="s">
        <v>14</v>
      </c>
      <c r="C539" t="s">
        <v>15</v>
      </c>
      <c r="D539">
        <v>2</v>
      </c>
      <c r="E539" t="s">
        <v>16</v>
      </c>
      <c r="F539" t="s">
        <v>15</v>
      </c>
      <c r="G539">
        <v>3617</v>
      </c>
      <c r="H539">
        <v>0</v>
      </c>
      <c r="I539">
        <v>107</v>
      </c>
      <c r="J539">
        <v>360</v>
      </c>
      <c r="K539">
        <v>1</v>
      </c>
      <c r="L539" t="s">
        <v>31</v>
      </c>
      <c r="M539" t="s">
        <v>18</v>
      </c>
      <c r="N539">
        <f t="shared" si="32"/>
        <v>3617</v>
      </c>
      <c r="O539" t="str">
        <f t="shared" si="33"/>
        <v>Medium Income</v>
      </c>
      <c r="P539">
        <f t="shared" si="34"/>
        <v>35</v>
      </c>
      <c r="Q539" t="str">
        <f t="shared" si="35"/>
        <v>Medium Income</v>
      </c>
    </row>
    <row r="540" spans="1:17" x14ac:dyDescent="0.3">
      <c r="A540" t="s">
        <v>563</v>
      </c>
      <c r="B540" t="s">
        <v>14</v>
      </c>
      <c r="C540" t="s">
        <v>20</v>
      </c>
      <c r="D540">
        <v>0</v>
      </c>
      <c r="E540" t="s">
        <v>25</v>
      </c>
      <c r="F540" t="s">
        <v>15</v>
      </c>
      <c r="G540">
        <v>2917</v>
      </c>
      <c r="H540">
        <v>536</v>
      </c>
      <c r="I540">
        <v>66</v>
      </c>
      <c r="J540">
        <v>360</v>
      </c>
      <c r="K540">
        <v>1</v>
      </c>
      <c r="L540" t="s">
        <v>21</v>
      </c>
      <c r="M540" t="s">
        <v>22</v>
      </c>
      <c r="N540">
        <f t="shared" si="32"/>
        <v>3453</v>
      </c>
      <c r="O540" t="str">
        <f t="shared" si="33"/>
        <v>Medium Income</v>
      </c>
      <c r="P540">
        <f t="shared" si="34"/>
        <v>15</v>
      </c>
      <c r="Q540" t="str">
        <f t="shared" si="35"/>
        <v>Medium Income</v>
      </c>
    </row>
    <row r="541" spans="1:17" x14ac:dyDescent="0.3">
      <c r="A541" t="s">
        <v>564</v>
      </c>
      <c r="B541" t="s">
        <v>14</v>
      </c>
      <c r="C541" t="s">
        <v>20</v>
      </c>
      <c r="D541" t="s">
        <v>30</v>
      </c>
      <c r="E541" t="s">
        <v>16</v>
      </c>
      <c r="F541" t="s">
        <v>15</v>
      </c>
      <c r="G541">
        <v>6417</v>
      </c>
      <c r="H541">
        <v>0</v>
      </c>
      <c r="I541">
        <v>157</v>
      </c>
      <c r="J541">
        <v>180</v>
      </c>
      <c r="K541">
        <v>1</v>
      </c>
      <c r="L541" t="s">
        <v>21</v>
      </c>
      <c r="M541" t="s">
        <v>18</v>
      </c>
      <c r="N541">
        <f t="shared" si="32"/>
        <v>6417</v>
      </c>
      <c r="O541" t="str">
        <f t="shared" si="33"/>
        <v>Medium Income</v>
      </c>
      <c r="P541">
        <f t="shared" si="34"/>
        <v>35</v>
      </c>
      <c r="Q541" t="str">
        <f t="shared" si="35"/>
        <v>Medium Income</v>
      </c>
    </row>
    <row r="542" spans="1:17" x14ac:dyDescent="0.3">
      <c r="A542" t="s">
        <v>565</v>
      </c>
      <c r="B542" t="s">
        <v>42</v>
      </c>
      <c r="C542" t="s">
        <v>20</v>
      </c>
      <c r="D542">
        <v>1</v>
      </c>
      <c r="E542" t="s">
        <v>16</v>
      </c>
      <c r="F542" t="s">
        <v>15</v>
      </c>
      <c r="G542">
        <v>4608</v>
      </c>
      <c r="H542">
        <v>2845</v>
      </c>
      <c r="I542">
        <v>140</v>
      </c>
      <c r="J542">
        <v>180</v>
      </c>
      <c r="K542">
        <v>1</v>
      </c>
      <c r="L542" t="s">
        <v>31</v>
      </c>
      <c r="M542" t="s">
        <v>18</v>
      </c>
      <c r="N542">
        <f t="shared" si="32"/>
        <v>7453</v>
      </c>
      <c r="O542" t="str">
        <f t="shared" si="33"/>
        <v>Medium Income</v>
      </c>
      <c r="P542">
        <f t="shared" si="34"/>
        <v>35</v>
      </c>
      <c r="Q542" t="str">
        <f t="shared" si="35"/>
        <v>Medium Income</v>
      </c>
    </row>
    <row r="543" spans="1:17" x14ac:dyDescent="0.3">
      <c r="A543" t="s">
        <v>566</v>
      </c>
      <c r="B543" t="s">
        <v>42</v>
      </c>
      <c r="C543" t="s">
        <v>15</v>
      </c>
      <c r="D543">
        <v>0</v>
      </c>
      <c r="E543" t="s">
        <v>16</v>
      </c>
      <c r="F543" t="s">
        <v>15</v>
      </c>
      <c r="G543">
        <v>2138</v>
      </c>
      <c r="H543">
        <v>0</v>
      </c>
      <c r="I543">
        <v>99</v>
      </c>
      <c r="J543">
        <v>360</v>
      </c>
      <c r="K543">
        <v>0</v>
      </c>
      <c r="L543" t="s">
        <v>31</v>
      </c>
      <c r="M543" t="s">
        <v>22</v>
      </c>
      <c r="N543">
        <f t="shared" si="32"/>
        <v>2138</v>
      </c>
      <c r="O543" t="str">
        <f t="shared" si="33"/>
        <v>Low Income</v>
      </c>
      <c r="P543">
        <f t="shared" si="34"/>
        <v>25</v>
      </c>
      <c r="Q543" t="str">
        <f t="shared" si="35"/>
        <v>Low Income</v>
      </c>
    </row>
    <row r="544" spans="1:17" x14ac:dyDescent="0.3">
      <c r="A544" t="s">
        <v>567</v>
      </c>
      <c r="B544" t="s">
        <v>42</v>
      </c>
      <c r="C544" t="s">
        <v>15</v>
      </c>
      <c r="D544">
        <v>1</v>
      </c>
      <c r="E544" t="s">
        <v>16</v>
      </c>
      <c r="G544">
        <v>3652</v>
      </c>
      <c r="H544">
        <v>0</v>
      </c>
      <c r="I544">
        <v>95</v>
      </c>
      <c r="J544">
        <v>360</v>
      </c>
      <c r="K544">
        <v>1</v>
      </c>
      <c r="L544" t="s">
        <v>31</v>
      </c>
      <c r="M544" t="s">
        <v>18</v>
      </c>
      <c r="N544">
        <f t="shared" si="32"/>
        <v>3652</v>
      </c>
      <c r="O544" t="str">
        <f t="shared" si="33"/>
        <v>Medium Income</v>
      </c>
      <c r="P544">
        <f t="shared" si="34"/>
        <v>35</v>
      </c>
      <c r="Q544" t="str">
        <f t="shared" si="35"/>
        <v>Medium Income</v>
      </c>
    </row>
    <row r="545" spans="1:17" x14ac:dyDescent="0.3">
      <c r="A545" t="s">
        <v>568</v>
      </c>
      <c r="B545" t="s">
        <v>14</v>
      </c>
      <c r="C545" t="s">
        <v>20</v>
      </c>
      <c r="D545">
        <v>1</v>
      </c>
      <c r="E545" t="s">
        <v>25</v>
      </c>
      <c r="F545" t="s">
        <v>15</v>
      </c>
      <c r="G545">
        <v>2239</v>
      </c>
      <c r="H545">
        <v>2524</v>
      </c>
      <c r="I545">
        <v>128</v>
      </c>
      <c r="J545">
        <v>360</v>
      </c>
      <c r="K545">
        <v>1</v>
      </c>
      <c r="L545" t="s">
        <v>17</v>
      </c>
      <c r="M545" t="s">
        <v>18</v>
      </c>
      <c r="N545">
        <f t="shared" si="32"/>
        <v>4763</v>
      </c>
      <c r="O545" t="str">
        <f t="shared" si="33"/>
        <v>Medium Income</v>
      </c>
      <c r="P545">
        <f t="shared" si="34"/>
        <v>20</v>
      </c>
      <c r="Q545" t="str">
        <f t="shared" si="35"/>
        <v>Medium Income</v>
      </c>
    </row>
    <row r="546" spans="1:17" x14ac:dyDescent="0.3">
      <c r="A546" t="s">
        <v>569</v>
      </c>
      <c r="B546" t="s">
        <v>42</v>
      </c>
      <c r="C546" t="s">
        <v>20</v>
      </c>
      <c r="D546">
        <v>0</v>
      </c>
      <c r="E546" t="s">
        <v>25</v>
      </c>
      <c r="F546" t="s">
        <v>15</v>
      </c>
      <c r="G546">
        <v>3017</v>
      </c>
      <c r="H546">
        <v>663</v>
      </c>
      <c r="I546">
        <v>102</v>
      </c>
      <c r="J546">
        <v>360</v>
      </c>
      <c r="L546" t="s">
        <v>31</v>
      </c>
      <c r="M546" t="s">
        <v>18</v>
      </c>
      <c r="N546">
        <f t="shared" si="32"/>
        <v>3680</v>
      </c>
      <c r="O546" t="str">
        <f t="shared" si="33"/>
        <v>Medium Income</v>
      </c>
      <c r="P546">
        <f t="shared" si="34"/>
        <v>15</v>
      </c>
      <c r="Q546" t="str">
        <f t="shared" si="35"/>
        <v>Medium Income</v>
      </c>
    </row>
    <row r="547" spans="1:17" x14ac:dyDescent="0.3">
      <c r="A547" t="s">
        <v>570</v>
      </c>
      <c r="B547" t="s">
        <v>14</v>
      </c>
      <c r="C547" t="s">
        <v>20</v>
      </c>
      <c r="D547">
        <v>0</v>
      </c>
      <c r="E547" t="s">
        <v>16</v>
      </c>
      <c r="F547" t="s">
        <v>15</v>
      </c>
      <c r="G547">
        <v>2768</v>
      </c>
      <c r="H547">
        <v>1950</v>
      </c>
      <c r="I547">
        <v>155</v>
      </c>
      <c r="J547">
        <v>360</v>
      </c>
      <c r="K547">
        <v>1</v>
      </c>
      <c r="L547" t="s">
        <v>21</v>
      </c>
      <c r="M547" t="s">
        <v>18</v>
      </c>
      <c r="N547">
        <f t="shared" si="32"/>
        <v>4718</v>
      </c>
      <c r="O547" t="str">
        <f t="shared" si="33"/>
        <v>Medium Income</v>
      </c>
      <c r="P547">
        <f t="shared" si="34"/>
        <v>35</v>
      </c>
      <c r="Q547" t="str">
        <f t="shared" si="35"/>
        <v>Medium Income</v>
      </c>
    </row>
    <row r="548" spans="1:17" x14ac:dyDescent="0.3">
      <c r="A548" t="s">
        <v>571</v>
      </c>
      <c r="B548" t="s">
        <v>14</v>
      </c>
      <c r="C548" t="s">
        <v>15</v>
      </c>
      <c r="D548">
        <v>0</v>
      </c>
      <c r="E548" t="s">
        <v>25</v>
      </c>
      <c r="F548" t="s">
        <v>15</v>
      </c>
      <c r="G548">
        <v>3358</v>
      </c>
      <c r="H548">
        <v>0</v>
      </c>
      <c r="I548">
        <v>80</v>
      </c>
      <c r="J548">
        <v>36</v>
      </c>
      <c r="K548">
        <v>1</v>
      </c>
      <c r="L548" t="s">
        <v>31</v>
      </c>
      <c r="M548" t="s">
        <v>22</v>
      </c>
      <c r="N548">
        <f t="shared" si="32"/>
        <v>3358</v>
      </c>
      <c r="O548" t="str">
        <f t="shared" si="33"/>
        <v>Medium Income</v>
      </c>
      <c r="P548">
        <f t="shared" si="34"/>
        <v>15</v>
      </c>
      <c r="Q548" t="str">
        <f t="shared" si="35"/>
        <v>Medium Income</v>
      </c>
    </row>
    <row r="549" spans="1:17" x14ac:dyDescent="0.3">
      <c r="A549" t="s">
        <v>572</v>
      </c>
      <c r="B549" t="s">
        <v>14</v>
      </c>
      <c r="C549" t="s">
        <v>15</v>
      </c>
      <c r="D549">
        <v>0</v>
      </c>
      <c r="E549" t="s">
        <v>16</v>
      </c>
      <c r="F549" t="s">
        <v>15</v>
      </c>
      <c r="G549">
        <v>2526</v>
      </c>
      <c r="H549">
        <v>1783</v>
      </c>
      <c r="I549">
        <v>145</v>
      </c>
      <c r="J549">
        <v>360</v>
      </c>
      <c r="K549">
        <v>1</v>
      </c>
      <c r="L549" t="s">
        <v>21</v>
      </c>
      <c r="M549" t="s">
        <v>18</v>
      </c>
      <c r="N549">
        <f t="shared" si="32"/>
        <v>4309</v>
      </c>
      <c r="O549" t="str">
        <f t="shared" si="33"/>
        <v>Medium Income</v>
      </c>
      <c r="P549">
        <f t="shared" si="34"/>
        <v>35</v>
      </c>
      <c r="Q549" t="str">
        <f t="shared" si="35"/>
        <v>Medium Income</v>
      </c>
    </row>
    <row r="550" spans="1:17" x14ac:dyDescent="0.3">
      <c r="A550" t="s">
        <v>573</v>
      </c>
      <c r="B550" t="s">
        <v>42</v>
      </c>
      <c r="C550" t="s">
        <v>15</v>
      </c>
      <c r="D550">
        <v>0</v>
      </c>
      <c r="E550" t="s">
        <v>16</v>
      </c>
      <c r="F550" t="s">
        <v>15</v>
      </c>
      <c r="G550">
        <v>5000</v>
      </c>
      <c r="H550">
        <v>0</v>
      </c>
      <c r="I550">
        <v>103</v>
      </c>
      <c r="J550">
        <v>360</v>
      </c>
      <c r="K550">
        <v>0</v>
      </c>
      <c r="L550" t="s">
        <v>31</v>
      </c>
      <c r="M550" t="s">
        <v>22</v>
      </c>
      <c r="N550">
        <f t="shared" si="32"/>
        <v>5000</v>
      </c>
      <c r="O550" t="str">
        <f t="shared" si="33"/>
        <v>Medium Income</v>
      </c>
      <c r="P550">
        <f t="shared" si="34"/>
        <v>35</v>
      </c>
      <c r="Q550" t="str">
        <f t="shared" si="35"/>
        <v>Medium Income</v>
      </c>
    </row>
    <row r="551" spans="1:17" x14ac:dyDescent="0.3">
      <c r="A551" t="s">
        <v>574</v>
      </c>
      <c r="B551" t="s">
        <v>14</v>
      </c>
      <c r="C551" t="s">
        <v>20</v>
      </c>
      <c r="D551">
        <v>0</v>
      </c>
      <c r="E551" t="s">
        <v>16</v>
      </c>
      <c r="F551" t="s">
        <v>15</v>
      </c>
      <c r="G551">
        <v>2785</v>
      </c>
      <c r="H551">
        <v>2016</v>
      </c>
      <c r="I551">
        <v>110</v>
      </c>
      <c r="J551">
        <v>360</v>
      </c>
      <c r="K551">
        <v>1</v>
      </c>
      <c r="L551" t="s">
        <v>21</v>
      </c>
      <c r="M551" t="s">
        <v>18</v>
      </c>
      <c r="N551">
        <f t="shared" si="32"/>
        <v>4801</v>
      </c>
      <c r="O551" t="str">
        <f t="shared" si="33"/>
        <v>Medium Income</v>
      </c>
      <c r="P551">
        <f t="shared" si="34"/>
        <v>35</v>
      </c>
      <c r="Q551" t="str">
        <f t="shared" si="35"/>
        <v>Medium Income</v>
      </c>
    </row>
    <row r="552" spans="1:17" x14ac:dyDescent="0.3">
      <c r="A552" t="s">
        <v>575</v>
      </c>
      <c r="B552" t="s">
        <v>14</v>
      </c>
      <c r="C552" t="s">
        <v>20</v>
      </c>
      <c r="D552">
        <v>2</v>
      </c>
      <c r="E552" t="s">
        <v>16</v>
      </c>
      <c r="F552" t="s">
        <v>20</v>
      </c>
      <c r="G552">
        <v>6633</v>
      </c>
      <c r="H552">
        <v>0</v>
      </c>
      <c r="J552">
        <v>360</v>
      </c>
      <c r="K552">
        <v>0</v>
      </c>
      <c r="L552" t="s">
        <v>21</v>
      </c>
      <c r="M552" t="s">
        <v>22</v>
      </c>
      <c r="N552">
        <f t="shared" si="32"/>
        <v>6633</v>
      </c>
      <c r="O552" t="str">
        <f t="shared" si="33"/>
        <v>Medium Income</v>
      </c>
      <c r="P552">
        <f t="shared" si="34"/>
        <v>35</v>
      </c>
      <c r="Q552" t="str">
        <f t="shared" si="35"/>
        <v>Medium Income</v>
      </c>
    </row>
    <row r="553" spans="1:17" x14ac:dyDescent="0.3">
      <c r="A553" t="s">
        <v>576</v>
      </c>
      <c r="B553" t="s">
        <v>14</v>
      </c>
      <c r="C553" t="s">
        <v>20</v>
      </c>
      <c r="D553">
        <v>1</v>
      </c>
      <c r="E553" t="s">
        <v>25</v>
      </c>
      <c r="F553" t="s">
        <v>15</v>
      </c>
      <c r="G553">
        <v>2492</v>
      </c>
      <c r="H553">
        <v>2375</v>
      </c>
      <c r="J553">
        <v>360</v>
      </c>
      <c r="K553">
        <v>1</v>
      </c>
      <c r="L553" t="s">
        <v>21</v>
      </c>
      <c r="M553" t="s">
        <v>18</v>
      </c>
      <c r="N553">
        <f t="shared" si="32"/>
        <v>4867</v>
      </c>
      <c r="O553" t="str">
        <f t="shared" si="33"/>
        <v>Medium Income</v>
      </c>
      <c r="P553">
        <f t="shared" si="34"/>
        <v>15</v>
      </c>
      <c r="Q553" t="str">
        <f t="shared" si="35"/>
        <v>Medium Income</v>
      </c>
    </row>
    <row r="554" spans="1:17" x14ac:dyDescent="0.3">
      <c r="A554" t="s">
        <v>577</v>
      </c>
      <c r="B554" t="s">
        <v>14</v>
      </c>
      <c r="C554" t="s">
        <v>20</v>
      </c>
      <c r="D554">
        <v>1</v>
      </c>
      <c r="E554" t="s">
        <v>16</v>
      </c>
      <c r="F554" t="s">
        <v>15</v>
      </c>
      <c r="G554">
        <v>3333</v>
      </c>
      <c r="H554">
        <v>3250</v>
      </c>
      <c r="I554">
        <v>158</v>
      </c>
      <c r="J554">
        <v>360</v>
      </c>
      <c r="K554">
        <v>1</v>
      </c>
      <c r="L554" t="s">
        <v>17</v>
      </c>
      <c r="M554" t="s">
        <v>18</v>
      </c>
      <c r="N554">
        <f t="shared" si="32"/>
        <v>6583</v>
      </c>
      <c r="O554" t="str">
        <f t="shared" si="33"/>
        <v>Medium Income</v>
      </c>
      <c r="P554">
        <f t="shared" si="34"/>
        <v>40</v>
      </c>
      <c r="Q554" t="str">
        <f t="shared" si="35"/>
        <v>Medium Income</v>
      </c>
    </row>
    <row r="555" spans="1:17" x14ac:dyDescent="0.3">
      <c r="A555" t="s">
        <v>578</v>
      </c>
      <c r="B555" t="s">
        <v>14</v>
      </c>
      <c r="C555" t="s">
        <v>20</v>
      </c>
      <c r="D555">
        <v>0</v>
      </c>
      <c r="E555" t="s">
        <v>25</v>
      </c>
      <c r="F555" t="s">
        <v>15</v>
      </c>
      <c r="G555">
        <v>2454</v>
      </c>
      <c r="H555">
        <v>2333</v>
      </c>
      <c r="I555">
        <v>181</v>
      </c>
      <c r="J555">
        <v>360</v>
      </c>
      <c r="K555">
        <v>0</v>
      </c>
      <c r="L555" t="s">
        <v>17</v>
      </c>
      <c r="M555" t="s">
        <v>22</v>
      </c>
      <c r="N555">
        <f t="shared" si="32"/>
        <v>4787</v>
      </c>
      <c r="O555" t="str">
        <f t="shared" si="33"/>
        <v>Medium Income</v>
      </c>
      <c r="P555">
        <f t="shared" si="34"/>
        <v>20</v>
      </c>
      <c r="Q555" t="str">
        <f t="shared" si="35"/>
        <v>Medium Income</v>
      </c>
    </row>
    <row r="556" spans="1:17" x14ac:dyDescent="0.3">
      <c r="A556" t="s">
        <v>579</v>
      </c>
      <c r="B556" t="s">
        <v>14</v>
      </c>
      <c r="C556" t="s">
        <v>20</v>
      </c>
      <c r="D556">
        <v>0</v>
      </c>
      <c r="E556" t="s">
        <v>16</v>
      </c>
      <c r="F556" t="s">
        <v>15</v>
      </c>
      <c r="G556">
        <v>3593</v>
      </c>
      <c r="H556">
        <v>4266</v>
      </c>
      <c r="I556">
        <v>132</v>
      </c>
      <c r="J556">
        <v>180</v>
      </c>
      <c r="K556">
        <v>0</v>
      </c>
      <c r="L556" t="s">
        <v>21</v>
      </c>
      <c r="M556" t="s">
        <v>22</v>
      </c>
      <c r="N556">
        <f t="shared" si="32"/>
        <v>7859</v>
      </c>
      <c r="O556" t="str">
        <f t="shared" si="33"/>
        <v>Medium Income</v>
      </c>
      <c r="P556">
        <f t="shared" si="34"/>
        <v>35</v>
      </c>
      <c r="Q556" t="str">
        <f t="shared" si="35"/>
        <v>Medium Income</v>
      </c>
    </row>
    <row r="557" spans="1:17" x14ac:dyDescent="0.3">
      <c r="A557" t="s">
        <v>580</v>
      </c>
      <c r="B557" t="s">
        <v>14</v>
      </c>
      <c r="C557" t="s">
        <v>20</v>
      </c>
      <c r="D557">
        <v>1</v>
      </c>
      <c r="E557" t="s">
        <v>16</v>
      </c>
      <c r="F557" t="s">
        <v>15</v>
      </c>
      <c r="G557">
        <v>5468</v>
      </c>
      <c r="H557">
        <v>1032</v>
      </c>
      <c r="I557">
        <v>26</v>
      </c>
      <c r="J557">
        <v>360</v>
      </c>
      <c r="K557">
        <v>1</v>
      </c>
      <c r="L557" t="s">
        <v>31</v>
      </c>
      <c r="M557" t="s">
        <v>18</v>
      </c>
      <c r="N557">
        <f t="shared" si="32"/>
        <v>6500</v>
      </c>
      <c r="O557" t="str">
        <f t="shared" si="33"/>
        <v>Medium Income</v>
      </c>
      <c r="P557">
        <f t="shared" si="34"/>
        <v>35</v>
      </c>
      <c r="Q557" t="str">
        <f t="shared" si="35"/>
        <v>Medium Income</v>
      </c>
    </row>
    <row r="558" spans="1:17" x14ac:dyDescent="0.3">
      <c r="A558" t="s">
        <v>581</v>
      </c>
      <c r="B558" t="s">
        <v>42</v>
      </c>
      <c r="C558" t="s">
        <v>15</v>
      </c>
      <c r="D558">
        <v>0</v>
      </c>
      <c r="E558" t="s">
        <v>16</v>
      </c>
      <c r="F558" t="s">
        <v>15</v>
      </c>
      <c r="G558">
        <v>2667</v>
      </c>
      <c r="H558">
        <v>1625</v>
      </c>
      <c r="I558">
        <v>84</v>
      </c>
      <c r="J558">
        <v>360</v>
      </c>
      <c r="L558" t="s">
        <v>17</v>
      </c>
      <c r="M558" t="s">
        <v>18</v>
      </c>
      <c r="N558">
        <f t="shared" si="32"/>
        <v>4292</v>
      </c>
      <c r="O558" t="str">
        <f t="shared" si="33"/>
        <v>Medium Income</v>
      </c>
      <c r="P558">
        <f t="shared" si="34"/>
        <v>40</v>
      </c>
      <c r="Q558" t="str">
        <f t="shared" si="35"/>
        <v>Medium Income</v>
      </c>
    </row>
    <row r="559" spans="1:17" x14ac:dyDescent="0.3">
      <c r="A559" t="s">
        <v>582</v>
      </c>
      <c r="B559" t="s">
        <v>14</v>
      </c>
      <c r="C559" t="s">
        <v>20</v>
      </c>
      <c r="D559" t="s">
        <v>30</v>
      </c>
      <c r="E559" t="s">
        <v>16</v>
      </c>
      <c r="F559" t="s">
        <v>20</v>
      </c>
      <c r="G559">
        <v>10139</v>
      </c>
      <c r="H559">
        <v>0</v>
      </c>
      <c r="I559">
        <v>260</v>
      </c>
      <c r="J559">
        <v>360</v>
      </c>
      <c r="K559">
        <v>1</v>
      </c>
      <c r="L559" t="s">
        <v>31</v>
      </c>
      <c r="M559" t="s">
        <v>18</v>
      </c>
      <c r="N559">
        <f t="shared" si="32"/>
        <v>10139</v>
      </c>
      <c r="O559" t="str">
        <f t="shared" si="33"/>
        <v>High Income</v>
      </c>
      <c r="P559">
        <f t="shared" si="34"/>
        <v>45</v>
      </c>
      <c r="Q559" t="str">
        <f t="shared" si="35"/>
        <v>High Income</v>
      </c>
    </row>
    <row r="560" spans="1:17" x14ac:dyDescent="0.3">
      <c r="A560" t="s">
        <v>583</v>
      </c>
      <c r="B560" t="s">
        <v>14</v>
      </c>
      <c r="C560" t="s">
        <v>20</v>
      </c>
      <c r="D560">
        <v>0</v>
      </c>
      <c r="E560" t="s">
        <v>16</v>
      </c>
      <c r="F560" t="s">
        <v>15</v>
      </c>
      <c r="G560">
        <v>3887</v>
      </c>
      <c r="H560">
        <v>2669</v>
      </c>
      <c r="I560">
        <v>162</v>
      </c>
      <c r="J560">
        <v>360</v>
      </c>
      <c r="K560">
        <v>1</v>
      </c>
      <c r="L560" t="s">
        <v>31</v>
      </c>
      <c r="M560" t="s">
        <v>18</v>
      </c>
      <c r="N560">
        <f t="shared" si="32"/>
        <v>6556</v>
      </c>
      <c r="O560" t="str">
        <f t="shared" si="33"/>
        <v>Medium Income</v>
      </c>
      <c r="P560">
        <f t="shared" si="34"/>
        <v>35</v>
      </c>
      <c r="Q560" t="str">
        <f t="shared" si="35"/>
        <v>Medium Income</v>
      </c>
    </row>
    <row r="561" spans="1:17" x14ac:dyDescent="0.3">
      <c r="A561" t="s">
        <v>584</v>
      </c>
      <c r="B561" t="s">
        <v>42</v>
      </c>
      <c r="C561" t="s">
        <v>20</v>
      </c>
      <c r="D561">
        <v>0</v>
      </c>
      <c r="E561" t="s">
        <v>16</v>
      </c>
      <c r="F561" t="s">
        <v>15</v>
      </c>
      <c r="G561">
        <v>4180</v>
      </c>
      <c r="H561">
        <v>2306</v>
      </c>
      <c r="I561">
        <v>182</v>
      </c>
      <c r="J561">
        <v>360</v>
      </c>
      <c r="K561">
        <v>1</v>
      </c>
      <c r="L561" t="s">
        <v>31</v>
      </c>
      <c r="M561" t="s">
        <v>18</v>
      </c>
      <c r="N561">
        <f t="shared" si="32"/>
        <v>6486</v>
      </c>
      <c r="O561" t="str">
        <f t="shared" si="33"/>
        <v>Medium Income</v>
      </c>
      <c r="P561">
        <f t="shared" si="34"/>
        <v>35</v>
      </c>
      <c r="Q561" t="str">
        <f t="shared" si="35"/>
        <v>Medium Income</v>
      </c>
    </row>
    <row r="562" spans="1:17" x14ac:dyDescent="0.3">
      <c r="A562" t="s">
        <v>585</v>
      </c>
      <c r="B562" t="s">
        <v>14</v>
      </c>
      <c r="C562" t="s">
        <v>20</v>
      </c>
      <c r="D562">
        <v>2</v>
      </c>
      <c r="E562" t="s">
        <v>25</v>
      </c>
      <c r="F562" t="s">
        <v>15</v>
      </c>
      <c r="G562">
        <v>3675</v>
      </c>
      <c r="H562">
        <v>242</v>
      </c>
      <c r="I562">
        <v>108</v>
      </c>
      <c r="J562">
        <v>360</v>
      </c>
      <c r="K562">
        <v>1</v>
      </c>
      <c r="L562" t="s">
        <v>31</v>
      </c>
      <c r="M562" t="s">
        <v>18</v>
      </c>
      <c r="N562">
        <f t="shared" si="32"/>
        <v>3917</v>
      </c>
      <c r="O562" t="str">
        <f t="shared" si="33"/>
        <v>Medium Income</v>
      </c>
      <c r="P562">
        <f t="shared" si="34"/>
        <v>15</v>
      </c>
      <c r="Q562" t="str">
        <f t="shared" si="35"/>
        <v>Medium Income</v>
      </c>
    </row>
    <row r="563" spans="1:17" x14ac:dyDescent="0.3">
      <c r="A563" t="s">
        <v>586</v>
      </c>
      <c r="B563" t="s">
        <v>42</v>
      </c>
      <c r="C563" t="s">
        <v>20</v>
      </c>
      <c r="D563">
        <v>1</v>
      </c>
      <c r="E563" t="s">
        <v>16</v>
      </c>
      <c r="F563" t="s">
        <v>20</v>
      </c>
      <c r="G563">
        <v>19484</v>
      </c>
      <c r="H563">
        <v>0</v>
      </c>
      <c r="I563">
        <v>600</v>
      </c>
      <c r="J563">
        <v>360</v>
      </c>
      <c r="K563">
        <v>1</v>
      </c>
      <c r="L563" t="s">
        <v>31</v>
      </c>
      <c r="M563" t="s">
        <v>18</v>
      </c>
      <c r="N563">
        <f t="shared" si="32"/>
        <v>19484</v>
      </c>
      <c r="O563" t="str">
        <f t="shared" si="33"/>
        <v>High Income</v>
      </c>
      <c r="P563">
        <f t="shared" si="34"/>
        <v>45</v>
      </c>
      <c r="Q563" t="str">
        <f t="shared" si="35"/>
        <v>High Income</v>
      </c>
    </row>
    <row r="564" spans="1:17" x14ac:dyDescent="0.3">
      <c r="A564" t="s">
        <v>587</v>
      </c>
      <c r="B564" t="s">
        <v>14</v>
      </c>
      <c r="C564" t="s">
        <v>20</v>
      </c>
      <c r="D564">
        <v>0</v>
      </c>
      <c r="E564" t="s">
        <v>16</v>
      </c>
      <c r="F564" t="s">
        <v>15</v>
      </c>
      <c r="G564">
        <v>5923</v>
      </c>
      <c r="H564">
        <v>2054</v>
      </c>
      <c r="I564">
        <v>211</v>
      </c>
      <c r="J564">
        <v>360</v>
      </c>
      <c r="K564">
        <v>1</v>
      </c>
      <c r="L564" t="s">
        <v>21</v>
      </c>
      <c r="M564" t="s">
        <v>18</v>
      </c>
      <c r="N564">
        <f t="shared" si="32"/>
        <v>7977</v>
      </c>
      <c r="O564" t="str">
        <f t="shared" si="33"/>
        <v>Medium Income</v>
      </c>
      <c r="P564">
        <f t="shared" si="34"/>
        <v>35</v>
      </c>
      <c r="Q564" t="str">
        <f t="shared" si="35"/>
        <v>Medium Income</v>
      </c>
    </row>
    <row r="565" spans="1:17" x14ac:dyDescent="0.3">
      <c r="A565" t="s">
        <v>588</v>
      </c>
      <c r="B565" t="s">
        <v>14</v>
      </c>
      <c r="C565" t="s">
        <v>15</v>
      </c>
      <c r="D565">
        <v>0</v>
      </c>
      <c r="E565" t="s">
        <v>25</v>
      </c>
      <c r="F565" t="s">
        <v>20</v>
      </c>
      <c r="G565">
        <v>5800</v>
      </c>
      <c r="H565">
        <v>0</v>
      </c>
      <c r="I565">
        <v>132</v>
      </c>
      <c r="J565">
        <v>360</v>
      </c>
      <c r="K565">
        <v>1</v>
      </c>
      <c r="L565" t="s">
        <v>31</v>
      </c>
      <c r="M565" t="s">
        <v>18</v>
      </c>
      <c r="N565">
        <f t="shared" si="32"/>
        <v>5800</v>
      </c>
      <c r="O565" t="str">
        <f t="shared" si="33"/>
        <v>Medium Income</v>
      </c>
      <c r="P565">
        <f t="shared" si="34"/>
        <v>15</v>
      </c>
      <c r="Q565" t="str">
        <f t="shared" si="35"/>
        <v>Medium Income</v>
      </c>
    </row>
    <row r="566" spans="1:17" x14ac:dyDescent="0.3">
      <c r="A566" t="s">
        <v>589</v>
      </c>
      <c r="B566" t="s">
        <v>14</v>
      </c>
      <c r="C566" t="s">
        <v>20</v>
      </c>
      <c r="D566">
        <v>2</v>
      </c>
      <c r="E566" t="s">
        <v>16</v>
      </c>
      <c r="F566" t="s">
        <v>15</v>
      </c>
      <c r="G566">
        <v>8799</v>
      </c>
      <c r="H566">
        <v>0</v>
      </c>
      <c r="I566">
        <v>258</v>
      </c>
      <c r="J566">
        <v>360</v>
      </c>
      <c r="K566">
        <v>0</v>
      </c>
      <c r="L566" t="s">
        <v>17</v>
      </c>
      <c r="M566" t="s">
        <v>22</v>
      </c>
      <c r="N566">
        <f t="shared" si="32"/>
        <v>8799</v>
      </c>
      <c r="O566" t="str">
        <f t="shared" si="33"/>
        <v>High Income</v>
      </c>
      <c r="P566">
        <f t="shared" si="34"/>
        <v>50</v>
      </c>
      <c r="Q566" t="str">
        <f t="shared" si="35"/>
        <v>High Income</v>
      </c>
    </row>
    <row r="567" spans="1:17" x14ac:dyDescent="0.3">
      <c r="A567" t="s">
        <v>590</v>
      </c>
      <c r="B567" t="s">
        <v>14</v>
      </c>
      <c r="C567" t="s">
        <v>20</v>
      </c>
      <c r="D567">
        <v>0</v>
      </c>
      <c r="E567" t="s">
        <v>25</v>
      </c>
      <c r="F567" t="s">
        <v>15</v>
      </c>
      <c r="G567">
        <v>4467</v>
      </c>
      <c r="H567">
        <v>0</v>
      </c>
      <c r="I567">
        <v>120</v>
      </c>
      <c r="J567">
        <v>360</v>
      </c>
      <c r="L567" t="s">
        <v>21</v>
      </c>
      <c r="M567" t="s">
        <v>18</v>
      </c>
      <c r="N567">
        <f t="shared" si="32"/>
        <v>4467</v>
      </c>
      <c r="O567" t="str">
        <f t="shared" si="33"/>
        <v>Medium Income</v>
      </c>
      <c r="P567">
        <f t="shared" si="34"/>
        <v>15</v>
      </c>
      <c r="Q567" t="str">
        <f t="shared" si="35"/>
        <v>Medium Income</v>
      </c>
    </row>
    <row r="568" spans="1:17" x14ac:dyDescent="0.3">
      <c r="A568" t="s">
        <v>591</v>
      </c>
      <c r="B568" t="s">
        <v>14</v>
      </c>
      <c r="C568" t="s">
        <v>15</v>
      </c>
      <c r="D568">
        <v>0</v>
      </c>
      <c r="E568" t="s">
        <v>16</v>
      </c>
      <c r="F568" t="s">
        <v>15</v>
      </c>
      <c r="G568">
        <v>3333</v>
      </c>
      <c r="H568">
        <v>0</v>
      </c>
      <c r="I568">
        <v>70</v>
      </c>
      <c r="J568">
        <v>360</v>
      </c>
      <c r="K568">
        <v>1</v>
      </c>
      <c r="L568" t="s">
        <v>17</v>
      </c>
      <c r="M568" t="s">
        <v>18</v>
      </c>
      <c r="N568">
        <f t="shared" si="32"/>
        <v>3333</v>
      </c>
      <c r="O568" t="str">
        <f t="shared" si="33"/>
        <v>Medium Income</v>
      </c>
      <c r="P568">
        <f t="shared" si="34"/>
        <v>40</v>
      </c>
      <c r="Q568" t="str">
        <f t="shared" si="35"/>
        <v>Medium Income</v>
      </c>
    </row>
    <row r="569" spans="1:17" x14ac:dyDescent="0.3">
      <c r="A569" t="s">
        <v>592</v>
      </c>
      <c r="B569" t="s">
        <v>14</v>
      </c>
      <c r="C569" t="s">
        <v>20</v>
      </c>
      <c r="D569" t="s">
        <v>30</v>
      </c>
      <c r="E569" t="s">
        <v>16</v>
      </c>
      <c r="F569" t="s">
        <v>15</v>
      </c>
      <c r="G569">
        <v>3400</v>
      </c>
      <c r="H569">
        <v>2500</v>
      </c>
      <c r="I569">
        <v>123</v>
      </c>
      <c r="J569">
        <v>360</v>
      </c>
      <c r="K569">
        <v>0</v>
      </c>
      <c r="L569" t="s">
        <v>21</v>
      </c>
      <c r="M569" t="s">
        <v>22</v>
      </c>
      <c r="N569">
        <f t="shared" si="32"/>
        <v>5900</v>
      </c>
      <c r="O569" t="str">
        <f t="shared" si="33"/>
        <v>Medium Income</v>
      </c>
      <c r="P569">
        <f t="shared" si="34"/>
        <v>35</v>
      </c>
      <c r="Q569" t="str">
        <f t="shared" si="35"/>
        <v>Medium Income</v>
      </c>
    </row>
    <row r="570" spans="1:17" x14ac:dyDescent="0.3">
      <c r="A570" t="s">
        <v>593</v>
      </c>
      <c r="B570" t="s">
        <v>42</v>
      </c>
      <c r="C570" t="s">
        <v>15</v>
      </c>
      <c r="D570">
        <v>0</v>
      </c>
      <c r="E570" t="s">
        <v>16</v>
      </c>
      <c r="F570" t="s">
        <v>15</v>
      </c>
      <c r="G570">
        <v>2378</v>
      </c>
      <c r="H570">
        <v>0</v>
      </c>
      <c r="I570">
        <v>9</v>
      </c>
      <c r="J570">
        <v>360</v>
      </c>
      <c r="K570">
        <v>1</v>
      </c>
      <c r="L570" t="s">
        <v>17</v>
      </c>
      <c r="M570" t="s">
        <v>22</v>
      </c>
      <c r="N570">
        <f t="shared" si="32"/>
        <v>2378</v>
      </c>
      <c r="O570" t="str">
        <f t="shared" si="33"/>
        <v>Low Income</v>
      </c>
      <c r="P570">
        <f t="shared" si="34"/>
        <v>30</v>
      </c>
      <c r="Q570" t="str">
        <f t="shared" si="35"/>
        <v>Low Income</v>
      </c>
    </row>
    <row r="571" spans="1:17" x14ac:dyDescent="0.3">
      <c r="A571" t="s">
        <v>594</v>
      </c>
      <c r="B571" t="s">
        <v>14</v>
      </c>
      <c r="C571" t="s">
        <v>20</v>
      </c>
      <c r="D571">
        <v>0</v>
      </c>
      <c r="E571" t="s">
        <v>16</v>
      </c>
      <c r="F571" t="s">
        <v>15</v>
      </c>
      <c r="G571">
        <v>3166</v>
      </c>
      <c r="H571">
        <v>2064</v>
      </c>
      <c r="I571">
        <v>104</v>
      </c>
      <c r="J571">
        <v>360</v>
      </c>
      <c r="K571">
        <v>0</v>
      </c>
      <c r="L571" t="s">
        <v>17</v>
      </c>
      <c r="M571" t="s">
        <v>22</v>
      </c>
      <c r="N571">
        <f t="shared" si="32"/>
        <v>5230</v>
      </c>
      <c r="O571" t="str">
        <f t="shared" si="33"/>
        <v>Medium Income</v>
      </c>
      <c r="P571">
        <f t="shared" si="34"/>
        <v>40</v>
      </c>
      <c r="Q571" t="str">
        <f t="shared" si="35"/>
        <v>Medium Income</v>
      </c>
    </row>
    <row r="572" spans="1:17" x14ac:dyDescent="0.3">
      <c r="A572" t="s">
        <v>595</v>
      </c>
      <c r="B572" t="s">
        <v>14</v>
      </c>
      <c r="C572" t="s">
        <v>20</v>
      </c>
      <c r="D572">
        <v>1</v>
      </c>
      <c r="E572" t="s">
        <v>16</v>
      </c>
      <c r="F572" t="s">
        <v>15</v>
      </c>
      <c r="G572">
        <v>3417</v>
      </c>
      <c r="H572">
        <v>1750</v>
      </c>
      <c r="I572">
        <v>186</v>
      </c>
      <c r="J572">
        <v>360</v>
      </c>
      <c r="K572">
        <v>1</v>
      </c>
      <c r="L572" t="s">
        <v>17</v>
      </c>
      <c r="M572" t="s">
        <v>18</v>
      </c>
      <c r="N572">
        <f t="shared" si="32"/>
        <v>5167</v>
      </c>
      <c r="O572" t="str">
        <f t="shared" si="33"/>
        <v>Medium Income</v>
      </c>
      <c r="P572">
        <f t="shared" si="34"/>
        <v>40</v>
      </c>
      <c r="Q572" t="str">
        <f t="shared" si="35"/>
        <v>Medium Income</v>
      </c>
    </row>
    <row r="573" spans="1:17" x14ac:dyDescent="0.3">
      <c r="A573" t="s">
        <v>596</v>
      </c>
      <c r="B573" t="s">
        <v>14</v>
      </c>
      <c r="C573" t="s">
        <v>20</v>
      </c>
      <c r="E573" t="s">
        <v>16</v>
      </c>
      <c r="F573" t="s">
        <v>15</v>
      </c>
      <c r="G573">
        <v>5116</v>
      </c>
      <c r="H573">
        <v>1451</v>
      </c>
      <c r="I573">
        <v>165</v>
      </c>
      <c r="J573">
        <v>360</v>
      </c>
      <c r="K573">
        <v>0</v>
      </c>
      <c r="L573" t="s">
        <v>17</v>
      </c>
      <c r="M573" t="s">
        <v>22</v>
      </c>
      <c r="N573">
        <f t="shared" si="32"/>
        <v>6567</v>
      </c>
      <c r="O573" t="str">
        <f t="shared" si="33"/>
        <v>Medium Income</v>
      </c>
      <c r="P573">
        <f t="shared" si="34"/>
        <v>40</v>
      </c>
      <c r="Q573" t="str">
        <f t="shared" si="35"/>
        <v>Medium Income</v>
      </c>
    </row>
    <row r="574" spans="1:17" x14ac:dyDescent="0.3">
      <c r="A574" t="s">
        <v>597</v>
      </c>
      <c r="B574" t="s">
        <v>14</v>
      </c>
      <c r="C574" t="s">
        <v>20</v>
      </c>
      <c r="D574">
        <v>2</v>
      </c>
      <c r="E574" t="s">
        <v>16</v>
      </c>
      <c r="F574" t="s">
        <v>15</v>
      </c>
      <c r="G574">
        <v>16666</v>
      </c>
      <c r="H574">
        <v>0</v>
      </c>
      <c r="I574">
        <v>275</v>
      </c>
      <c r="J574">
        <v>360</v>
      </c>
      <c r="K574">
        <v>1</v>
      </c>
      <c r="L574" t="s">
        <v>17</v>
      </c>
      <c r="M574" t="s">
        <v>18</v>
      </c>
      <c r="N574">
        <f t="shared" si="32"/>
        <v>16666</v>
      </c>
      <c r="O574" t="str">
        <f t="shared" si="33"/>
        <v>High Income</v>
      </c>
      <c r="P574">
        <f t="shared" si="34"/>
        <v>50</v>
      </c>
      <c r="Q574" t="str">
        <f t="shared" si="35"/>
        <v>High Income</v>
      </c>
    </row>
    <row r="575" spans="1:17" x14ac:dyDescent="0.3">
      <c r="A575" t="s">
        <v>598</v>
      </c>
      <c r="B575" t="s">
        <v>14</v>
      </c>
      <c r="C575" t="s">
        <v>20</v>
      </c>
      <c r="D575">
        <v>2</v>
      </c>
      <c r="E575" t="s">
        <v>25</v>
      </c>
      <c r="F575" t="s">
        <v>15</v>
      </c>
      <c r="G575">
        <v>6125</v>
      </c>
      <c r="H575">
        <v>1625</v>
      </c>
      <c r="I575">
        <v>187</v>
      </c>
      <c r="J575">
        <v>480</v>
      </c>
      <c r="K575">
        <v>1</v>
      </c>
      <c r="L575" t="s">
        <v>31</v>
      </c>
      <c r="M575" t="s">
        <v>22</v>
      </c>
      <c r="N575">
        <f t="shared" si="32"/>
        <v>7750</v>
      </c>
      <c r="O575" t="str">
        <f t="shared" si="33"/>
        <v>Medium Income</v>
      </c>
      <c r="P575">
        <f t="shared" si="34"/>
        <v>15</v>
      </c>
      <c r="Q575" t="str">
        <f t="shared" si="35"/>
        <v>Medium Income</v>
      </c>
    </row>
    <row r="576" spans="1:17" x14ac:dyDescent="0.3">
      <c r="A576" t="s">
        <v>599</v>
      </c>
      <c r="B576" t="s">
        <v>14</v>
      </c>
      <c r="C576" t="s">
        <v>20</v>
      </c>
      <c r="D576" t="s">
        <v>30</v>
      </c>
      <c r="E576" t="s">
        <v>16</v>
      </c>
      <c r="F576" t="s">
        <v>15</v>
      </c>
      <c r="G576">
        <v>6406</v>
      </c>
      <c r="H576">
        <v>0</v>
      </c>
      <c r="I576">
        <v>150</v>
      </c>
      <c r="J576">
        <v>360</v>
      </c>
      <c r="K576">
        <v>1</v>
      </c>
      <c r="L576" t="s">
        <v>31</v>
      </c>
      <c r="M576" t="s">
        <v>22</v>
      </c>
      <c r="N576">
        <f t="shared" si="32"/>
        <v>6406</v>
      </c>
      <c r="O576" t="str">
        <f t="shared" si="33"/>
        <v>Medium Income</v>
      </c>
      <c r="P576">
        <f t="shared" si="34"/>
        <v>35</v>
      </c>
      <c r="Q576" t="str">
        <f t="shared" si="35"/>
        <v>Medium Income</v>
      </c>
    </row>
    <row r="577" spans="1:17" x14ac:dyDescent="0.3">
      <c r="A577" t="s">
        <v>600</v>
      </c>
      <c r="B577" t="s">
        <v>14</v>
      </c>
      <c r="C577" t="s">
        <v>20</v>
      </c>
      <c r="D577">
        <v>2</v>
      </c>
      <c r="E577" t="s">
        <v>16</v>
      </c>
      <c r="F577" t="s">
        <v>15</v>
      </c>
      <c r="G577">
        <v>3159</v>
      </c>
      <c r="H577">
        <v>461</v>
      </c>
      <c r="I577">
        <v>108</v>
      </c>
      <c r="J577">
        <v>84</v>
      </c>
      <c r="K577">
        <v>1</v>
      </c>
      <c r="L577" t="s">
        <v>17</v>
      </c>
      <c r="M577" t="s">
        <v>18</v>
      </c>
      <c r="N577">
        <f t="shared" si="32"/>
        <v>3620</v>
      </c>
      <c r="O577" t="str">
        <f t="shared" si="33"/>
        <v>Medium Income</v>
      </c>
      <c r="P577">
        <f t="shared" si="34"/>
        <v>40</v>
      </c>
      <c r="Q577" t="str">
        <f t="shared" si="35"/>
        <v>Medium Income</v>
      </c>
    </row>
    <row r="578" spans="1:17" x14ac:dyDescent="0.3">
      <c r="A578" t="s">
        <v>601</v>
      </c>
      <c r="C578" t="s">
        <v>20</v>
      </c>
      <c r="D578">
        <v>0</v>
      </c>
      <c r="E578" t="s">
        <v>16</v>
      </c>
      <c r="F578" t="s">
        <v>15</v>
      </c>
      <c r="G578">
        <v>3087</v>
      </c>
      <c r="H578">
        <v>2210</v>
      </c>
      <c r="I578">
        <v>136</v>
      </c>
      <c r="J578">
        <v>360</v>
      </c>
      <c r="K578">
        <v>0</v>
      </c>
      <c r="L578" t="s">
        <v>31</v>
      </c>
      <c r="M578" t="s">
        <v>22</v>
      </c>
      <c r="N578">
        <f t="shared" si="32"/>
        <v>5297</v>
      </c>
      <c r="O578" t="str">
        <f t="shared" si="33"/>
        <v>Medium Income</v>
      </c>
      <c r="P578">
        <f t="shared" si="34"/>
        <v>35</v>
      </c>
      <c r="Q578" t="str">
        <f t="shared" si="35"/>
        <v>Medium Income</v>
      </c>
    </row>
    <row r="579" spans="1:17" x14ac:dyDescent="0.3">
      <c r="A579" t="s">
        <v>602</v>
      </c>
      <c r="B579" t="s">
        <v>14</v>
      </c>
      <c r="C579" t="s">
        <v>15</v>
      </c>
      <c r="D579">
        <v>0</v>
      </c>
      <c r="E579" t="s">
        <v>16</v>
      </c>
      <c r="F579" t="s">
        <v>15</v>
      </c>
      <c r="G579">
        <v>3229</v>
      </c>
      <c r="H579">
        <v>2739</v>
      </c>
      <c r="I579">
        <v>110</v>
      </c>
      <c r="J579">
        <v>360</v>
      </c>
      <c r="K579">
        <v>1</v>
      </c>
      <c r="L579" t="s">
        <v>17</v>
      </c>
      <c r="M579" t="s">
        <v>18</v>
      </c>
      <c r="N579">
        <f t="shared" ref="N579:N615" si="36">G579+H579</f>
        <v>5968</v>
      </c>
      <c r="O579" t="str">
        <f t="shared" ref="O579:O615" si="37">IF(N579&lt;=3000,"Low Income",IF(N579&lt;=8000,"Medium Income","High Income"))</f>
        <v>Medium Income</v>
      </c>
      <c r="P579">
        <f t="shared" ref="P579:P615" si="38">IF(K579="1",50,0)+IF(E579="Graduate",20,0)+IF(L579="Urban",10,5)+IF(O579="High Income",20,IF(O579="Medium Income",10,0))</f>
        <v>40</v>
      </c>
      <c r="Q579" t="str">
        <f t="shared" ref="Q579:Q615" si="39">IF(N579&lt;=3000,"Low Income",IF(N579&lt;=8000,"Medium Income","High Income"))</f>
        <v>Medium Income</v>
      </c>
    </row>
    <row r="580" spans="1:17" x14ac:dyDescent="0.3">
      <c r="A580" t="s">
        <v>603</v>
      </c>
      <c r="B580" t="s">
        <v>14</v>
      </c>
      <c r="C580" t="s">
        <v>20</v>
      </c>
      <c r="D580">
        <v>1</v>
      </c>
      <c r="E580" t="s">
        <v>16</v>
      </c>
      <c r="F580" t="s">
        <v>15</v>
      </c>
      <c r="G580">
        <v>1782</v>
      </c>
      <c r="H580">
        <v>2232</v>
      </c>
      <c r="I580">
        <v>107</v>
      </c>
      <c r="J580">
        <v>360</v>
      </c>
      <c r="K580">
        <v>1</v>
      </c>
      <c r="L580" t="s">
        <v>21</v>
      </c>
      <c r="M580" t="s">
        <v>18</v>
      </c>
      <c r="N580">
        <f t="shared" si="36"/>
        <v>4014</v>
      </c>
      <c r="O580" t="str">
        <f t="shared" si="37"/>
        <v>Medium Income</v>
      </c>
      <c r="P580">
        <f t="shared" si="38"/>
        <v>35</v>
      </c>
      <c r="Q580" t="str">
        <f t="shared" si="39"/>
        <v>Medium Income</v>
      </c>
    </row>
    <row r="581" spans="1:17" x14ac:dyDescent="0.3">
      <c r="A581" t="s">
        <v>604</v>
      </c>
      <c r="B581" t="s">
        <v>14</v>
      </c>
      <c r="C581" t="s">
        <v>15</v>
      </c>
      <c r="D581">
        <v>0</v>
      </c>
      <c r="E581" t="s">
        <v>16</v>
      </c>
      <c r="G581">
        <v>3182</v>
      </c>
      <c r="H581">
        <v>2917</v>
      </c>
      <c r="I581">
        <v>161</v>
      </c>
      <c r="J581">
        <v>360</v>
      </c>
      <c r="K581">
        <v>1</v>
      </c>
      <c r="L581" t="s">
        <v>17</v>
      </c>
      <c r="M581" t="s">
        <v>18</v>
      </c>
      <c r="N581">
        <f t="shared" si="36"/>
        <v>6099</v>
      </c>
      <c r="O581" t="str">
        <f t="shared" si="37"/>
        <v>Medium Income</v>
      </c>
      <c r="P581">
        <f t="shared" si="38"/>
        <v>40</v>
      </c>
      <c r="Q581" t="str">
        <f t="shared" si="39"/>
        <v>Medium Income</v>
      </c>
    </row>
    <row r="582" spans="1:17" x14ac:dyDescent="0.3">
      <c r="A582" t="s">
        <v>605</v>
      </c>
      <c r="B582" t="s">
        <v>14</v>
      </c>
      <c r="C582" t="s">
        <v>20</v>
      </c>
      <c r="D582">
        <v>2</v>
      </c>
      <c r="E582" t="s">
        <v>16</v>
      </c>
      <c r="F582" t="s">
        <v>15</v>
      </c>
      <c r="G582">
        <v>6540</v>
      </c>
      <c r="H582">
        <v>0</v>
      </c>
      <c r="I582">
        <v>205</v>
      </c>
      <c r="J582">
        <v>360</v>
      </c>
      <c r="K582">
        <v>1</v>
      </c>
      <c r="L582" t="s">
        <v>31</v>
      </c>
      <c r="M582" t="s">
        <v>18</v>
      </c>
      <c r="N582">
        <f t="shared" si="36"/>
        <v>6540</v>
      </c>
      <c r="O582" t="str">
        <f t="shared" si="37"/>
        <v>Medium Income</v>
      </c>
      <c r="P582">
        <f t="shared" si="38"/>
        <v>35</v>
      </c>
      <c r="Q582" t="str">
        <f t="shared" si="39"/>
        <v>Medium Income</v>
      </c>
    </row>
    <row r="583" spans="1:17" x14ac:dyDescent="0.3">
      <c r="A583" t="s">
        <v>606</v>
      </c>
      <c r="B583" t="s">
        <v>14</v>
      </c>
      <c r="C583" t="s">
        <v>15</v>
      </c>
      <c r="D583">
        <v>0</v>
      </c>
      <c r="E583" t="s">
        <v>16</v>
      </c>
      <c r="F583" t="s">
        <v>15</v>
      </c>
      <c r="G583">
        <v>1836</v>
      </c>
      <c r="H583">
        <v>33837</v>
      </c>
      <c r="I583">
        <v>90</v>
      </c>
      <c r="J583">
        <v>360</v>
      </c>
      <c r="K583">
        <v>1</v>
      </c>
      <c r="L583" t="s">
        <v>17</v>
      </c>
      <c r="M583" t="s">
        <v>22</v>
      </c>
      <c r="N583">
        <f t="shared" si="36"/>
        <v>35673</v>
      </c>
      <c r="O583" t="str">
        <f t="shared" si="37"/>
        <v>High Income</v>
      </c>
      <c r="P583">
        <f t="shared" si="38"/>
        <v>50</v>
      </c>
      <c r="Q583" t="str">
        <f t="shared" si="39"/>
        <v>High Income</v>
      </c>
    </row>
    <row r="584" spans="1:17" x14ac:dyDescent="0.3">
      <c r="A584" t="s">
        <v>607</v>
      </c>
      <c r="B584" t="s">
        <v>42</v>
      </c>
      <c r="C584" t="s">
        <v>20</v>
      </c>
      <c r="D584">
        <v>0</v>
      </c>
      <c r="E584" t="s">
        <v>16</v>
      </c>
      <c r="F584" t="s">
        <v>15</v>
      </c>
      <c r="G584">
        <v>3166</v>
      </c>
      <c r="H584">
        <v>0</v>
      </c>
      <c r="I584">
        <v>36</v>
      </c>
      <c r="J584">
        <v>360</v>
      </c>
      <c r="K584">
        <v>1</v>
      </c>
      <c r="L584" t="s">
        <v>31</v>
      </c>
      <c r="M584" t="s">
        <v>18</v>
      </c>
      <c r="N584">
        <f t="shared" si="36"/>
        <v>3166</v>
      </c>
      <c r="O584" t="str">
        <f t="shared" si="37"/>
        <v>Medium Income</v>
      </c>
      <c r="P584">
        <f t="shared" si="38"/>
        <v>35</v>
      </c>
      <c r="Q584" t="str">
        <f t="shared" si="39"/>
        <v>Medium Income</v>
      </c>
    </row>
    <row r="585" spans="1:17" x14ac:dyDescent="0.3">
      <c r="A585" t="s">
        <v>608</v>
      </c>
      <c r="B585" t="s">
        <v>14</v>
      </c>
      <c r="C585" t="s">
        <v>20</v>
      </c>
      <c r="D585">
        <v>1</v>
      </c>
      <c r="E585" t="s">
        <v>16</v>
      </c>
      <c r="F585" t="s">
        <v>15</v>
      </c>
      <c r="G585">
        <v>1880</v>
      </c>
      <c r="H585">
        <v>0</v>
      </c>
      <c r="I585">
        <v>61</v>
      </c>
      <c r="J585">
        <v>360</v>
      </c>
      <c r="L585" t="s">
        <v>21</v>
      </c>
      <c r="M585" t="s">
        <v>22</v>
      </c>
      <c r="N585">
        <f t="shared" si="36"/>
        <v>1880</v>
      </c>
      <c r="O585" t="str">
        <f t="shared" si="37"/>
        <v>Low Income</v>
      </c>
      <c r="P585">
        <f t="shared" si="38"/>
        <v>25</v>
      </c>
      <c r="Q585" t="str">
        <f t="shared" si="39"/>
        <v>Low Income</v>
      </c>
    </row>
    <row r="586" spans="1:17" x14ac:dyDescent="0.3">
      <c r="A586" t="s">
        <v>609</v>
      </c>
      <c r="B586" t="s">
        <v>14</v>
      </c>
      <c r="C586" t="s">
        <v>20</v>
      </c>
      <c r="D586">
        <v>1</v>
      </c>
      <c r="E586" t="s">
        <v>16</v>
      </c>
      <c r="F586" t="s">
        <v>15</v>
      </c>
      <c r="G586">
        <v>2787</v>
      </c>
      <c r="H586">
        <v>1917</v>
      </c>
      <c r="I586">
        <v>146</v>
      </c>
      <c r="J586">
        <v>360</v>
      </c>
      <c r="K586">
        <v>0</v>
      </c>
      <c r="L586" t="s">
        <v>21</v>
      </c>
      <c r="M586" t="s">
        <v>22</v>
      </c>
      <c r="N586">
        <f t="shared" si="36"/>
        <v>4704</v>
      </c>
      <c r="O586" t="str">
        <f t="shared" si="37"/>
        <v>Medium Income</v>
      </c>
      <c r="P586">
        <f t="shared" si="38"/>
        <v>35</v>
      </c>
      <c r="Q586" t="str">
        <f t="shared" si="39"/>
        <v>Medium Income</v>
      </c>
    </row>
    <row r="587" spans="1:17" x14ac:dyDescent="0.3">
      <c r="A587" t="s">
        <v>610</v>
      </c>
      <c r="B587" t="s">
        <v>14</v>
      </c>
      <c r="C587" t="s">
        <v>20</v>
      </c>
      <c r="D587">
        <v>1</v>
      </c>
      <c r="E587" t="s">
        <v>16</v>
      </c>
      <c r="F587" t="s">
        <v>15</v>
      </c>
      <c r="G587">
        <v>4283</v>
      </c>
      <c r="H587">
        <v>3000</v>
      </c>
      <c r="I587">
        <v>172</v>
      </c>
      <c r="J587">
        <v>84</v>
      </c>
      <c r="K587">
        <v>1</v>
      </c>
      <c r="L587" t="s">
        <v>21</v>
      </c>
      <c r="M587" t="s">
        <v>22</v>
      </c>
      <c r="N587">
        <f t="shared" si="36"/>
        <v>7283</v>
      </c>
      <c r="O587" t="str">
        <f t="shared" si="37"/>
        <v>Medium Income</v>
      </c>
      <c r="P587">
        <f t="shared" si="38"/>
        <v>35</v>
      </c>
      <c r="Q587" t="str">
        <f t="shared" si="39"/>
        <v>Medium Income</v>
      </c>
    </row>
    <row r="588" spans="1:17" x14ac:dyDescent="0.3">
      <c r="A588" t="s">
        <v>611</v>
      </c>
      <c r="B588" t="s">
        <v>14</v>
      </c>
      <c r="C588" t="s">
        <v>20</v>
      </c>
      <c r="D588">
        <v>0</v>
      </c>
      <c r="E588" t="s">
        <v>16</v>
      </c>
      <c r="F588" t="s">
        <v>15</v>
      </c>
      <c r="G588">
        <v>2297</v>
      </c>
      <c r="H588">
        <v>1522</v>
      </c>
      <c r="I588">
        <v>104</v>
      </c>
      <c r="J588">
        <v>360</v>
      </c>
      <c r="K588">
        <v>1</v>
      </c>
      <c r="L588" t="s">
        <v>17</v>
      </c>
      <c r="M588" t="s">
        <v>18</v>
      </c>
      <c r="N588">
        <f t="shared" si="36"/>
        <v>3819</v>
      </c>
      <c r="O588" t="str">
        <f t="shared" si="37"/>
        <v>Medium Income</v>
      </c>
      <c r="P588">
        <f t="shared" si="38"/>
        <v>40</v>
      </c>
      <c r="Q588" t="str">
        <f t="shared" si="39"/>
        <v>Medium Income</v>
      </c>
    </row>
    <row r="589" spans="1:17" x14ac:dyDescent="0.3">
      <c r="A589" t="s">
        <v>612</v>
      </c>
      <c r="B589" t="s">
        <v>42</v>
      </c>
      <c r="C589" t="s">
        <v>15</v>
      </c>
      <c r="D589">
        <v>0</v>
      </c>
      <c r="E589" t="s">
        <v>25</v>
      </c>
      <c r="F589" t="s">
        <v>15</v>
      </c>
      <c r="G589">
        <v>2165</v>
      </c>
      <c r="H589">
        <v>0</v>
      </c>
      <c r="I589">
        <v>70</v>
      </c>
      <c r="J589">
        <v>360</v>
      </c>
      <c r="K589">
        <v>1</v>
      </c>
      <c r="L589" t="s">
        <v>31</v>
      </c>
      <c r="M589" t="s">
        <v>18</v>
      </c>
      <c r="N589">
        <f t="shared" si="36"/>
        <v>2165</v>
      </c>
      <c r="O589" t="str">
        <f t="shared" si="37"/>
        <v>Low Income</v>
      </c>
      <c r="P589">
        <f t="shared" si="38"/>
        <v>5</v>
      </c>
      <c r="Q589" t="str">
        <f t="shared" si="39"/>
        <v>Low Income</v>
      </c>
    </row>
    <row r="590" spans="1:17" x14ac:dyDescent="0.3">
      <c r="A590" t="s">
        <v>613</v>
      </c>
      <c r="C590" t="s">
        <v>15</v>
      </c>
      <c r="D590">
        <v>0</v>
      </c>
      <c r="E590" t="s">
        <v>16</v>
      </c>
      <c r="F590" t="s">
        <v>15</v>
      </c>
      <c r="G590">
        <v>4750</v>
      </c>
      <c r="H590">
        <v>0</v>
      </c>
      <c r="I590">
        <v>94</v>
      </c>
      <c r="J590">
        <v>360</v>
      </c>
      <c r="K590">
        <v>1</v>
      </c>
      <c r="L590" t="s">
        <v>31</v>
      </c>
      <c r="M590" t="s">
        <v>18</v>
      </c>
      <c r="N590">
        <f t="shared" si="36"/>
        <v>4750</v>
      </c>
      <c r="O590" t="str">
        <f t="shared" si="37"/>
        <v>Medium Income</v>
      </c>
      <c r="P590">
        <f t="shared" si="38"/>
        <v>35</v>
      </c>
      <c r="Q590" t="str">
        <f t="shared" si="39"/>
        <v>Medium Income</v>
      </c>
    </row>
    <row r="591" spans="1:17" x14ac:dyDescent="0.3">
      <c r="A591" t="s">
        <v>614</v>
      </c>
      <c r="B591" t="s">
        <v>14</v>
      </c>
      <c r="C591" t="s">
        <v>20</v>
      </c>
      <c r="D591">
        <v>2</v>
      </c>
      <c r="E591" t="s">
        <v>16</v>
      </c>
      <c r="F591" t="s">
        <v>20</v>
      </c>
      <c r="G591">
        <v>2726</v>
      </c>
      <c r="H591">
        <v>0</v>
      </c>
      <c r="I591">
        <v>106</v>
      </c>
      <c r="J591">
        <v>360</v>
      </c>
      <c r="K591">
        <v>0</v>
      </c>
      <c r="L591" t="s">
        <v>31</v>
      </c>
      <c r="M591" t="s">
        <v>22</v>
      </c>
      <c r="N591">
        <f t="shared" si="36"/>
        <v>2726</v>
      </c>
      <c r="O591" t="str">
        <f t="shared" si="37"/>
        <v>Low Income</v>
      </c>
      <c r="P591">
        <f t="shared" si="38"/>
        <v>25</v>
      </c>
      <c r="Q591" t="str">
        <f t="shared" si="39"/>
        <v>Low Income</v>
      </c>
    </row>
    <row r="592" spans="1:17" x14ac:dyDescent="0.3">
      <c r="A592" t="s">
        <v>615</v>
      </c>
      <c r="B592" t="s">
        <v>14</v>
      </c>
      <c r="C592" t="s">
        <v>20</v>
      </c>
      <c r="D592">
        <v>0</v>
      </c>
      <c r="E592" t="s">
        <v>16</v>
      </c>
      <c r="F592" t="s">
        <v>15</v>
      </c>
      <c r="G592">
        <v>3000</v>
      </c>
      <c r="H592">
        <v>3416</v>
      </c>
      <c r="I592">
        <v>56</v>
      </c>
      <c r="J592">
        <v>180</v>
      </c>
      <c r="K592">
        <v>1</v>
      </c>
      <c r="L592" t="s">
        <v>31</v>
      </c>
      <c r="M592" t="s">
        <v>18</v>
      </c>
      <c r="N592">
        <f t="shared" si="36"/>
        <v>6416</v>
      </c>
      <c r="O592" t="str">
        <f t="shared" si="37"/>
        <v>Medium Income</v>
      </c>
      <c r="P592">
        <f t="shared" si="38"/>
        <v>35</v>
      </c>
      <c r="Q592" t="str">
        <f t="shared" si="39"/>
        <v>Medium Income</v>
      </c>
    </row>
    <row r="593" spans="1:17" x14ac:dyDescent="0.3">
      <c r="A593" t="s">
        <v>616</v>
      </c>
      <c r="B593" t="s">
        <v>14</v>
      </c>
      <c r="C593" t="s">
        <v>20</v>
      </c>
      <c r="D593">
        <v>2</v>
      </c>
      <c r="E593" t="s">
        <v>16</v>
      </c>
      <c r="F593" t="s">
        <v>20</v>
      </c>
      <c r="G593">
        <v>6000</v>
      </c>
      <c r="H593">
        <v>0</v>
      </c>
      <c r="I593">
        <v>205</v>
      </c>
      <c r="J593">
        <v>240</v>
      </c>
      <c r="K593">
        <v>1</v>
      </c>
      <c r="L593" t="s">
        <v>31</v>
      </c>
      <c r="M593" t="s">
        <v>22</v>
      </c>
      <c r="N593">
        <f t="shared" si="36"/>
        <v>6000</v>
      </c>
      <c r="O593" t="str">
        <f t="shared" si="37"/>
        <v>Medium Income</v>
      </c>
      <c r="P593">
        <f t="shared" si="38"/>
        <v>35</v>
      </c>
      <c r="Q593" t="str">
        <f t="shared" si="39"/>
        <v>Medium Income</v>
      </c>
    </row>
    <row r="594" spans="1:17" x14ac:dyDescent="0.3">
      <c r="A594" t="s">
        <v>617</v>
      </c>
      <c r="C594" t="s">
        <v>15</v>
      </c>
      <c r="D594" t="s">
        <v>30</v>
      </c>
      <c r="E594" t="s">
        <v>16</v>
      </c>
      <c r="F594" t="s">
        <v>20</v>
      </c>
      <c r="G594">
        <v>9357</v>
      </c>
      <c r="H594">
        <v>0</v>
      </c>
      <c r="I594">
        <v>292</v>
      </c>
      <c r="J594">
        <v>360</v>
      </c>
      <c r="K594">
        <v>1</v>
      </c>
      <c r="L594" t="s">
        <v>31</v>
      </c>
      <c r="M594" t="s">
        <v>18</v>
      </c>
      <c r="N594">
        <f t="shared" si="36"/>
        <v>9357</v>
      </c>
      <c r="O594" t="str">
        <f t="shared" si="37"/>
        <v>High Income</v>
      </c>
      <c r="P594">
        <f t="shared" si="38"/>
        <v>45</v>
      </c>
      <c r="Q594" t="str">
        <f t="shared" si="39"/>
        <v>High Income</v>
      </c>
    </row>
    <row r="595" spans="1:17" x14ac:dyDescent="0.3">
      <c r="A595" t="s">
        <v>618</v>
      </c>
      <c r="B595" t="s">
        <v>14</v>
      </c>
      <c r="C595" t="s">
        <v>20</v>
      </c>
      <c r="D595">
        <v>0</v>
      </c>
      <c r="E595" t="s">
        <v>16</v>
      </c>
      <c r="F595" t="s">
        <v>15</v>
      </c>
      <c r="G595">
        <v>3859</v>
      </c>
      <c r="H595">
        <v>3300</v>
      </c>
      <c r="I595">
        <v>142</v>
      </c>
      <c r="J595">
        <v>180</v>
      </c>
      <c r="K595">
        <v>1</v>
      </c>
      <c r="L595" t="s">
        <v>21</v>
      </c>
      <c r="M595" t="s">
        <v>18</v>
      </c>
      <c r="N595">
        <f t="shared" si="36"/>
        <v>7159</v>
      </c>
      <c r="O595" t="str">
        <f t="shared" si="37"/>
        <v>Medium Income</v>
      </c>
      <c r="P595">
        <f t="shared" si="38"/>
        <v>35</v>
      </c>
      <c r="Q595" t="str">
        <f t="shared" si="39"/>
        <v>Medium Income</v>
      </c>
    </row>
    <row r="596" spans="1:17" x14ac:dyDescent="0.3">
      <c r="A596" t="s">
        <v>619</v>
      </c>
      <c r="B596" t="s">
        <v>14</v>
      </c>
      <c r="C596" t="s">
        <v>20</v>
      </c>
      <c r="D596">
        <v>0</v>
      </c>
      <c r="E596" t="s">
        <v>16</v>
      </c>
      <c r="F596" t="s">
        <v>20</v>
      </c>
      <c r="G596">
        <v>16120</v>
      </c>
      <c r="H596">
        <v>0</v>
      </c>
      <c r="I596">
        <v>260</v>
      </c>
      <c r="J596">
        <v>360</v>
      </c>
      <c r="K596">
        <v>1</v>
      </c>
      <c r="L596" t="s">
        <v>17</v>
      </c>
      <c r="M596" t="s">
        <v>18</v>
      </c>
      <c r="N596">
        <f t="shared" si="36"/>
        <v>16120</v>
      </c>
      <c r="O596" t="str">
        <f t="shared" si="37"/>
        <v>High Income</v>
      </c>
      <c r="P596">
        <f t="shared" si="38"/>
        <v>50</v>
      </c>
      <c r="Q596" t="str">
        <f t="shared" si="39"/>
        <v>High Income</v>
      </c>
    </row>
    <row r="597" spans="1:17" x14ac:dyDescent="0.3">
      <c r="A597" t="s">
        <v>620</v>
      </c>
      <c r="B597" t="s">
        <v>14</v>
      </c>
      <c r="C597" t="s">
        <v>15</v>
      </c>
      <c r="D597">
        <v>0</v>
      </c>
      <c r="E597" t="s">
        <v>25</v>
      </c>
      <c r="F597" t="s">
        <v>15</v>
      </c>
      <c r="G597">
        <v>3833</v>
      </c>
      <c r="H597">
        <v>0</v>
      </c>
      <c r="I597">
        <v>110</v>
      </c>
      <c r="J597">
        <v>360</v>
      </c>
      <c r="K597">
        <v>1</v>
      </c>
      <c r="L597" t="s">
        <v>21</v>
      </c>
      <c r="M597" t="s">
        <v>18</v>
      </c>
      <c r="N597">
        <f t="shared" si="36"/>
        <v>3833</v>
      </c>
      <c r="O597" t="str">
        <f t="shared" si="37"/>
        <v>Medium Income</v>
      </c>
      <c r="P597">
        <f t="shared" si="38"/>
        <v>15</v>
      </c>
      <c r="Q597" t="str">
        <f t="shared" si="39"/>
        <v>Medium Income</v>
      </c>
    </row>
    <row r="598" spans="1:17" x14ac:dyDescent="0.3">
      <c r="A598" t="s">
        <v>621</v>
      </c>
      <c r="B598" t="s">
        <v>14</v>
      </c>
      <c r="C598" t="s">
        <v>20</v>
      </c>
      <c r="D598">
        <v>2</v>
      </c>
      <c r="E598" t="s">
        <v>25</v>
      </c>
      <c r="F598" t="s">
        <v>20</v>
      </c>
      <c r="G598">
        <v>6383</v>
      </c>
      <c r="H598">
        <v>1000</v>
      </c>
      <c r="I598">
        <v>187</v>
      </c>
      <c r="J598">
        <v>360</v>
      </c>
      <c r="K598">
        <v>1</v>
      </c>
      <c r="L598" t="s">
        <v>21</v>
      </c>
      <c r="M598" t="s">
        <v>22</v>
      </c>
      <c r="N598">
        <f t="shared" si="36"/>
        <v>7383</v>
      </c>
      <c r="O598" t="str">
        <f t="shared" si="37"/>
        <v>Medium Income</v>
      </c>
      <c r="P598">
        <f t="shared" si="38"/>
        <v>15</v>
      </c>
      <c r="Q598" t="str">
        <f t="shared" si="39"/>
        <v>Medium Income</v>
      </c>
    </row>
    <row r="599" spans="1:17" x14ac:dyDescent="0.3">
      <c r="A599" t="s">
        <v>622</v>
      </c>
      <c r="B599" t="s">
        <v>14</v>
      </c>
      <c r="C599" t="s">
        <v>15</v>
      </c>
      <c r="E599" t="s">
        <v>16</v>
      </c>
      <c r="F599" t="s">
        <v>15</v>
      </c>
      <c r="G599">
        <v>2987</v>
      </c>
      <c r="H599">
        <v>0</v>
      </c>
      <c r="I599">
        <v>88</v>
      </c>
      <c r="J599">
        <v>360</v>
      </c>
      <c r="K599">
        <v>0</v>
      </c>
      <c r="L599" t="s">
        <v>31</v>
      </c>
      <c r="M599" t="s">
        <v>22</v>
      </c>
      <c r="N599">
        <f t="shared" si="36"/>
        <v>2987</v>
      </c>
      <c r="O599" t="str">
        <f t="shared" si="37"/>
        <v>Low Income</v>
      </c>
      <c r="P599">
        <f t="shared" si="38"/>
        <v>25</v>
      </c>
      <c r="Q599" t="str">
        <f t="shared" si="39"/>
        <v>Low Income</v>
      </c>
    </row>
    <row r="600" spans="1:17" x14ac:dyDescent="0.3">
      <c r="A600" t="s">
        <v>623</v>
      </c>
      <c r="B600" t="s">
        <v>14</v>
      </c>
      <c r="C600" t="s">
        <v>20</v>
      </c>
      <c r="D600">
        <v>0</v>
      </c>
      <c r="E600" t="s">
        <v>16</v>
      </c>
      <c r="F600" t="s">
        <v>20</v>
      </c>
      <c r="G600">
        <v>9963</v>
      </c>
      <c r="H600">
        <v>0</v>
      </c>
      <c r="I600">
        <v>180</v>
      </c>
      <c r="J600">
        <v>360</v>
      </c>
      <c r="K600">
        <v>1</v>
      </c>
      <c r="L600" t="s">
        <v>21</v>
      </c>
      <c r="M600" t="s">
        <v>18</v>
      </c>
      <c r="N600">
        <f t="shared" si="36"/>
        <v>9963</v>
      </c>
      <c r="O600" t="str">
        <f t="shared" si="37"/>
        <v>High Income</v>
      </c>
      <c r="P600">
        <f t="shared" si="38"/>
        <v>45</v>
      </c>
      <c r="Q600" t="str">
        <f t="shared" si="39"/>
        <v>High Income</v>
      </c>
    </row>
    <row r="601" spans="1:17" x14ac:dyDescent="0.3">
      <c r="A601" t="s">
        <v>624</v>
      </c>
      <c r="B601" t="s">
        <v>14</v>
      </c>
      <c r="C601" t="s">
        <v>20</v>
      </c>
      <c r="D601">
        <v>2</v>
      </c>
      <c r="E601" t="s">
        <v>16</v>
      </c>
      <c r="F601" t="s">
        <v>15</v>
      </c>
      <c r="G601">
        <v>5780</v>
      </c>
      <c r="H601">
        <v>0</v>
      </c>
      <c r="I601">
        <v>192</v>
      </c>
      <c r="J601">
        <v>360</v>
      </c>
      <c r="K601">
        <v>1</v>
      </c>
      <c r="L601" t="s">
        <v>17</v>
      </c>
      <c r="M601" t="s">
        <v>18</v>
      </c>
      <c r="N601">
        <f t="shared" si="36"/>
        <v>5780</v>
      </c>
      <c r="O601" t="str">
        <f t="shared" si="37"/>
        <v>Medium Income</v>
      </c>
      <c r="P601">
        <f t="shared" si="38"/>
        <v>40</v>
      </c>
      <c r="Q601" t="str">
        <f t="shared" si="39"/>
        <v>Medium Income</v>
      </c>
    </row>
    <row r="602" spans="1:17" x14ac:dyDescent="0.3">
      <c r="A602" t="s">
        <v>625</v>
      </c>
      <c r="B602" t="s">
        <v>42</v>
      </c>
      <c r="C602" t="s">
        <v>15</v>
      </c>
      <c r="D602" t="s">
        <v>30</v>
      </c>
      <c r="E602" t="s">
        <v>16</v>
      </c>
      <c r="G602">
        <v>416</v>
      </c>
      <c r="H602">
        <v>41667</v>
      </c>
      <c r="I602">
        <v>350</v>
      </c>
      <c r="J602">
        <v>180</v>
      </c>
      <c r="L602" t="s">
        <v>17</v>
      </c>
      <c r="M602" t="s">
        <v>22</v>
      </c>
      <c r="N602">
        <f t="shared" si="36"/>
        <v>42083</v>
      </c>
      <c r="O602" t="str">
        <f t="shared" si="37"/>
        <v>High Income</v>
      </c>
      <c r="P602">
        <f t="shared" si="38"/>
        <v>50</v>
      </c>
      <c r="Q602" t="str">
        <f t="shared" si="39"/>
        <v>High Income</v>
      </c>
    </row>
    <row r="603" spans="1:17" x14ac:dyDescent="0.3">
      <c r="A603" t="s">
        <v>626</v>
      </c>
      <c r="B603" t="s">
        <v>14</v>
      </c>
      <c r="C603" t="s">
        <v>20</v>
      </c>
      <c r="D603">
        <v>0</v>
      </c>
      <c r="E603" t="s">
        <v>25</v>
      </c>
      <c r="G603">
        <v>2894</v>
      </c>
      <c r="H603">
        <v>2792</v>
      </c>
      <c r="I603">
        <v>155</v>
      </c>
      <c r="J603">
        <v>360</v>
      </c>
      <c r="K603">
        <v>1</v>
      </c>
      <c r="L603" t="s">
        <v>21</v>
      </c>
      <c r="M603" t="s">
        <v>18</v>
      </c>
      <c r="N603">
        <f t="shared" si="36"/>
        <v>5686</v>
      </c>
      <c r="O603" t="str">
        <f t="shared" si="37"/>
        <v>Medium Income</v>
      </c>
      <c r="P603">
        <f t="shared" si="38"/>
        <v>15</v>
      </c>
      <c r="Q603" t="str">
        <f t="shared" si="39"/>
        <v>Medium Income</v>
      </c>
    </row>
    <row r="604" spans="1:17" x14ac:dyDescent="0.3">
      <c r="A604" t="s">
        <v>627</v>
      </c>
      <c r="B604" t="s">
        <v>14</v>
      </c>
      <c r="C604" t="s">
        <v>20</v>
      </c>
      <c r="D604" t="s">
        <v>30</v>
      </c>
      <c r="E604" t="s">
        <v>16</v>
      </c>
      <c r="F604" t="s">
        <v>15</v>
      </c>
      <c r="G604">
        <v>5703</v>
      </c>
      <c r="H604">
        <v>0</v>
      </c>
      <c r="I604">
        <v>128</v>
      </c>
      <c r="J604">
        <v>360</v>
      </c>
      <c r="K604">
        <v>1</v>
      </c>
      <c r="L604" t="s">
        <v>17</v>
      </c>
      <c r="M604" t="s">
        <v>18</v>
      </c>
      <c r="N604">
        <f t="shared" si="36"/>
        <v>5703</v>
      </c>
      <c r="O604" t="str">
        <f t="shared" si="37"/>
        <v>Medium Income</v>
      </c>
      <c r="P604">
        <f t="shared" si="38"/>
        <v>40</v>
      </c>
      <c r="Q604" t="str">
        <f t="shared" si="39"/>
        <v>Medium Income</v>
      </c>
    </row>
    <row r="605" spans="1:17" x14ac:dyDescent="0.3">
      <c r="A605" t="s">
        <v>628</v>
      </c>
      <c r="B605" t="s">
        <v>14</v>
      </c>
      <c r="C605" t="s">
        <v>15</v>
      </c>
      <c r="D605">
        <v>0</v>
      </c>
      <c r="E605" t="s">
        <v>16</v>
      </c>
      <c r="F605" t="s">
        <v>15</v>
      </c>
      <c r="G605">
        <v>3676</v>
      </c>
      <c r="H605">
        <v>4301</v>
      </c>
      <c r="I605">
        <v>172</v>
      </c>
      <c r="J605">
        <v>360</v>
      </c>
      <c r="K605">
        <v>1</v>
      </c>
      <c r="L605" t="s">
        <v>21</v>
      </c>
      <c r="M605" t="s">
        <v>18</v>
      </c>
      <c r="N605">
        <f t="shared" si="36"/>
        <v>7977</v>
      </c>
      <c r="O605" t="str">
        <f t="shared" si="37"/>
        <v>Medium Income</v>
      </c>
      <c r="P605">
        <f t="shared" si="38"/>
        <v>35</v>
      </c>
      <c r="Q605" t="str">
        <f t="shared" si="39"/>
        <v>Medium Income</v>
      </c>
    </row>
    <row r="606" spans="1:17" x14ac:dyDescent="0.3">
      <c r="A606" t="s">
        <v>629</v>
      </c>
      <c r="B606" t="s">
        <v>42</v>
      </c>
      <c r="C606" t="s">
        <v>20</v>
      </c>
      <c r="D606">
        <v>1</v>
      </c>
      <c r="E606" t="s">
        <v>16</v>
      </c>
      <c r="F606" t="s">
        <v>15</v>
      </c>
      <c r="G606">
        <v>12000</v>
      </c>
      <c r="H606">
        <v>0</v>
      </c>
      <c r="I606">
        <v>496</v>
      </c>
      <c r="J606">
        <v>360</v>
      </c>
      <c r="K606">
        <v>1</v>
      </c>
      <c r="L606" t="s">
        <v>31</v>
      </c>
      <c r="M606" t="s">
        <v>18</v>
      </c>
      <c r="N606">
        <f t="shared" si="36"/>
        <v>12000</v>
      </c>
      <c r="O606" t="str">
        <f t="shared" si="37"/>
        <v>High Income</v>
      </c>
      <c r="P606">
        <f t="shared" si="38"/>
        <v>45</v>
      </c>
      <c r="Q606" t="str">
        <f t="shared" si="39"/>
        <v>High Income</v>
      </c>
    </row>
    <row r="607" spans="1:17" x14ac:dyDescent="0.3">
      <c r="A607" t="s">
        <v>630</v>
      </c>
      <c r="B607" t="s">
        <v>14</v>
      </c>
      <c r="C607" t="s">
        <v>20</v>
      </c>
      <c r="D607">
        <v>0</v>
      </c>
      <c r="E607" t="s">
        <v>25</v>
      </c>
      <c r="F607" t="s">
        <v>15</v>
      </c>
      <c r="G607">
        <v>2400</v>
      </c>
      <c r="H607">
        <v>3800</v>
      </c>
      <c r="J607">
        <v>180</v>
      </c>
      <c r="K607">
        <v>1</v>
      </c>
      <c r="L607" t="s">
        <v>17</v>
      </c>
      <c r="M607" t="s">
        <v>22</v>
      </c>
      <c r="N607">
        <f t="shared" si="36"/>
        <v>6200</v>
      </c>
      <c r="O607" t="str">
        <f t="shared" si="37"/>
        <v>Medium Income</v>
      </c>
      <c r="P607">
        <f t="shared" si="38"/>
        <v>20</v>
      </c>
      <c r="Q607" t="str">
        <f t="shared" si="39"/>
        <v>Medium Income</v>
      </c>
    </row>
    <row r="608" spans="1:17" x14ac:dyDescent="0.3">
      <c r="A608" t="s">
        <v>631</v>
      </c>
      <c r="B608" t="s">
        <v>14</v>
      </c>
      <c r="C608" t="s">
        <v>20</v>
      </c>
      <c r="D608">
        <v>1</v>
      </c>
      <c r="E608" t="s">
        <v>16</v>
      </c>
      <c r="F608" t="s">
        <v>15</v>
      </c>
      <c r="G608">
        <v>3400</v>
      </c>
      <c r="H608">
        <v>2500</v>
      </c>
      <c r="I608">
        <v>173</v>
      </c>
      <c r="J608">
        <v>360</v>
      </c>
      <c r="K608">
        <v>1</v>
      </c>
      <c r="L608" t="s">
        <v>31</v>
      </c>
      <c r="M608" t="s">
        <v>18</v>
      </c>
      <c r="N608">
        <f t="shared" si="36"/>
        <v>5900</v>
      </c>
      <c r="O608" t="str">
        <f t="shared" si="37"/>
        <v>Medium Income</v>
      </c>
      <c r="P608">
        <f t="shared" si="38"/>
        <v>35</v>
      </c>
      <c r="Q608" t="str">
        <f t="shared" si="39"/>
        <v>Medium Income</v>
      </c>
    </row>
    <row r="609" spans="1:17" x14ac:dyDescent="0.3">
      <c r="A609" t="s">
        <v>632</v>
      </c>
      <c r="B609" t="s">
        <v>14</v>
      </c>
      <c r="C609" t="s">
        <v>20</v>
      </c>
      <c r="D609">
        <v>2</v>
      </c>
      <c r="E609" t="s">
        <v>25</v>
      </c>
      <c r="F609" t="s">
        <v>15</v>
      </c>
      <c r="G609">
        <v>3987</v>
      </c>
      <c r="H609">
        <v>1411</v>
      </c>
      <c r="I609">
        <v>157</v>
      </c>
      <c r="J609">
        <v>360</v>
      </c>
      <c r="K609">
        <v>1</v>
      </c>
      <c r="L609" t="s">
        <v>21</v>
      </c>
      <c r="M609" t="s">
        <v>18</v>
      </c>
      <c r="N609">
        <f t="shared" si="36"/>
        <v>5398</v>
      </c>
      <c r="O609" t="str">
        <f t="shared" si="37"/>
        <v>Medium Income</v>
      </c>
      <c r="P609">
        <f t="shared" si="38"/>
        <v>15</v>
      </c>
      <c r="Q609" t="str">
        <f t="shared" si="39"/>
        <v>Medium Income</v>
      </c>
    </row>
    <row r="610" spans="1:17" x14ac:dyDescent="0.3">
      <c r="A610" t="s">
        <v>633</v>
      </c>
      <c r="B610" t="s">
        <v>14</v>
      </c>
      <c r="C610" t="s">
        <v>20</v>
      </c>
      <c r="D610">
        <v>0</v>
      </c>
      <c r="E610" t="s">
        <v>16</v>
      </c>
      <c r="F610" t="s">
        <v>15</v>
      </c>
      <c r="G610">
        <v>3232</v>
      </c>
      <c r="H610">
        <v>1950</v>
      </c>
      <c r="I610">
        <v>108</v>
      </c>
      <c r="J610">
        <v>360</v>
      </c>
      <c r="K610">
        <v>1</v>
      </c>
      <c r="L610" t="s">
        <v>21</v>
      </c>
      <c r="M610" t="s">
        <v>18</v>
      </c>
      <c r="N610">
        <f t="shared" si="36"/>
        <v>5182</v>
      </c>
      <c r="O610" t="str">
        <f t="shared" si="37"/>
        <v>Medium Income</v>
      </c>
      <c r="P610">
        <f t="shared" si="38"/>
        <v>35</v>
      </c>
      <c r="Q610" t="str">
        <f t="shared" si="39"/>
        <v>Medium Income</v>
      </c>
    </row>
    <row r="611" spans="1:17" x14ac:dyDescent="0.3">
      <c r="A611" t="s">
        <v>634</v>
      </c>
      <c r="B611" t="s">
        <v>42</v>
      </c>
      <c r="C611" t="s">
        <v>15</v>
      </c>
      <c r="D611">
        <v>0</v>
      </c>
      <c r="E611" t="s">
        <v>16</v>
      </c>
      <c r="F611" t="s">
        <v>15</v>
      </c>
      <c r="G611">
        <v>2900</v>
      </c>
      <c r="H611">
        <v>0</v>
      </c>
      <c r="I611">
        <v>71</v>
      </c>
      <c r="J611">
        <v>360</v>
      </c>
      <c r="K611">
        <v>1</v>
      </c>
      <c r="L611" t="s">
        <v>21</v>
      </c>
      <c r="M611" t="s">
        <v>18</v>
      </c>
      <c r="N611">
        <f t="shared" si="36"/>
        <v>2900</v>
      </c>
      <c r="O611" t="str">
        <f t="shared" si="37"/>
        <v>Low Income</v>
      </c>
      <c r="P611">
        <f t="shared" si="38"/>
        <v>25</v>
      </c>
      <c r="Q611" t="str">
        <f t="shared" si="39"/>
        <v>Low Income</v>
      </c>
    </row>
    <row r="612" spans="1:17" x14ac:dyDescent="0.3">
      <c r="A612" t="s">
        <v>635</v>
      </c>
      <c r="B612" t="s">
        <v>14</v>
      </c>
      <c r="C612" t="s">
        <v>20</v>
      </c>
      <c r="D612" t="s">
        <v>30</v>
      </c>
      <c r="E612" t="s">
        <v>16</v>
      </c>
      <c r="F612" t="s">
        <v>15</v>
      </c>
      <c r="G612">
        <v>4106</v>
      </c>
      <c r="H612">
        <v>0</v>
      </c>
      <c r="I612">
        <v>40</v>
      </c>
      <c r="J612">
        <v>180</v>
      </c>
      <c r="K612">
        <v>1</v>
      </c>
      <c r="L612" t="s">
        <v>21</v>
      </c>
      <c r="M612" t="s">
        <v>18</v>
      </c>
      <c r="N612">
        <f t="shared" si="36"/>
        <v>4106</v>
      </c>
      <c r="O612" t="str">
        <f t="shared" si="37"/>
        <v>Medium Income</v>
      </c>
      <c r="P612">
        <f t="shared" si="38"/>
        <v>35</v>
      </c>
      <c r="Q612" t="str">
        <f t="shared" si="39"/>
        <v>Medium Income</v>
      </c>
    </row>
    <row r="613" spans="1:17" x14ac:dyDescent="0.3">
      <c r="A613" t="s">
        <v>636</v>
      </c>
      <c r="B613" t="s">
        <v>14</v>
      </c>
      <c r="C613" t="s">
        <v>20</v>
      </c>
      <c r="D613">
        <v>1</v>
      </c>
      <c r="E613" t="s">
        <v>16</v>
      </c>
      <c r="F613" t="s">
        <v>15</v>
      </c>
      <c r="G613">
        <v>8072</v>
      </c>
      <c r="H613">
        <v>240</v>
      </c>
      <c r="I613">
        <v>253</v>
      </c>
      <c r="J613">
        <v>360</v>
      </c>
      <c r="K613">
        <v>1</v>
      </c>
      <c r="L613" t="s">
        <v>17</v>
      </c>
      <c r="M613" t="s">
        <v>18</v>
      </c>
      <c r="N613">
        <f t="shared" si="36"/>
        <v>8312</v>
      </c>
      <c r="O613" t="str">
        <f t="shared" si="37"/>
        <v>High Income</v>
      </c>
      <c r="P613">
        <f t="shared" si="38"/>
        <v>50</v>
      </c>
      <c r="Q613" t="str">
        <f t="shared" si="39"/>
        <v>High Income</v>
      </c>
    </row>
    <row r="614" spans="1:17" x14ac:dyDescent="0.3">
      <c r="A614" t="s">
        <v>637</v>
      </c>
      <c r="B614" t="s">
        <v>14</v>
      </c>
      <c r="C614" t="s">
        <v>20</v>
      </c>
      <c r="D614">
        <v>2</v>
      </c>
      <c r="E614" t="s">
        <v>16</v>
      </c>
      <c r="F614" t="s">
        <v>15</v>
      </c>
      <c r="G614">
        <v>7583</v>
      </c>
      <c r="H614">
        <v>0</v>
      </c>
      <c r="I614">
        <v>187</v>
      </c>
      <c r="J614">
        <v>360</v>
      </c>
      <c r="K614">
        <v>1</v>
      </c>
      <c r="L614" t="s">
        <v>17</v>
      </c>
      <c r="M614" t="s">
        <v>18</v>
      </c>
      <c r="N614">
        <f t="shared" si="36"/>
        <v>7583</v>
      </c>
      <c r="O614" t="str">
        <f t="shared" si="37"/>
        <v>Medium Income</v>
      </c>
      <c r="P614">
        <f t="shared" si="38"/>
        <v>40</v>
      </c>
      <c r="Q614" t="str">
        <f t="shared" si="39"/>
        <v>Medium Income</v>
      </c>
    </row>
    <row r="615" spans="1:17" x14ac:dyDescent="0.3">
      <c r="A615" t="s">
        <v>638</v>
      </c>
      <c r="B615" t="s">
        <v>42</v>
      </c>
      <c r="C615" t="s">
        <v>15</v>
      </c>
      <c r="D615">
        <v>0</v>
      </c>
      <c r="E615" t="s">
        <v>16</v>
      </c>
      <c r="F615" t="s">
        <v>20</v>
      </c>
      <c r="G615">
        <v>4583</v>
      </c>
      <c r="H615">
        <v>0</v>
      </c>
      <c r="I615">
        <v>133</v>
      </c>
      <c r="J615">
        <v>360</v>
      </c>
      <c r="K615">
        <v>0</v>
      </c>
      <c r="L615" t="s">
        <v>31</v>
      </c>
      <c r="M615" t="s">
        <v>22</v>
      </c>
      <c r="N615">
        <f t="shared" si="36"/>
        <v>4583</v>
      </c>
      <c r="O615" t="str">
        <f t="shared" si="37"/>
        <v>Medium Income</v>
      </c>
      <c r="P615">
        <f t="shared" si="38"/>
        <v>35</v>
      </c>
      <c r="Q615" t="str">
        <f t="shared" si="39"/>
        <v>Medium Income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C9873-2E5E-4E81-8887-FA43F30F8E71}">
  <dimension ref="A1:P29"/>
  <sheetViews>
    <sheetView showGridLines="0" zoomScale="80" zoomScaleNormal="80" workbookViewId="0">
      <selection activeCell="N29" sqref="N29"/>
    </sheetView>
  </sheetViews>
  <sheetFormatPr defaultRowHeight="14.4" x14ac:dyDescent="0.3"/>
  <cols>
    <col min="1" max="1" width="16.109375" bestFit="1" customWidth="1"/>
    <col min="2" max="2" width="16.88671875" bestFit="1" customWidth="1"/>
    <col min="3" max="3" width="4" bestFit="1" customWidth="1"/>
    <col min="4" max="4" width="11" bestFit="1" customWidth="1"/>
    <col min="5" max="5" width="16.109375" bestFit="1" customWidth="1"/>
    <col min="6" max="6" width="14.88671875" bestFit="1" customWidth="1"/>
    <col min="7" max="7" width="21.88671875" bestFit="1" customWidth="1"/>
    <col min="8" max="8" width="22.6640625" bestFit="1" customWidth="1"/>
    <col min="9" max="9" width="21.88671875" bestFit="1" customWidth="1"/>
    <col min="10" max="10" width="22.6640625" bestFit="1" customWidth="1"/>
    <col min="11" max="11" width="26.77734375" bestFit="1" customWidth="1"/>
    <col min="12" max="12" width="27.44140625" bestFit="1" customWidth="1"/>
    <col min="13" max="13" width="34" customWidth="1"/>
    <col min="14" max="14" width="12" bestFit="1" customWidth="1"/>
    <col min="15" max="15" width="10" bestFit="1" customWidth="1"/>
  </cols>
  <sheetData>
    <row r="1" spans="1:16" x14ac:dyDescent="0.3">
      <c r="A1" t="s">
        <v>651</v>
      </c>
      <c r="F1" t="s">
        <v>665</v>
      </c>
      <c r="M1" t="s">
        <v>670</v>
      </c>
      <c r="N1" t="s">
        <v>671</v>
      </c>
      <c r="O1" t="s">
        <v>672</v>
      </c>
      <c r="P1" t="s">
        <v>673</v>
      </c>
    </row>
    <row r="2" spans="1:16" x14ac:dyDescent="0.3">
      <c r="A2" s="2" t="s">
        <v>650</v>
      </c>
      <c r="B2" s="2" t="s">
        <v>649</v>
      </c>
      <c r="G2" s="2" t="s">
        <v>649</v>
      </c>
      <c r="M2" t="s">
        <v>674</v>
      </c>
      <c r="N2">
        <v>0</v>
      </c>
      <c r="O2">
        <v>25</v>
      </c>
      <c r="P2" t="s">
        <v>678</v>
      </c>
    </row>
    <row r="3" spans="1:16" x14ac:dyDescent="0.3">
      <c r="A3" s="2" t="s">
        <v>647</v>
      </c>
      <c r="B3" t="s">
        <v>22</v>
      </c>
      <c r="C3" t="s">
        <v>18</v>
      </c>
      <c r="D3" t="s">
        <v>648</v>
      </c>
      <c r="G3" t="s">
        <v>22</v>
      </c>
      <c r="I3" t="s">
        <v>18</v>
      </c>
      <c r="K3" t="s">
        <v>653</v>
      </c>
      <c r="L3" t="s">
        <v>659</v>
      </c>
      <c r="M3" t="s">
        <v>675</v>
      </c>
      <c r="N3">
        <v>26</v>
      </c>
      <c r="O3">
        <v>50</v>
      </c>
      <c r="P3" t="s">
        <v>661</v>
      </c>
    </row>
    <row r="4" spans="1:16" x14ac:dyDescent="0.3">
      <c r="A4" s="3" t="s">
        <v>42</v>
      </c>
      <c r="B4" s="1">
        <v>37</v>
      </c>
      <c r="C4" s="1">
        <v>75</v>
      </c>
      <c r="D4" s="1">
        <v>112</v>
      </c>
      <c r="F4" s="2" t="s">
        <v>647</v>
      </c>
      <c r="G4" t="s">
        <v>652</v>
      </c>
      <c r="H4" t="s">
        <v>660</v>
      </c>
      <c r="I4" t="s">
        <v>652</v>
      </c>
      <c r="J4" t="s">
        <v>660</v>
      </c>
      <c r="M4" t="s">
        <v>676</v>
      </c>
      <c r="N4">
        <v>51</v>
      </c>
      <c r="O4">
        <v>75</v>
      </c>
      <c r="P4" t="s">
        <v>663</v>
      </c>
    </row>
    <row r="5" spans="1:16" x14ac:dyDescent="0.3">
      <c r="A5" s="4" t="s">
        <v>16</v>
      </c>
      <c r="B5" s="1">
        <v>31</v>
      </c>
      <c r="C5" s="1">
        <v>61</v>
      </c>
      <c r="D5" s="1">
        <v>92</v>
      </c>
      <c r="F5" s="3" t="s">
        <v>645</v>
      </c>
      <c r="G5" s="1">
        <v>247</v>
      </c>
      <c r="H5" s="1">
        <v>16302.285714285714</v>
      </c>
      <c r="I5" s="1">
        <v>235.94444444444446</v>
      </c>
      <c r="J5" s="1">
        <v>14064.622222222222</v>
      </c>
      <c r="K5" s="1">
        <v>239.46212121212122</v>
      </c>
      <c r="L5" s="1">
        <v>14776.60606060606</v>
      </c>
      <c r="M5" t="s">
        <v>677</v>
      </c>
      <c r="N5">
        <v>76</v>
      </c>
      <c r="O5">
        <v>100</v>
      </c>
      <c r="P5" t="s">
        <v>662</v>
      </c>
    </row>
    <row r="6" spans="1:16" x14ac:dyDescent="0.3">
      <c r="A6" s="4" t="s">
        <v>25</v>
      </c>
      <c r="B6" s="1">
        <v>6</v>
      </c>
      <c r="C6" s="1">
        <v>14</v>
      </c>
      <c r="D6" s="1">
        <v>20</v>
      </c>
      <c r="F6" s="3" t="s">
        <v>644</v>
      </c>
      <c r="G6" s="1">
        <v>84.7</v>
      </c>
      <c r="H6" s="1">
        <v>2326.25</v>
      </c>
      <c r="I6" s="1">
        <v>74.148148148148152</v>
      </c>
      <c r="J6" s="1">
        <v>2681.6296296296296</v>
      </c>
      <c r="K6" s="1">
        <v>78.638297872340431</v>
      </c>
      <c r="L6" s="1">
        <v>2530.4042553191489</v>
      </c>
    </row>
    <row r="7" spans="1:16" x14ac:dyDescent="0.3">
      <c r="A7" s="3" t="s">
        <v>14</v>
      </c>
      <c r="B7" s="1">
        <v>150</v>
      </c>
      <c r="C7" s="1">
        <v>339</v>
      </c>
      <c r="D7" s="1">
        <v>489</v>
      </c>
      <c r="F7" s="3" t="s">
        <v>643</v>
      </c>
      <c r="G7" s="1">
        <v>130.06923076923076</v>
      </c>
      <c r="H7" s="1">
        <v>5192.0384615384619</v>
      </c>
      <c r="I7" s="1">
        <v>123.52131147540983</v>
      </c>
      <c r="J7" s="1">
        <v>5143.4852459016392</v>
      </c>
      <c r="K7" s="1">
        <v>125.47816091954023</v>
      </c>
      <c r="L7" s="1">
        <v>5157.9954022988504</v>
      </c>
    </row>
    <row r="8" spans="1:16" x14ac:dyDescent="0.3">
      <c r="A8" s="4" t="s">
        <v>16</v>
      </c>
      <c r="B8" s="1">
        <v>105</v>
      </c>
      <c r="C8" s="1">
        <v>271</v>
      </c>
      <c r="D8" s="1">
        <v>376</v>
      </c>
      <c r="F8" s="3" t="s">
        <v>648</v>
      </c>
      <c r="G8" s="1">
        <v>150.921875</v>
      </c>
      <c r="H8" s="1">
        <v>7323.885416666667</v>
      </c>
      <c r="I8" s="1">
        <v>144.3388625592417</v>
      </c>
      <c r="J8" s="1">
        <v>6888.5853080568722</v>
      </c>
      <c r="K8" s="1">
        <v>146.3973941368078</v>
      </c>
      <c r="L8" s="1">
        <v>7024.7052117263847</v>
      </c>
    </row>
    <row r="9" spans="1:16" x14ac:dyDescent="0.3">
      <c r="A9" s="4" t="s">
        <v>25</v>
      </c>
      <c r="B9" s="1">
        <v>45</v>
      </c>
      <c r="C9" s="1">
        <v>68</v>
      </c>
      <c r="D9" s="1">
        <v>113</v>
      </c>
    </row>
    <row r="10" spans="1:16" x14ac:dyDescent="0.3">
      <c r="A10" s="3" t="s">
        <v>646</v>
      </c>
      <c r="B10" s="1">
        <v>5</v>
      </c>
      <c r="C10" s="1">
        <v>8</v>
      </c>
      <c r="D10" s="1">
        <v>13</v>
      </c>
    </row>
    <row r="11" spans="1:16" x14ac:dyDescent="0.3">
      <c r="A11" s="4" t="s">
        <v>16</v>
      </c>
      <c r="B11" s="1">
        <v>4</v>
      </c>
      <c r="C11" s="1">
        <v>8</v>
      </c>
      <c r="D11" s="1">
        <v>12</v>
      </c>
    </row>
    <row r="12" spans="1:16" x14ac:dyDescent="0.3">
      <c r="A12" s="4" t="s">
        <v>25</v>
      </c>
      <c r="B12" s="1">
        <v>1</v>
      </c>
      <c r="C12" s="1"/>
      <c r="D12" s="1">
        <v>1</v>
      </c>
      <c r="M12" s="19" t="s">
        <v>689</v>
      </c>
      <c r="N12" s="12"/>
    </row>
    <row r="13" spans="1:16" x14ac:dyDescent="0.3">
      <c r="A13" s="3" t="s">
        <v>648</v>
      </c>
      <c r="B13" s="1">
        <v>192</v>
      </c>
      <c r="C13" s="1">
        <v>422</v>
      </c>
      <c r="D13" s="1">
        <v>614</v>
      </c>
      <c r="M13" s="13"/>
      <c r="N13" s="14"/>
    </row>
    <row r="14" spans="1:16" x14ac:dyDescent="0.3">
      <c r="A14" t="s">
        <v>654</v>
      </c>
      <c r="M14" s="13" t="s">
        <v>679</v>
      </c>
      <c r="N14" s="14">
        <v>8000</v>
      </c>
    </row>
    <row r="15" spans="1:16" x14ac:dyDescent="0.3">
      <c r="B15" s="2" t="s">
        <v>649</v>
      </c>
      <c r="M15" s="13" t="s">
        <v>680</v>
      </c>
      <c r="N15" s="14">
        <v>1</v>
      </c>
    </row>
    <row r="16" spans="1:16" x14ac:dyDescent="0.3">
      <c r="B16" t="s">
        <v>21</v>
      </c>
      <c r="D16" t="s">
        <v>31</v>
      </c>
      <c r="F16" t="s">
        <v>17</v>
      </c>
      <c r="H16" t="s">
        <v>656</v>
      </c>
      <c r="I16" t="s">
        <v>657</v>
      </c>
      <c r="M16" s="13" t="s">
        <v>681</v>
      </c>
      <c r="N16" s="14" t="s">
        <v>25</v>
      </c>
    </row>
    <row r="17" spans="1:14" x14ac:dyDescent="0.3">
      <c r="A17" s="2" t="s">
        <v>647</v>
      </c>
      <c r="B17" t="s">
        <v>655</v>
      </c>
      <c r="C17" t="s">
        <v>650</v>
      </c>
      <c r="D17" t="s">
        <v>655</v>
      </c>
      <c r="E17" t="s">
        <v>650</v>
      </c>
      <c r="F17" t="s">
        <v>655</v>
      </c>
      <c r="G17" t="s">
        <v>650</v>
      </c>
      <c r="M17" s="13" t="s">
        <v>682</v>
      </c>
      <c r="N17" s="14" t="s">
        <v>21</v>
      </c>
    </row>
    <row r="18" spans="1:14" x14ac:dyDescent="0.3">
      <c r="A18" s="3">
        <v>0</v>
      </c>
      <c r="B18" s="1">
        <v>42</v>
      </c>
      <c r="C18" s="1">
        <v>42</v>
      </c>
      <c r="D18" s="1">
        <v>46</v>
      </c>
      <c r="E18" s="1">
        <v>46</v>
      </c>
      <c r="F18" s="1">
        <v>51</v>
      </c>
      <c r="G18" s="1">
        <v>51</v>
      </c>
      <c r="H18" s="1">
        <v>139</v>
      </c>
      <c r="I18" s="1">
        <v>139</v>
      </c>
      <c r="M18" s="13" t="s">
        <v>683</v>
      </c>
      <c r="N18" s="14">
        <v>150</v>
      </c>
    </row>
    <row r="19" spans="1:14" x14ac:dyDescent="0.3">
      <c r="A19" s="3">
        <v>1</v>
      </c>
      <c r="B19" s="1">
        <v>137</v>
      </c>
      <c r="C19" s="1">
        <v>137</v>
      </c>
      <c r="D19" s="1">
        <v>187</v>
      </c>
      <c r="E19" s="1">
        <v>187</v>
      </c>
      <c r="F19" s="1">
        <v>151</v>
      </c>
      <c r="G19" s="1">
        <v>151</v>
      </c>
      <c r="H19" s="1">
        <v>475</v>
      </c>
      <c r="I19" s="1">
        <v>475</v>
      </c>
      <c r="M19" s="13"/>
      <c r="N19" s="14"/>
    </row>
    <row r="20" spans="1:14" x14ac:dyDescent="0.3">
      <c r="A20" s="3" t="s">
        <v>648</v>
      </c>
      <c r="B20" s="1">
        <v>179</v>
      </c>
      <c r="C20" s="1">
        <v>179</v>
      </c>
      <c r="D20" s="1">
        <v>233</v>
      </c>
      <c r="E20" s="1">
        <v>233</v>
      </c>
      <c r="F20" s="1">
        <v>202</v>
      </c>
      <c r="G20" s="1">
        <v>202</v>
      </c>
      <c r="H20" s="1">
        <v>614</v>
      </c>
      <c r="I20" s="1">
        <v>614</v>
      </c>
      <c r="M20" s="13" t="s">
        <v>684</v>
      </c>
      <c r="N20" s="14"/>
    </row>
    <row r="21" spans="1:14" x14ac:dyDescent="0.3">
      <c r="M21" s="15" t="s">
        <v>685</v>
      </c>
      <c r="N21" s="14">
        <f>(IF(N15=1,40,0))+(IF(N16="Graduate",20,0))+(IF(N14&gt;5000,20,0))+(IF(N17="Urban",10,5))</f>
        <v>65</v>
      </c>
    </row>
    <row r="22" spans="1:14" x14ac:dyDescent="0.3">
      <c r="M22" s="15" t="s">
        <v>686</v>
      </c>
      <c r="N22" s="14" t="str">
        <f>IF(N21&lt;=25,"Very High Risk",IF(N21&lt;=50,"High Risk",IF(N21&lt;=75,"Medium Risk","Low Risk")))</f>
        <v>Medium Risk</v>
      </c>
    </row>
    <row r="23" spans="1:14" x14ac:dyDescent="0.3">
      <c r="A23" t="s">
        <v>664</v>
      </c>
      <c r="M23" s="15" t="s">
        <v>687</v>
      </c>
      <c r="N23" s="14" t="str">
        <f>IF(AND(N15=1,N21&gt;25),"APPROVE","REJECT")</f>
        <v>APPROVE</v>
      </c>
    </row>
    <row r="24" spans="1:14" x14ac:dyDescent="0.3">
      <c r="A24" s="2" t="s">
        <v>650</v>
      </c>
      <c r="B24" s="2" t="s">
        <v>649</v>
      </c>
      <c r="M24" s="15" t="s">
        <v>688</v>
      </c>
      <c r="N24" s="16">
        <f>IF(N23="APPROVE",PMT(0.08/12,360,-N18*1000),"N/A")</f>
        <v>1100.6468608190644</v>
      </c>
    </row>
    <row r="25" spans="1:14" x14ac:dyDescent="0.3">
      <c r="A25" s="2" t="s">
        <v>647</v>
      </c>
      <c r="B25" t="s">
        <v>22</v>
      </c>
      <c r="C25" t="s">
        <v>18</v>
      </c>
      <c r="D25" t="s">
        <v>648</v>
      </c>
      <c r="M25" s="17"/>
      <c r="N25" s="18"/>
    </row>
    <row r="26" spans="1:14" x14ac:dyDescent="0.3">
      <c r="A26" s="3" t="s">
        <v>661</v>
      </c>
      <c r="B26" s="1">
        <v>105</v>
      </c>
      <c r="C26" s="1">
        <v>69</v>
      </c>
      <c r="D26" s="1">
        <v>174</v>
      </c>
    </row>
    <row r="27" spans="1:14" x14ac:dyDescent="0.3">
      <c r="A27" s="3" t="s">
        <v>662</v>
      </c>
      <c r="B27" s="1">
        <v>24</v>
      </c>
      <c r="C27" s="1">
        <v>83</v>
      </c>
      <c r="D27" s="1">
        <v>107</v>
      </c>
    </row>
    <row r="28" spans="1:14" x14ac:dyDescent="0.3">
      <c r="A28" s="3" t="s">
        <v>663</v>
      </c>
      <c r="B28" s="1">
        <v>63</v>
      </c>
      <c r="C28" s="1">
        <v>270</v>
      </c>
      <c r="D28" s="1">
        <v>333</v>
      </c>
    </row>
    <row r="29" spans="1:14" x14ac:dyDescent="0.3">
      <c r="A29" s="3" t="s">
        <v>648</v>
      </c>
      <c r="B29" s="1">
        <v>192</v>
      </c>
      <c r="C29" s="1">
        <v>422</v>
      </c>
      <c r="D29" s="1">
        <v>614</v>
      </c>
    </row>
  </sheetData>
  <dataValidations count="3">
    <dataValidation type="list" allowBlank="1" showInputMessage="1" showErrorMessage="1" sqref="N15" xr:uid="{34DB89C9-4017-4A90-84D6-E4B0D20D1173}">
      <formula1>"0,1"</formula1>
    </dataValidation>
    <dataValidation type="list" allowBlank="1" showInputMessage="1" showErrorMessage="1" sqref="N16" xr:uid="{D2E1A593-CA55-43BA-B73C-3B1C9C7D51FE}">
      <formula1>"Graduate,Not Graduate"</formula1>
    </dataValidation>
    <dataValidation type="list" allowBlank="1" showInputMessage="1" showErrorMessage="1" sqref="N17" xr:uid="{B28B5A86-A485-4717-8A8B-561B0D54D53A}">
      <formula1>"Urban,Semiurban,Rural"</formula1>
    </dataValidation>
  </dataValidation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C6CCC-B868-43E8-8C98-9171AF6FD82E}">
  <dimension ref="A1:V40"/>
  <sheetViews>
    <sheetView showGridLines="0" zoomScale="80" zoomScaleNormal="80" workbookViewId="0">
      <selection activeCell="H18" sqref="H18"/>
    </sheetView>
  </sheetViews>
  <sheetFormatPr defaultRowHeight="14.4" x14ac:dyDescent="0.3"/>
  <cols>
    <col min="1" max="1" width="19.109375" bestFit="1" customWidth="1"/>
    <col min="2" max="2" width="19.6640625" bestFit="1" customWidth="1"/>
    <col min="3" max="3" width="14.5546875" bestFit="1" customWidth="1"/>
    <col min="4" max="4" width="13.109375" bestFit="1" customWidth="1"/>
    <col min="5" max="5" width="18.77734375" bestFit="1" customWidth="1"/>
    <col min="6" max="6" width="13.88671875" bestFit="1" customWidth="1"/>
    <col min="8" max="8" width="26.44140625" bestFit="1" customWidth="1"/>
    <col min="9" max="9" width="19.6640625" bestFit="1" customWidth="1"/>
    <col min="10" max="11" width="13.33203125" bestFit="1" customWidth="1"/>
    <col min="12" max="622" width="9" bestFit="1" customWidth="1"/>
    <col min="623" max="623" width="12" bestFit="1" customWidth="1"/>
  </cols>
  <sheetData>
    <row r="1" spans="1:22" ht="21" x14ac:dyDescent="0.4">
      <c r="A1" s="29" t="s">
        <v>690</v>
      </c>
      <c r="B1" s="30" t="s">
        <v>691</v>
      </c>
      <c r="C1" s="30" t="s">
        <v>692</v>
      </c>
      <c r="D1" s="30" t="s">
        <v>693</v>
      </c>
      <c r="E1" s="30" t="s">
        <v>694</v>
      </c>
      <c r="F1" s="30" t="s">
        <v>695</v>
      </c>
      <c r="G1" s="20"/>
      <c r="H1" s="28" t="s">
        <v>696</v>
      </c>
      <c r="I1" s="20"/>
      <c r="J1" s="20"/>
      <c r="K1" s="20"/>
      <c r="L1" s="20"/>
      <c r="M1" s="20"/>
      <c r="N1" s="20"/>
      <c r="O1" s="20"/>
      <c r="P1" s="20"/>
      <c r="Q1" s="20"/>
      <c r="R1" s="20"/>
      <c r="S1" s="20"/>
      <c r="T1" s="20"/>
      <c r="U1" s="20"/>
      <c r="V1" s="6"/>
    </row>
    <row r="2" spans="1:22" x14ac:dyDescent="0.3">
      <c r="A2" s="21">
        <f>COUNTA('Clean_Data'!A:A)-1</f>
        <v>614</v>
      </c>
      <c r="B2" s="22">
        <f>COUNTIF('Clean_Data'!M:M,"Y")</f>
        <v>422</v>
      </c>
      <c r="C2" s="23">
        <f>COUNTIF('Clean_Data'!M:M,"N")/A2</f>
        <v>0.31270358306188922</v>
      </c>
      <c r="D2" s="24">
        <f>AVERAGE('Clean_Data'!I:I)</f>
        <v>146.41216216216216</v>
      </c>
      <c r="E2" s="22">
        <f>COUNTIF('Clean_Data'!S:S,"High Risk")+COUNTIF('Clean_Data'!S:S,"Very High Risk")</f>
        <v>0</v>
      </c>
      <c r="F2" s="25">
        <f>AVERAGE('Clean_Data'!N:N)</f>
        <v>7024.7050814147224</v>
      </c>
      <c r="G2" s="22"/>
      <c r="H2" s="22"/>
      <c r="I2" s="22"/>
      <c r="J2" s="22"/>
      <c r="K2" s="22"/>
      <c r="L2" s="22"/>
      <c r="M2" s="22"/>
      <c r="N2" s="22"/>
      <c r="O2" s="22"/>
      <c r="P2" s="22"/>
      <c r="Q2" s="22"/>
      <c r="R2" s="22"/>
      <c r="S2" s="22"/>
      <c r="T2" s="22"/>
      <c r="U2" s="22"/>
      <c r="V2" s="8"/>
    </row>
    <row r="3" spans="1:22" x14ac:dyDescent="0.3">
      <c r="A3" s="9"/>
      <c r="B3" s="22"/>
      <c r="C3" s="22"/>
      <c r="D3" s="22"/>
      <c r="E3" s="22"/>
      <c r="F3" s="22"/>
      <c r="G3" s="22"/>
      <c r="H3" s="22"/>
      <c r="I3" s="22"/>
      <c r="J3" s="22"/>
      <c r="K3" s="22"/>
      <c r="L3" s="22"/>
      <c r="M3" s="22"/>
      <c r="N3" s="22"/>
      <c r="O3" s="22"/>
      <c r="P3" s="22"/>
      <c r="Q3" s="22"/>
      <c r="R3" s="22"/>
      <c r="S3" s="22"/>
      <c r="T3" s="22"/>
      <c r="U3" s="22"/>
      <c r="V3" s="8"/>
    </row>
    <row r="4" spans="1:22" ht="15" thickBot="1" x14ac:dyDescent="0.35">
      <c r="A4" s="9"/>
      <c r="B4" s="22"/>
      <c r="C4" s="22"/>
      <c r="D4" s="22"/>
      <c r="E4" s="22"/>
      <c r="F4" s="22"/>
      <c r="G4" s="22"/>
      <c r="H4" s="22"/>
      <c r="I4" s="22"/>
      <c r="J4" s="22"/>
      <c r="K4" s="22"/>
      <c r="L4" s="22"/>
      <c r="M4" s="22"/>
      <c r="N4" s="22"/>
      <c r="O4" s="22"/>
      <c r="P4" s="22"/>
      <c r="Q4" s="22"/>
      <c r="R4" s="22"/>
      <c r="S4" s="22"/>
      <c r="T4" s="22"/>
      <c r="U4" s="22"/>
      <c r="V4" s="8"/>
    </row>
    <row r="5" spans="1:22" ht="18.600000000000001" thickBot="1" x14ac:dyDescent="0.4">
      <c r="A5" s="43" t="s">
        <v>650</v>
      </c>
      <c r="B5" s="43" t="s">
        <v>649</v>
      </c>
      <c r="C5" s="44"/>
      <c r="D5" s="45"/>
      <c r="E5" s="22"/>
      <c r="F5" s="22"/>
      <c r="G5" s="22"/>
      <c r="H5" s="43" t="s">
        <v>650</v>
      </c>
      <c r="I5" s="43" t="s">
        <v>649</v>
      </c>
      <c r="J5" s="44"/>
      <c r="K5" s="45"/>
      <c r="L5" s="22"/>
      <c r="M5" s="22"/>
      <c r="N5" s="22"/>
      <c r="O5" s="22"/>
      <c r="P5" s="22"/>
      <c r="Q5" s="22"/>
      <c r="R5" s="22"/>
      <c r="S5" s="22"/>
      <c r="T5" s="22"/>
      <c r="U5" s="22"/>
      <c r="V5" s="8"/>
    </row>
    <row r="6" spans="1:22" ht="18.600000000000001" thickBot="1" x14ac:dyDescent="0.4">
      <c r="A6" s="43" t="s">
        <v>647</v>
      </c>
      <c r="B6" s="44" t="s">
        <v>22</v>
      </c>
      <c r="C6" s="45" t="s">
        <v>18</v>
      </c>
      <c r="D6" s="46" t="s">
        <v>648</v>
      </c>
      <c r="E6" s="22"/>
      <c r="F6" s="22"/>
      <c r="G6" s="22"/>
      <c r="H6" s="43" t="s">
        <v>647</v>
      </c>
      <c r="I6" s="44" t="s">
        <v>22</v>
      </c>
      <c r="J6" s="45" t="s">
        <v>18</v>
      </c>
      <c r="K6" s="46" t="s">
        <v>648</v>
      </c>
      <c r="L6" s="22"/>
      <c r="M6" s="22"/>
      <c r="N6" s="22"/>
      <c r="O6" s="22"/>
      <c r="P6" s="22"/>
      <c r="Q6" s="22"/>
      <c r="R6" s="22"/>
      <c r="S6" s="22"/>
      <c r="T6" s="22"/>
      <c r="U6" s="22"/>
      <c r="V6" s="8"/>
    </row>
    <row r="7" spans="1:22" x14ac:dyDescent="0.3">
      <c r="A7" s="39" t="s">
        <v>42</v>
      </c>
      <c r="B7" s="34">
        <v>37</v>
      </c>
      <c r="C7" s="35">
        <v>75</v>
      </c>
      <c r="D7" s="36">
        <v>112</v>
      </c>
      <c r="E7" s="22"/>
      <c r="F7" s="22"/>
      <c r="G7" s="22"/>
      <c r="H7" s="39" t="s">
        <v>645</v>
      </c>
      <c r="I7" s="34">
        <v>42</v>
      </c>
      <c r="J7" s="35">
        <v>90</v>
      </c>
      <c r="K7" s="36">
        <v>132</v>
      </c>
      <c r="L7" s="22"/>
      <c r="M7" s="22"/>
      <c r="N7" s="22"/>
      <c r="O7" s="22"/>
      <c r="P7" s="22"/>
      <c r="Q7" s="22"/>
      <c r="R7" s="22"/>
      <c r="S7" s="22"/>
      <c r="T7" s="22"/>
      <c r="U7" s="22"/>
      <c r="V7" s="8"/>
    </row>
    <row r="8" spans="1:22" x14ac:dyDescent="0.3">
      <c r="A8" s="40" t="s">
        <v>14</v>
      </c>
      <c r="B8" s="37">
        <v>150</v>
      </c>
      <c r="C8" s="26">
        <v>339</v>
      </c>
      <c r="D8" s="31">
        <v>489</v>
      </c>
      <c r="E8" s="22"/>
      <c r="F8" s="22"/>
      <c r="G8" s="22"/>
      <c r="H8" s="40" t="s">
        <v>644</v>
      </c>
      <c r="I8" s="37">
        <v>20</v>
      </c>
      <c r="J8" s="26">
        <v>27</v>
      </c>
      <c r="K8" s="31">
        <v>47</v>
      </c>
      <c r="L8" s="22"/>
      <c r="M8" s="22"/>
      <c r="N8" s="22"/>
      <c r="O8" s="22"/>
      <c r="P8" s="22"/>
      <c r="Q8" s="22"/>
      <c r="R8" s="22"/>
      <c r="S8" s="22"/>
      <c r="T8" s="22"/>
      <c r="U8" s="22"/>
      <c r="V8" s="8"/>
    </row>
    <row r="9" spans="1:22" ht="15" thickBot="1" x14ac:dyDescent="0.35">
      <c r="A9" s="41" t="s">
        <v>646</v>
      </c>
      <c r="B9" s="37">
        <v>5</v>
      </c>
      <c r="C9" s="26">
        <v>8</v>
      </c>
      <c r="D9" s="31">
        <v>13</v>
      </c>
      <c r="E9" s="22"/>
      <c r="F9" s="22"/>
      <c r="G9" s="22"/>
      <c r="H9" s="41" t="s">
        <v>643</v>
      </c>
      <c r="I9" s="37">
        <v>130</v>
      </c>
      <c r="J9" s="26">
        <v>305</v>
      </c>
      <c r="K9" s="31">
        <v>435</v>
      </c>
      <c r="L9" s="22"/>
      <c r="M9" s="22"/>
      <c r="N9" s="22"/>
      <c r="O9" s="22"/>
      <c r="P9" s="22"/>
      <c r="Q9" s="22"/>
      <c r="R9" s="22"/>
      <c r="S9" s="22"/>
      <c r="T9" s="22"/>
      <c r="U9" s="22"/>
      <c r="V9" s="8"/>
    </row>
    <row r="10" spans="1:22" ht="15" thickBot="1" x14ac:dyDescent="0.35">
      <c r="A10" s="42" t="s">
        <v>648</v>
      </c>
      <c r="B10" s="38">
        <v>192</v>
      </c>
      <c r="C10" s="32">
        <v>422</v>
      </c>
      <c r="D10" s="33">
        <v>614</v>
      </c>
      <c r="E10" s="22"/>
      <c r="F10" s="22"/>
      <c r="G10" s="22"/>
      <c r="H10" s="42" t="s">
        <v>648</v>
      </c>
      <c r="I10" s="38">
        <v>192</v>
      </c>
      <c r="J10" s="32">
        <v>422</v>
      </c>
      <c r="K10" s="33">
        <v>614</v>
      </c>
      <c r="L10" s="22"/>
      <c r="M10" s="22"/>
      <c r="N10" s="22"/>
      <c r="O10" s="22"/>
      <c r="P10" s="22"/>
      <c r="Q10" s="22"/>
      <c r="R10" s="22"/>
      <c r="S10" s="22"/>
      <c r="T10" s="22"/>
      <c r="U10" s="22"/>
      <c r="V10" s="8"/>
    </row>
    <row r="11" spans="1:22" x14ac:dyDescent="0.3">
      <c r="A11" s="9"/>
      <c r="B11" s="22"/>
      <c r="C11" s="22"/>
      <c r="D11" s="22"/>
      <c r="E11" s="22"/>
      <c r="F11" s="22"/>
      <c r="G11" s="22"/>
      <c r="H11" s="22"/>
      <c r="I11" s="22"/>
      <c r="J11" s="22"/>
      <c r="K11" s="22"/>
      <c r="L11" s="22"/>
      <c r="M11" s="22"/>
      <c r="N11" s="22"/>
      <c r="O11" s="22"/>
      <c r="P11" s="22"/>
      <c r="Q11" s="22"/>
      <c r="R11" s="22"/>
      <c r="S11" s="22"/>
      <c r="T11" s="22"/>
      <c r="U11" s="22"/>
      <c r="V11" s="8"/>
    </row>
    <row r="12" spans="1:22" x14ac:dyDescent="0.3">
      <c r="A12" s="9"/>
      <c r="B12" s="22"/>
      <c r="C12" s="22"/>
      <c r="D12" s="22"/>
      <c r="E12" s="22"/>
      <c r="F12" s="22"/>
      <c r="G12" s="22"/>
      <c r="H12" s="22"/>
      <c r="I12" s="22"/>
      <c r="J12" s="22"/>
      <c r="K12" s="22"/>
      <c r="L12" s="22"/>
      <c r="M12" s="22"/>
      <c r="N12" s="22"/>
      <c r="O12" s="22"/>
      <c r="P12" s="22"/>
      <c r="Q12" s="22"/>
      <c r="R12" s="22"/>
      <c r="S12" s="22"/>
      <c r="T12" s="22"/>
      <c r="U12" s="22"/>
      <c r="V12" s="8"/>
    </row>
    <row r="13" spans="1:22" x14ac:dyDescent="0.3">
      <c r="A13" s="9"/>
      <c r="B13" s="22"/>
      <c r="C13" s="22"/>
      <c r="D13" s="22"/>
      <c r="E13" s="22"/>
      <c r="F13" s="22"/>
      <c r="G13" s="22"/>
      <c r="H13" s="22"/>
      <c r="I13" s="22"/>
      <c r="J13" s="22"/>
      <c r="K13" s="22"/>
      <c r="L13" s="22"/>
      <c r="M13" s="22"/>
      <c r="N13" s="22"/>
      <c r="O13" s="22"/>
      <c r="P13" s="22"/>
      <c r="Q13" s="22"/>
      <c r="R13" s="22"/>
      <c r="S13" s="22"/>
      <c r="T13" s="22"/>
      <c r="U13" s="22"/>
      <c r="V13" s="8"/>
    </row>
    <row r="14" spans="1:22" x14ac:dyDescent="0.3">
      <c r="A14" s="9"/>
      <c r="B14" s="22"/>
      <c r="C14" s="22"/>
      <c r="D14" s="22"/>
      <c r="E14" s="22"/>
      <c r="F14" s="22"/>
      <c r="G14" s="22"/>
      <c r="H14" s="22"/>
      <c r="I14" s="22"/>
      <c r="J14" s="22"/>
      <c r="K14" s="22"/>
      <c r="L14" s="22"/>
      <c r="M14" s="22"/>
      <c r="N14" s="22"/>
      <c r="O14" s="22"/>
      <c r="P14" s="22"/>
      <c r="Q14" s="22"/>
      <c r="R14" s="22"/>
      <c r="S14" s="22"/>
      <c r="T14" s="22"/>
      <c r="U14" s="22"/>
      <c r="V14" s="8"/>
    </row>
    <row r="15" spans="1:22" x14ac:dyDescent="0.3">
      <c r="A15" s="9"/>
      <c r="B15" s="22"/>
      <c r="C15" s="22"/>
      <c r="D15" s="22"/>
      <c r="E15" s="22"/>
      <c r="F15" s="22"/>
      <c r="G15" s="22"/>
      <c r="H15" s="22"/>
      <c r="I15" s="22"/>
      <c r="J15" s="22"/>
      <c r="K15" s="22"/>
      <c r="L15" s="22"/>
      <c r="M15" s="22"/>
      <c r="N15" s="22"/>
      <c r="O15" s="22"/>
      <c r="P15" s="22"/>
      <c r="Q15" s="22"/>
      <c r="R15" s="22"/>
      <c r="S15" s="22"/>
      <c r="T15" s="22"/>
      <c r="U15" s="22"/>
      <c r="V15" s="8"/>
    </row>
    <row r="16" spans="1:22" x14ac:dyDescent="0.3">
      <c r="A16" s="9"/>
      <c r="B16" s="22"/>
      <c r="C16" s="22"/>
      <c r="D16" s="22"/>
      <c r="E16" s="22"/>
      <c r="F16" s="22"/>
      <c r="G16" s="22"/>
      <c r="H16" s="22"/>
      <c r="I16" s="22"/>
      <c r="J16" s="22"/>
      <c r="K16" s="22"/>
      <c r="L16" s="22"/>
      <c r="M16" s="22"/>
      <c r="N16" s="22"/>
      <c r="O16" s="22"/>
      <c r="P16" s="22"/>
      <c r="Q16" s="22"/>
      <c r="R16" s="22"/>
      <c r="S16" s="22"/>
      <c r="T16" s="22"/>
      <c r="U16" s="22"/>
      <c r="V16" s="8"/>
    </row>
    <row r="17" spans="1:22" x14ac:dyDescent="0.3">
      <c r="A17" s="9"/>
      <c r="B17" s="22"/>
      <c r="C17" s="22"/>
      <c r="D17" s="22"/>
      <c r="E17" s="22"/>
      <c r="F17" s="22"/>
      <c r="G17" s="22"/>
      <c r="H17" s="22"/>
      <c r="I17" s="22"/>
      <c r="J17" s="22"/>
      <c r="K17" s="22"/>
      <c r="L17" s="22"/>
      <c r="M17" s="22"/>
      <c r="N17" s="22"/>
      <c r="O17" s="22"/>
      <c r="P17" s="22"/>
      <c r="Q17" s="22"/>
      <c r="R17" s="22"/>
      <c r="S17" s="22"/>
      <c r="T17" s="22"/>
      <c r="U17" s="22"/>
      <c r="V17" s="8"/>
    </row>
    <row r="18" spans="1:22" x14ac:dyDescent="0.3">
      <c r="A18" s="9"/>
      <c r="B18" s="22"/>
      <c r="C18" s="22"/>
      <c r="D18" s="22"/>
      <c r="E18" s="22"/>
      <c r="F18" s="22"/>
      <c r="G18" s="22"/>
      <c r="H18" s="22"/>
      <c r="I18" s="22"/>
      <c r="J18" s="22"/>
      <c r="K18" s="22"/>
      <c r="L18" s="22"/>
      <c r="M18" s="22"/>
      <c r="N18" s="22"/>
      <c r="O18" s="22"/>
      <c r="P18" s="22"/>
      <c r="Q18" s="22"/>
      <c r="R18" s="22"/>
      <c r="S18" s="22"/>
      <c r="T18" s="22"/>
      <c r="U18" s="22"/>
      <c r="V18" s="8"/>
    </row>
    <row r="19" spans="1:22" x14ac:dyDescent="0.3">
      <c r="A19" s="9"/>
      <c r="B19" s="22"/>
      <c r="C19" s="22"/>
      <c r="D19" s="22"/>
      <c r="E19" s="22"/>
      <c r="F19" s="22"/>
      <c r="G19" s="22"/>
      <c r="H19" s="22"/>
      <c r="I19" s="22"/>
      <c r="J19" s="22"/>
      <c r="K19" s="22"/>
      <c r="L19" s="22"/>
      <c r="M19" s="22"/>
      <c r="N19" s="22"/>
      <c r="O19" s="22"/>
      <c r="P19" s="22"/>
      <c r="Q19" s="22"/>
      <c r="R19" s="22"/>
      <c r="S19" s="22"/>
      <c r="T19" s="22"/>
      <c r="U19" s="22"/>
      <c r="V19" s="8"/>
    </row>
    <row r="20" spans="1:22" x14ac:dyDescent="0.3">
      <c r="A20" s="9"/>
      <c r="B20" s="22"/>
      <c r="C20" s="22"/>
      <c r="D20" s="22"/>
      <c r="E20" s="22"/>
      <c r="F20" s="22"/>
      <c r="G20" s="22"/>
      <c r="H20" s="22"/>
      <c r="I20" s="22"/>
      <c r="J20" s="22"/>
      <c r="K20" s="22"/>
      <c r="L20" s="22"/>
      <c r="M20" s="22"/>
      <c r="N20" s="22"/>
      <c r="O20" s="22"/>
      <c r="P20" s="22"/>
      <c r="Q20" s="22"/>
      <c r="R20" s="22"/>
      <c r="S20" s="22"/>
      <c r="T20" s="22"/>
      <c r="U20" s="22"/>
      <c r="V20" s="8"/>
    </row>
    <row r="21" spans="1:22" x14ac:dyDescent="0.3">
      <c r="A21" s="9"/>
      <c r="B21" s="22"/>
      <c r="C21" s="22"/>
      <c r="D21" s="22"/>
      <c r="E21" s="22"/>
      <c r="F21" s="22"/>
      <c r="G21" s="22"/>
      <c r="H21" s="22"/>
      <c r="I21" s="22"/>
      <c r="J21" s="22"/>
      <c r="K21" s="22"/>
      <c r="L21" s="22"/>
      <c r="M21" s="22"/>
      <c r="N21" s="22"/>
      <c r="O21" s="22"/>
      <c r="P21" s="22"/>
      <c r="Q21" s="22"/>
      <c r="R21" s="22"/>
      <c r="S21" s="22"/>
      <c r="T21" s="22"/>
      <c r="U21" s="22"/>
      <c r="V21" s="8"/>
    </row>
    <row r="22" spans="1:22" ht="15" thickBot="1" x14ac:dyDescent="0.35">
      <c r="A22" s="9"/>
      <c r="B22" s="22"/>
      <c r="C22" s="22"/>
      <c r="D22" s="22"/>
      <c r="E22" s="22"/>
      <c r="F22" s="22"/>
      <c r="G22" s="22"/>
      <c r="H22" s="22"/>
      <c r="I22" s="22"/>
      <c r="J22" s="22"/>
      <c r="K22" s="22"/>
      <c r="L22" s="22"/>
      <c r="M22" s="22"/>
      <c r="N22" s="22"/>
      <c r="O22" s="22"/>
      <c r="P22" s="22"/>
      <c r="Q22" s="22"/>
      <c r="R22" s="22"/>
      <c r="S22" s="22"/>
      <c r="T22" s="22"/>
      <c r="U22" s="22"/>
      <c r="V22" s="8"/>
    </row>
    <row r="23" spans="1:22" ht="18.600000000000001" thickBot="1" x14ac:dyDescent="0.4">
      <c r="A23" s="43" t="s">
        <v>647</v>
      </c>
      <c r="B23" s="46" t="s">
        <v>650</v>
      </c>
      <c r="C23" s="22"/>
      <c r="D23" s="22"/>
      <c r="E23" s="22"/>
      <c r="F23" s="22"/>
      <c r="G23" s="22"/>
      <c r="H23" s="43" t="s">
        <v>652</v>
      </c>
      <c r="I23" s="43" t="s">
        <v>649</v>
      </c>
      <c r="J23" s="44"/>
      <c r="K23" s="45"/>
      <c r="L23" s="22"/>
      <c r="M23" s="22"/>
      <c r="N23" s="22"/>
      <c r="O23" s="22"/>
      <c r="P23" s="22"/>
      <c r="Q23" s="22"/>
      <c r="R23" s="22"/>
      <c r="S23" s="22"/>
      <c r="T23" s="22"/>
      <c r="U23" s="22"/>
      <c r="V23" s="8"/>
    </row>
    <row r="24" spans="1:22" ht="18.600000000000001" thickBot="1" x14ac:dyDescent="0.4">
      <c r="A24" s="39" t="s">
        <v>661</v>
      </c>
      <c r="B24" s="47">
        <v>174</v>
      </c>
      <c r="C24" s="22"/>
      <c r="D24" s="22"/>
      <c r="E24" s="22"/>
      <c r="F24" s="22"/>
      <c r="G24" s="22"/>
      <c r="H24" s="43" t="s">
        <v>647</v>
      </c>
      <c r="I24" s="44" t="s">
        <v>22</v>
      </c>
      <c r="J24" s="45" t="s">
        <v>18</v>
      </c>
      <c r="K24" s="46" t="s">
        <v>648</v>
      </c>
      <c r="L24" s="22"/>
      <c r="M24" s="22"/>
      <c r="N24" s="22"/>
      <c r="O24" s="22"/>
      <c r="P24" s="22"/>
      <c r="Q24" s="22"/>
      <c r="R24" s="22"/>
      <c r="S24" s="22"/>
      <c r="T24" s="22"/>
      <c r="U24" s="22"/>
      <c r="V24" s="8"/>
    </row>
    <row r="25" spans="1:22" x14ac:dyDescent="0.3">
      <c r="A25" s="40" t="s">
        <v>662</v>
      </c>
      <c r="B25" s="48">
        <v>107</v>
      </c>
      <c r="C25" s="22"/>
      <c r="D25" s="22"/>
      <c r="E25" s="22"/>
      <c r="F25" s="22"/>
      <c r="G25" s="22"/>
      <c r="H25" s="39" t="s">
        <v>21</v>
      </c>
      <c r="I25" s="34">
        <v>158.18840579710144</v>
      </c>
      <c r="J25" s="35">
        <v>148.19999999999999</v>
      </c>
      <c r="K25" s="36">
        <v>152.05027932960894</v>
      </c>
      <c r="L25" s="22"/>
      <c r="M25" s="22"/>
      <c r="N25" s="22"/>
      <c r="O25" s="22"/>
      <c r="P25" s="22"/>
      <c r="Q25" s="22"/>
      <c r="R25" s="22"/>
      <c r="S25" s="22"/>
      <c r="T25" s="22"/>
      <c r="U25" s="22"/>
      <c r="V25" s="8"/>
    </row>
    <row r="26" spans="1:22" ht="15" thickBot="1" x14ac:dyDescent="0.35">
      <c r="A26" s="41" t="s">
        <v>663</v>
      </c>
      <c r="B26" s="48">
        <v>333</v>
      </c>
      <c r="C26" s="22"/>
      <c r="D26" s="22"/>
      <c r="E26" s="22"/>
      <c r="F26" s="22"/>
      <c r="G26" s="22"/>
      <c r="H26" s="40" t="s">
        <v>31</v>
      </c>
      <c r="I26" s="37">
        <v>154.40740740740742</v>
      </c>
      <c r="J26" s="26">
        <v>142.83240223463687</v>
      </c>
      <c r="K26" s="31">
        <v>145.51502145922746</v>
      </c>
      <c r="L26" s="22"/>
      <c r="M26" s="22"/>
      <c r="N26" s="22"/>
      <c r="O26" s="22"/>
      <c r="P26" s="22"/>
      <c r="Q26" s="22"/>
      <c r="R26" s="22"/>
      <c r="S26" s="22"/>
      <c r="T26" s="22"/>
      <c r="U26" s="22"/>
      <c r="V26" s="8"/>
    </row>
    <row r="27" spans="1:22" ht="15" thickBot="1" x14ac:dyDescent="0.35">
      <c r="A27" s="42" t="s">
        <v>648</v>
      </c>
      <c r="B27" s="49">
        <v>614</v>
      </c>
      <c r="C27" s="22"/>
      <c r="D27" s="22"/>
      <c r="E27" s="22"/>
      <c r="F27" s="22"/>
      <c r="G27" s="22"/>
      <c r="H27" s="41" t="s">
        <v>17</v>
      </c>
      <c r="I27" s="37">
        <v>140.92753623188406</v>
      </c>
      <c r="J27" s="26">
        <v>143.17293233082708</v>
      </c>
      <c r="K27" s="31">
        <v>142.40594059405942</v>
      </c>
      <c r="L27" s="22"/>
      <c r="M27" s="22"/>
      <c r="N27" s="22"/>
      <c r="O27" s="22"/>
      <c r="P27" s="22"/>
      <c r="Q27" s="22"/>
      <c r="R27" s="22"/>
      <c r="S27" s="22"/>
      <c r="T27" s="22"/>
      <c r="U27" s="22"/>
      <c r="V27" s="8"/>
    </row>
    <row r="28" spans="1:22" ht="15" thickBot="1" x14ac:dyDescent="0.35">
      <c r="A28" s="9"/>
      <c r="B28" s="22"/>
      <c r="C28" s="22"/>
      <c r="D28" s="22"/>
      <c r="E28" s="22"/>
      <c r="F28" s="22"/>
      <c r="G28" s="22"/>
      <c r="H28" s="42" t="s">
        <v>648</v>
      </c>
      <c r="I28" s="38">
        <v>150.921875</v>
      </c>
      <c r="J28" s="32">
        <v>144.3388625592417</v>
      </c>
      <c r="K28" s="33">
        <v>146.3973941368078</v>
      </c>
      <c r="L28" s="22"/>
      <c r="M28" s="22"/>
      <c r="N28" s="22"/>
      <c r="O28" s="22"/>
      <c r="P28" s="22"/>
      <c r="Q28" s="22"/>
      <c r="R28" s="22"/>
      <c r="S28" s="22"/>
      <c r="T28" s="22"/>
      <c r="U28" s="22"/>
      <c r="V28" s="8"/>
    </row>
    <row r="29" spans="1:22" x14ac:dyDescent="0.3">
      <c r="A29" s="9"/>
      <c r="B29" s="22"/>
      <c r="C29" s="22"/>
      <c r="D29" s="22"/>
      <c r="E29" s="22"/>
      <c r="F29" s="22"/>
      <c r="G29" s="22"/>
      <c r="H29" s="22"/>
      <c r="I29" s="22"/>
      <c r="J29" s="22"/>
      <c r="K29" s="22"/>
      <c r="L29" s="22"/>
      <c r="M29" s="22"/>
      <c r="N29" s="22"/>
      <c r="O29" s="22"/>
      <c r="P29" s="22"/>
      <c r="Q29" s="22"/>
      <c r="R29" s="22"/>
      <c r="S29" s="22"/>
      <c r="T29" s="22"/>
      <c r="U29" s="22"/>
      <c r="V29" s="8"/>
    </row>
    <row r="30" spans="1:22" x14ac:dyDescent="0.3">
      <c r="A30" s="9"/>
      <c r="B30" s="22"/>
      <c r="C30" s="22"/>
      <c r="D30" s="22"/>
      <c r="E30" s="22"/>
      <c r="F30" s="22"/>
      <c r="G30" s="22"/>
      <c r="H30" s="22"/>
      <c r="I30" s="22"/>
      <c r="J30" s="22"/>
      <c r="K30" s="22"/>
      <c r="L30" s="22"/>
      <c r="M30" s="22"/>
      <c r="N30" s="22"/>
      <c r="O30" s="22"/>
      <c r="P30" s="22"/>
      <c r="Q30" s="22"/>
      <c r="R30" s="22"/>
      <c r="S30" s="22"/>
      <c r="T30" s="22"/>
      <c r="U30" s="22"/>
      <c r="V30" s="8"/>
    </row>
    <row r="31" spans="1:22" x14ac:dyDescent="0.3">
      <c r="A31" s="9"/>
      <c r="B31" s="22"/>
      <c r="C31" s="22"/>
      <c r="D31" s="22"/>
      <c r="E31" s="22"/>
      <c r="F31" s="22"/>
      <c r="G31" s="22"/>
      <c r="H31" s="22"/>
      <c r="I31" s="22"/>
      <c r="J31" s="22"/>
      <c r="K31" s="22"/>
      <c r="L31" s="22"/>
      <c r="M31" s="22"/>
      <c r="N31" s="22"/>
      <c r="O31" s="22"/>
      <c r="P31" s="22"/>
      <c r="Q31" s="22"/>
      <c r="R31" s="22"/>
      <c r="S31" s="22"/>
      <c r="T31" s="22"/>
      <c r="U31" s="22"/>
      <c r="V31" s="8"/>
    </row>
    <row r="32" spans="1:22" x14ac:dyDescent="0.3">
      <c r="A32" s="9"/>
      <c r="B32" s="22"/>
      <c r="C32" s="22"/>
      <c r="D32" s="22"/>
      <c r="E32" s="22"/>
      <c r="F32" s="22"/>
      <c r="G32" s="22"/>
      <c r="H32" s="22"/>
      <c r="I32" s="22"/>
      <c r="J32" s="22"/>
      <c r="K32" s="22"/>
      <c r="L32" s="22"/>
      <c r="M32" s="22"/>
      <c r="N32" s="22"/>
      <c r="O32" s="22"/>
      <c r="P32" s="22"/>
      <c r="Q32" s="22"/>
      <c r="R32" s="22"/>
      <c r="S32" s="22"/>
      <c r="T32" s="22"/>
      <c r="U32" s="22"/>
      <c r="V32" s="8"/>
    </row>
    <row r="33" spans="1:22" x14ac:dyDescent="0.3">
      <c r="A33" s="9"/>
      <c r="B33" s="22"/>
      <c r="C33" s="22"/>
      <c r="D33" s="22"/>
      <c r="E33" s="22"/>
      <c r="F33" s="22"/>
      <c r="G33" s="22"/>
      <c r="H33" s="22"/>
      <c r="I33" s="22"/>
      <c r="J33" s="22"/>
      <c r="K33" s="22"/>
      <c r="L33" s="22"/>
      <c r="M33" s="22"/>
      <c r="N33" s="22"/>
      <c r="O33" s="22"/>
      <c r="P33" s="22"/>
      <c r="Q33" s="22"/>
      <c r="R33" s="22"/>
      <c r="S33" s="22"/>
      <c r="T33" s="22"/>
      <c r="U33" s="22"/>
      <c r="V33" s="8"/>
    </row>
    <row r="34" spans="1:22" x14ac:dyDescent="0.3">
      <c r="A34" s="9"/>
      <c r="B34" s="22"/>
      <c r="C34" s="22"/>
      <c r="D34" s="22"/>
      <c r="E34" s="22"/>
      <c r="F34" s="22"/>
      <c r="G34" s="22"/>
      <c r="H34" s="22"/>
      <c r="I34" s="22"/>
      <c r="J34" s="22"/>
      <c r="K34" s="22"/>
      <c r="L34" s="22"/>
      <c r="M34" s="22"/>
      <c r="N34" s="22"/>
      <c r="O34" s="22"/>
      <c r="P34" s="22"/>
      <c r="Q34" s="22"/>
      <c r="R34" s="22"/>
      <c r="S34" s="22"/>
      <c r="T34" s="22"/>
      <c r="U34" s="22"/>
      <c r="V34" s="8"/>
    </row>
    <row r="35" spans="1:22" x14ac:dyDescent="0.3">
      <c r="A35" s="9"/>
      <c r="B35" s="22"/>
      <c r="C35" s="22"/>
      <c r="D35" s="22"/>
      <c r="E35" s="22"/>
      <c r="F35" s="22"/>
      <c r="G35" s="22"/>
      <c r="H35" s="22"/>
      <c r="I35" s="22"/>
      <c r="J35" s="22"/>
      <c r="K35" s="22"/>
      <c r="L35" s="22"/>
      <c r="M35" s="22"/>
      <c r="N35" s="22"/>
      <c r="O35" s="22"/>
      <c r="P35" s="22"/>
      <c r="Q35" s="22"/>
      <c r="R35" s="22"/>
      <c r="S35" s="22"/>
      <c r="T35" s="22"/>
      <c r="U35" s="22"/>
      <c r="V35" s="8"/>
    </row>
    <row r="36" spans="1:22" x14ac:dyDescent="0.3">
      <c r="A36" s="9"/>
      <c r="B36" s="22"/>
      <c r="C36" s="22"/>
      <c r="D36" s="22"/>
      <c r="E36" s="22"/>
      <c r="F36" s="22"/>
      <c r="G36" s="22"/>
      <c r="H36" s="22"/>
      <c r="I36" s="22"/>
      <c r="J36" s="22"/>
      <c r="K36" s="22"/>
      <c r="L36" s="22"/>
      <c r="M36" s="22"/>
      <c r="N36" s="22"/>
      <c r="O36" s="22"/>
      <c r="P36" s="22"/>
      <c r="Q36" s="22"/>
      <c r="R36" s="22"/>
      <c r="S36" s="22"/>
      <c r="T36" s="22"/>
      <c r="U36" s="22"/>
      <c r="V36" s="8"/>
    </row>
    <row r="37" spans="1:22" x14ac:dyDescent="0.3">
      <c r="A37" s="9"/>
      <c r="B37" s="22"/>
      <c r="C37" s="22"/>
      <c r="D37" s="22"/>
      <c r="E37" s="22"/>
      <c r="F37" s="22"/>
      <c r="G37" s="22"/>
      <c r="H37" s="22"/>
      <c r="I37" s="22"/>
      <c r="J37" s="22"/>
      <c r="K37" s="22"/>
      <c r="L37" s="22"/>
      <c r="M37" s="22"/>
      <c r="N37" s="22"/>
      <c r="O37" s="22"/>
      <c r="P37" s="22"/>
      <c r="Q37" s="22"/>
      <c r="R37" s="22"/>
      <c r="S37" s="22"/>
      <c r="T37" s="22"/>
      <c r="U37" s="22"/>
      <c r="V37" s="8"/>
    </row>
    <row r="38" spans="1:22" x14ac:dyDescent="0.3">
      <c r="A38" s="9"/>
      <c r="B38" s="22"/>
      <c r="C38" s="22"/>
      <c r="D38" s="22"/>
      <c r="E38" s="22"/>
      <c r="F38" s="22"/>
      <c r="G38" s="22"/>
      <c r="H38" s="22"/>
      <c r="I38" s="22"/>
      <c r="J38" s="22"/>
      <c r="K38" s="22"/>
      <c r="L38" s="22"/>
      <c r="M38" s="22"/>
      <c r="N38" s="22"/>
      <c r="O38" s="22"/>
      <c r="P38" s="22"/>
      <c r="Q38" s="22"/>
      <c r="R38" s="22"/>
      <c r="S38" s="22"/>
      <c r="T38" s="22"/>
      <c r="U38" s="22"/>
      <c r="V38" s="8"/>
    </row>
    <row r="39" spans="1:22" x14ac:dyDescent="0.3">
      <c r="A39" s="9"/>
      <c r="B39" s="22"/>
      <c r="C39" s="22"/>
      <c r="D39" s="22"/>
      <c r="E39" s="22"/>
      <c r="F39" s="22"/>
      <c r="G39" s="22"/>
      <c r="H39" s="22"/>
      <c r="I39" s="22"/>
      <c r="J39" s="22"/>
      <c r="K39" s="22"/>
      <c r="L39" s="22"/>
      <c r="M39" s="22"/>
      <c r="N39" s="22"/>
      <c r="O39" s="22"/>
      <c r="P39" s="22"/>
      <c r="Q39" s="22"/>
      <c r="R39" s="22"/>
      <c r="S39" s="22"/>
      <c r="T39" s="22"/>
      <c r="U39" s="22"/>
      <c r="V39" s="8"/>
    </row>
    <row r="40" spans="1:22" ht="15" thickBot="1" x14ac:dyDescent="0.35">
      <c r="A40" s="10"/>
      <c r="B40" s="27"/>
      <c r="C40" s="27"/>
      <c r="D40" s="27"/>
      <c r="E40" s="27"/>
      <c r="F40" s="27"/>
      <c r="G40" s="27"/>
      <c r="H40" s="27"/>
      <c r="I40" s="27"/>
      <c r="J40" s="27"/>
      <c r="K40" s="27"/>
      <c r="L40" s="27"/>
      <c r="M40" s="27"/>
      <c r="N40" s="27"/>
      <c r="O40" s="27"/>
      <c r="P40" s="27"/>
      <c r="Q40" s="27"/>
      <c r="R40" s="27"/>
      <c r="S40" s="27"/>
      <c r="T40" s="27"/>
      <c r="U40" s="27"/>
      <c r="V40" s="11"/>
    </row>
  </sheetData>
  <conditionalFormatting sqref="A2:F2">
    <cfRule type="dataBar" priority="2">
      <dataBar>
        <cfvo type="min"/>
        <cfvo type="max"/>
        <color rgb="FF638EC6"/>
      </dataBar>
      <extLst>
        <ext xmlns:x14="http://schemas.microsoft.com/office/spreadsheetml/2009/9/main" uri="{B025F937-C7B1-47D3-B67F-A62EFF666E3E}">
          <x14:id>{A8F82F2E-836A-4E56-BC89-63065072725A}</x14:id>
        </ext>
      </extLst>
    </cfRule>
  </conditionalFormatting>
  <conditionalFormatting sqref="C2">
    <cfRule type="colorScale" priority="1">
      <colorScale>
        <cfvo type="min"/>
        <cfvo type="percentile" val="50"/>
        <cfvo type="max"/>
        <color rgb="FF63BE7B"/>
        <color rgb="FFFFEB84"/>
        <color rgb="FFF8696B"/>
      </colorScale>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A8F82F2E-836A-4E56-BC89-63065072725A}">
            <x14:dataBar minLength="0" maxLength="100" border="1" negativeBarBorderColorSameAsPositive="0">
              <x14:cfvo type="autoMin"/>
              <x14:cfvo type="autoMax"/>
              <x14:borderColor rgb="FF638EC6"/>
              <x14:negativeFillColor rgb="FFFF0000"/>
              <x14:negativeBorderColor rgb="FFFF0000"/>
              <x14:axisColor rgb="FF000000"/>
            </x14:dataBar>
          </x14:cfRule>
          <xm:sqref>A2:F2</xm:sqref>
        </x14:conditionalFormatting>
      </x14:conditionalFormattings>
    </ex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5F61-E33B-4EB7-B1BD-9A4F0B97C2B0}">
  <dimension ref="A1:U161"/>
  <sheetViews>
    <sheetView showGridLines="0" topLeftCell="A101" workbookViewId="0">
      <selection activeCell="B163" sqref="B163"/>
    </sheetView>
  </sheetViews>
  <sheetFormatPr defaultRowHeight="14.4" x14ac:dyDescent="0.3"/>
  <sheetData>
    <row r="1" spans="1:21" ht="15" thickBot="1" x14ac:dyDescent="0.35"/>
    <row r="2" spans="1:21" ht="31.2" x14ac:dyDescent="0.3">
      <c r="A2" s="56" t="s">
        <v>697</v>
      </c>
      <c r="B2" s="20"/>
      <c r="C2" s="20"/>
      <c r="D2" s="20"/>
      <c r="E2" s="20"/>
      <c r="F2" s="20"/>
      <c r="G2" s="20"/>
      <c r="H2" s="20"/>
      <c r="I2" s="20"/>
      <c r="J2" s="20"/>
      <c r="K2" s="20"/>
      <c r="L2" s="20"/>
      <c r="M2" s="20"/>
      <c r="N2" s="20"/>
      <c r="O2" s="20"/>
      <c r="P2" s="20"/>
      <c r="Q2" s="20"/>
      <c r="R2" s="20"/>
      <c r="S2" s="20"/>
      <c r="T2" s="20"/>
      <c r="U2" s="6"/>
    </row>
    <row r="3" spans="1:21" x14ac:dyDescent="0.3">
      <c r="A3" s="9"/>
      <c r="B3" s="22"/>
      <c r="C3" s="22"/>
      <c r="D3" s="22"/>
      <c r="E3" s="22"/>
      <c r="F3" s="22"/>
      <c r="G3" s="22"/>
      <c r="H3" s="22"/>
      <c r="I3" s="22"/>
      <c r="J3" s="22"/>
      <c r="K3" s="22"/>
      <c r="L3" s="22"/>
      <c r="M3" s="22"/>
      <c r="N3" s="22"/>
      <c r="O3" s="22"/>
      <c r="P3" s="22"/>
      <c r="Q3" s="22"/>
      <c r="R3" s="22"/>
      <c r="S3" s="22"/>
      <c r="T3" s="22"/>
      <c r="U3" s="8"/>
    </row>
    <row r="4" spans="1:21" x14ac:dyDescent="0.3">
      <c r="A4" s="7" t="s">
        <v>796</v>
      </c>
      <c r="B4" s="22"/>
      <c r="C4" s="22"/>
      <c r="D4" s="22"/>
      <c r="E4" s="22"/>
      <c r="F4" s="22"/>
      <c r="G4" s="22"/>
      <c r="H4" s="22"/>
      <c r="I4" s="22"/>
      <c r="J4" s="22"/>
      <c r="K4" s="22"/>
      <c r="L4" s="22"/>
      <c r="M4" s="22"/>
      <c r="N4" s="22"/>
      <c r="O4" s="22"/>
      <c r="P4" s="22"/>
      <c r="Q4" s="22"/>
      <c r="R4" s="22"/>
      <c r="S4" s="22"/>
      <c r="T4" s="22"/>
      <c r="U4" s="8"/>
    </row>
    <row r="5" spans="1:21" x14ac:dyDescent="0.3">
      <c r="A5" s="7" t="s">
        <v>797</v>
      </c>
      <c r="B5" s="22"/>
      <c r="C5" s="22"/>
      <c r="D5" s="22"/>
      <c r="E5" s="22"/>
      <c r="F5" s="22"/>
      <c r="G5" s="22"/>
      <c r="H5" s="22"/>
      <c r="I5" s="22"/>
      <c r="J5" s="22"/>
      <c r="K5" s="22"/>
      <c r="L5" s="22"/>
      <c r="M5" s="22"/>
      <c r="N5" s="22"/>
      <c r="O5" s="22"/>
      <c r="P5" s="22"/>
      <c r="Q5" s="22"/>
      <c r="R5" s="22"/>
      <c r="S5" s="22"/>
      <c r="T5" s="22"/>
      <c r="U5" s="8"/>
    </row>
    <row r="6" spans="1:21" x14ac:dyDescent="0.3">
      <c r="A6" s="7" t="s">
        <v>698</v>
      </c>
      <c r="B6" s="22"/>
      <c r="C6" s="22"/>
      <c r="D6" s="22"/>
      <c r="E6" s="22"/>
      <c r="F6" s="22"/>
      <c r="G6" s="22"/>
      <c r="H6" s="22"/>
      <c r="I6" s="22"/>
      <c r="J6" s="22"/>
      <c r="K6" s="22"/>
      <c r="L6" s="22"/>
      <c r="M6" s="22"/>
      <c r="N6" s="22"/>
      <c r="O6" s="22"/>
      <c r="P6" s="22"/>
      <c r="Q6" s="22"/>
      <c r="R6" s="22"/>
      <c r="S6" s="22"/>
      <c r="T6" s="22"/>
      <c r="U6" s="8"/>
    </row>
    <row r="7" spans="1:21" x14ac:dyDescent="0.3">
      <c r="A7" s="9"/>
      <c r="B7" s="22"/>
      <c r="C7" s="22"/>
      <c r="D7" s="22"/>
      <c r="E7" s="22"/>
      <c r="F7" s="22"/>
      <c r="G7" s="22"/>
      <c r="H7" s="22"/>
      <c r="I7" s="22"/>
      <c r="J7" s="22"/>
      <c r="K7" s="22"/>
      <c r="L7" s="22"/>
      <c r="M7" s="22"/>
      <c r="N7" s="22"/>
      <c r="O7" s="22"/>
      <c r="P7" s="22"/>
      <c r="Q7" s="22"/>
      <c r="R7" s="22"/>
      <c r="S7" s="22"/>
      <c r="T7" s="22"/>
      <c r="U7" s="8"/>
    </row>
    <row r="8" spans="1:21" x14ac:dyDescent="0.3">
      <c r="A8" s="9"/>
      <c r="B8" s="22"/>
      <c r="C8" s="22"/>
      <c r="D8" s="22"/>
      <c r="E8" s="22"/>
      <c r="F8" s="22"/>
      <c r="G8" s="22"/>
      <c r="H8" s="22"/>
      <c r="I8" s="22"/>
      <c r="J8" s="22"/>
      <c r="K8" s="22"/>
      <c r="L8" s="22"/>
      <c r="M8" s="22"/>
      <c r="N8" s="22"/>
      <c r="O8" s="22"/>
      <c r="P8" s="22"/>
      <c r="Q8" s="22"/>
      <c r="R8" s="22"/>
      <c r="S8" s="22"/>
      <c r="T8" s="22"/>
      <c r="U8" s="8"/>
    </row>
    <row r="9" spans="1:21" x14ac:dyDescent="0.3">
      <c r="A9" s="9"/>
      <c r="B9" s="22"/>
      <c r="C9" s="22"/>
      <c r="D9" s="22"/>
      <c r="E9" s="22"/>
      <c r="F9" s="22"/>
      <c r="G9" s="22"/>
      <c r="H9" s="22"/>
      <c r="I9" s="22"/>
      <c r="J9" s="22"/>
      <c r="K9" s="22"/>
      <c r="L9" s="22"/>
      <c r="M9" s="22"/>
      <c r="N9" s="22"/>
      <c r="O9" s="22"/>
      <c r="P9" s="22"/>
      <c r="Q9" s="22"/>
      <c r="R9" s="22"/>
      <c r="S9" s="22"/>
      <c r="T9" s="22"/>
      <c r="U9" s="8"/>
    </row>
    <row r="10" spans="1:21" ht="23.4" x14ac:dyDescent="0.3">
      <c r="A10" s="52" t="s">
        <v>699</v>
      </c>
      <c r="B10" s="22"/>
      <c r="C10" s="22"/>
      <c r="D10" s="22"/>
      <c r="E10" s="22"/>
      <c r="F10" s="22"/>
      <c r="G10" s="22"/>
      <c r="H10" s="22"/>
      <c r="I10" s="22"/>
      <c r="J10" s="22"/>
      <c r="K10" s="22"/>
      <c r="L10" s="22"/>
      <c r="M10" s="22"/>
      <c r="N10" s="22"/>
      <c r="O10" s="22"/>
      <c r="P10" s="22"/>
      <c r="Q10" s="22"/>
      <c r="R10" s="22"/>
      <c r="S10" s="22"/>
      <c r="T10" s="22"/>
      <c r="U10" s="8"/>
    </row>
    <row r="11" spans="1:21" x14ac:dyDescent="0.3">
      <c r="A11" s="9"/>
      <c r="B11" s="22"/>
      <c r="C11" s="22"/>
      <c r="D11" s="22"/>
      <c r="E11" s="22"/>
      <c r="F11" s="22"/>
      <c r="G11" s="22"/>
      <c r="H11" s="22"/>
      <c r="I11" s="22"/>
      <c r="J11" s="22"/>
      <c r="K11" s="22"/>
      <c r="L11" s="22"/>
      <c r="M11" s="22"/>
      <c r="N11" s="22"/>
      <c r="O11" s="22"/>
      <c r="P11" s="22"/>
      <c r="Q11" s="22"/>
      <c r="R11" s="22"/>
      <c r="S11" s="22"/>
      <c r="T11" s="22"/>
      <c r="U11" s="8"/>
    </row>
    <row r="12" spans="1:21" x14ac:dyDescent="0.3">
      <c r="A12" s="9" t="s">
        <v>700</v>
      </c>
      <c r="B12" s="22"/>
      <c r="C12" s="22"/>
      <c r="D12" s="22"/>
      <c r="E12" s="22"/>
      <c r="F12" s="22"/>
      <c r="G12" s="22"/>
      <c r="H12" s="22"/>
      <c r="I12" s="22"/>
      <c r="J12" s="22"/>
      <c r="K12" s="22"/>
      <c r="L12" s="22"/>
      <c r="M12" s="22"/>
      <c r="N12" s="22"/>
      <c r="O12" s="22"/>
      <c r="P12" s="22"/>
      <c r="Q12" s="22"/>
      <c r="R12" s="22"/>
      <c r="S12" s="22"/>
      <c r="T12" s="22"/>
      <c r="U12" s="8"/>
    </row>
    <row r="13" spans="1:21" x14ac:dyDescent="0.3">
      <c r="A13" s="9"/>
      <c r="B13" s="22"/>
      <c r="C13" s="22"/>
      <c r="D13" s="22"/>
      <c r="E13" s="22"/>
      <c r="F13" s="22"/>
      <c r="G13" s="22"/>
      <c r="H13" s="22"/>
      <c r="I13" s="22"/>
      <c r="J13" s="22"/>
      <c r="K13" s="22"/>
      <c r="L13" s="22"/>
      <c r="M13" s="22"/>
      <c r="N13" s="22"/>
      <c r="O13" s="22"/>
      <c r="P13" s="22"/>
      <c r="Q13" s="22"/>
      <c r="R13" s="22"/>
      <c r="S13" s="22"/>
      <c r="T13" s="22"/>
      <c r="U13" s="8"/>
    </row>
    <row r="14" spans="1:21" ht="18" x14ac:dyDescent="0.3">
      <c r="A14" s="50" t="s">
        <v>701</v>
      </c>
      <c r="B14" s="22"/>
      <c r="C14" s="22"/>
      <c r="D14" s="22"/>
      <c r="E14" s="22"/>
      <c r="F14" s="22"/>
      <c r="G14" s="22"/>
      <c r="H14" s="22"/>
      <c r="I14" s="22"/>
      <c r="J14" s="22"/>
      <c r="K14" s="22"/>
      <c r="L14" s="22"/>
      <c r="M14" s="22"/>
      <c r="N14" s="22"/>
      <c r="O14" s="22"/>
      <c r="P14" s="22"/>
      <c r="Q14" s="22"/>
      <c r="R14" s="22"/>
      <c r="S14" s="22"/>
      <c r="T14" s="22"/>
      <c r="U14" s="8"/>
    </row>
    <row r="15" spans="1:21" x14ac:dyDescent="0.3">
      <c r="A15" s="9"/>
      <c r="B15" s="22"/>
      <c r="C15" s="22"/>
      <c r="D15" s="22"/>
      <c r="E15" s="22"/>
      <c r="F15" s="22"/>
      <c r="G15" s="22"/>
      <c r="H15" s="22"/>
      <c r="I15" s="22"/>
      <c r="J15" s="22"/>
      <c r="K15" s="22"/>
      <c r="L15" s="22"/>
      <c r="M15" s="22"/>
      <c r="N15" s="22"/>
      <c r="O15" s="22"/>
      <c r="P15" s="22"/>
      <c r="Q15" s="22"/>
      <c r="R15" s="22"/>
      <c r="S15" s="22"/>
      <c r="T15" s="22"/>
      <c r="U15" s="8"/>
    </row>
    <row r="16" spans="1:21" x14ac:dyDescent="0.3">
      <c r="A16" s="7" t="s">
        <v>702</v>
      </c>
      <c r="B16" s="22"/>
      <c r="C16" s="22"/>
      <c r="D16" s="22"/>
      <c r="E16" s="22"/>
      <c r="F16" s="22"/>
      <c r="G16" s="22"/>
      <c r="H16" s="22"/>
      <c r="I16" s="22"/>
      <c r="J16" s="22"/>
      <c r="K16" s="22"/>
      <c r="L16" s="22"/>
      <c r="M16" s="22"/>
      <c r="N16" s="22"/>
      <c r="O16" s="22"/>
      <c r="P16" s="22"/>
      <c r="Q16" s="22"/>
      <c r="R16" s="22"/>
      <c r="S16" s="22"/>
      <c r="T16" s="22"/>
      <c r="U16" s="8"/>
    </row>
    <row r="17" spans="1:21" x14ac:dyDescent="0.3">
      <c r="A17" s="51"/>
      <c r="B17" s="22"/>
      <c r="C17" s="22"/>
      <c r="D17" s="22"/>
      <c r="E17" s="22"/>
      <c r="F17" s="22"/>
      <c r="G17" s="22"/>
      <c r="H17" s="22"/>
      <c r="I17" s="22"/>
      <c r="J17" s="22"/>
      <c r="K17" s="22"/>
      <c r="L17" s="22"/>
      <c r="M17" s="22"/>
      <c r="N17" s="22"/>
      <c r="O17" s="22"/>
      <c r="P17" s="22"/>
      <c r="Q17" s="22"/>
      <c r="R17" s="22"/>
      <c r="S17" s="22"/>
      <c r="T17" s="22"/>
      <c r="U17" s="8"/>
    </row>
    <row r="18" spans="1:21" x14ac:dyDescent="0.3">
      <c r="A18" s="51" t="s">
        <v>703</v>
      </c>
      <c r="B18" s="22"/>
      <c r="C18" s="22"/>
      <c r="D18" s="22"/>
      <c r="E18" s="22"/>
      <c r="F18" s="22"/>
      <c r="G18" s="22"/>
      <c r="H18" s="22"/>
      <c r="I18" s="22"/>
      <c r="J18" s="22"/>
      <c r="K18" s="22"/>
      <c r="L18" s="22"/>
      <c r="M18" s="22"/>
      <c r="N18" s="22"/>
      <c r="O18" s="22"/>
      <c r="P18" s="22"/>
      <c r="Q18" s="22"/>
      <c r="R18" s="22"/>
      <c r="S18" s="22"/>
      <c r="T18" s="22"/>
      <c r="U18" s="8"/>
    </row>
    <row r="19" spans="1:21" x14ac:dyDescent="0.3">
      <c r="A19" s="51" t="s">
        <v>704</v>
      </c>
      <c r="B19" s="22"/>
      <c r="C19" s="22"/>
      <c r="D19" s="22"/>
      <c r="E19" s="22"/>
      <c r="F19" s="22"/>
      <c r="G19" s="22"/>
      <c r="H19" s="22"/>
      <c r="I19" s="22"/>
      <c r="J19" s="22"/>
      <c r="K19" s="22"/>
      <c r="L19" s="22"/>
      <c r="M19" s="22"/>
      <c r="N19" s="22"/>
      <c r="O19" s="22"/>
      <c r="P19" s="22"/>
      <c r="Q19" s="22"/>
      <c r="R19" s="22"/>
      <c r="S19" s="22"/>
      <c r="T19" s="22"/>
      <c r="U19" s="8"/>
    </row>
    <row r="20" spans="1:21" x14ac:dyDescent="0.3">
      <c r="A20" s="51" t="s">
        <v>705</v>
      </c>
      <c r="B20" s="22"/>
      <c r="C20" s="22"/>
      <c r="D20" s="22"/>
      <c r="E20" s="22"/>
      <c r="F20" s="22"/>
      <c r="G20" s="22"/>
      <c r="H20" s="22"/>
      <c r="I20" s="22"/>
      <c r="J20" s="22"/>
      <c r="K20" s="22"/>
      <c r="L20" s="22"/>
      <c r="M20" s="22"/>
      <c r="N20" s="22"/>
      <c r="O20" s="22"/>
      <c r="P20" s="22"/>
      <c r="Q20" s="22"/>
      <c r="R20" s="22"/>
      <c r="S20" s="22"/>
      <c r="T20" s="22"/>
      <c r="U20" s="8"/>
    </row>
    <row r="21" spans="1:21" x14ac:dyDescent="0.3">
      <c r="A21" s="51" t="s">
        <v>706</v>
      </c>
      <c r="B21" s="22"/>
      <c r="C21" s="22"/>
      <c r="D21" s="22"/>
      <c r="E21" s="22"/>
      <c r="F21" s="22"/>
      <c r="G21" s="22"/>
      <c r="H21" s="22"/>
      <c r="I21" s="22"/>
      <c r="J21" s="22"/>
      <c r="K21" s="22"/>
      <c r="L21" s="22"/>
      <c r="M21" s="22"/>
      <c r="N21" s="22"/>
      <c r="O21" s="22"/>
      <c r="P21" s="22"/>
      <c r="Q21" s="22"/>
      <c r="R21" s="22"/>
      <c r="S21" s="22"/>
      <c r="T21" s="22"/>
      <c r="U21" s="8"/>
    </row>
    <row r="22" spans="1:21" x14ac:dyDescent="0.3">
      <c r="A22" s="9"/>
      <c r="B22" s="22"/>
      <c r="C22" s="22"/>
      <c r="D22" s="22"/>
      <c r="E22" s="22"/>
      <c r="F22" s="22"/>
      <c r="G22" s="22"/>
      <c r="H22" s="22"/>
      <c r="I22" s="22"/>
      <c r="J22" s="22"/>
      <c r="K22" s="22"/>
      <c r="L22" s="22"/>
      <c r="M22" s="22"/>
      <c r="N22" s="22"/>
      <c r="O22" s="22"/>
      <c r="P22" s="22"/>
      <c r="Q22" s="22"/>
      <c r="R22" s="22"/>
      <c r="S22" s="22"/>
      <c r="T22" s="22"/>
      <c r="U22" s="8"/>
    </row>
    <row r="23" spans="1:21" x14ac:dyDescent="0.3">
      <c r="A23" s="7" t="s">
        <v>707</v>
      </c>
      <c r="B23" s="22"/>
      <c r="C23" s="22"/>
      <c r="D23" s="22"/>
      <c r="E23" s="22"/>
      <c r="F23" s="22"/>
      <c r="G23" s="22"/>
      <c r="H23" s="22"/>
      <c r="I23" s="22"/>
      <c r="J23" s="22"/>
      <c r="K23" s="22"/>
      <c r="L23" s="22"/>
      <c r="M23" s="22"/>
      <c r="N23" s="22"/>
      <c r="O23" s="22"/>
      <c r="P23" s="22"/>
      <c r="Q23" s="22"/>
      <c r="R23" s="22"/>
      <c r="S23" s="22"/>
      <c r="T23" s="22"/>
      <c r="U23" s="8"/>
    </row>
    <row r="24" spans="1:21" x14ac:dyDescent="0.3">
      <c r="A24" s="51"/>
      <c r="B24" s="22"/>
      <c r="C24" s="22"/>
      <c r="D24" s="22"/>
      <c r="E24" s="22"/>
      <c r="F24" s="22"/>
      <c r="G24" s="22"/>
      <c r="H24" s="22"/>
      <c r="I24" s="22"/>
      <c r="J24" s="22"/>
      <c r="K24" s="22"/>
      <c r="L24" s="22"/>
      <c r="M24" s="22"/>
      <c r="N24" s="22"/>
      <c r="O24" s="22"/>
      <c r="P24" s="22"/>
      <c r="Q24" s="22"/>
      <c r="R24" s="22"/>
      <c r="S24" s="22"/>
      <c r="T24" s="22"/>
      <c r="U24" s="8"/>
    </row>
    <row r="25" spans="1:21" x14ac:dyDescent="0.3">
      <c r="A25" s="51" t="s">
        <v>708</v>
      </c>
      <c r="B25" s="22"/>
      <c r="C25" s="22"/>
      <c r="D25" s="22"/>
      <c r="E25" s="22"/>
      <c r="F25" s="22"/>
      <c r="G25" s="22"/>
      <c r="H25" s="22"/>
      <c r="I25" s="22"/>
      <c r="J25" s="22"/>
      <c r="K25" s="22"/>
      <c r="L25" s="22"/>
      <c r="M25" s="22"/>
      <c r="N25" s="22"/>
      <c r="O25" s="22"/>
      <c r="P25" s="22"/>
      <c r="Q25" s="22"/>
      <c r="R25" s="22"/>
      <c r="S25" s="22"/>
      <c r="T25" s="22"/>
      <c r="U25" s="8"/>
    </row>
    <row r="26" spans="1:21" x14ac:dyDescent="0.3">
      <c r="A26" s="51" t="s">
        <v>709</v>
      </c>
      <c r="B26" s="22"/>
      <c r="C26" s="22"/>
      <c r="D26" s="22"/>
      <c r="E26" s="22"/>
      <c r="F26" s="22"/>
      <c r="G26" s="22"/>
      <c r="H26" s="22"/>
      <c r="I26" s="22"/>
      <c r="J26" s="22"/>
      <c r="K26" s="22"/>
      <c r="L26" s="22"/>
      <c r="M26" s="22"/>
      <c r="N26" s="22"/>
      <c r="O26" s="22"/>
      <c r="P26" s="22"/>
      <c r="Q26" s="22"/>
      <c r="R26" s="22"/>
      <c r="S26" s="22"/>
      <c r="T26" s="22"/>
      <c r="U26" s="8"/>
    </row>
    <row r="27" spans="1:21" x14ac:dyDescent="0.3">
      <c r="A27" s="51" t="s">
        <v>710</v>
      </c>
      <c r="B27" s="22"/>
      <c r="C27" s="22"/>
      <c r="D27" s="22"/>
      <c r="E27" s="22"/>
      <c r="F27" s="22"/>
      <c r="G27" s="22"/>
      <c r="H27" s="22"/>
      <c r="I27" s="22"/>
      <c r="J27" s="22"/>
      <c r="K27" s="22"/>
      <c r="L27" s="22"/>
      <c r="M27" s="22"/>
      <c r="N27" s="22"/>
      <c r="O27" s="22"/>
      <c r="P27" s="22"/>
      <c r="Q27" s="22"/>
      <c r="R27" s="22"/>
      <c r="S27" s="22"/>
      <c r="T27" s="22"/>
      <c r="U27" s="8"/>
    </row>
    <row r="28" spans="1:21" x14ac:dyDescent="0.3">
      <c r="A28" s="51" t="s">
        <v>711</v>
      </c>
      <c r="B28" s="22"/>
      <c r="C28" s="22"/>
      <c r="D28" s="22"/>
      <c r="E28" s="22"/>
      <c r="F28" s="22"/>
      <c r="G28" s="22"/>
      <c r="H28" s="22"/>
      <c r="I28" s="22"/>
      <c r="J28" s="22"/>
      <c r="K28" s="22"/>
      <c r="L28" s="22"/>
      <c r="M28" s="22"/>
      <c r="N28" s="22"/>
      <c r="O28" s="22"/>
      <c r="P28" s="22"/>
      <c r="Q28" s="22"/>
      <c r="R28" s="22"/>
      <c r="S28" s="22"/>
      <c r="T28" s="22"/>
      <c r="U28" s="8"/>
    </row>
    <row r="29" spans="1:21" x14ac:dyDescent="0.3">
      <c r="A29" s="9"/>
      <c r="B29" s="22"/>
      <c r="C29" s="22"/>
      <c r="D29" s="22"/>
      <c r="E29" s="22"/>
      <c r="F29" s="22"/>
      <c r="G29" s="22"/>
      <c r="H29" s="22"/>
      <c r="I29" s="22"/>
      <c r="J29" s="22"/>
      <c r="K29" s="22"/>
      <c r="L29" s="22"/>
      <c r="M29" s="22"/>
      <c r="N29" s="22"/>
      <c r="O29" s="22"/>
      <c r="P29" s="22"/>
      <c r="Q29" s="22"/>
      <c r="R29" s="22"/>
      <c r="S29" s="22"/>
      <c r="T29" s="22"/>
      <c r="U29" s="8"/>
    </row>
    <row r="30" spans="1:21" x14ac:dyDescent="0.3">
      <c r="A30" s="9"/>
      <c r="B30" s="22"/>
      <c r="C30" s="22"/>
      <c r="D30" s="22"/>
      <c r="E30" s="22"/>
      <c r="F30" s="22"/>
      <c r="G30" s="22"/>
      <c r="H30" s="22"/>
      <c r="I30" s="22"/>
      <c r="J30" s="22"/>
      <c r="K30" s="22"/>
      <c r="L30" s="22"/>
      <c r="M30" s="22"/>
      <c r="N30" s="22"/>
      <c r="O30" s="22"/>
      <c r="P30" s="22"/>
      <c r="Q30" s="22"/>
      <c r="R30" s="22"/>
      <c r="S30" s="22"/>
      <c r="T30" s="22"/>
      <c r="U30" s="8"/>
    </row>
    <row r="31" spans="1:21" x14ac:dyDescent="0.3">
      <c r="A31" s="9"/>
      <c r="B31" s="22"/>
      <c r="C31" s="22"/>
      <c r="D31" s="22"/>
      <c r="E31" s="22"/>
      <c r="F31" s="22"/>
      <c r="G31" s="22"/>
      <c r="H31" s="22"/>
      <c r="I31" s="22"/>
      <c r="J31" s="22"/>
      <c r="K31" s="22"/>
      <c r="L31" s="22"/>
      <c r="M31" s="22"/>
      <c r="N31" s="22"/>
      <c r="O31" s="22"/>
      <c r="P31" s="22"/>
      <c r="Q31" s="22"/>
      <c r="R31" s="22"/>
      <c r="S31" s="22"/>
      <c r="T31" s="22"/>
      <c r="U31" s="8"/>
    </row>
    <row r="32" spans="1:21" ht="23.4" x14ac:dyDescent="0.3">
      <c r="A32" s="52" t="s">
        <v>712</v>
      </c>
      <c r="B32" s="22"/>
      <c r="C32" s="22"/>
      <c r="D32" s="22"/>
      <c r="E32" s="22"/>
      <c r="F32" s="22"/>
      <c r="G32" s="22"/>
      <c r="H32" s="22"/>
      <c r="I32" s="22"/>
      <c r="J32" s="22"/>
      <c r="K32" s="22"/>
      <c r="L32" s="22"/>
      <c r="M32" s="22"/>
      <c r="N32" s="22"/>
      <c r="O32" s="22"/>
      <c r="P32" s="22"/>
      <c r="Q32" s="22"/>
      <c r="R32" s="22"/>
      <c r="S32" s="22"/>
      <c r="T32" s="22"/>
      <c r="U32" s="8"/>
    </row>
    <row r="33" spans="1:21" x14ac:dyDescent="0.3">
      <c r="A33" s="9"/>
      <c r="B33" s="22"/>
      <c r="C33" s="22"/>
      <c r="D33" s="22"/>
      <c r="E33" s="22"/>
      <c r="F33" s="22"/>
      <c r="G33" s="22"/>
      <c r="H33" s="22"/>
      <c r="I33" s="22"/>
      <c r="J33" s="22"/>
      <c r="K33" s="22"/>
      <c r="L33" s="22"/>
      <c r="M33" s="22"/>
      <c r="N33" s="22"/>
      <c r="O33" s="22"/>
      <c r="P33" s="22"/>
      <c r="Q33" s="22"/>
      <c r="R33" s="22"/>
      <c r="S33" s="22"/>
      <c r="T33" s="22"/>
      <c r="U33" s="8"/>
    </row>
    <row r="34" spans="1:21" ht="18" x14ac:dyDescent="0.3">
      <c r="A34" s="50" t="s">
        <v>713</v>
      </c>
      <c r="B34" s="22"/>
      <c r="C34" s="22"/>
      <c r="D34" s="22"/>
      <c r="E34" s="22"/>
      <c r="F34" s="22"/>
      <c r="G34" s="22"/>
      <c r="H34" s="22"/>
      <c r="I34" s="22"/>
      <c r="J34" s="22"/>
      <c r="K34" s="22"/>
      <c r="L34" s="22"/>
      <c r="M34" s="22"/>
      <c r="N34" s="22"/>
      <c r="O34" s="22"/>
      <c r="P34" s="22"/>
      <c r="Q34" s="22"/>
      <c r="R34" s="22"/>
      <c r="S34" s="22"/>
      <c r="T34" s="22"/>
      <c r="U34" s="8"/>
    </row>
    <row r="35" spans="1:21" x14ac:dyDescent="0.3">
      <c r="A35" s="9"/>
      <c r="B35" s="22"/>
      <c r="C35" s="22"/>
      <c r="D35" s="22"/>
      <c r="E35" s="22"/>
      <c r="F35" s="22"/>
      <c r="G35" s="22"/>
      <c r="H35" s="22"/>
      <c r="I35" s="22"/>
      <c r="J35" s="22"/>
      <c r="K35" s="22"/>
      <c r="L35" s="22"/>
      <c r="M35" s="22"/>
      <c r="N35" s="22"/>
      <c r="O35" s="22"/>
      <c r="P35" s="22"/>
      <c r="Q35" s="22"/>
      <c r="R35" s="22"/>
      <c r="S35" s="22"/>
      <c r="T35" s="22"/>
      <c r="U35" s="8"/>
    </row>
    <row r="36" spans="1:21" x14ac:dyDescent="0.3">
      <c r="A36" s="7" t="s">
        <v>714</v>
      </c>
      <c r="B36" s="22"/>
      <c r="C36" s="22"/>
      <c r="D36" s="22"/>
      <c r="E36" s="22"/>
      <c r="F36" s="22"/>
      <c r="G36" s="22"/>
      <c r="H36" s="22"/>
      <c r="I36" s="22"/>
      <c r="J36" s="22"/>
      <c r="K36" s="22"/>
      <c r="L36" s="22"/>
      <c r="M36" s="22"/>
      <c r="N36" s="22"/>
      <c r="O36" s="22"/>
      <c r="P36" s="22"/>
      <c r="Q36" s="22"/>
      <c r="R36" s="22"/>
      <c r="S36" s="22"/>
      <c r="T36" s="22"/>
      <c r="U36" s="8"/>
    </row>
    <row r="37" spans="1:21" x14ac:dyDescent="0.3">
      <c r="A37" s="51"/>
      <c r="B37" s="22"/>
      <c r="C37" s="22"/>
      <c r="D37" s="22"/>
      <c r="E37" s="22"/>
      <c r="F37" s="22"/>
      <c r="G37" s="22"/>
      <c r="H37" s="22"/>
      <c r="I37" s="22"/>
      <c r="J37" s="22"/>
      <c r="K37" s="22"/>
      <c r="L37" s="22"/>
      <c r="M37" s="22"/>
      <c r="N37" s="22"/>
      <c r="O37" s="22"/>
      <c r="P37" s="22"/>
      <c r="Q37" s="22"/>
      <c r="R37" s="22"/>
      <c r="S37" s="22"/>
      <c r="T37" s="22"/>
      <c r="U37" s="8"/>
    </row>
    <row r="38" spans="1:21" x14ac:dyDescent="0.3">
      <c r="A38" s="53" t="s">
        <v>715</v>
      </c>
      <c r="B38" s="22"/>
      <c r="C38" s="22"/>
      <c r="D38" s="22"/>
      <c r="E38" s="22"/>
      <c r="F38" s="22"/>
      <c r="G38" s="22"/>
      <c r="H38" s="22"/>
      <c r="I38" s="22"/>
      <c r="J38" s="22"/>
      <c r="K38" s="22"/>
      <c r="L38" s="22"/>
      <c r="M38" s="22"/>
      <c r="N38" s="22"/>
      <c r="O38" s="22"/>
      <c r="P38" s="22"/>
      <c r="Q38" s="22"/>
      <c r="R38" s="22"/>
      <c r="S38" s="22"/>
      <c r="T38" s="22"/>
      <c r="U38" s="8"/>
    </row>
    <row r="39" spans="1:21" x14ac:dyDescent="0.3">
      <c r="A39" s="53" t="s">
        <v>716</v>
      </c>
      <c r="B39" s="22"/>
      <c r="C39" s="22"/>
      <c r="D39" s="22"/>
      <c r="E39" s="22"/>
      <c r="F39" s="22"/>
      <c r="G39" s="22"/>
      <c r="H39" s="22"/>
      <c r="I39" s="22"/>
      <c r="J39" s="22"/>
      <c r="K39" s="22"/>
      <c r="L39" s="22"/>
      <c r="M39" s="22"/>
      <c r="N39" s="22"/>
      <c r="O39" s="22"/>
      <c r="P39" s="22"/>
      <c r="Q39" s="22"/>
      <c r="R39" s="22"/>
      <c r="S39" s="22"/>
      <c r="T39" s="22"/>
      <c r="U39" s="8"/>
    </row>
    <row r="40" spans="1:21" x14ac:dyDescent="0.3">
      <c r="A40" s="53" t="s">
        <v>717</v>
      </c>
      <c r="B40" s="22"/>
      <c r="C40" s="22"/>
      <c r="D40" s="22"/>
      <c r="E40" s="22"/>
      <c r="F40" s="22"/>
      <c r="G40" s="22"/>
      <c r="H40" s="22"/>
      <c r="I40" s="22"/>
      <c r="J40" s="22"/>
      <c r="K40" s="22"/>
      <c r="L40" s="22"/>
      <c r="M40" s="22"/>
      <c r="N40" s="22"/>
      <c r="O40" s="22"/>
      <c r="P40" s="22"/>
      <c r="Q40" s="22"/>
      <c r="R40" s="22"/>
      <c r="S40" s="22"/>
      <c r="T40" s="22"/>
      <c r="U40" s="8"/>
    </row>
    <row r="41" spans="1:21" x14ac:dyDescent="0.3">
      <c r="A41" s="9"/>
      <c r="B41" s="22"/>
      <c r="C41" s="22"/>
      <c r="D41" s="22"/>
      <c r="E41" s="22"/>
      <c r="F41" s="22"/>
      <c r="G41" s="22"/>
      <c r="H41" s="22"/>
      <c r="I41" s="22"/>
      <c r="J41" s="22"/>
      <c r="K41" s="22"/>
      <c r="L41" s="22"/>
      <c r="M41" s="22"/>
      <c r="N41" s="22"/>
      <c r="O41" s="22"/>
      <c r="P41" s="22"/>
      <c r="Q41" s="22"/>
      <c r="R41" s="22"/>
      <c r="S41" s="22"/>
      <c r="T41" s="22"/>
      <c r="U41" s="8"/>
    </row>
    <row r="42" spans="1:21" x14ac:dyDescent="0.3">
      <c r="A42" s="7" t="s">
        <v>718</v>
      </c>
      <c r="B42" s="22"/>
      <c r="C42" s="22"/>
      <c r="D42" s="22"/>
      <c r="E42" s="22"/>
      <c r="F42" s="22"/>
      <c r="G42" s="22"/>
      <c r="H42" s="22"/>
      <c r="I42" s="22"/>
      <c r="J42" s="22"/>
      <c r="K42" s="22"/>
      <c r="L42" s="22"/>
      <c r="M42" s="22"/>
      <c r="N42" s="22"/>
      <c r="O42" s="22"/>
      <c r="P42" s="22"/>
      <c r="Q42" s="22"/>
      <c r="R42" s="22"/>
      <c r="S42" s="22"/>
      <c r="T42" s="22"/>
      <c r="U42" s="8"/>
    </row>
    <row r="43" spans="1:21" x14ac:dyDescent="0.3">
      <c r="A43" s="9"/>
      <c r="B43" s="22"/>
      <c r="C43" s="22"/>
      <c r="D43" s="22"/>
      <c r="E43" s="22"/>
      <c r="F43" s="22"/>
      <c r="G43" s="22"/>
      <c r="H43" s="22"/>
      <c r="I43" s="22"/>
      <c r="J43" s="22"/>
      <c r="K43" s="22"/>
      <c r="L43" s="22"/>
      <c r="M43" s="22"/>
      <c r="N43" s="22"/>
      <c r="O43" s="22"/>
      <c r="P43" s="22"/>
      <c r="Q43" s="22"/>
      <c r="R43" s="22"/>
      <c r="S43" s="22"/>
      <c r="T43" s="22"/>
      <c r="U43" s="8"/>
    </row>
    <row r="44" spans="1:21" ht="18" x14ac:dyDescent="0.3">
      <c r="A44" s="50" t="s">
        <v>719</v>
      </c>
      <c r="B44" s="22"/>
      <c r="C44" s="22"/>
      <c r="D44" s="22"/>
      <c r="E44" s="22"/>
      <c r="F44" s="22"/>
      <c r="G44" s="22"/>
      <c r="H44" s="22"/>
      <c r="I44" s="22"/>
      <c r="J44" s="22"/>
      <c r="K44" s="22"/>
      <c r="L44" s="22"/>
      <c r="M44" s="22"/>
      <c r="N44" s="22"/>
      <c r="O44" s="22"/>
      <c r="P44" s="22"/>
      <c r="Q44" s="22"/>
      <c r="R44" s="22"/>
      <c r="S44" s="22"/>
      <c r="T44" s="22"/>
      <c r="U44" s="8"/>
    </row>
    <row r="45" spans="1:21" x14ac:dyDescent="0.3">
      <c r="A45" s="9"/>
      <c r="B45" s="22"/>
      <c r="C45" s="22"/>
      <c r="D45" s="22"/>
      <c r="E45" s="22"/>
      <c r="F45" s="22"/>
      <c r="G45" s="22"/>
      <c r="H45" s="22"/>
      <c r="I45" s="22"/>
      <c r="J45" s="22"/>
      <c r="K45" s="22"/>
      <c r="L45" s="22"/>
      <c r="M45" s="22"/>
      <c r="N45" s="22"/>
      <c r="O45" s="22"/>
      <c r="P45" s="22"/>
      <c r="Q45" s="22"/>
      <c r="R45" s="22"/>
      <c r="S45" s="22"/>
      <c r="T45" s="22"/>
      <c r="U45" s="8"/>
    </row>
    <row r="46" spans="1:21" x14ac:dyDescent="0.3">
      <c r="A46" s="7" t="s">
        <v>720</v>
      </c>
      <c r="B46" s="22"/>
      <c r="C46" s="22"/>
      <c r="D46" s="22"/>
      <c r="E46" s="22"/>
      <c r="F46" s="22"/>
      <c r="G46" s="22"/>
      <c r="H46" s="22"/>
      <c r="I46" s="22"/>
      <c r="J46" s="22"/>
      <c r="K46" s="22"/>
      <c r="L46" s="22"/>
      <c r="M46" s="22"/>
      <c r="N46" s="22"/>
      <c r="O46" s="22"/>
      <c r="P46" s="22"/>
      <c r="Q46" s="22"/>
      <c r="R46" s="22"/>
      <c r="S46" s="22"/>
      <c r="T46" s="22"/>
      <c r="U46" s="8"/>
    </row>
    <row r="47" spans="1:21" x14ac:dyDescent="0.3">
      <c r="A47" s="51"/>
      <c r="B47" s="22"/>
      <c r="C47" s="22"/>
      <c r="D47" s="22"/>
      <c r="E47" s="22"/>
      <c r="F47" s="22"/>
      <c r="G47" s="22"/>
      <c r="H47" s="22"/>
      <c r="I47" s="22"/>
      <c r="J47" s="22"/>
      <c r="K47" s="22"/>
      <c r="L47" s="22"/>
      <c r="M47" s="22"/>
      <c r="N47" s="22"/>
      <c r="O47" s="22"/>
      <c r="P47" s="22"/>
      <c r="Q47" s="22"/>
      <c r="R47" s="22"/>
      <c r="S47" s="22"/>
      <c r="T47" s="22"/>
      <c r="U47" s="8"/>
    </row>
    <row r="48" spans="1:21" x14ac:dyDescent="0.3">
      <c r="A48" s="53" t="s">
        <v>721</v>
      </c>
      <c r="B48" s="22"/>
      <c r="C48" s="22"/>
      <c r="D48" s="22"/>
      <c r="E48" s="22"/>
      <c r="F48" s="22"/>
      <c r="G48" s="22"/>
      <c r="H48" s="22"/>
      <c r="I48" s="22"/>
      <c r="J48" s="22"/>
      <c r="K48" s="22"/>
      <c r="L48" s="22"/>
      <c r="M48" s="22"/>
      <c r="N48" s="22"/>
      <c r="O48" s="22"/>
      <c r="P48" s="22"/>
      <c r="Q48" s="22"/>
      <c r="R48" s="22"/>
      <c r="S48" s="22"/>
      <c r="T48" s="22"/>
      <c r="U48" s="8"/>
    </row>
    <row r="49" spans="1:21" x14ac:dyDescent="0.3">
      <c r="A49" s="53" t="s">
        <v>722</v>
      </c>
      <c r="B49" s="22"/>
      <c r="C49" s="22"/>
      <c r="D49" s="22"/>
      <c r="E49" s="22"/>
      <c r="F49" s="22"/>
      <c r="G49" s="22"/>
      <c r="H49" s="22"/>
      <c r="I49" s="22"/>
      <c r="J49" s="22"/>
      <c r="K49" s="22"/>
      <c r="L49" s="22"/>
      <c r="M49" s="22"/>
      <c r="N49" s="22"/>
      <c r="O49" s="22"/>
      <c r="P49" s="22"/>
      <c r="Q49" s="22"/>
      <c r="R49" s="22"/>
      <c r="S49" s="22"/>
      <c r="T49" s="22"/>
      <c r="U49" s="8"/>
    </row>
    <row r="50" spans="1:21" x14ac:dyDescent="0.3">
      <c r="A50" s="53" t="s">
        <v>723</v>
      </c>
      <c r="B50" s="22"/>
      <c r="C50" s="22"/>
      <c r="D50" s="22"/>
      <c r="E50" s="22"/>
      <c r="F50" s="22"/>
      <c r="G50" s="22"/>
      <c r="H50" s="22"/>
      <c r="I50" s="22"/>
      <c r="J50" s="22"/>
      <c r="K50" s="22"/>
      <c r="L50" s="22"/>
      <c r="M50" s="22"/>
      <c r="N50" s="22"/>
      <c r="O50" s="22"/>
      <c r="P50" s="22"/>
      <c r="Q50" s="22"/>
      <c r="R50" s="22"/>
      <c r="S50" s="22"/>
      <c r="T50" s="22"/>
      <c r="U50" s="8"/>
    </row>
    <row r="51" spans="1:21" x14ac:dyDescent="0.3">
      <c r="A51" s="9"/>
      <c r="B51" s="22"/>
      <c r="C51" s="22"/>
      <c r="D51" s="22"/>
      <c r="E51" s="22"/>
      <c r="F51" s="22"/>
      <c r="G51" s="22"/>
      <c r="H51" s="22"/>
      <c r="I51" s="22"/>
      <c r="J51" s="22"/>
      <c r="K51" s="22"/>
      <c r="L51" s="22"/>
      <c r="M51" s="22"/>
      <c r="N51" s="22"/>
      <c r="O51" s="22"/>
      <c r="P51" s="22"/>
      <c r="Q51" s="22"/>
      <c r="R51" s="22"/>
      <c r="S51" s="22"/>
      <c r="T51" s="22"/>
      <c r="U51" s="8"/>
    </row>
    <row r="52" spans="1:21" x14ac:dyDescent="0.3">
      <c r="A52" s="7" t="s">
        <v>724</v>
      </c>
      <c r="B52" s="22"/>
      <c r="C52" s="22"/>
      <c r="D52" s="22"/>
      <c r="E52" s="22"/>
      <c r="F52" s="22"/>
      <c r="G52" s="22"/>
      <c r="H52" s="22"/>
      <c r="I52" s="22"/>
      <c r="J52" s="22"/>
      <c r="K52" s="22"/>
      <c r="L52" s="22"/>
      <c r="M52" s="22"/>
      <c r="N52" s="22"/>
      <c r="O52" s="22"/>
      <c r="P52" s="22"/>
      <c r="Q52" s="22"/>
      <c r="R52" s="22"/>
      <c r="S52" s="22"/>
      <c r="T52" s="22"/>
      <c r="U52" s="8"/>
    </row>
    <row r="53" spans="1:21" x14ac:dyDescent="0.3">
      <c r="A53" s="51"/>
      <c r="B53" s="22"/>
      <c r="C53" s="22"/>
      <c r="D53" s="22"/>
      <c r="E53" s="22"/>
      <c r="F53" s="22"/>
      <c r="G53" s="22"/>
      <c r="H53" s="22"/>
      <c r="I53" s="22"/>
      <c r="J53" s="22"/>
      <c r="K53" s="22"/>
      <c r="L53" s="22"/>
      <c r="M53" s="22"/>
      <c r="N53" s="22"/>
      <c r="O53" s="22"/>
      <c r="P53" s="22"/>
      <c r="Q53" s="22"/>
      <c r="R53" s="22"/>
      <c r="S53" s="22"/>
      <c r="T53" s="22"/>
      <c r="U53" s="8"/>
    </row>
    <row r="54" spans="1:21" x14ac:dyDescent="0.3">
      <c r="A54" s="51" t="s">
        <v>725</v>
      </c>
      <c r="B54" s="22"/>
      <c r="C54" s="22"/>
      <c r="D54" s="22"/>
      <c r="E54" s="22"/>
      <c r="F54" s="22"/>
      <c r="G54" s="22"/>
      <c r="H54" s="22"/>
      <c r="I54" s="22"/>
      <c r="J54" s="22"/>
      <c r="K54" s="22"/>
      <c r="L54" s="22"/>
      <c r="M54" s="22"/>
      <c r="N54" s="22"/>
      <c r="O54" s="22"/>
      <c r="P54" s="22"/>
      <c r="Q54" s="22"/>
      <c r="R54" s="22"/>
      <c r="S54" s="22"/>
      <c r="T54" s="22"/>
      <c r="U54" s="8"/>
    </row>
    <row r="55" spans="1:21" x14ac:dyDescent="0.3">
      <c r="A55" s="51" t="s">
        <v>726</v>
      </c>
      <c r="B55" s="22"/>
      <c r="C55" s="22"/>
      <c r="D55" s="22"/>
      <c r="E55" s="22"/>
      <c r="F55" s="22"/>
      <c r="G55" s="22"/>
      <c r="H55" s="22"/>
      <c r="I55" s="22"/>
      <c r="J55" s="22"/>
      <c r="K55" s="22"/>
      <c r="L55" s="22"/>
      <c r="M55" s="22"/>
      <c r="N55" s="22"/>
      <c r="O55" s="22"/>
      <c r="P55" s="22"/>
      <c r="Q55" s="22"/>
      <c r="R55" s="22"/>
      <c r="S55" s="22"/>
      <c r="T55" s="22"/>
      <c r="U55" s="8"/>
    </row>
    <row r="56" spans="1:21" x14ac:dyDescent="0.3">
      <c r="A56" s="9"/>
      <c r="B56" s="22"/>
      <c r="C56" s="22"/>
      <c r="D56" s="22"/>
      <c r="E56" s="22"/>
      <c r="F56" s="22"/>
      <c r="G56" s="22"/>
      <c r="H56" s="22"/>
      <c r="I56" s="22"/>
      <c r="J56" s="22"/>
      <c r="K56" s="22"/>
      <c r="L56" s="22"/>
      <c r="M56" s="22"/>
      <c r="N56" s="22"/>
      <c r="O56" s="22"/>
      <c r="P56" s="22"/>
      <c r="Q56" s="22"/>
      <c r="R56" s="22"/>
      <c r="S56" s="22"/>
      <c r="T56" s="22"/>
      <c r="U56" s="8"/>
    </row>
    <row r="57" spans="1:21" ht="18" x14ac:dyDescent="0.3">
      <c r="A57" s="50" t="s">
        <v>727</v>
      </c>
      <c r="B57" s="22"/>
      <c r="C57" s="22"/>
      <c r="D57" s="22"/>
      <c r="E57" s="22"/>
      <c r="F57" s="22"/>
      <c r="G57" s="22"/>
      <c r="H57" s="22"/>
      <c r="I57" s="22"/>
      <c r="J57" s="22"/>
      <c r="K57" s="22"/>
      <c r="L57" s="22"/>
      <c r="M57" s="22"/>
      <c r="N57" s="22"/>
      <c r="O57" s="22"/>
      <c r="P57" s="22"/>
      <c r="Q57" s="22"/>
      <c r="R57" s="22"/>
      <c r="S57" s="22"/>
      <c r="T57" s="22"/>
      <c r="U57" s="8"/>
    </row>
    <row r="58" spans="1:21" x14ac:dyDescent="0.3">
      <c r="A58" s="9"/>
      <c r="B58" s="22"/>
      <c r="C58" s="22"/>
      <c r="D58" s="22"/>
      <c r="E58" s="22"/>
      <c r="F58" s="22"/>
      <c r="G58" s="22"/>
      <c r="H58" s="22"/>
      <c r="I58" s="22"/>
      <c r="J58" s="22"/>
      <c r="K58" s="22"/>
      <c r="L58" s="22"/>
      <c r="M58" s="22"/>
      <c r="N58" s="22"/>
      <c r="O58" s="22"/>
      <c r="P58" s="22"/>
      <c r="Q58" s="22"/>
      <c r="R58" s="22"/>
      <c r="S58" s="22"/>
      <c r="T58" s="22"/>
      <c r="U58" s="8"/>
    </row>
    <row r="59" spans="1:21" x14ac:dyDescent="0.3">
      <c r="A59" s="7" t="s">
        <v>728</v>
      </c>
      <c r="B59" s="22"/>
      <c r="C59" s="22"/>
      <c r="D59" s="22"/>
      <c r="E59" s="22"/>
      <c r="F59" s="22"/>
      <c r="G59" s="22"/>
      <c r="H59" s="22"/>
      <c r="I59" s="22"/>
      <c r="J59" s="22"/>
      <c r="K59" s="22"/>
      <c r="L59" s="22"/>
      <c r="M59" s="22"/>
      <c r="N59" s="22"/>
      <c r="O59" s="22"/>
      <c r="P59" s="22"/>
      <c r="Q59" s="22"/>
      <c r="R59" s="22"/>
      <c r="S59" s="22"/>
      <c r="T59" s="22"/>
      <c r="U59" s="8"/>
    </row>
    <row r="60" spans="1:21" x14ac:dyDescent="0.3">
      <c r="A60" s="51"/>
      <c r="B60" s="22"/>
      <c r="C60" s="22"/>
      <c r="D60" s="22"/>
      <c r="E60" s="22"/>
      <c r="F60" s="22"/>
      <c r="G60" s="22"/>
      <c r="H60" s="22"/>
      <c r="I60" s="22"/>
      <c r="J60" s="22"/>
      <c r="K60" s="22"/>
      <c r="L60" s="22"/>
      <c r="M60" s="22"/>
      <c r="N60" s="22"/>
      <c r="O60" s="22"/>
      <c r="P60" s="22"/>
      <c r="Q60" s="22"/>
      <c r="R60" s="22"/>
      <c r="S60" s="22"/>
      <c r="T60" s="22"/>
      <c r="U60" s="8"/>
    </row>
    <row r="61" spans="1:21" x14ac:dyDescent="0.3">
      <c r="A61" s="53" t="s">
        <v>729</v>
      </c>
      <c r="B61" s="22"/>
      <c r="C61" s="22"/>
      <c r="D61" s="22"/>
      <c r="E61" s="22"/>
      <c r="F61" s="22"/>
      <c r="G61" s="22"/>
      <c r="H61" s="22"/>
      <c r="I61" s="22"/>
      <c r="J61" s="22"/>
      <c r="K61" s="22"/>
      <c r="L61" s="22"/>
      <c r="M61" s="22"/>
      <c r="N61" s="22"/>
      <c r="O61" s="22"/>
      <c r="P61" s="22"/>
      <c r="Q61" s="22"/>
      <c r="R61" s="22"/>
      <c r="S61" s="22"/>
      <c r="T61" s="22"/>
      <c r="U61" s="8"/>
    </row>
    <row r="62" spans="1:21" x14ac:dyDescent="0.3">
      <c r="A62" s="53" t="s">
        <v>730</v>
      </c>
      <c r="B62" s="22"/>
      <c r="C62" s="22"/>
      <c r="D62" s="22"/>
      <c r="E62" s="22"/>
      <c r="F62" s="22"/>
      <c r="G62" s="22"/>
      <c r="H62" s="22"/>
      <c r="I62" s="22"/>
      <c r="J62" s="22"/>
      <c r="K62" s="22"/>
      <c r="L62" s="22"/>
      <c r="M62" s="22"/>
      <c r="N62" s="22"/>
      <c r="O62" s="22"/>
      <c r="P62" s="22"/>
      <c r="Q62" s="22"/>
      <c r="R62" s="22"/>
      <c r="S62" s="22"/>
      <c r="T62" s="22"/>
      <c r="U62" s="8"/>
    </row>
    <row r="63" spans="1:21" x14ac:dyDescent="0.3">
      <c r="A63" s="53" t="s">
        <v>731</v>
      </c>
      <c r="B63" s="22"/>
      <c r="C63" s="22"/>
      <c r="D63" s="22"/>
      <c r="E63" s="22"/>
      <c r="F63" s="22"/>
      <c r="G63" s="22"/>
      <c r="H63" s="22"/>
      <c r="I63" s="22"/>
      <c r="J63" s="22"/>
      <c r="K63" s="22"/>
      <c r="L63" s="22"/>
      <c r="M63" s="22"/>
      <c r="N63" s="22"/>
      <c r="O63" s="22"/>
      <c r="P63" s="22"/>
      <c r="Q63" s="22"/>
      <c r="R63" s="22"/>
      <c r="S63" s="22"/>
      <c r="T63" s="22"/>
      <c r="U63" s="8"/>
    </row>
    <row r="64" spans="1:21" x14ac:dyDescent="0.3">
      <c r="A64" s="9"/>
      <c r="B64" s="22"/>
      <c r="C64" s="22"/>
      <c r="D64" s="22"/>
      <c r="E64" s="22"/>
      <c r="F64" s="22"/>
      <c r="G64" s="22"/>
      <c r="H64" s="22"/>
      <c r="I64" s="22"/>
      <c r="J64" s="22"/>
      <c r="K64" s="22"/>
      <c r="L64" s="22"/>
      <c r="M64" s="22"/>
      <c r="N64" s="22"/>
      <c r="O64" s="22"/>
      <c r="P64" s="22"/>
      <c r="Q64" s="22"/>
      <c r="R64" s="22"/>
      <c r="S64" s="22"/>
      <c r="T64" s="22"/>
      <c r="U64" s="8"/>
    </row>
    <row r="65" spans="1:21" x14ac:dyDescent="0.3">
      <c r="A65" s="7" t="s">
        <v>732</v>
      </c>
      <c r="B65" s="22"/>
      <c r="C65" s="22"/>
      <c r="D65" s="22"/>
      <c r="E65" s="22"/>
      <c r="F65" s="22"/>
      <c r="G65" s="22"/>
      <c r="H65" s="22"/>
      <c r="I65" s="22"/>
      <c r="J65" s="22"/>
      <c r="K65" s="22"/>
      <c r="L65" s="22"/>
      <c r="M65" s="22"/>
      <c r="N65" s="22"/>
      <c r="O65" s="22"/>
      <c r="P65" s="22"/>
      <c r="Q65" s="22"/>
      <c r="R65" s="22"/>
      <c r="S65" s="22"/>
      <c r="T65" s="22"/>
      <c r="U65" s="8"/>
    </row>
    <row r="66" spans="1:21" x14ac:dyDescent="0.3">
      <c r="A66" s="51"/>
      <c r="B66" s="22"/>
      <c r="C66" s="22"/>
      <c r="D66" s="22"/>
      <c r="E66" s="22"/>
      <c r="F66" s="22"/>
      <c r="G66" s="22"/>
      <c r="H66" s="22"/>
      <c r="I66" s="22"/>
      <c r="J66" s="22"/>
      <c r="K66" s="22"/>
      <c r="L66" s="22"/>
      <c r="M66" s="22"/>
      <c r="N66" s="22"/>
      <c r="O66" s="22"/>
      <c r="P66" s="22"/>
      <c r="Q66" s="22"/>
      <c r="R66" s="22"/>
      <c r="S66" s="22"/>
      <c r="T66" s="22"/>
      <c r="U66" s="8"/>
    </row>
    <row r="67" spans="1:21" x14ac:dyDescent="0.3">
      <c r="A67" s="53" t="s">
        <v>733</v>
      </c>
      <c r="B67" s="22"/>
      <c r="C67" s="22"/>
      <c r="D67" s="22"/>
      <c r="E67" s="22"/>
      <c r="F67" s="22"/>
      <c r="G67" s="22"/>
      <c r="H67" s="22"/>
      <c r="I67" s="22"/>
      <c r="J67" s="22"/>
      <c r="K67" s="22"/>
      <c r="L67" s="22"/>
      <c r="M67" s="22"/>
      <c r="N67" s="22"/>
      <c r="O67" s="22"/>
      <c r="P67" s="22"/>
      <c r="Q67" s="22"/>
      <c r="R67" s="22"/>
      <c r="S67" s="22"/>
      <c r="T67" s="22"/>
      <c r="U67" s="8"/>
    </row>
    <row r="68" spans="1:21" x14ac:dyDescent="0.3">
      <c r="A68" s="53" t="s">
        <v>734</v>
      </c>
      <c r="B68" s="22"/>
      <c r="C68" s="22"/>
      <c r="D68" s="22"/>
      <c r="E68" s="22"/>
      <c r="F68" s="22"/>
      <c r="G68" s="22"/>
      <c r="H68" s="22"/>
      <c r="I68" s="22"/>
      <c r="J68" s="22"/>
      <c r="K68" s="22"/>
      <c r="L68" s="22"/>
      <c r="M68" s="22"/>
      <c r="N68" s="22"/>
      <c r="O68" s="22"/>
      <c r="P68" s="22"/>
      <c r="Q68" s="22"/>
      <c r="R68" s="22"/>
      <c r="S68" s="22"/>
      <c r="T68" s="22"/>
      <c r="U68" s="8"/>
    </row>
    <row r="69" spans="1:21" x14ac:dyDescent="0.3">
      <c r="A69" s="53" t="s">
        <v>735</v>
      </c>
      <c r="B69" s="22"/>
      <c r="C69" s="22"/>
      <c r="D69" s="22"/>
      <c r="E69" s="22"/>
      <c r="F69" s="22"/>
      <c r="G69" s="22"/>
      <c r="H69" s="22"/>
      <c r="I69" s="22"/>
      <c r="J69" s="22"/>
      <c r="K69" s="22"/>
      <c r="L69" s="22"/>
      <c r="M69" s="22"/>
      <c r="N69" s="22"/>
      <c r="O69" s="22"/>
      <c r="P69" s="22"/>
      <c r="Q69" s="22"/>
      <c r="R69" s="22"/>
      <c r="S69" s="22"/>
      <c r="T69" s="22"/>
      <c r="U69" s="8"/>
    </row>
    <row r="70" spans="1:21" x14ac:dyDescent="0.3">
      <c r="A70" s="9"/>
      <c r="B70" s="22"/>
      <c r="C70" s="22"/>
      <c r="D70" s="22"/>
      <c r="E70" s="22"/>
      <c r="F70" s="22"/>
      <c r="G70" s="22"/>
      <c r="H70" s="22"/>
      <c r="I70" s="22"/>
      <c r="J70" s="22"/>
      <c r="K70" s="22"/>
      <c r="L70" s="22"/>
      <c r="M70" s="22"/>
      <c r="N70" s="22"/>
      <c r="O70" s="22"/>
      <c r="P70" s="22"/>
      <c r="Q70" s="22"/>
      <c r="R70" s="22"/>
      <c r="S70" s="22"/>
      <c r="T70" s="22"/>
      <c r="U70" s="8"/>
    </row>
    <row r="71" spans="1:21" ht="18" x14ac:dyDescent="0.3">
      <c r="A71" s="50" t="s">
        <v>736</v>
      </c>
      <c r="B71" s="22"/>
      <c r="C71" s="22"/>
      <c r="D71" s="22"/>
      <c r="E71" s="22"/>
      <c r="F71" s="22"/>
      <c r="G71" s="22"/>
      <c r="H71" s="22"/>
      <c r="I71" s="22"/>
      <c r="J71" s="22"/>
      <c r="K71" s="22"/>
      <c r="L71" s="22"/>
      <c r="M71" s="22"/>
      <c r="N71" s="22"/>
      <c r="O71" s="22"/>
      <c r="P71" s="22"/>
      <c r="Q71" s="22"/>
      <c r="R71" s="22"/>
      <c r="S71" s="22"/>
      <c r="T71" s="22"/>
      <c r="U71" s="8"/>
    </row>
    <row r="72" spans="1:21" x14ac:dyDescent="0.3">
      <c r="A72" s="9"/>
      <c r="B72" s="22"/>
      <c r="C72" s="22"/>
      <c r="D72" s="22"/>
      <c r="E72" s="22"/>
      <c r="F72" s="22"/>
      <c r="G72" s="22"/>
      <c r="H72" s="22"/>
      <c r="I72" s="22"/>
      <c r="J72" s="22"/>
      <c r="K72" s="22"/>
      <c r="L72" s="22"/>
      <c r="M72" s="22"/>
      <c r="N72" s="22"/>
      <c r="O72" s="22"/>
      <c r="P72" s="22"/>
      <c r="Q72" s="22"/>
      <c r="R72" s="22"/>
      <c r="S72" s="22"/>
      <c r="T72" s="22"/>
      <c r="U72" s="8"/>
    </row>
    <row r="73" spans="1:21" x14ac:dyDescent="0.3">
      <c r="A73" s="7" t="s">
        <v>737</v>
      </c>
      <c r="B73" s="22"/>
      <c r="C73" s="22"/>
      <c r="D73" s="22"/>
      <c r="E73" s="22"/>
      <c r="F73" s="22"/>
      <c r="G73" s="22"/>
      <c r="H73" s="22"/>
      <c r="I73" s="22"/>
      <c r="J73" s="22"/>
      <c r="K73" s="22"/>
      <c r="L73" s="22"/>
      <c r="M73" s="22"/>
      <c r="N73" s="22"/>
      <c r="O73" s="22"/>
      <c r="P73" s="22"/>
      <c r="Q73" s="22"/>
      <c r="R73" s="22"/>
      <c r="S73" s="22"/>
      <c r="T73" s="22"/>
      <c r="U73" s="8"/>
    </row>
    <row r="74" spans="1:21" x14ac:dyDescent="0.3">
      <c r="A74" s="51"/>
      <c r="B74" s="22"/>
      <c r="C74" s="22"/>
      <c r="D74" s="22"/>
      <c r="E74" s="22"/>
      <c r="F74" s="22"/>
      <c r="G74" s="22"/>
      <c r="H74" s="22"/>
      <c r="I74" s="22"/>
      <c r="J74" s="22"/>
      <c r="K74" s="22"/>
      <c r="L74" s="22"/>
      <c r="M74" s="22"/>
      <c r="N74" s="22"/>
      <c r="O74" s="22"/>
      <c r="P74" s="22"/>
      <c r="Q74" s="22"/>
      <c r="R74" s="22"/>
      <c r="S74" s="22"/>
      <c r="T74" s="22"/>
      <c r="U74" s="8"/>
    </row>
    <row r="75" spans="1:21" x14ac:dyDescent="0.3">
      <c r="A75" s="51" t="s">
        <v>738</v>
      </c>
      <c r="B75" s="22"/>
      <c r="C75" s="22"/>
      <c r="D75" s="22"/>
      <c r="E75" s="22"/>
      <c r="F75" s="22"/>
      <c r="G75" s="22"/>
      <c r="H75" s="22"/>
      <c r="I75" s="22"/>
      <c r="J75" s="22"/>
      <c r="K75" s="22"/>
      <c r="L75" s="22"/>
      <c r="M75" s="22"/>
      <c r="N75" s="22"/>
      <c r="O75" s="22"/>
      <c r="P75" s="22"/>
      <c r="Q75" s="22"/>
      <c r="R75" s="22"/>
      <c r="S75" s="22"/>
      <c r="T75" s="22"/>
      <c r="U75" s="8"/>
    </row>
    <row r="76" spans="1:21" x14ac:dyDescent="0.3">
      <c r="A76" s="51" t="s">
        <v>739</v>
      </c>
      <c r="B76" s="22"/>
      <c r="C76" s="22"/>
      <c r="D76" s="22"/>
      <c r="E76" s="22"/>
      <c r="F76" s="22"/>
      <c r="G76" s="22"/>
      <c r="H76" s="22"/>
      <c r="I76" s="22"/>
      <c r="J76" s="22"/>
      <c r="K76" s="22"/>
      <c r="L76" s="22"/>
      <c r="M76" s="22"/>
      <c r="N76" s="22"/>
      <c r="O76" s="22"/>
      <c r="P76" s="22"/>
      <c r="Q76" s="22"/>
      <c r="R76" s="22"/>
      <c r="S76" s="22"/>
      <c r="T76" s="22"/>
      <c r="U76" s="8"/>
    </row>
    <row r="77" spans="1:21" x14ac:dyDescent="0.3">
      <c r="A77" s="51" t="s">
        <v>740</v>
      </c>
      <c r="B77" s="22"/>
      <c r="C77" s="22"/>
      <c r="D77" s="22"/>
      <c r="E77" s="22"/>
      <c r="F77" s="22"/>
      <c r="G77" s="22"/>
      <c r="H77" s="22"/>
      <c r="I77" s="22"/>
      <c r="J77" s="22"/>
      <c r="K77" s="22"/>
      <c r="L77" s="22"/>
      <c r="M77" s="22"/>
      <c r="N77" s="22"/>
      <c r="O77" s="22"/>
      <c r="P77" s="22"/>
      <c r="Q77" s="22"/>
      <c r="R77" s="22"/>
      <c r="S77" s="22"/>
      <c r="T77" s="22"/>
      <c r="U77" s="8"/>
    </row>
    <row r="78" spans="1:21" x14ac:dyDescent="0.3">
      <c r="A78" s="9"/>
      <c r="B78" s="22"/>
      <c r="C78" s="22"/>
      <c r="D78" s="22"/>
      <c r="E78" s="22"/>
      <c r="F78" s="22"/>
      <c r="G78" s="22"/>
      <c r="H78" s="22"/>
      <c r="I78" s="22"/>
      <c r="J78" s="22"/>
      <c r="K78" s="22"/>
      <c r="L78" s="22"/>
      <c r="M78" s="22"/>
      <c r="N78" s="22"/>
      <c r="O78" s="22"/>
      <c r="P78" s="22"/>
      <c r="Q78" s="22"/>
      <c r="R78" s="22"/>
      <c r="S78" s="22"/>
      <c r="T78" s="22"/>
      <c r="U78" s="8"/>
    </row>
    <row r="79" spans="1:21" x14ac:dyDescent="0.3">
      <c r="A79" s="9"/>
      <c r="B79" s="22"/>
      <c r="C79" s="22"/>
      <c r="D79" s="22"/>
      <c r="E79" s="22"/>
      <c r="F79" s="22"/>
      <c r="G79" s="22"/>
      <c r="H79" s="22"/>
      <c r="I79" s="22"/>
      <c r="J79" s="22"/>
      <c r="K79" s="22"/>
      <c r="L79" s="22"/>
      <c r="M79" s="22"/>
      <c r="N79" s="22"/>
      <c r="O79" s="22"/>
      <c r="P79" s="22"/>
      <c r="Q79" s="22"/>
      <c r="R79" s="22"/>
      <c r="S79" s="22"/>
      <c r="T79" s="22"/>
      <c r="U79" s="8"/>
    </row>
    <row r="80" spans="1:21" x14ac:dyDescent="0.3">
      <c r="A80" s="9"/>
      <c r="B80" s="22"/>
      <c r="C80" s="22"/>
      <c r="D80" s="22"/>
      <c r="E80" s="22"/>
      <c r="F80" s="22"/>
      <c r="G80" s="22"/>
      <c r="H80" s="22"/>
      <c r="I80" s="22"/>
      <c r="J80" s="22"/>
      <c r="K80" s="22"/>
      <c r="L80" s="22"/>
      <c r="M80" s="22"/>
      <c r="N80" s="22"/>
      <c r="O80" s="22"/>
      <c r="P80" s="22"/>
      <c r="Q80" s="22"/>
      <c r="R80" s="22"/>
      <c r="S80" s="22"/>
      <c r="T80" s="22"/>
      <c r="U80" s="8"/>
    </row>
    <row r="81" spans="1:21" ht="23.4" x14ac:dyDescent="0.3">
      <c r="A81" s="52" t="s">
        <v>741</v>
      </c>
      <c r="B81" s="22"/>
      <c r="C81" s="22"/>
      <c r="D81" s="22"/>
      <c r="E81" s="22"/>
      <c r="F81" s="22"/>
      <c r="G81" s="22"/>
      <c r="H81" s="22"/>
      <c r="I81" s="22"/>
      <c r="J81" s="22"/>
      <c r="K81" s="22"/>
      <c r="L81" s="22"/>
      <c r="M81" s="22"/>
      <c r="N81" s="22"/>
      <c r="O81" s="22"/>
      <c r="P81" s="22"/>
      <c r="Q81" s="22"/>
      <c r="R81" s="22"/>
      <c r="S81" s="22"/>
      <c r="T81" s="22"/>
      <c r="U81" s="8"/>
    </row>
    <row r="82" spans="1:21" x14ac:dyDescent="0.3">
      <c r="A82" s="9"/>
      <c r="B82" s="22"/>
      <c r="C82" s="22"/>
      <c r="D82" s="22"/>
      <c r="E82" s="22"/>
      <c r="F82" s="22"/>
      <c r="G82" s="22"/>
      <c r="H82" s="22"/>
      <c r="I82" s="22"/>
      <c r="J82" s="22"/>
      <c r="K82" s="22"/>
      <c r="L82" s="22"/>
      <c r="M82" s="22"/>
      <c r="N82" s="22"/>
      <c r="O82" s="22"/>
      <c r="P82" s="22"/>
      <c r="Q82" s="22"/>
      <c r="R82" s="22"/>
      <c r="S82" s="22"/>
      <c r="T82" s="22"/>
      <c r="U82" s="8"/>
    </row>
    <row r="83" spans="1:21" ht="18" x14ac:dyDescent="0.3">
      <c r="A83" s="50" t="s">
        <v>742</v>
      </c>
      <c r="B83" s="22"/>
      <c r="C83" s="22"/>
      <c r="D83" s="22"/>
      <c r="E83" s="22"/>
      <c r="F83" s="22"/>
      <c r="G83" s="22"/>
      <c r="H83" s="22"/>
      <c r="I83" s="22"/>
      <c r="J83" s="22"/>
      <c r="K83" s="22"/>
      <c r="L83" s="22"/>
      <c r="M83" s="22"/>
      <c r="N83" s="22"/>
      <c r="O83" s="22"/>
      <c r="P83" s="22"/>
      <c r="Q83" s="22"/>
      <c r="R83" s="22"/>
      <c r="S83" s="22"/>
      <c r="T83" s="22"/>
      <c r="U83" s="8"/>
    </row>
    <row r="84" spans="1:21" x14ac:dyDescent="0.3">
      <c r="A84" s="51"/>
      <c r="B84" s="22"/>
      <c r="C84" s="22"/>
      <c r="D84" s="22"/>
      <c r="E84" s="22"/>
      <c r="F84" s="22"/>
      <c r="G84" s="22"/>
      <c r="H84" s="22"/>
      <c r="I84" s="22"/>
      <c r="J84" s="22"/>
      <c r="K84" s="22"/>
      <c r="L84" s="22"/>
      <c r="M84" s="22"/>
      <c r="N84" s="22"/>
      <c r="O84" s="22"/>
      <c r="P84" s="22"/>
      <c r="Q84" s="22"/>
      <c r="R84" s="22"/>
      <c r="S84" s="22"/>
      <c r="T84" s="22"/>
      <c r="U84" s="8"/>
    </row>
    <row r="85" spans="1:21" x14ac:dyDescent="0.3">
      <c r="A85" s="53" t="s">
        <v>743</v>
      </c>
      <c r="B85" s="22"/>
      <c r="C85" s="22"/>
      <c r="D85" s="22"/>
      <c r="E85" s="22"/>
      <c r="F85" s="22"/>
      <c r="G85" s="22"/>
      <c r="H85" s="22"/>
      <c r="I85" s="22"/>
      <c r="J85" s="22"/>
      <c r="K85" s="22"/>
      <c r="L85" s="22"/>
      <c r="M85" s="22"/>
      <c r="N85" s="22"/>
      <c r="O85" s="22"/>
      <c r="P85" s="22"/>
      <c r="Q85" s="22"/>
      <c r="R85" s="22"/>
      <c r="S85" s="22"/>
      <c r="T85" s="22"/>
      <c r="U85" s="8"/>
    </row>
    <row r="86" spans="1:21" x14ac:dyDescent="0.3">
      <c r="A86" s="54" t="s">
        <v>744</v>
      </c>
      <c r="B86" s="22"/>
      <c r="C86" s="22"/>
      <c r="D86" s="22"/>
      <c r="E86" s="22"/>
      <c r="F86" s="22"/>
      <c r="G86" s="22"/>
      <c r="H86" s="22"/>
      <c r="I86" s="22"/>
      <c r="J86" s="22"/>
      <c r="K86" s="22"/>
      <c r="L86" s="22"/>
      <c r="M86" s="22"/>
      <c r="N86" s="22"/>
      <c r="O86" s="22"/>
      <c r="P86" s="22"/>
      <c r="Q86" s="22"/>
      <c r="R86" s="22"/>
      <c r="S86" s="22"/>
      <c r="T86" s="22"/>
      <c r="U86" s="8"/>
    </row>
    <row r="87" spans="1:21" x14ac:dyDescent="0.3">
      <c r="A87" s="54" t="s">
        <v>745</v>
      </c>
      <c r="B87" s="22"/>
      <c r="C87" s="22"/>
      <c r="D87" s="22"/>
      <c r="E87" s="22"/>
      <c r="F87" s="22"/>
      <c r="G87" s="22"/>
      <c r="H87" s="22"/>
      <c r="I87" s="22"/>
      <c r="J87" s="22"/>
      <c r="K87" s="22"/>
      <c r="L87" s="22"/>
      <c r="M87" s="22"/>
      <c r="N87" s="22"/>
      <c r="O87" s="22"/>
      <c r="P87" s="22"/>
      <c r="Q87" s="22"/>
      <c r="R87" s="22"/>
      <c r="S87" s="22"/>
      <c r="T87" s="22"/>
      <c r="U87" s="8"/>
    </row>
    <row r="88" spans="1:21" x14ac:dyDescent="0.3">
      <c r="A88" s="54" t="s">
        <v>746</v>
      </c>
      <c r="B88" s="22"/>
      <c r="C88" s="22"/>
      <c r="D88" s="22"/>
      <c r="E88" s="22"/>
      <c r="F88" s="22"/>
      <c r="G88" s="22"/>
      <c r="H88" s="22"/>
      <c r="I88" s="22"/>
      <c r="J88" s="22"/>
      <c r="K88" s="22"/>
      <c r="L88" s="22"/>
      <c r="M88" s="22"/>
      <c r="N88" s="22"/>
      <c r="O88" s="22"/>
      <c r="P88" s="22"/>
      <c r="Q88" s="22"/>
      <c r="R88" s="22"/>
      <c r="S88" s="22"/>
      <c r="T88" s="22"/>
      <c r="U88" s="8"/>
    </row>
    <row r="89" spans="1:21" x14ac:dyDescent="0.3">
      <c r="A89" s="53" t="s">
        <v>747</v>
      </c>
      <c r="B89" s="22"/>
      <c r="C89" s="22"/>
      <c r="D89" s="22"/>
      <c r="E89" s="22"/>
      <c r="F89" s="22"/>
      <c r="G89" s="22"/>
      <c r="H89" s="22"/>
      <c r="I89" s="22"/>
      <c r="J89" s="22"/>
      <c r="K89" s="22"/>
      <c r="L89" s="22"/>
      <c r="M89" s="22"/>
      <c r="N89" s="22"/>
      <c r="O89" s="22"/>
      <c r="P89" s="22"/>
      <c r="Q89" s="22"/>
      <c r="R89" s="22"/>
      <c r="S89" s="22"/>
      <c r="T89" s="22"/>
      <c r="U89" s="8"/>
    </row>
    <row r="90" spans="1:21" x14ac:dyDescent="0.3">
      <c r="A90" s="54" t="s">
        <v>748</v>
      </c>
      <c r="B90" s="22"/>
      <c r="C90" s="22"/>
      <c r="D90" s="22"/>
      <c r="E90" s="22"/>
      <c r="F90" s="22"/>
      <c r="G90" s="22"/>
      <c r="H90" s="22"/>
      <c r="I90" s="22"/>
      <c r="J90" s="22"/>
      <c r="K90" s="22"/>
      <c r="L90" s="22"/>
      <c r="M90" s="22"/>
      <c r="N90" s="22"/>
      <c r="O90" s="22"/>
      <c r="P90" s="22"/>
      <c r="Q90" s="22"/>
      <c r="R90" s="22"/>
      <c r="S90" s="22"/>
      <c r="T90" s="22"/>
      <c r="U90" s="8"/>
    </row>
    <row r="91" spans="1:21" x14ac:dyDescent="0.3">
      <c r="A91" s="54" t="s">
        <v>749</v>
      </c>
      <c r="B91" s="22"/>
      <c r="C91" s="22"/>
      <c r="D91" s="22"/>
      <c r="E91" s="22"/>
      <c r="F91" s="22"/>
      <c r="G91" s="22"/>
      <c r="H91" s="22"/>
      <c r="I91" s="22"/>
      <c r="J91" s="22"/>
      <c r="K91" s="22"/>
      <c r="L91" s="22"/>
      <c r="M91" s="22"/>
      <c r="N91" s="22"/>
      <c r="O91" s="22"/>
      <c r="P91" s="22"/>
      <c r="Q91" s="22"/>
      <c r="R91" s="22"/>
      <c r="S91" s="22"/>
      <c r="T91" s="22"/>
      <c r="U91" s="8"/>
    </row>
    <row r="92" spans="1:21" x14ac:dyDescent="0.3">
      <c r="A92" s="54" t="s">
        <v>750</v>
      </c>
      <c r="B92" s="22"/>
      <c r="C92" s="22"/>
      <c r="D92" s="22"/>
      <c r="E92" s="22"/>
      <c r="F92" s="22"/>
      <c r="G92" s="22"/>
      <c r="H92" s="22"/>
      <c r="I92" s="22"/>
      <c r="J92" s="22"/>
      <c r="K92" s="22"/>
      <c r="L92" s="22"/>
      <c r="M92" s="22"/>
      <c r="N92" s="22"/>
      <c r="O92" s="22"/>
      <c r="P92" s="22"/>
      <c r="Q92" s="22"/>
      <c r="R92" s="22"/>
      <c r="S92" s="22"/>
      <c r="T92" s="22"/>
      <c r="U92" s="8"/>
    </row>
    <row r="93" spans="1:21" x14ac:dyDescent="0.3">
      <c r="A93" s="53" t="s">
        <v>751</v>
      </c>
      <c r="B93" s="22"/>
      <c r="C93" s="22"/>
      <c r="D93" s="22"/>
      <c r="E93" s="22"/>
      <c r="F93" s="22"/>
      <c r="G93" s="22"/>
      <c r="H93" s="22"/>
      <c r="I93" s="22"/>
      <c r="J93" s="22"/>
      <c r="K93" s="22"/>
      <c r="L93" s="22"/>
      <c r="M93" s="22"/>
      <c r="N93" s="22"/>
      <c r="O93" s="22"/>
      <c r="P93" s="22"/>
      <c r="Q93" s="22"/>
      <c r="R93" s="22"/>
      <c r="S93" s="22"/>
      <c r="T93" s="22"/>
      <c r="U93" s="8"/>
    </row>
    <row r="94" spans="1:21" x14ac:dyDescent="0.3">
      <c r="A94" s="54" t="s">
        <v>752</v>
      </c>
      <c r="B94" s="22"/>
      <c r="C94" s="22"/>
      <c r="D94" s="22"/>
      <c r="E94" s="22"/>
      <c r="F94" s="22"/>
      <c r="G94" s="22"/>
      <c r="H94" s="22"/>
      <c r="I94" s="22"/>
      <c r="J94" s="22"/>
      <c r="K94" s="22"/>
      <c r="L94" s="22"/>
      <c r="M94" s="22"/>
      <c r="N94" s="22"/>
      <c r="O94" s="22"/>
      <c r="P94" s="22"/>
      <c r="Q94" s="22"/>
      <c r="R94" s="22"/>
      <c r="S94" s="22"/>
      <c r="T94" s="22"/>
      <c r="U94" s="8"/>
    </row>
    <row r="95" spans="1:21" x14ac:dyDescent="0.3">
      <c r="A95" s="54" t="s">
        <v>753</v>
      </c>
      <c r="B95" s="22"/>
      <c r="C95" s="22"/>
      <c r="D95" s="22"/>
      <c r="E95" s="22"/>
      <c r="F95" s="22"/>
      <c r="G95" s="22"/>
      <c r="H95" s="22"/>
      <c r="I95" s="22"/>
      <c r="J95" s="22"/>
      <c r="K95" s="22"/>
      <c r="L95" s="22"/>
      <c r="M95" s="22"/>
      <c r="N95" s="22"/>
      <c r="O95" s="22"/>
      <c r="P95" s="22"/>
      <c r="Q95" s="22"/>
      <c r="R95" s="22"/>
      <c r="S95" s="22"/>
      <c r="T95" s="22"/>
      <c r="U95" s="8"/>
    </row>
    <row r="96" spans="1:21" x14ac:dyDescent="0.3">
      <c r="A96" s="54" t="s">
        <v>754</v>
      </c>
      <c r="B96" s="22"/>
      <c r="C96" s="22"/>
      <c r="D96" s="22"/>
      <c r="E96" s="22"/>
      <c r="F96" s="22"/>
      <c r="G96" s="22"/>
      <c r="H96" s="22"/>
      <c r="I96" s="22"/>
      <c r="J96" s="22"/>
      <c r="K96" s="22"/>
      <c r="L96" s="22"/>
      <c r="M96" s="22"/>
      <c r="N96" s="22"/>
      <c r="O96" s="22"/>
      <c r="P96" s="22"/>
      <c r="Q96" s="22"/>
      <c r="R96" s="22"/>
      <c r="S96" s="22"/>
      <c r="T96" s="22"/>
      <c r="U96" s="8"/>
    </row>
    <row r="97" spans="1:21" x14ac:dyDescent="0.3">
      <c r="A97" s="9"/>
      <c r="B97" s="22"/>
      <c r="C97" s="22"/>
      <c r="D97" s="22"/>
      <c r="E97" s="22"/>
      <c r="F97" s="22"/>
      <c r="G97" s="22"/>
      <c r="H97" s="22"/>
      <c r="I97" s="22"/>
      <c r="J97" s="22"/>
      <c r="K97" s="22"/>
      <c r="L97" s="22"/>
      <c r="M97" s="22"/>
      <c r="N97" s="22"/>
      <c r="O97" s="22"/>
      <c r="P97" s="22"/>
      <c r="Q97" s="22"/>
      <c r="R97" s="22"/>
      <c r="S97" s="22"/>
      <c r="T97" s="22"/>
      <c r="U97" s="8"/>
    </row>
    <row r="98" spans="1:21" ht="18" x14ac:dyDescent="0.3">
      <c r="A98" s="50" t="s">
        <v>755</v>
      </c>
      <c r="B98" s="22"/>
      <c r="C98" s="22"/>
      <c r="D98" s="22"/>
      <c r="E98" s="22"/>
      <c r="F98" s="22"/>
      <c r="G98" s="22"/>
      <c r="H98" s="22"/>
      <c r="I98" s="22"/>
      <c r="J98" s="22"/>
      <c r="K98" s="22"/>
      <c r="L98" s="22"/>
      <c r="M98" s="22"/>
      <c r="N98" s="22"/>
      <c r="O98" s="22"/>
      <c r="P98" s="22"/>
      <c r="Q98" s="22"/>
      <c r="R98" s="22"/>
      <c r="S98" s="22"/>
      <c r="T98" s="22"/>
      <c r="U98" s="8"/>
    </row>
    <row r="99" spans="1:21" x14ac:dyDescent="0.3">
      <c r="A99" s="51"/>
      <c r="B99" s="22"/>
      <c r="C99" s="22"/>
      <c r="D99" s="22"/>
      <c r="E99" s="22"/>
      <c r="F99" s="22"/>
      <c r="G99" s="22"/>
      <c r="H99" s="22"/>
      <c r="I99" s="22"/>
      <c r="J99" s="22"/>
      <c r="K99" s="22"/>
      <c r="L99" s="22"/>
      <c r="M99" s="22"/>
      <c r="N99" s="22"/>
      <c r="O99" s="22"/>
      <c r="P99" s="22"/>
      <c r="Q99" s="22"/>
      <c r="R99" s="22"/>
      <c r="S99" s="22"/>
      <c r="T99" s="22"/>
      <c r="U99" s="8"/>
    </row>
    <row r="100" spans="1:21" x14ac:dyDescent="0.3">
      <c r="A100" s="53" t="s">
        <v>756</v>
      </c>
      <c r="B100" s="22"/>
      <c r="C100" s="22"/>
      <c r="D100" s="22"/>
      <c r="E100" s="22"/>
      <c r="F100" s="22"/>
      <c r="G100" s="22"/>
      <c r="H100" s="22"/>
      <c r="I100" s="22"/>
      <c r="J100" s="22"/>
      <c r="K100" s="22"/>
      <c r="L100" s="22"/>
      <c r="M100" s="22"/>
      <c r="N100" s="22"/>
      <c r="O100" s="22"/>
      <c r="P100" s="22"/>
      <c r="Q100" s="22"/>
      <c r="R100" s="22"/>
      <c r="S100" s="22"/>
      <c r="T100" s="22"/>
      <c r="U100" s="8"/>
    </row>
    <row r="101" spans="1:21" x14ac:dyDescent="0.3">
      <c r="A101" s="54" t="s">
        <v>757</v>
      </c>
      <c r="B101" s="22"/>
      <c r="C101" s="22"/>
      <c r="D101" s="22"/>
      <c r="E101" s="22"/>
      <c r="F101" s="22"/>
      <c r="G101" s="22"/>
      <c r="H101" s="22"/>
      <c r="I101" s="22"/>
      <c r="J101" s="22"/>
      <c r="K101" s="22"/>
      <c r="L101" s="22"/>
      <c r="M101" s="22"/>
      <c r="N101" s="22"/>
      <c r="O101" s="22"/>
      <c r="P101" s="22"/>
      <c r="Q101" s="22"/>
      <c r="R101" s="22"/>
      <c r="S101" s="22"/>
      <c r="T101" s="22"/>
      <c r="U101" s="8"/>
    </row>
    <row r="102" spans="1:21" x14ac:dyDescent="0.3">
      <c r="A102" s="54" t="s">
        <v>758</v>
      </c>
      <c r="B102" s="22"/>
      <c r="C102" s="22"/>
      <c r="D102" s="22"/>
      <c r="E102" s="22"/>
      <c r="F102" s="22"/>
      <c r="G102" s="22"/>
      <c r="H102" s="22"/>
      <c r="I102" s="22"/>
      <c r="J102" s="22"/>
      <c r="K102" s="22"/>
      <c r="L102" s="22"/>
      <c r="M102" s="22"/>
      <c r="N102" s="22"/>
      <c r="O102" s="22"/>
      <c r="P102" s="22"/>
      <c r="Q102" s="22"/>
      <c r="R102" s="22"/>
      <c r="S102" s="22"/>
      <c r="T102" s="22"/>
      <c r="U102" s="8"/>
    </row>
    <row r="103" spans="1:21" x14ac:dyDescent="0.3">
      <c r="A103" s="54" t="s">
        <v>759</v>
      </c>
      <c r="B103" s="22"/>
      <c r="C103" s="22"/>
      <c r="D103" s="22"/>
      <c r="E103" s="22"/>
      <c r="F103" s="22"/>
      <c r="G103" s="22"/>
      <c r="H103" s="22"/>
      <c r="I103" s="22"/>
      <c r="J103" s="22"/>
      <c r="K103" s="22"/>
      <c r="L103" s="22"/>
      <c r="M103" s="22"/>
      <c r="N103" s="22"/>
      <c r="O103" s="22"/>
      <c r="P103" s="22"/>
      <c r="Q103" s="22"/>
      <c r="R103" s="22"/>
      <c r="S103" s="22"/>
      <c r="T103" s="22"/>
      <c r="U103" s="8"/>
    </row>
    <row r="104" spans="1:21" x14ac:dyDescent="0.3">
      <c r="A104" s="53" t="s">
        <v>760</v>
      </c>
      <c r="B104" s="22"/>
      <c r="C104" s="22"/>
      <c r="D104" s="22"/>
      <c r="E104" s="22"/>
      <c r="F104" s="22"/>
      <c r="G104" s="22"/>
      <c r="H104" s="22"/>
      <c r="I104" s="22"/>
      <c r="J104" s="22"/>
      <c r="K104" s="22"/>
      <c r="L104" s="22"/>
      <c r="M104" s="22"/>
      <c r="N104" s="22"/>
      <c r="O104" s="22"/>
      <c r="P104" s="22"/>
      <c r="Q104" s="22"/>
      <c r="R104" s="22"/>
      <c r="S104" s="22"/>
      <c r="T104" s="22"/>
      <c r="U104" s="8"/>
    </row>
    <row r="105" spans="1:21" x14ac:dyDescent="0.3">
      <c r="A105" s="54" t="s">
        <v>761</v>
      </c>
      <c r="B105" s="22"/>
      <c r="C105" s="22"/>
      <c r="D105" s="22"/>
      <c r="E105" s="22"/>
      <c r="F105" s="22"/>
      <c r="G105" s="22"/>
      <c r="H105" s="22"/>
      <c r="I105" s="22"/>
      <c r="J105" s="22"/>
      <c r="K105" s="22"/>
      <c r="L105" s="22"/>
      <c r="M105" s="22"/>
      <c r="N105" s="22"/>
      <c r="O105" s="22"/>
      <c r="P105" s="22"/>
      <c r="Q105" s="22"/>
      <c r="R105" s="22"/>
      <c r="S105" s="22"/>
      <c r="T105" s="22"/>
      <c r="U105" s="8"/>
    </row>
    <row r="106" spans="1:21" x14ac:dyDescent="0.3">
      <c r="A106" s="54" t="s">
        <v>762</v>
      </c>
      <c r="B106" s="22"/>
      <c r="C106" s="22"/>
      <c r="D106" s="22"/>
      <c r="E106" s="22"/>
      <c r="F106" s="22"/>
      <c r="G106" s="22"/>
      <c r="H106" s="22"/>
      <c r="I106" s="22"/>
      <c r="J106" s="22"/>
      <c r="K106" s="22"/>
      <c r="L106" s="22"/>
      <c r="M106" s="22"/>
      <c r="N106" s="22"/>
      <c r="O106" s="22"/>
      <c r="P106" s="22"/>
      <c r="Q106" s="22"/>
      <c r="R106" s="22"/>
      <c r="S106" s="22"/>
      <c r="T106" s="22"/>
      <c r="U106" s="8"/>
    </row>
    <row r="107" spans="1:21" x14ac:dyDescent="0.3">
      <c r="A107" s="54" t="s">
        <v>763</v>
      </c>
      <c r="B107" s="22"/>
      <c r="C107" s="22"/>
      <c r="D107" s="22"/>
      <c r="E107" s="22"/>
      <c r="F107" s="22"/>
      <c r="G107" s="22"/>
      <c r="H107" s="22"/>
      <c r="I107" s="22"/>
      <c r="J107" s="22"/>
      <c r="K107" s="22"/>
      <c r="L107" s="22"/>
      <c r="M107" s="22"/>
      <c r="N107" s="22"/>
      <c r="O107" s="22"/>
      <c r="P107" s="22"/>
      <c r="Q107" s="22"/>
      <c r="R107" s="22"/>
      <c r="S107" s="22"/>
      <c r="T107" s="22"/>
      <c r="U107" s="8"/>
    </row>
    <row r="108" spans="1:21" x14ac:dyDescent="0.3">
      <c r="A108" s="53" t="s">
        <v>764</v>
      </c>
      <c r="B108" s="22"/>
      <c r="C108" s="22"/>
      <c r="D108" s="22"/>
      <c r="E108" s="22"/>
      <c r="F108" s="22"/>
      <c r="G108" s="22"/>
      <c r="H108" s="22"/>
      <c r="I108" s="22"/>
      <c r="J108" s="22"/>
      <c r="K108" s="22"/>
      <c r="L108" s="22"/>
      <c r="M108" s="22"/>
      <c r="N108" s="22"/>
      <c r="O108" s="22"/>
      <c r="P108" s="22"/>
      <c r="Q108" s="22"/>
      <c r="R108" s="22"/>
      <c r="S108" s="22"/>
      <c r="T108" s="22"/>
      <c r="U108" s="8"/>
    </row>
    <row r="109" spans="1:21" x14ac:dyDescent="0.3">
      <c r="A109" s="54" t="s">
        <v>765</v>
      </c>
      <c r="B109" s="22"/>
      <c r="C109" s="22"/>
      <c r="D109" s="22"/>
      <c r="E109" s="22"/>
      <c r="F109" s="22"/>
      <c r="G109" s="22"/>
      <c r="H109" s="22"/>
      <c r="I109" s="22"/>
      <c r="J109" s="22"/>
      <c r="K109" s="22"/>
      <c r="L109" s="22"/>
      <c r="M109" s="22"/>
      <c r="N109" s="22"/>
      <c r="O109" s="22"/>
      <c r="P109" s="22"/>
      <c r="Q109" s="22"/>
      <c r="R109" s="22"/>
      <c r="S109" s="22"/>
      <c r="T109" s="22"/>
      <c r="U109" s="8"/>
    </row>
    <row r="110" spans="1:21" x14ac:dyDescent="0.3">
      <c r="A110" s="54" t="s">
        <v>766</v>
      </c>
      <c r="B110" s="22"/>
      <c r="C110" s="22"/>
      <c r="D110" s="22"/>
      <c r="E110" s="22"/>
      <c r="F110" s="22"/>
      <c r="G110" s="22"/>
      <c r="H110" s="22"/>
      <c r="I110" s="22"/>
      <c r="J110" s="22"/>
      <c r="K110" s="22"/>
      <c r="L110" s="22"/>
      <c r="M110" s="22"/>
      <c r="N110" s="22"/>
      <c r="O110" s="22"/>
      <c r="P110" s="22"/>
      <c r="Q110" s="22"/>
      <c r="R110" s="22"/>
      <c r="S110" s="22"/>
      <c r="T110" s="22"/>
      <c r="U110" s="8"/>
    </row>
    <row r="111" spans="1:21" x14ac:dyDescent="0.3">
      <c r="A111" s="54" t="s">
        <v>767</v>
      </c>
      <c r="B111" s="22"/>
      <c r="C111" s="22"/>
      <c r="D111" s="22"/>
      <c r="E111" s="22"/>
      <c r="F111" s="22"/>
      <c r="G111" s="22"/>
      <c r="H111" s="22"/>
      <c r="I111" s="22"/>
      <c r="J111" s="22"/>
      <c r="K111" s="22"/>
      <c r="L111" s="22"/>
      <c r="M111" s="22"/>
      <c r="N111" s="22"/>
      <c r="O111" s="22"/>
      <c r="P111" s="22"/>
      <c r="Q111" s="22"/>
      <c r="R111" s="22"/>
      <c r="S111" s="22"/>
      <c r="T111" s="22"/>
      <c r="U111" s="8"/>
    </row>
    <row r="112" spans="1:21" x14ac:dyDescent="0.3">
      <c r="A112" s="9"/>
      <c r="B112" s="22"/>
      <c r="C112" s="22"/>
      <c r="D112" s="22"/>
      <c r="E112" s="22"/>
      <c r="F112" s="22"/>
      <c r="G112" s="22"/>
      <c r="H112" s="22"/>
      <c r="I112" s="22"/>
      <c r="J112" s="22"/>
      <c r="K112" s="22"/>
      <c r="L112" s="22"/>
      <c r="M112" s="22"/>
      <c r="N112" s="22"/>
      <c r="O112" s="22"/>
      <c r="P112" s="22"/>
      <c r="Q112" s="22"/>
      <c r="R112" s="22"/>
      <c r="S112" s="22"/>
      <c r="T112" s="22"/>
      <c r="U112" s="8"/>
    </row>
    <row r="113" spans="1:21" x14ac:dyDescent="0.3">
      <c r="A113" s="9"/>
      <c r="B113" s="22"/>
      <c r="C113" s="22"/>
      <c r="D113" s="22"/>
      <c r="E113" s="22"/>
      <c r="F113" s="22"/>
      <c r="G113" s="22"/>
      <c r="H113" s="22"/>
      <c r="I113" s="22"/>
      <c r="J113" s="22"/>
      <c r="K113" s="22"/>
      <c r="L113" s="22"/>
      <c r="M113" s="22"/>
      <c r="N113" s="22"/>
      <c r="O113" s="22"/>
      <c r="P113" s="22"/>
      <c r="Q113" s="22"/>
      <c r="R113" s="22"/>
      <c r="S113" s="22"/>
      <c r="T113" s="22"/>
      <c r="U113" s="8"/>
    </row>
    <row r="114" spans="1:21" x14ac:dyDescent="0.3">
      <c r="A114" s="9"/>
      <c r="B114" s="22"/>
      <c r="C114" s="22"/>
      <c r="D114" s="22"/>
      <c r="E114" s="22"/>
      <c r="F114" s="22"/>
      <c r="G114" s="22"/>
      <c r="H114" s="22"/>
      <c r="I114" s="22"/>
      <c r="J114" s="22"/>
      <c r="K114" s="22"/>
      <c r="L114" s="22"/>
      <c r="M114" s="22"/>
      <c r="N114" s="22"/>
      <c r="O114" s="22"/>
      <c r="P114" s="22"/>
      <c r="Q114" s="22"/>
      <c r="R114" s="22"/>
      <c r="S114" s="22"/>
      <c r="T114" s="22"/>
      <c r="U114" s="8"/>
    </row>
    <row r="115" spans="1:21" ht="23.4" x14ac:dyDescent="0.3">
      <c r="A115" s="52" t="s">
        <v>768</v>
      </c>
      <c r="B115" s="22"/>
      <c r="C115" s="22"/>
      <c r="D115" s="22"/>
      <c r="E115" s="22"/>
      <c r="F115" s="22"/>
      <c r="G115" s="22"/>
      <c r="H115" s="22"/>
      <c r="I115" s="22"/>
      <c r="J115" s="22"/>
      <c r="K115" s="22"/>
      <c r="L115" s="22"/>
      <c r="M115" s="22"/>
      <c r="N115" s="22"/>
      <c r="O115" s="22"/>
      <c r="P115" s="22"/>
      <c r="Q115" s="22"/>
      <c r="R115" s="22"/>
      <c r="S115" s="22"/>
      <c r="T115" s="22"/>
      <c r="U115" s="8"/>
    </row>
    <row r="116" spans="1:21" x14ac:dyDescent="0.3">
      <c r="A116" s="9"/>
      <c r="B116" s="22"/>
      <c r="C116" s="22"/>
      <c r="D116" s="22"/>
      <c r="E116" s="22"/>
      <c r="F116" s="22"/>
      <c r="G116" s="22"/>
      <c r="H116" s="22"/>
      <c r="I116" s="22"/>
      <c r="J116" s="22"/>
      <c r="K116" s="22"/>
      <c r="L116" s="22"/>
      <c r="M116" s="22"/>
      <c r="N116" s="22"/>
      <c r="O116" s="22"/>
      <c r="P116" s="22"/>
      <c r="Q116" s="22"/>
      <c r="R116" s="22"/>
      <c r="S116" s="22"/>
      <c r="T116" s="22"/>
      <c r="U116" s="8"/>
    </row>
    <row r="117" spans="1:21" x14ac:dyDescent="0.3">
      <c r="A117" s="7" t="s">
        <v>769</v>
      </c>
      <c r="B117" s="22"/>
      <c r="C117" s="22"/>
      <c r="D117" s="22"/>
      <c r="E117" s="22"/>
      <c r="F117" s="22"/>
      <c r="G117" s="22"/>
      <c r="H117" s="22"/>
      <c r="I117" s="22"/>
      <c r="J117" s="22"/>
      <c r="K117" s="22"/>
      <c r="L117" s="22"/>
      <c r="M117" s="22"/>
      <c r="N117" s="22"/>
      <c r="O117" s="22"/>
      <c r="P117" s="22"/>
      <c r="Q117" s="22"/>
      <c r="R117" s="22"/>
      <c r="S117" s="22"/>
      <c r="T117" s="22"/>
      <c r="U117" s="8"/>
    </row>
    <row r="118" spans="1:21" x14ac:dyDescent="0.3">
      <c r="A118" s="51"/>
      <c r="B118" s="22"/>
      <c r="C118" s="22"/>
      <c r="D118" s="22"/>
      <c r="E118" s="22"/>
      <c r="F118" s="22"/>
      <c r="G118" s="22"/>
      <c r="H118" s="22"/>
      <c r="I118" s="22"/>
      <c r="J118" s="22"/>
      <c r="K118" s="22"/>
      <c r="L118" s="22"/>
      <c r="M118" s="22"/>
      <c r="N118" s="22"/>
      <c r="O118" s="22"/>
      <c r="P118" s="22"/>
      <c r="Q118" s="22"/>
      <c r="R118" s="22"/>
      <c r="S118" s="22"/>
      <c r="T118" s="22"/>
      <c r="U118" s="8"/>
    </row>
    <row r="119" spans="1:21" x14ac:dyDescent="0.3">
      <c r="A119" s="51" t="s">
        <v>770</v>
      </c>
      <c r="B119" s="22"/>
      <c r="C119" s="22"/>
      <c r="D119" s="22"/>
      <c r="E119" s="22"/>
      <c r="F119" s="22"/>
      <c r="G119" s="22"/>
      <c r="H119" s="22"/>
      <c r="I119" s="22"/>
      <c r="J119" s="22"/>
      <c r="K119" s="22"/>
      <c r="L119" s="22"/>
      <c r="M119" s="22"/>
      <c r="N119" s="22"/>
      <c r="O119" s="22"/>
      <c r="P119" s="22"/>
      <c r="Q119" s="22"/>
      <c r="R119" s="22"/>
      <c r="S119" s="22"/>
      <c r="T119" s="22"/>
      <c r="U119" s="8"/>
    </row>
    <row r="120" spans="1:21" x14ac:dyDescent="0.3">
      <c r="A120" s="51" t="s">
        <v>771</v>
      </c>
      <c r="B120" s="22"/>
      <c r="C120" s="22"/>
      <c r="D120" s="22"/>
      <c r="E120" s="22"/>
      <c r="F120" s="22"/>
      <c r="G120" s="22"/>
      <c r="H120" s="22"/>
      <c r="I120" s="22"/>
      <c r="J120" s="22"/>
      <c r="K120" s="22"/>
      <c r="L120" s="22"/>
      <c r="M120" s="22"/>
      <c r="N120" s="22"/>
      <c r="O120" s="22"/>
      <c r="P120" s="22"/>
      <c r="Q120" s="22"/>
      <c r="R120" s="22"/>
      <c r="S120" s="22"/>
      <c r="T120" s="22"/>
      <c r="U120" s="8"/>
    </row>
    <row r="121" spans="1:21" x14ac:dyDescent="0.3">
      <c r="A121" s="51" t="s">
        <v>772</v>
      </c>
      <c r="B121" s="22"/>
      <c r="C121" s="22"/>
      <c r="D121" s="22"/>
      <c r="E121" s="22"/>
      <c r="F121" s="22"/>
      <c r="G121" s="22"/>
      <c r="H121" s="22"/>
      <c r="I121" s="22"/>
      <c r="J121" s="22"/>
      <c r="K121" s="22"/>
      <c r="L121" s="22"/>
      <c r="M121" s="22"/>
      <c r="N121" s="22"/>
      <c r="O121" s="22"/>
      <c r="P121" s="22"/>
      <c r="Q121" s="22"/>
      <c r="R121" s="22"/>
      <c r="S121" s="22"/>
      <c r="T121" s="22"/>
      <c r="U121" s="8"/>
    </row>
    <row r="122" spans="1:21" x14ac:dyDescent="0.3">
      <c r="A122" s="9"/>
      <c r="B122" s="22"/>
      <c r="C122" s="22"/>
      <c r="D122" s="22"/>
      <c r="E122" s="22"/>
      <c r="F122" s="22"/>
      <c r="G122" s="22"/>
      <c r="H122" s="22"/>
      <c r="I122" s="22"/>
      <c r="J122" s="22"/>
      <c r="K122" s="22"/>
      <c r="L122" s="22"/>
      <c r="M122" s="22"/>
      <c r="N122" s="22"/>
      <c r="O122" s="22"/>
      <c r="P122" s="22"/>
      <c r="Q122" s="22"/>
      <c r="R122" s="22"/>
      <c r="S122" s="22"/>
      <c r="T122" s="22"/>
      <c r="U122" s="8"/>
    </row>
    <row r="123" spans="1:21" x14ac:dyDescent="0.3">
      <c r="A123" s="7" t="s">
        <v>773</v>
      </c>
      <c r="B123" s="22"/>
      <c r="C123" s="22"/>
      <c r="D123" s="22"/>
      <c r="E123" s="22"/>
      <c r="F123" s="22"/>
      <c r="G123" s="22"/>
      <c r="H123" s="22"/>
      <c r="I123" s="22"/>
      <c r="J123" s="22"/>
      <c r="K123" s="22"/>
      <c r="L123" s="22"/>
      <c r="M123" s="22"/>
      <c r="N123" s="22"/>
      <c r="O123" s="22"/>
      <c r="P123" s="22"/>
      <c r="Q123" s="22"/>
      <c r="R123" s="22"/>
      <c r="S123" s="22"/>
      <c r="T123" s="22"/>
      <c r="U123" s="8"/>
    </row>
    <row r="124" spans="1:21" x14ac:dyDescent="0.3">
      <c r="A124" s="51"/>
      <c r="B124" s="22"/>
      <c r="C124" s="22"/>
      <c r="D124" s="22"/>
      <c r="E124" s="22"/>
      <c r="F124" s="22"/>
      <c r="G124" s="22"/>
      <c r="H124" s="22"/>
      <c r="I124" s="22"/>
      <c r="J124" s="22"/>
      <c r="K124" s="22"/>
      <c r="L124" s="22"/>
      <c r="M124" s="22"/>
      <c r="N124" s="22"/>
      <c r="O124" s="22"/>
      <c r="P124" s="22"/>
      <c r="Q124" s="22"/>
      <c r="R124" s="22"/>
      <c r="S124" s="22"/>
      <c r="T124" s="22"/>
      <c r="U124" s="8"/>
    </row>
    <row r="125" spans="1:21" x14ac:dyDescent="0.3">
      <c r="A125" s="51" t="s">
        <v>774</v>
      </c>
      <c r="B125" s="22"/>
      <c r="C125" s="22"/>
      <c r="D125" s="22"/>
      <c r="E125" s="22"/>
      <c r="F125" s="22"/>
      <c r="G125" s="22"/>
      <c r="H125" s="22"/>
      <c r="I125" s="22"/>
      <c r="J125" s="22"/>
      <c r="K125" s="22"/>
      <c r="L125" s="22"/>
      <c r="M125" s="22"/>
      <c r="N125" s="22"/>
      <c r="O125" s="22"/>
      <c r="P125" s="22"/>
      <c r="Q125" s="22"/>
      <c r="R125" s="22"/>
      <c r="S125" s="22"/>
      <c r="T125" s="22"/>
      <c r="U125" s="8"/>
    </row>
    <row r="126" spans="1:21" x14ac:dyDescent="0.3">
      <c r="A126" s="51" t="s">
        <v>775</v>
      </c>
      <c r="B126" s="22"/>
      <c r="C126" s="22"/>
      <c r="D126" s="22"/>
      <c r="E126" s="22"/>
      <c r="F126" s="22"/>
      <c r="G126" s="22"/>
      <c r="H126" s="22"/>
      <c r="I126" s="22"/>
      <c r="J126" s="22"/>
      <c r="K126" s="22"/>
      <c r="L126" s="22"/>
      <c r="M126" s="22"/>
      <c r="N126" s="22"/>
      <c r="O126" s="22"/>
      <c r="P126" s="22"/>
      <c r="Q126" s="22"/>
      <c r="R126" s="22"/>
      <c r="S126" s="22"/>
      <c r="T126" s="22"/>
      <c r="U126" s="8"/>
    </row>
    <row r="127" spans="1:21" x14ac:dyDescent="0.3">
      <c r="A127" s="51" t="s">
        <v>776</v>
      </c>
      <c r="B127" s="22"/>
      <c r="C127" s="22"/>
      <c r="D127" s="22"/>
      <c r="E127" s="22"/>
      <c r="F127" s="22"/>
      <c r="G127" s="22"/>
      <c r="H127" s="22"/>
      <c r="I127" s="22"/>
      <c r="J127" s="22"/>
      <c r="K127" s="22"/>
      <c r="L127" s="22"/>
      <c r="M127" s="22"/>
      <c r="N127" s="22"/>
      <c r="O127" s="22"/>
      <c r="P127" s="22"/>
      <c r="Q127" s="22"/>
      <c r="R127" s="22"/>
      <c r="S127" s="22"/>
      <c r="T127" s="22"/>
      <c r="U127" s="8"/>
    </row>
    <row r="128" spans="1:21" x14ac:dyDescent="0.3">
      <c r="A128" s="51" t="s">
        <v>777</v>
      </c>
      <c r="B128" s="22"/>
      <c r="C128" s="22"/>
      <c r="D128" s="22"/>
      <c r="E128" s="22"/>
      <c r="F128" s="22"/>
      <c r="G128" s="22"/>
      <c r="H128" s="22"/>
      <c r="I128" s="22"/>
      <c r="J128" s="22"/>
      <c r="K128" s="22"/>
      <c r="L128" s="22"/>
      <c r="M128" s="22"/>
      <c r="N128" s="22"/>
      <c r="O128" s="22"/>
      <c r="P128" s="22"/>
      <c r="Q128" s="22"/>
      <c r="R128" s="22"/>
      <c r="S128" s="22"/>
      <c r="T128" s="22"/>
      <c r="U128" s="8"/>
    </row>
    <row r="129" spans="1:21" x14ac:dyDescent="0.3">
      <c r="A129" s="9"/>
      <c r="B129" s="22"/>
      <c r="C129" s="22"/>
      <c r="D129" s="22"/>
      <c r="E129" s="22"/>
      <c r="F129" s="22"/>
      <c r="G129" s="22"/>
      <c r="H129" s="22"/>
      <c r="I129" s="22"/>
      <c r="J129" s="22"/>
      <c r="K129" s="22"/>
      <c r="L129" s="22"/>
      <c r="M129" s="22"/>
      <c r="N129" s="22"/>
      <c r="O129" s="22"/>
      <c r="P129" s="22"/>
      <c r="Q129" s="22"/>
      <c r="R129" s="22"/>
      <c r="S129" s="22"/>
      <c r="T129" s="22"/>
      <c r="U129" s="8"/>
    </row>
    <row r="130" spans="1:21" x14ac:dyDescent="0.3">
      <c r="A130" s="7" t="s">
        <v>778</v>
      </c>
      <c r="B130" s="22"/>
      <c r="C130" s="22"/>
      <c r="D130" s="22"/>
      <c r="E130" s="22"/>
      <c r="F130" s="22"/>
      <c r="G130" s="22"/>
      <c r="H130" s="22"/>
      <c r="I130" s="22"/>
      <c r="J130" s="22"/>
      <c r="K130" s="22"/>
      <c r="L130" s="22"/>
      <c r="M130" s="22"/>
      <c r="N130" s="22"/>
      <c r="O130" s="22"/>
      <c r="P130" s="22"/>
      <c r="Q130" s="22"/>
      <c r="R130" s="22"/>
      <c r="S130" s="22"/>
      <c r="T130" s="22"/>
      <c r="U130" s="8"/>
    </row>
    <row r="131" spans="1:21" x14ac:dyDescent="0.3">
      <c r="A131" s="51"/>
      <c r="B131" s="22"/>
      <c r="C131" s="22"/>
      <c r="D131" s="22"/>
      <c r="E131" s="22"/>
      <c r="F131" s="22"/>
      <c r="G131" s="22"/>
      <c r="H131" s="22"/>
      <c r="I131" s="22"/>
      <c r="J131" s="22"/>
      <c r="K131" s="22"/>
      <c r="L131" s="22"/>
      <c r="M131" s="22"/>
      <c r="N131" s="22"/>
      <c r="O131" s="22"/>
      <c r="P131" s="22"/>
      <c r="Q131" s="22"/>
      <c r="R131" s="22"/>
      <c r="S131" s="22"/>
      <c r="T131" s="22"/>
      <c r="U131" s="8"/>
    </row>
    <row r="132" spans="1:21" x14ac:dyDescent="0.3">
      <c r="A132" s="51" t="s">
        <v>779</v>
      </c>
      <c r="B132" s="22"/>
      <c r="C132" s="22"/>
      <c r="D132" s="22"/>
      <c r="E132" s="22"/>
      <c r="F132" s="22"/>
      <c r="G132" s="22"/>
      <c r="H132" s="22"/>
      <c r="I132" s="22"/>
      <c r="J132" s="22"/>
      <c r="K132" s="22"/>
      <c r="L132" s="22"/>
      <c r="M132" s="22"/>
      <c r="N132" s="22"/>
      <c r="O132" s="22"/>
      <c r="P132" s="22"/>
      <c r="Q132" s="22"/>
      <c r="R132" s="22"/>
      <c r="S132" s="22"/>
      <c r="T132" s="22"/>
      <c r="U132" s="8"/>
    </row>
    <row r="133" spans="1:21" x14ac:dyDescent="0.3">
      <c r="A133" s="51" t="s">
        <v>780</v>
      </c>
      <c r="B133" s="22"/>
      <c r="C133" s="22"/>
      <c r="D133" s="22"/>
      <c r="E133" s="22"/>
      <c r="F133" s="22"/>
      <c r="G133" s="22"/>
      <c r="H133" s="22"/>
      <c r="I133" s="22"/>
      <c r="J133" s="22"/>
      <c r="K133" s="22"/>
      <c r="L133" s="22"/>
      <c r="M133" s="22"/>
      <c r="N133" s="22"/>
      <c r="O133" s="22"/>
      <c r="P133" s="22"/>
      <c r="Q133" s="22"/>
      <c r="R133" s="22"/>
      <c r="S133" s="22"/>
      <c r="T133" s="22"/>
      <c r="U133" s="8"/>
    </row>
    <row r="134" spans="1:21" x14ac:dyDescent="0.3">
      <c r="A134" s="51" t="s">
        <v>781</v>
      </c>
      <c r="B134" s="22"/>
      <c r="C134" s="22"/>
      <c r="D134" s="22"/>
      <c r="E134" s="22"/>
      <c r="F134" s="22"/>
      <c r="G134" s="22"/>
      <c r="H134" s="22"/>
      <c r="I134" s="22"/>
      <c r="J134" s="22"/>
      <c r="K134" s="22"/>
      <c r="L134" s="22"/>
      <c r="M134" s="22"/>
      <c r="N134" s="22"/>
      <c r="O134" s="22"/>
      <c r="P134" s="22"/>
      <c r="Q134" s="22"/>
      <c r="R134" s="22"/>
      <c r="S134" s="22"/>
      <c r="T134" s="22"/>
      <c r="U134" s="8"/>
    </row>
    <row r="135" spans="1:21" x14ac:dyDescent="0.3">
      <c r="A135" s="9"/>
      <c r="B135" s="22"/>
      <c r="C135" s="22"/>
      <c r="D135" s="22"/>
      <c r="E135" s="22"/>
      <c r="F135" s="22"/>
      <c r="G135" s="22"/>
      <c r="H135" s="22"/>
      <c r="I135" s="22"/>
      <c r="J135" s="22"/>
      <c r="K135" s="22"/>
      <c r="L135" s="22"/>
      <c r="M135" s="22"/>
      <c r="N135" s="22"/>
      <c r="O135" s="22"/>
      <c r="P135" s="22"/>
      <c r="Q135" s="22"/>
      <c r="R135" s="22"/>
      <c r="S135" s="22"/>
      <c r="T135" s="22"/>
      <c r="U135" s="8"/>
    </row>
    <row r="136" spans="1:21" x14ac:dyDescent="0.3">
      <c r="A136" s="9"/>
      <c r="B136" s="22"/>
      <c r="C136" s="22"/>
      <c r="D136" s="22"/>
      <c r="E136" s="22"/>
      <c r="F136" s="22"/>
      <c r="G136" s="22"/>
      <c r="H136" s="22"/>
      <c r="I136" s="22"/>
      <c r="J136" s="22"/>
      <c r="K136" s="22"/>
      <c r="L136" s="22"/>
      <c r="M136" s="22"/>
      <c r="N136" s="22"/>
      <c r="O136" s="22"/>
      <c r="P136" s="22"/>
      <c r="Q136" s="22"/>
      <c r="R136" s="22"/>
      <c r="S136" s="22"/>
      <c r="T136" s="22"/>
      <c r="U136" s="8"/>
    </row>
    <row r="137" spans="1:21" x14ac:dyDescent="0.3">
      <c r="A137" s="9"/>
      <c r="B137" s="22"/>
      <c r="C137" s="22"/>
      <c r="D137" s="22"/>
      <c r="E137" s="22"/>
      <c r="F137" s="22"/>
      <c r="G137" s="22"/>
      <c r="H137" s="22"/>
      <c r="I137" s="22"/>
      <c r="J137" s="22"/>
      <c r="K137" s="22"/>
      <c r="L137" s="22"/>
      <c r="M137" s="22"/>
      <c r="N137" s="22"/>
      <c r="O137" s="22"/>
      <c r="P137" s="22"/>
      <c r="Q137" s="22"/>
      <c r="R137" s="22"/>
      <c r="S137" s="22"/>
      <c r="T137" s="22"/>
      <c r="U137" s="8"/>
    </row>
    <row r="138" spans="1:21" ht="23.4" x14ac:dyDescent="0.3">
      <c r="A138" s="52" t="s">
        <v>782</v>
      </c>
      <c r="B138" s="22"/>
      <c r="C138" s="22"/>
      <c r="D138" s="22"/>
      <c r="E138" s="22"/>
      <c r="F138" s="22"/>
      <c r="G138" s="22"/>
      <c r="H138" s="22"/>
      <c r="I138" s="22"/>
      <c r="J138" s="22"/>
      <c r="K138" s="22"/>
      <c r="L138" s="22"/>
      <c r="M138" s="22"/>
      <c r="N138" s="22"/>
      <c r="O138" s="22"/>
      <c r="P138" s="22"/>
      <c r="Q138" s="22"/>
      <c r="R138" s="22"/>
      <c r="S138" s="22"/>
      <c r="T138" s="22"/>
      <c r="U138" s="8"/>
    </row>
    <row r="139" spans="1:21" x14ac:dyDescent="0.3">
      <c r="A139" s="9"/>
      <c r="B139" s="22"/>
      <c r="C139" s="22"/>
      <c r="D139" s="22"/>
      <c r="E139" s="22"/>
      <c r="F139" s="22"/>
      <c r="G139" s="22"/>
      <c r="H139" s="22"/>
      <c r="I139" s="22"/>
      <c r="J139" s="22"/>
      <c r="K139" s="22"/>
      <c r="L139" s="22"/>
      <c r="M139" s="22"/>
      <c r="N139" s="22"/>
      <c r="O139" s="22"/>
      <c r="P139" s="22"/>
      <c r="Q139" s="22"/>
      <c r="R139" s="22"/>
      <c r="S139" s="22"/>
      <c r="T139" s="22"/>
      <c r="U139" s="8"/>
    </row>
    <row r="140" spans="1:21" x14ac:dyDescent="0.3">
      <c r="A140" s="9" t="s">
        <v>783</v>
      </c>
      <c r="B140" s="22"/>
      <c r="C140" s="22"/>
      <c r="D140" s="22"/>
      <c r="E140" s="22"/>
      <c r="F140" s="22"/>
      <c r="G140" s="22"/>
      <c r="H140" s="22"/>
      <c r="I140" s="22"/>
      <c r="J140" s="22"/>
      <c r="K140" s="22"/>
      <c r="L140" s="22"/>
      <c r="M140" s="22"/>
      <c r="N140" s="22"/>
      <c r="O140" s="22"/>
      <c r="P140" s="22"/>
      <c r="Q140" s="22"/>
      <c r="R140" s="22"/>
      <c r="S140" s="22"/>
      <c r="T140" s="22"/>
      <c r="U140" s="8"/>
    </row>
    <row r="141" spans="1:21" x14ac:dyDescent="0.3">
      <c r="A141" s="9"/>
      <c r="B141" s="22"/>
      <c r="C141" s="22"/>
      <c r="D141" s="22"/>
      <c r="E141" s="22"/>
      <c r="F141" s="22"/>
      <c r="G141" s="22"/>
      <c r="H141" s="22"/>
      <c r="I141" s="22"/>
      <c r="J141" s="22"/>
      <c r="K141" s="22"/>
      <c r="L141" s="22"/>
      <c r="M141" s="22"/>
      <c r="N141" s="22"/>
      <c r="O141" s="22"/>
      <c r="P141" s="22"/>
      <c r="Q141" s="22"/>
      <c r="R141" s="22"/>
      <c r="S141" s="22"/>
      <c r="T141" s="22"/>
      <c r="U141" s="8"/>
    </row>
    <row r="142" spans="1:21" x14ac:dyDescent="0.3">
      <c r="A142" s="7" t="s">
        <v>784</v>
      </c>
      <c r="B142" s="22"/>
      <c r="C142" s="22"/>
      <c r="D142" s="22"/>
      <c r="E142" s="22"/>
      <c r="F142" s="22"/>
      <c r="G142" s="22"/>
      <c r="H142" s="22"/>
      <c r="I142" s="22"/>
      <c r="J142" s="22"/>
      <c r="K142" s="22"/>
      <c r="L142" s="22"/>
      <c r="M142" s="22"/>
      <c r="N142" s="22"/>
      <c r="O142" s="22"/>
      <c r="P142" s="22"/>
      <c r="Q142" s="22"/>
      <c r="R142" s="22"/>
      <c r="S142" s="22"/>
      <c r="T142" s="22"/>
      <c r="U142" s="8"/>
    </row>
    <row r="143" spans="1:21" x14ac:dyDescent="0.3">
      <c r="A143" s="51"/>
      <c r="B143" s="22"/>
      <c r="C143" s="22"/>
      <c r="D143" s="22"/>
      <c r="E143" s="22"/>
      <c r="F143" s="22"/>
      <c r="G143" s="22"/>
      <c r="H143" s="22"/>
      <c r="I143" s="22"/>
      <c r="J143" s="22"/>
      <c r="K143" s="22"/>
      <c r="L143" s="22"/>
      <c r="M143" s="22"/>
      <c r="N143" s="22"/>
      <c r="O143" s="22"/>
      <c r="P143" s="22"/>
      <c r="Q143" s="22"/>
      <c r="R143" s="22"/>
      <c r="S143" s="22"/>
      <c r="T143" s="22"/>
      <c r="U143" s="8"/>
    </row>
    <row r="144" spans="1:21" x14ac:dyDescent="0.3">
      <c r="A144" s="51" t="s">
        <v>785</v>
      </c>
      <c r="B144" s="22"/>
      <c r="C144" s="22"/>
      <c r="D144" s="22"/>
      <c r="E144" s="22"/>
      <c r="F144" s="22"/>
      <c r="G144" s="22"/>
      <c r="H144" s="22"/>
      <c r="I144" s="22"/>
      <c r="J144" s="22"/>
      <c r="K144" s="22"/>
      <c r="L144" s="22"/>
      <c r="M144" s="22"/>
      <c r="N144" s="22"/>
      <c r="O144" s="22"/>
      <c r="P144" s="22"/>
      <c r="Q144" s="22"/>
      <c r="R144" s="22"/>
      <c r="S144" s="22"/>
      <c r="T144" s="22"/>
      <c r="U144" s="8"/>
    </row>
    <row r="145" spans="1:21" x14ac:dyDescent="0.3">
      <c r="A145" s="51" t="s">
        <v>786</v>
      </c>
      <c r="B145" s="22"/>
      <c r="C145" s="22"/>
      <c r="D145" s="22"/>
      <c r="E145" s="22"/>
      <c r="F145" s="22"/>
      <c r="G145" s="22"/>
      <c r="H145" s="22"/>
      <c r="I145" s="22"/>
      <c r="J145" s="22"/>
      <c r="K145" s="22"/>
      <c r="L145" s="22"/>
      <c r="M145" s="22"/>
      <c r="N145" s="22"/>
      <c r="O145" s="22"/>
      <c r="P145" s="22"/>
      <c r="Q145" s="22"/>
      <c r="R145" s="22"/>
      <c r="S145" s="22"/>
      <c r="T145" s="22"/>
      <c r="U145" s="8"/>
    </row>
    <row r="146" spans="1:21" x14ac:dyDescent="0.3">
      <c r="A146" s="51" t="s">
        <v>787</v>
      </c>
      <c r="B146" s="22"/>
      <c r="C146" s="22"/>
      <c r="D146" s="22"/>
      <c r="E146" s="22"/>
      <c r="F146" s="22"/>
      <c r="G146" s="22"/>
      <c r="H146" s="22"/>
      <c r="I146" s="22"/>
      <c r="J146" s="22"/>
      <c r="K146" s="22"/>
      <c r="L146" s="22"/>
      <c r="M146" s="22"/>
      <c r="N146" s="22"/>
      <c r="O146" s="22"/>
      <c r="P146" s="22"/>
      <c r="Q146" s="22"/>
      <c r="R146" s="22"/>
      <c r="S146" s="22"/>
      <c r="T146" s="22"/>
      <c r="U146" s="8"/>
    </row>
    <row r="147" spans="1:21" x14ac:dyDescent="0.3">
      <c r="A147" s="9"/>
      <c r="B147" s="22"/>
      <c r="C147" s="22"/>
      <c r="D147" s="22"/>
      <c r="E147" s="22"/>
      <c r="F147" s="22"/>
      <c r="G147" s="22"/>
      <c r="H147" s="22"/>
      <c r="I147" s="22"/>
      <c r="J147" s="22"/>
      <c r="K147" s="22"/>
      <c r="L147" s="22"/>
      <c r="M147" s="22"/>
      <c r="N147" s="22"/>
      <c r="O147" s="22"/>
      <c r="P147" s="22"/>
      <c r="Q147" s="22"/>
      <c r="R147" s="22"/>
      <c r="S147" s="22"/>
      <c r="T147" s="22"/>
      <c r="U147" s="8"/>
    </row>
    <row r="148" spans="1:21" x14ac:dyDescent="0.3">
      <c r="A148" s="7" t="s">
        <v>788</v>
      </c>
      <c r="B148" s="22"/>
      <c r="C148" s="22"/>
      <c r="D148" s="22"/>
      <c r="E148" s="22"/>
      <c r="F148" s="22"/>
      <c r="G148" s="22"/>
      <c r="H148" s="22"/>
      <c r="I148" s="22"/>
      <c r="J148" s="22"/>
      <c r="K148" s="22"/>
      <c r="L148" s="22"/>
      <c r="M148" s="22"/>
      <c r="N148" s="22"/>
      <c r="O148" s="22"/>
      <c r="P148" s="22"/>
      <c r="Q148" s="22"/>
      <c r="R148" s="22"/>
      <c r="S148" s="22"/>
      <c r="T148" s="22"/>
      <c r="U148" s="8"/>
    </row>
    <row r="149" spans="1:21" x14ac:dyDescent="0.3">
      <c r="A149" s="51"/>
      <c r="B149" s="22"/>
      <c r="C149" s="22"/>
      <c r="D149" s="22"/>
      <c r="E149" s="22"/>
      <c r="F149" s="22"/>
      <c r="G149" s="22"/>
      <c r="H149" s="22"/>
      <c r="I149" s="22"/>
      <c r="J149" s="22"/>
      <c r="K149" s="22"/>
      <c r="L149" s="22"/>
      <c r="M149" s="22"/>
      <c r="N149" s="22"/>
      <c r="O149" s="22"/>
      <c r="P149" s="22"/>
      <c r="Q149" s="22"/>
      <c r="R149" s="22"/>
      <c r="S149" s="22"/>
      <c r="T149" s="22"/>
      <c r="U149" s="8"/>
    </row>
    <row r="150" spans="1:21" x14ac:dyDescent="0.3">
      <c r="A150" s="51" t="s">
        <v>789</v>
      </c>
      <c r="B150" s="22"/>
      <c r="C150" s="22"/>
      <c r="D150" s="22"/>
      <c r="E150" s="22"/>
      <c r="F150" s="22"/>
      <c r="G150" s="22"/>
      <c r="H150" s="22"/>
      <c r="I150" s="22"/>
      <c r="J150" s="22"/>
      <c r="K150" s="22"/>
      <c r="L150" s="22"/>
      <c r="M150" s="22"/>
      <c r="N150" s="22"/>
      <c r="O150" s="22"/>
      <c r="P150" s="22"/>
      <c r="Q150" s="22"/>
      <c r="R150" s="22"/>
      <c r="S150" s="22"/>
      <c r="T150" s="22"/>
      <c r="U150" s="8"/>
    </row>
    <row r="151" spans="1:21" x14ac:dyDescent="0.3">
      <c r="A151" s="51" t="s">
        <v>790</v>
      </c>
      <c r="B151" s="22"/>
      <c r="C151" s="22"/>
      <c r="D151" s="22"/>
      <c r="E151" s="22"/>
      <c r="F151" s="22"/>
      <c r="G151" s="22"/>
      <c r="H151" s="22"/>
      <c r="I151" s="22"/>
      <c r="J151" s="22"/>
      <c r="K151" s="22"/>
      <c r="L151" s="22"/>
      <c r="M151" s="22"/>
      <c r="N151" s="22"/>
      <c r="O151" s="22"/>
      <c r="P151" s="22"/>
      <c r="Q151" s="22"/>
      <c r="R151" s="22"/>
      <c r="S151" s="22"/>
      <c r="T151" s="22"/>
      <c r="U151" s="8"/>
    </row>
    <row r="152" spans="1:21" x14ac:dyDescent="0.3">
      <c r="A152" s="51" t="s">
        <v>791</v>
      </c>
      <c r="B152" s="22"/>
      <c r="C152" s="22"/>
      <c r="D152" s="22"/>
      <c r="E152" s="22"/>
      <c r="F152" s="22"/>
      <c r="G152" s="22"/>
      <c r="H152" s="22"/>
      <c r="I152" s="22"/>
      <c r="J152" s="22"/>
      <c r="K152" s="22"/>
      <c r="L152" s="22"/>
      <c r="M152" s="22"/>
      <c r="N152" s="22"/>
      <c r="O152" s="22"/>
      <c r="P152" s="22"/>
      <c r="Q152" s="22"/>
      <c r="R152" s="22"/>
      <c r="S152" s="22"/>
      <c r="T152" s="22"/>
      <c r="U152" s="8"/>
    </row>
    <row r="153" spans="1:21" x14ac:dyDescent="0.3">
      <c r="A153" s="9"/>
      <c r="B153" s="22"/>
      <c r="C153" s="22"/>
      <c r="D153" s="22"/>
      <c r="E153" s="22"/>
      <c r="F153" s="22"/>
      <c r="G153" s="22"/>
      <c r="H153" s="22"/>
      <c r="I153" s="22"/>
      <c r="J153" s="22"/>
      <c r="K153" s="22"/>
      <c r="L153" s="22"/>
      <c r="M153" s="22"/>
      <c r="N153" s="22"/>
      <c r="O153" s="22"/>
      <c r="P153" s="22"/>
      <c r="Q153" s="22"/>
      <c r="R153" s="22"/>
      <c r="S153" s="22"/>
      <c r="T153" s="22"/>
      <c r="U153" s="8"/>
    </row>
    <row r="154" spans="1:21" x14ac:dyDescent="0.3">
      <c r="A154" s="9"/>
      <c r="B154" s="22"/>
      <c r="C154" s="22"/>
      <c r="D154" s="22"/>
      <c r="E154" s="22"/>
      <c r="F154" s="22"/>
      <c r="G154" s="22"/>
      <c r="H154" s="22"/>
      <c r="I154" s="22"/>
      <c r="J154" s="22"/>
      <c r="K154" s="22"/>
      <c r="L154" s="22"/>
      <c r="M154" s="22"/>
      <c r="N154" s="22"/>
      <c r="O154" s="22"/>
      <c r="P154" s="22"/>
      <c r="Q154" s="22"/>
      <c r="R154" s="22"/>
      <c r="S154" s="22"/>
      <c r="T154" s="22"/>
      <c r="U154" s="8"/>
    </row>
    <row r="155" spans="1:21" x14ac:dyDescent="0.3">
      <c r="A155" s="9"/>
      <c r="B155" s="22"/>
      <c r="C155" s="22"/>
      <c r="D155" s="22"/>
      <c r="E155" s="22"/>
      <c r="F155" s="22"/>
      <c r="G155" s="22"/>
      <c r="H155" s="22"/>
      <c r="I155" s="22"/>
      <c r="J155" s="22"/>
      <c r="K155" s="22"/>
      <c r="L155" s="22"/>
      <c r="M155" s="22"/>
      <c r="N155" s="22"/>
      <c r="O155" s="22"/>
      <c r="P155" s="22"/>
      <c r="Q155" s="22"/>
      <c r="R155" s="22"/>
      <c r="S155" s="22"/>
      <c r="T155" s="22"/>
      <c r="U155" s="8"/>
    </row>
    <row r="156" spans="1:21" ht="23.4" x14ac:dyDescent="0.3">
      <c r="A156" s="52" t="s">
        <v>792</v>
      </c>
      <c r="B156" s="22"/>
      <c r="C156" s="22"/>
      <c r="D156" s="22"/>
      <c r="E156" s="22"/>
      <c r="F156" s="22"/>
      <c r="G156" s="22"/>
      <c r="H156" s="22"/>
      <c r="I156" s="22"/>
      <c r="J156" s="22"/>
      <c r="K156" s="22"/>
      <c r="L156" s="22"/>
      <c r="M156" s="22"/>
      <c r="N156" s="22"/>
      <c r="O156" s="22"/>
      <c r="P156" s="22"/>
      <c r="Q156" s="22"/>
      <c r="R156" s="22"/>
      <c r="S156" s="22"/>
      <c r="T156" s="22"/>
      <c r="U156" s="8"/>
    </row>
    <row r="157" spans="1:21" x14ac:dyDescent="0.3">
      <c r="A157" s="9"/>
      <c r="B157" s="22"/>
      <c r="C157" s="22"/>
      <c r="D157" s="22"/>
      <c r="E157" s="22"/>
      <c r="F157" s="22"/>
      <c r="G157" s="22"/>
      <c r="H157" s="22"/>
      <c r="I157" s="22"/>
      <c r="J157" s="22"/>
      <c r="K157" s="22"/>
      <c r="L157" s="22"/>
      <c r="M157" s="22"/>
      <c r="N157" s="22"/>
      <c r="O157" s="22"/>
      <c r="P157" s="22"/>
      <c r="Q157" s="22"/>
      <c r="R157" s="22"/>
      <c r="S157" s="22"/>
      <c r="T157" s="22"/>
      <c r="U157" s="8"/>
    </row>
    <row r="158" spans="1:21" x14ac:dyDescent="0.3">
      <c r="A158" s="7" t="s">
        <v>793</v>
      </c>
      <c r="B158" s="22"/>
      <c r="C158" s="22"/>
      <c r="D158" s="22"/>
      <c r="E158" s="22"/>
      <c r="F158" s="22"/>
      <c r="G158" s="22"/>
      <c r="H158" s="22"/>
      <c r="I158" s="22"/>
      <c r="J158" s="22"/>
      <c r="K158" s="22"/>
      <c r="L158" s="22"/>
      <c r="M158" s="22"/>
      <c r="N158" s="22"/>
      <c r="O158" s="22"/>
      <c r="P158" s="22"/>
      <c r="Q158" s="22"/>
      <c r="R158" s="22"/>
      <c r="S158" s="22"/>
      <c r="T158" s="22"/>
      <c r="U158" s="8"/>
    </row>
    <row r="159" spans="1:21" x14ac:dyDescent="0.3">
      <c r="A159" s="7" t="s">
        <v>798</v>
      </c>
      <c r="B159" s="22"/>
      <c r="C159" s="22"/>
      <c r="D159" s="22"/>
      <c r="E159" s="22"/>
      <c r="F159" s="22"/>
      <c r="G159" s="22"/>
      <c r="H159" s="22"/>
      <c r="I159" s="22"/>
      <c r="J159" s="22"/>
      <c r="K159" s="22"/>
      <c r="L159" s="22"/>
      <c r="M159" s="22"/>
      <c r="N159" s="22"/>
      <c r="O159" s="22"/>
      <c r="P159" s="22"/>
      <c r="Q159" s="22"/>
      <c r="R159" s="22"/>
      <c r="S159" s="22"/>
      <c r="T159" s="22"/>
      <c r="U159" s="8"/>
    </row>
    <row r="160" spans="1:21" x14ac:dyDescent="0.3">
      <c r="A160" s="7" t="s">
        <v>794</v>
      </c>
      <c r="B160" s="22"/>
      <c r="C160" s="22"/>
      <c r="D160" s="22"/>
      <c r="E160" s="22"/>
      <c r="F160" s="22"/>
      <c r="G160" s="22"/>
      <c r="H160" s="22"/>
      <c r="I160" s="22"/>
      <c r="J160" s="22"/>
      <c r="K160" s="22"/>
      <c r="L160" s="22"/>
      <c r="M160" s="22"/>
      <c r="N160" s="22"/>
      <c r="O160" s="22"/>
      <c r="P160" s="22"/>
      <c r="Q160" s="22"/>
      <c r="R160" s="22"/>
      <c r="S160" s="22"/>
      <c r="T160" s="22"/>
      <c r="U160" s="8"/>
    </row>
    <row r="161" spans="1:21" ht="15" thickBot="1" x14ac:dyDescent="0.35">
      <c r="A161" s="55" t="s">
        <v>795</v>
      </c>
      <c r="B161" s="27"/>
      <c r="C161" s="27"/>
      <c r="D161" s="27"/>
      <c r="E161" s="27"/>
      <c r="F161" s="27"/>
      <c r="G161" s="27"/>
      <c r="H161" s="27"/>
      <c r="I161" s="27"/>
      <c r="J161" s="27"/>
      <c r="K161" s="27"/>
      <c r="L161" s="27"/>
      <c r="M161" s="27"/>
      <c r="N161" s="27"/>
      <c r="O161" s="27"/>
      <c r="P161" s="27"/>
      <c r="Q161" s="27"/>
      <c r="R161" s="27"/>
      <c r="S161" s="27"/>
      <c r="T161" s="27"/>
      <c r="U161"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e a 6 c 8 4 - 1 9 2 3 - 4 e 0 a - 8 b 3 2 - 4 3 8 5 e a 3 3 3 e 9 c "   x m l n s = " h t t p : / / s c h e m a s . m i c r o s o f t . c o m / D a t a M a s h u p " > A A A A A F 8 F A A B Q S w M E F A A C A A g A J p g L 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C a Y C 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m A t b 0 c J a Q F g C A A C M B w A A E w A c A E Z v c m 1 1 b G F z L 1 N l Y 3 R p b 2 4 x L m 0 g o h g A K K A U A A A A A A A A A A A A A A A A A A A A A A A A A A A A p Z V t a x p B E M f f C 3 6 H Z f v G w C E 1 G g M N v p D T N t I 2 B M + 0 F J V j c 0 7 i 1 b 3 d Y 3 e P a M X v 3 j n v j A / n 1 o O K I M z M / n 8 z u z O O h s C E U h A v + 2 3 c V S v V i p 4 z B T P i c m D C 7 z H D S I d w M N U K w Y 8 n E x U A W v r L A H j 9 p 1 S L Z y k X t c 8 h h 7 o r h Q F h d I 2 6 n y Z P G p S e z H 4 z 8 T r p g V 4 Y G U + + S S b I I 6 q H G f d R y W c O E U k p G s w l P 6 k v u V 7 S K 4 e I h H O H G J X A l Z M l t k / X 9 + a A s Z 0 8 1 / V 4 Y C D q 0 H 0 A d b 6 G Y t a h 2 z g 6 3 Y x T 4 z T X + U A R G k m D N 3 A P b I Y 1 U J Q a M c y j n n t y e + 0 U 6 Z B x H t H l 3 A s Y Z 0 p 3 0 h y n V + / i 7 h z v A 7 V H q x j 2 w i P F h H 6 R K n I l T y K R O n X t T C b O e k 3 T O / I H P Y r l Y x g x s D Q b h 6 z p F x A Y U z B / Z 0 q F M C v Y e x C n B / C 1 0 D U Q p t 2 q p 9 i t r z 9 L A p Y + Q O G U B / z F 7 0 c x l 6 s z m t 0 4 5 m H A h B m I Q E Z Q F H Y l u x S S l t e N Z C L M e Z + f O f 0 R q O g M I O 0 d 4 9 + H 2 k i 1 K v r x R m N Q Z u V 3 F b B C / l t 9 z z C T 6 I I v e 5 l G q 6 i Z V e K 7 z M B r B j 0 + O Q z 1 w v c C q S z V + l 7 4 x 3 J 8 s 2 + c I c S c B d g L P x h P D l o n t 2 + t t Z P + c i h + n 8 R C y D d 8 y j x S H R 1 x 3 h v H y m p Y Y S c 5 O d u p / H / g d U l g Y 0 f 8 B d p O 2 w 2 A F d c s i b v O c R + t q I O Z s t J a J W n N X X E P 0 l 7 b 8 T h a m T c l m a 2 c 2 W z b a y z M o J X a L k m 9 u X i v J 1 N t J d 6 W J L Z z Y q P V / m e d + f / Q A Q / X n I F 0 O w 7 l 2 8 F i w H f A D Z r a C q x b H G h g w T x b V t V K K M 5 r 3 f 0 F U E s B A i 0 A F A A C A A g A J p g L W + u r O E u l A A A A 9 w A A A B I A A A A A A A A A A A A A A A A A A A A A A E N v b m Z p Z y 9 Q Y W N r Y W d l L n h t b F B L A Q I t A B Q A A g A I A C a Y C 1 s P y u m r p A A A A O k A A A A T A A A A A A A A A A A A A A A A A P E A A A B b Q 2 9 u d G V u d F 9 U e X B l c 1 0 u e G 1 s U E s B A i 0 A F A A C A A g A J p g L W 9 H C W k B Y A g A A j A c A A B M A A A A A A A A A A A A A A A A A 4 g E A A E Z v c m 1 1 b G F z L 1 N l Y 3 R p b 2 4 x L m 1 Q S w U G A A A A A A M A A w D C A A A A h 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x k A A A A A A A D t 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x l Y W 5 f R G F 0 Y T w v S X R l b V B h d G g + P C 9 J d G V t T G 9 j Y X R p b 2 4 + P F N 0 Y W J s Z U V u d H J p Z X M + P E V u d H J 5 I F R 5 c G U 9 I k l z U H J p d m F 0 Z S I g V m F s d W U 9 I m w w I i A v P j x F b n R y e S B U e X B l P S J R d W V y e U l E I i B W Y W x 1 Z T 0 i c z A y M D B l Z m U 1 L W E 4 N D c t N G M w O C 1 h N z A y L T l j Z T l h M W F k Y 2 V k 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l Y W 5 f R G F 0 Y S 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Q 2 x l Y W 5 f R G F 0 Y S 9 B d X R v U m V t b 3 Z l Z E N v b H V t b n M x L n t M b 2 F u X 0 l E L D B 9 J n F 1 b 3 Q 7 L C Z x d W 9 0 O 1 N l Y 3 R p b 2 4 x L 0 N s Z W F u X 0 R h d G E v Q X V 0 b 1 J l b W 9 2 Z W R D b 2 x 1 b W 5 z M S 5 7 R 2 V u Z G V y L D F 9 J n F 1 b 3 Q 7 L C Z x d W 9 0 O 1 N l Y 3 R p b 2 4 x L 0 N s Z W F u X 0 R h d G E v Q X V 0 b 1 J l b W 9 2 Z W R D b 2 x 1 b W 5 z M S 5 7 T W F y c m l l Z C w y f S Z x d W 9 0 O y w m c X V v d D t T Z W N 0 a W 9 u M S 9 D b G V h b l 9 E Y X R h L 0 F 1 d G 9 S Z W 1 v d m V k Q 2 9 s d W 1 u c z E u e 0 R l c G V u Z G V u d H M s M 3 0 m c X V v d D s s J n F 1 b 3 Q 7 U 2 V j d G l v b j E v Q 2 x l Y W 5 f R G F 0 Y S 9 B d X R v U m V t b 3 Z l Z E N v b H V t b n M x L n t F Z H V j Y X R p b 2 4 s N H 0 m c X V v d D s s J n F 1 b 3 Q 7 U 2 V j d G l v b j E v Q 2 x l Y W 5 f R G F 0 Y S 9 B d X R v U m V t b 3 Z l Z E N v b H V t b n M x L n t T Z W x m X 0 V t c G x v e W V k L D V 9 J n F 1 b 3 Q 7 L C Z x d W 9 0 O 1 N l Y 3 R p b 2 4 x L 0 N s Z W F u X 0 R h d G E v Q X V 0 b 1 J l b W 9 2 Z W R D b 2 x 1 b W 5 z M S 5 7 Q X B w b G l j Y W 5 0 S W 5 j b 2 1 l L D Z 9 J n F 1 b 3 Q 7 L C Z x d W 9 0 O 1 N l Y 3 R p b 2 4 x L 0 N s Z W F u X 0 R h d G E v Q X V 0 b 1 J l b W 9 2 Z W R D b 2 x 1 b W 5 z M S 5 7 Q 2 9 h c H B s a W N h b n R J b m N v b W U s N 3 0 m c X V v d D s s J n F 1 b 3 Q 7 U 2 V j d G l v b j E v Q 2 x l Y W 5 f R G F 0 Y S 9 B d X R v U m V t b 3 Z l Z E N v b H V t b n M x L n t M b 2 F u Q W 1 v d W 5 0 L D h 9 J n F 1 b 3 Q 7 L C Z x d W 9 0 O 1 N l Y 3 R p b 2 4 x L 0 N s Z W F u X 0 R h d G E v Q X V 0 b 1 J l b W 9 2 Z W R D b 2 x 1 b W 5 z M S 5 7 T G 9 h b l 9 B b W 9 1 b n R f V G V y b S w 5 f S Z x d W 9 0 O y w m c X V v d D t T Z W N 0 a W 9 u M S 9 D b G V h b l 9 E Y X R h L 0 F 1 d G 9 S Z W 1 v d m V k Q 2 9 s d W 1 u c z E u e 0 N y Z W R p d F 9 I a X N 0 b 3 J 5 L D E w f S Z x d W 9 0 O y w m c X V v d D t T Z W N 0 a W 9 u M S 9 D b G V h b l 9 E Y X R h L 0 F 1 d G 9 S Z W 1 v d m V k Q 2 9 s d W 1 u c z E u e 1 B y b 3 B l c n R 5 X 0 F y Z W E s M T F 9 J n F 1 b 3 Q 7 L C Z x d W 9 0 O 1 N l Y 3 R p b 2 4 x L 0 N s Z W F u X 0 R h d G E v Q X V 0 b 1 J l b W 9 2 Z W R D b 2 x 1 b W 5 z M S 5 7 T G 9 h b l 9 T d G F 0 d X M s M T J 9 J n F 1 b 3 Q 7 L C Z x d W 9 0 O 1 N l Y 3 R p b 2 4 x L 0 N s Z W F u X 0 R h d G E v Q X V 0 b 1 J l b W 9 2 Z W R D b 2 x 1 b W 5 z M S 5 7 Q 2 9 s d W 1 u M T Q s M T N 9 J n F 1 b 3 Q 7 L C Z x d W 9 0 O 1 N l Y 3 R p b 2 4 x L 0 N s Z W F u X 0 R h d G E v Q X V 0 b 1 J l b W 9 2 Z W R D b 2 x 1 b W 5 z M S 5 7 S W 5 j b 2 1 l X 0 N h d G V n b 3 J 5 L D E 0 f S Z x d W 9 0 O y w m c X V v d D t T Z W N 0 a W 9 u M S 9 D b G V h b l 9 E Y X R h L 0 F 1 d G 9 S Z W 1 v d m V k Q 2 9 s d W 1 u c z E u e 1 J p c 2 t f U 2 N v c m U s M T V 9 J n F 1 b 3 Q 7 L C Z x d W 9 0 O 1 N l Y 3 R p b 2 4 x L 0 N s Z W F u X 0 R h d G E v Q X V 0 b 1 J l b W 9 2 Z W R D b 2 x 1 b W 5 z M S 5 7 T G 9 h b l 9 T a X p l X 0 N h d G V n b 3 J 5 L D E 2 f S Z x d W 9 0 O 1 0 s J n F 1 b 3 Q 7 Q 2 9 s d W 1 u Q 2 9 1 b n Q m c X V v d D s 6 M T c s J n F 1 b 3 Q 7 S 2 V 5 Q 2 9 s d W 1 u T m F t Z X M m c X V v d D s 6 W 1 0 s J n F 1 b 3 Q 7 Q 2 9 s d W 1 u S W R l b n R p d G l l c y Z x d W 9 0 O z p b J n F 1 b 3 Q 7 U 2 V j d G l v b j E v Q 2 x l Y W 5 f R G F 0 Y S 9 B d X R v U m V t b 3 Z l Z E N v b H V t b n M x L n t M b 2 F u X 0 l E L D B 9 J n F 1 b 3 Q 7 L C Z x d W 9 0 O 1 N l Y 3 R p b 2 4 x L 0 N s Z W F u X 0 R h d G E v Q X V 0 b 1 J l b W 9 2 Z W R D b 2 x 1 b W 5 z M S 5 7 R 2 V u Z G V y L D F 9 J n F 1 b 3 Q 7 L C Z x d W 9 0 O 1 N l Y 3 R p b 2 4 x L 0 N s Z W F u X 0 R h d G E v Q X V 0 b 1 J l b W 9 2 Z W R D b 2 x 1 b W 5 z M S 5 7 T W F y c m l l Z C w y f S Z x d W 9 0 O y w m c X V v d D t T Z W N 0 a W 9 u M S 9 D b G V h b l 9 E Y X R h L 0 F 1 d G 9 S Z W 1 v d m V k Q 2 9 s d W 1 u c z E u e 0 R l c G V u Z G V u d H M s M 3 0 m c X V v d D s s J n F 1 b 3 Q 7 U 2 V j d G l v b j E v Q 2 x l Y W 5 f R G F 0 Y S 9 B d X R v U m V t b 3 Z l Z E N v b H V t b n M x L n t F Z H V j Y X R p b 2 4 s N H 0 m c X V v d D s s J n F 1 b 3 Q 7 U 2 V j d G l v b j E v Q 2 x l Y W 5 f R G F 0 Y S 9 B d X R v U m V t b 3 Z l Z E N v b H V t b n M x L n t T Z W x m X 0 V t c G x v e W V k L D V 9 J n F 1 b 3 Q 7 L C Z x d W 9 0 O 1 N l Y 3 R p b 2 4 x L 0 N s Z W F u X 0 R h d G E v Q X V 0 b 1 J l b W 9 2 Z W R D b 2 x 1 b W 5 z M S 5 7 Q X B w b G l j Y W 5 0 S W 5 j b 2 1 l L D Z 9 J n F 1 b 3 Q 7 L C Z x d W 9 0 O 1 N l Y 3 R p b 2 4 x L 0 N s Z W F u X 0 R h d G E v Q X V 0 b 1 J l b W 9 2 Z W R D b 2 x 1 b W 5 z M S 5 7 Q 2 9 h c H B s a W N h b n R J b m N v b W U s N 3 0 m c X V v d D s s J n F 1 b 3 Q 7 U 2 V j d G l v b j E v Q 2 x l Y W 5 f R G F 0 Y S 9 B d X R v U m V t b 3 Z l Z E N v b H V t b n M x L n t M b 2 F u Q W 1 v d W 5 0 L D h 9 J n F 1 b 3 Q 7 L C Z x d W 9 0 O 1 N l Y 3 R p b 2 4 x L 0 N s Z W F u X 0 R h d G E v Q X V 0 b 1 J l b W 9 2 Z W R D b 2 x 1 b W 5 z M S 5 7 T G 9 h b l 9 B b W 9 1 b n R f V G V y b S w 5 f S Z x d W 9 0 O y w m c X V v d D t T Z W N 0 a W 9 u M S 9 D b G V h b l 9 E Y X R h L 0 F 1 d G 9 S Z W 1 v d m V k Q 2 9 s d W 1 u c z E u e 0 N y Z W R p d F 9 I a X N 0 b 3 J 5 L D E w f S Z x d W 9 0 O y w m c X V v d D t T Z W N 0 a W 9 u M S 9 D b G V h b l 9 E Y X R h L 0 F 1 d G 9 S Z W 1 v d m V k Q 2 9 s d W 1 u c z E u e 1 B y b 3 B l c n R 5 X 0 F y Z W E s M T F 9 J n F 1 b 3 Q 7 L C Z x d W 9 0 O 1 N l Y 3 R p b 2 4 x L 0 N s Z W F u X 0 R h d G E v Q X V 0 b 1 J l b W 9 2 Z W R D b 2 x 1 b W 5 z M S 5 7 T G 9 h b l 9 T d G F 0 d X M s M T J 9 J n F 1 b 3 Q 7 L C Z x d W 9 0 O 1 N l Y 3 R p b 2 4 x L 0 N s Z W F u X 0 R h d G E v Q X V 0 b 1 J l b W 9 2 Z W R D b 2 x 1 b W 5 z M S 5 7 Q 2 9 s d W 1 u M T Q s M T N 9 J n F 1 b 3 Q 7 L C Z x d W 9 0 O 1 N l Y 3 R p b 2 4 x L 0 N s Z W F u X 0 R h d G E v Q X V 0 b 1 J l b W 9 2 Z W R D b 2 x 1 b W 5 z M S 5 7 S W 5 j b 2 1 l X 0 N h d G V n b 3 J 5 L D E 0 f S Z x d W 9 0 O y w m c X V v d D t T Z W N 0 a W 9 u M S 9 D b G V h b l 9 E Y X R h L 0 F 1 d G 9 S Z W 1 v d m V k Q 2 9 s d W 1 u c z E u e 1 J p c 2 t f U 2 N v c m U s M T V 9 J n F 1 b 3 Q 7 L C Z x d W 9 0 O 1 N l Y 3 R p b 2 4 x L 0 N s Z W F u X 0 R h d G E v Q X V 0 b 1 J l b W 9 2 Z W R D b 2 x 1 b W 5 z M S 5 7 T G 9 h b l 9 T a X p l X 0 N h d G V n b 3 J 5 L D E 2 f S Z x d W 9 0 O 1 0 s J n F 1 b 3 Q 7 U m V s Y X R p b 2 5 z a G l w S W 5 m b y Z x d W 9 0 O z p b X X 0 i I C 8 + P E V u d H J 5 I F R 5 c G U 9 I k Z p b G x T d G F 0 d X M i I F Z h b H V l P S J z Q 2 9 t c G x l d G U i I C 8 + P E V u d H J 5 I F R 5 c G U 9 I k Z p b G x D b 2 x 1 b W 5 O Y W 1 l c y I g V m F s d W U 9 I n N b J n F 1 b 3 Q 7 T G 9 h b l 9 J R C Z x d W 9 0 O y w m c X V v d D t H Z W 5 k Z X I m c X V v d D s s J n F 1 b 3 Q 7 T W F y c m l l Z C Z x d W 9 0 O y w m c X V v d D t E Z X B l b m R l b n R z J n F 1 b 3 Q 7 L C Z x d W 9 0 O 0 V k d W N h d G l v b i Z x d W 9 0 O y w m c X V v d D t T Z W x m X 0 V t c G x v e W V k J n F 1 b 3 Q 7 L C Z x d W 9 0 O 0 F w c G x p Y 2 F u d E l u Y 2 9 t Z S Z x d W 9 0 O y w m c X V v d D t D b 2 F w c G x p Y 2 F u d E l u Y 2 9 t Z S Z x d W 9 0 O y w m c X V v d D t M b 2 F u Q W 1 v d W 5 0 J n F 1 b 3 Q 7 L C Z x d W 9 0 O 0 x v Y W 5 f Q W 1 v d W 5 0 X 1 R l c m 0 m c X V v d D s s J n F 1 b 3 Q 7 Q 3 J l Z G l 0 X 0 h p c 3 R v c n k m c X V v d D s s J n F 1 b 3 Q 7 U H J v c G V y d H l f Q X J l Y S Z x d W 9 0 O y w m c X V v d D t M b 2 F u X 1 N 0 Y X R 1 c y Z x d W 9 0 O y w m c X V v d D t D b 2 x 1 b W 4 x N C Z x d W 9 0 O y w m c X V v d D t J b m N v b W V f Q 2 F 0 Z W d v c n k m c X V v d D s s J n F 1 b 3 Q 7 U m l z a 1 9 T Y 2 9 y Z S Z x d W 9 0 O y w m c X V v d D t M b 2 F u X 1 N p e m V f Q 2 F 0 Z W d v c n k m c X V v d D t d I i A v P j x F b n R y e S B U e X B l P S J G a W x s Q 2 9 s d W 1 u V H l w Z X M i I F Z h b H V l P S J z Q m d Z R 0 J R W U d B d 0 1 G Q l F V R 0 J n T U d B d 1 k 9 I i A v P j x F b n R y e S B U e X B l P S J G a W x s T G F z d F V w Z G F 0 Z W Q i I F Z h b H V l P S J k M j A y N S 0 w O C 0 x M V Q y M z o w M T o x M i 4 4 M T c z M T k y W i I g L z 4 8 R W 5 0 c n k g V H l w Z T 0 i R m l s b E V y c m 9 y Q 2 9 1 b n Q i I F Z h b H V l P S J s M C I g L z 4 8 R W 5 0 c n k g V H l w Z T 0 i R m l s b E V y c m 9 y Q 2 9 k Z S I g V m F s d W U 9 I n N V b m t u b 3 d u I i A v P j x F b n R y e S B U e X B l P S J G a W x s Q 2 9 1 b n Q i I F Z h b H V l P S J s N j E 0 I i A v P j x F b n R y e S B U e X B l P S J B Z G R l Z F R v R G F 0 Y U 1 v Z G V s I i B W Y W x 1 Z T 0 i b D A i I C 8 + P C 9 T d G F i b G V F b n R y a W V z P j w v S X R l b T 4 8 S X R l b T 4 8 S X R l b U x v Y 2 F 0 a W 9 u P j x J d G V t V H l w Z T 5 G b 3 J t d W x h P C 9 J d G V t V H l w Z T 4 8 S X R l b V B h d G g + U 2 V j d G l v b j E v Q 2 x l Y W 5 f R G F 0 Y S 9 T b 3 V y Y 2 U 8 L 0 l 0 Z W 1 Q Y X R o P j w v S X R l b U x v Y 2 F 0 a W 9 u P j x T d G F i b G V F b n R y a W V z I C 8 + P C 9 J d G V t P j x J d G V t P j x J d G V t T G 9 j Y X R p b 2 4 + P E l 0 Z W 1 U e X B l P k Z v c m 1 1 b G E 8 L 0 l 0 Z W 1 U e X B l P j x J d G V t U G F 0 a D 5 T Z W N 0 a W 9 u M S 9 D b G V h b l 9 E Y X R h L 0 N s Z W F u X 0 R h d G F f U 2 h l Z X Q 8 L 0 l 0 Z W 1 Q Y X R o P j w v S X R l b U x v Y 2 F 0 a W 9 u P j x T d G F i b G V F b n R y a W V z I C 8 + P C 9 J d G V t P j x J d G V t P j x J d G V t T G 9 j Y X R p b 2 4 + P E l 0 Z W 1 U e X B l P k Z v c m 1 1 b G E 8 L 0 l 0 Z W 1 U e X B l P j x J d G V t U G F 0 a D 5 T Z W N 0 a W 9 u M S 9 D b G V h b l 9 E Y X R h L 1 B y b 2 1 v d G V k J T I w S G V h Z G V y c z w v S X R l b V B h d G g + P C 9 J d G V t T G 9 j Y X R p b 2 4 + P F N 0 Y W J s Z U V u d H J p Z X M g L z 4 8 L 0 l 0 Z W 0 + P E l 0 Z W 0 + P E l 0 Z W 1 M b 2 N h d G l v b j 4 8 S X R l b V R 5 c G U + R m 9 y b X V s Y T w v S X R l b V R 5 c G U + P E l 0 Z W 1 Q Y X R o P l N l Y 3 R p b 2 4 x L 0 N s Z W F u X 0 R h d G E v Q 2 h h b m d l Z C U y M F R 5 c G U 8 L 0 l 0 Z W 1 Q Y X R o P j w v S X R l b U x v Y 2 F 0 a W 9 u P j x T d G F i b G V F b n R y a W V z I C 8 + P C 9 J d G V t P j x J d G V t P j x J d G V t T G 9 j Y X R p b 2 4 + P E l 0 Z W 1 U e X B l P k Z v c m 1 1 b G E 8 L 0 l 0 Z W 1 U e X B l P j x J d G V t U G F 0 a D 5 T Z W N 0 a W 9 u M S 9 D b G V h b l 9 E Y X R h L 1 J l c G x h Y 2 V k J T I w V m F s d W U 8 L 0 l 0 Z W 1 Q Y X R o P j w v S X R l b U x v Y 2 F 0 a W 9 u P j x T d G F i b G V F b n R y a W V z I C 8 + P C 9 J d G V t P j x J d G V t P j x J d G V t T G 9 j Y X R p b 2 4 + P E l 0 Z W 1 U e X B l P k Z v c m 1 1 b G E 8 L 0 l 0 Z W 1 U e X B l P j x J d G V t U G F 0 a D 5 T Z W N 0 a W 9 u M S 9 D b G V h b l 9 E Y X R h L 1 J l c G x h Y 2 V k J T I w V m F s d W U x P C 9 J d G V t U G F 0 a D 4 8 L 0 l 0 Z W 1 M b 2 N h d G l v b j 4 8 U 3 R h Y m x l R W 5 0 c m l l c y A v P j w v S X R l b T 4 8 S X R l b T 4 8 S X R l b U x v Y 2 F 0 a W 9 u P j x J d G V t V H l w Z T 5 G b 3 J t d W x h P C 9 J d G V t V H l w Z T 4 8 S X R l b V B h d G g + U 2 V j d G l v b j E v Q 2 x l Y W 5 f R G F 0 Y S 9 S Z X B s Y W N l Z C U y M F Z h b H V l M j w v S X R l b V B h d G g + P C 9 J d G V t T G 9 j Y X R p b 2 4 + P F N 0 Y W J s Z U V u d H J p Z X M g L z 4 8 L 0 l 0 Z W 0 + P E l 0 Z W 0 + P E l 0 Z W 1 M b 2 N h d G l v b j 4 8 S X R l b V R 5 c G U + R m 9 y b X V s Y T w v S X R l b V R 5 c G U + P E l 0 Z W 1 Q Y X R o P l N l Y 3 R p b 2 4 x L 0 N s Z W F u X 0 R h d G E v U m V w b G F j Z W Q l M j B W Y W x 1 Z T M 8 L 0 l 0 Z W 1 Q Y X R o P j w v S X R l b U x v Y 2 F 0 a W 9 u P j x T d G F i b G V F b n R y a W V z I C 8 + P C 9 J d G V t P j x J d G V t P j x J d G V t T G 9 j Y X R p b 2 4 + P E l 0 Z W 1 U e X B l P k Z v c m 1 1 b G E 8 L 0 l 0 Z W 1 U e X B l P j x J d G V t U G F 0 a D 5 T Z W N 0 a W 9 u M S 9 D b G V h b l 9 E Y X R h L 1 J l c G x h Y 2 V k J T I w V m F s d W U 0 P C 9 J d G V t U G F 0 a D 4 8 L 0 l 0 Z W 1 M b 2 N h d G l v b j 4 8 U 3 R h Y m x l R W 5 0 c m l l c y A v P j w v S X R l b T 4 8 S X R l b T 4 8 S X R l b U x v Y 2 F 0 a W 9 u P j x J d G V t V H l w Z T 5 G b 3 J t d W x h P C 9 J d G V t V H l w Z T 4 8 S X R l b V B h d G g + U 2 V j d G l v b j E v Q 2 x l Y W 5 f R G F 0 Y S 9 S Z X B s Y W N l Z C U y M F Z h b H V l N T w v S X R l b V B h d G g + P C 9 J d G V t T G 9 j Y X R p b 2 4 + P F N 0 Y W J s Z U V u d H J p Z X M g L z 4 8 L 0 l 0 Z W 0 + P E l 0 Z W 0 + P E l 0 Z W 1 M b 2 N h d G l v b j 4 8 S X R l b V R 5 c G U + R m 9 y b X V s Y T w v S X R l b V R 5 c G U + P E l 0 Z W 1 Q Y X R o P l N l Y 3 R p b 2 4 x L 0 N s Z W F u X 0 R h d G E v U m V w b G F j Z W Q l M j B W Y W x 1 Z T Y 8 L 0 l 0 Z W 1 Q Y X R o P j w v S X R l b U x v Y 2 F 0 a W 9 u P j x T d G F i b G V F b n R y a W V z I C 8 + P C 9 J d G V t P j x J d G V t P j x J d G V t T G 9 j Y X R p b 2 4 + P E l 0 Z W 1 U e X B l P k Z v c m 1 1 b G E 8 L 0 l 0 Z W 1 U e X B l P j x J d G V t U G F 0 a D 5 T Z W N 0 a W 9 u M S 9 D b G V h b l 9 E Y X R h L 1 J l c G x h Y 2 V k J T I w V m F s d W U 3 P C 9 J d G V t U G F 0 a D 4 8 L 0 l 0 Z W 1 M b 2 N h d G l v b j 4 8 U 3 R h Y m x l R W 5 0 c m l l c y A v P j w v S X R l b T 4 8 S X R l b T 4 8 S X R l b U x v Y 2 F 0 a W 9 u P j x J d G V t V H l w Z T 5 G b 3 J t d W x h P C 9 J d G V t V H l w Z T 4 8 S X R l b V B h d G g + U 2 V j d G l v b j E v Q 2 x l Y W 5 f R G F 0 Y S 9 G a W x 0 Z X J l Z C U y M F J v d 3 M 8 L 0 l 0 Z W 1 Q Y X R o P j w v S X R l b U x v Y 2 F 0 a W 9 u P j x T d G F i b G V F b n R y a W V z I C 8 + P C 9 J d G V t P j w v S X R l b X M + P C 9 M b 2 N h b F B h Y 2 t h Z 2 V N Z X R h Z G F 0 Y U Z p b G U + F g A A A F B L B Q Y A A A A A A A A A A A A A A A A A A A A A A A A m A Q A A A Q A A A N C M n d 8 B F d E R j H o A w E / C l + s B A A A A T E z o y 4 U y E k q j O P R h w 7 Q t / Q A A A A A C A A A A A A A Q Z g A A A A E A A C A A A A D 6 K X X t v o O Z D D / W K Z R I 5 3 l H D 7 L Y n x w c 9 + O S o k y F u 7 K B p Q A A A A A O g A A A A A I A A C A A A A C B S Y Z b y r M v v M K H C O u 3 G 0 P 1 H v P H a S n 3 j o 0 X H 1 c 5 P L w x F l A A A A A i a T L F Q s s V J f w n k 4 e I v N i + F D d W h G 2 D s z M S L X 7 h / x n z X K l 6 E p j D L v 9 f x R l U h N G 4 6 t N L P F p P a r Z n r O X C Z d G 6 i q r E f N H Z G w S r e 8 Q t x + 3 u J P V K e k A A A A A R x 8 d P H O f h P X u s m E o E R V x + 3 6 3 p U b Y g Q Y C i 4 1 Z p 5 T c t e B s I G A Q f c f q E w K T h x d K 4 R p C p Q D e s N 2 d m L t f E v h a N G h l F < / D a t a M a s h u p > 
</file>

<file path=customXml/itemProps1.xml><?xml version="1.0" encoding="utf-8"?>
<ds:datastoreItem xmlns:ds="http://schemas.openxmlformats.org/officeDocument/2006/customXml" ds:itemID="{B3FB5AE6-F384-47D0-9ED4-55CACF0D20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Clean_Data (2)</vt:lpstr>
      <vt:lpstr>Clean_Data</vt:lpstr>
      <vt:lpstr>Analysis</vt:lpstr>
      <vt:lpstr>Dashboard </vt:lpstr>
      <vt:lpstr>Summary_Report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Djan rich</dc:creator>
  <cp:lastModifiedBy>Onyame, Eric Nartey (reh6ed)</cp:lastModifiedBy>
  <dcterms:created xsi:type="dcterms:W3CDTF">2025-07-29T06:26:53Z</dcterms:created>
  <dcterms:modified xsi:type="dcterms:W3CDTF">2025-08-13T03:40:20Z</dcterms:modified>
</cp:coreProperties>
</file>