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emp1\8skak\9\"/>
    </mc:Choice>
  </mc:AlternateContent>
  <xr:revisionPtr revIDLastSave="0" documentId="13_ncr:1_{80594C37-2135-44C5-AF58-39ECDABEC4F0}" xr6:coauthVersionLast="45" xr6:coauthVersionMax="45" xr10:uidLastSave="{00000000-0000-0000-0000-000000000000}"/>
  <bookViews>
    <workbookView xWindow="-108" yWindow="-108" windowWidth="23256" windowHeight="12576" xr2:uid="{F01A818D-1B32-4079-BBA7-0EBEB03B3E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7" i="1" l="1"/>
  <c r="C12" i="1" a="1"/>
  <c r="C12" i="1" s="1"/>
  <c r="J9" i="1" a="1"/>
  <c r="J9" i="1" s="1"/>
  <c r="C13" i="1" l="1"/>
  <c r="J10" i="1"/>
  <c r="K9" i="1"/>
  <c r="K10" i="1"/>
  <c r="C22" i="1"/>
  <c r="D22" i="1"/>
  <c r="E22" i="1"/>
  <c r="F22" i="1"/>
  <c r="G22" i="1"/>
  <c r="H22" i="1"/>
  <c r="I22" i="1"/>
  <c r="B22" i="1"/>
  <c r="B17" i="1"/>
  <c r="C17" i="1"/>
  <c r="D17" i="1"/>
  <c r="E17" i="1"/>
  <c r="F17" i="1"/>
  <c r="G17" i="1"/>
  <c r="H17" i="1"/>
  <c r="I17" i="1"/>
  <c r="H7" i="1"/>
  <c r="E10" i="1" s="1"/>
  <c r="F7" i="1"/>
  <c r="E9" i="1" s="1"/>
  <c r="D7" i="1"/>
  <c r="B7" i="1"/>
  <c r="B9" i="1" s="1"/>
  <c r="K22" i="1" l="1"/>
  <c r="C9" i="1"/>
  <c r="B10" i="1"/>
  <c r="G9" i="1" s="1" a="1"/>
  <c r="G9" i="1" l="1"/>
  <c r="H9" i="1"/>
  <c r="H10" i="1"/>
  <c r="G10" i="1"/>
</calcChain>
</file>

<file path=xl/sharedStrings.xml><?xml version="1.0" encoding="utf-8"?>
<sst xmlns="http://schemas.openxmlformats.org/spreadsheetml/2006/main" count="21" uniqueCount="18">
  <si>
    <t>x</t>
  </si>
  <si>
    <t>y</t>
  </si>
  <si>
    <t>n</t>
  </si>
  <si>
    <t>1/n cym(xi^2)</t>
  </si>
  <si>
    <t>1/n cym(xi)</t>
  </si>
  <si>
    <t>1/n cym (xi*yi)</t>
  </si>
  <si>
    <t>1/n sym(yi)</t>
  </si>
  <si>
    <t>a</t>
  </si>
  <si>
    <t>b</t>
  </si>
  <si>
    <t>y = ax+b</t>
  </si>
  <si>
    <t>y = a ∙ exp(mx);</t>
  </si>
  <si>
    <t>m</t>
  </si>
  <si>
    <t>a1</t>
  </si>
  <si>
    <t>A</t>
  </si>
  <si>
    <t>B</t>
  </si>
  <si>
    <t>A^-1</t>
  </si>
  <si>
    <t>A*A^-1</t>
  </si>
  <si>
    <t>среднеквадратичное откл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</si>
</sst>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666666666666664E-2"/>
          <c:y val="6.4814814814814811E-2"/>
          <c:w val="0.93888888888888888"/>
          <c:h val="0.79224482356372117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2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Лист1!$B$2:$I$2</c:f>
              <c:numCache>
                <c:formatCode>General</c:formatCode>
                <c:ptCount val="8"/>
                <c:pt idx="0">
                  <c:v>-4.38</c:v>
                </c:pt>
                <c:pt idx="1">
                  <c:v>-3.84</c:v>
                </c:pt>
                <c:pt idx="2">
                  <c:v>-3.23</c:v>
                </c:pt>
                <c:pt idx="3">
                  <c:v>-2.76</c:v>
                </c:pt>
                <c:pt idx="4">
                  <c:v>-2.2200000000000002</c:v>
                </c:pt>
                <c:pt idx="5">
                  <c:v>-1.67</c:v>
                </c:pt>
                <c:pt idx="6">
                  <c:v>-1.1299999999999999</c:v>
                </c:pt>
                <c:pt idx="7">
                  <c:v>-0.6</c:v>
                </c:pt>
              </c:numCache>
            </c:numRef>
          </c:xVal>
          <c:yVal>
            <c:numRef>
              <c:f>Лист1!$B$3:$I$3</c:f>
              <c:numCache>
                <c:formatCode>General</c:formatCode>
                <c:ptCount val="8"/>
                <c:pt idx="0">
                  <c:v>2.25</c:v>
                </c:pt>
                <c:pt idx="1">
                  <c:v>2.83</c:v>
                </c:pt>
                <c:pt idx="2">
                  <c:v>3.44</c:v>
                </c:pt>
                <c:pt idx="3">
                  <c:v>4.3099999999999996</c:v>
                </c:pt>
                <c:pt idx="4">
                  <c:v>5.29</c:v>
                </c:pt>
                <c:pt idx="5">
                  <c:v>6.55</c:v>
                </c:pt>
                <c:pt idx="6">
                  <c:v>8.01</c:v>
                </c:pt>
                <c:pt idx="7">
                  <c:v>10.039999999999999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A37-40BA-9714-B8808282E27C}"/>
            </c:ext>
          </c:extLst>
        </c:ser>
        <c:ser>
          <c:idx val="1"/>
          <c:order val="1"/>
          <c:tx>
            <c:strRef>
              <c:f>Лист1!$A$17</c:f>
              <c:strCache>
                <c:ptCount val="1"/>
                <c:pt idx="0">
                  <c:v>y = ax+b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Лист1!$B$16:$I$16</c:f>
              <c:numCache>
                <c:formatCode>General</c:formatCode>
                <c:ptCount val="8"/>
                <c:pt idx="0">
                  <c:v>-4.38</c:v>
                </c:pt>
                <c:pt idx="1">
                  <c:v>-3.84</c:v>
                </c:pt>
                <c:pt idx="2">
                  <c:v>-3.23</c:v>
                </c:pt>
                <c:pt idx="3">
                  <c:v>-2.76</c:v>
                </c:pt>
                <c:pt idx="4">
                  <c:v>-2.2200000000000002</c:v>
                </c:pt>
                <c:pt idx="5">
                  <c:v>-1.67</c:v>
                </c:pt>
                <c:pt idx="6">
                  <c:v>-1.1299999999999999</c:v>
                </c:pt>
                <c:pt idx="7">
                  <c:v>-0.6</c:v>
                </c:pt>
              </c:numCache>
            </c:numRef>
          </c:xVal>
          <c:yVal>
            <c:numRef>
              <c:f>Лист1!$B$17:$I$17</c:f>
              <c:numCache>
                <c:formatCode>General</c:formatCode>
                <c:ptCount val="8"/>
                <c:pt idx="0">
                  <c:v>1.5307221337996246</c:v>
                </c:pt>
                <c:pt idx="1">
                  <c:v>2.6126472082233994</c:v>
                </c:pt>
                <c:pt idx="2">
                  <c:v>3.8348218293317391</c:v>
                </c:pt>
                <c:pt idx="3">
                  <c:v>4.7764973570709515</c:v>
                </c:pt>
                <c:pt idx="4">
                  <c:v>5.8584224314947262</c:v>
                </c:pt>
                <c:pt idx="5">
                  <c:v>6.9603831554448696</c:v>
                </c:pt>
                <c:pt idx="6">
                  <c:v>8.0423082298686452</c:v>
                </c:pt>
                <c:pt idx="7">
                  <c:v>9.1041976547660539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A37-40BA-9714-B8808282E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101216"/>
        <c:axId val="750750976"/>
      </c:scatterChart>
      <c:catAx>
        <c:axId val="64410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750976"/>
        <c:crosses val="autoZero"/>
        <c:auto val="1"/>
        <c:lblAlgn val="ctr"/>
        <c:lblOffset val="100"/>
        <c:noMultiLvlLbl val="0"/>
      </c:catAx>
      <c:valAx>
        <c:axId val="75075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10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666666666666664E-2"/>
          <c:y val="5.0925925925925923E-2"/>
          <c:w val="0.92048162729658789"/>
          <c:h val="0.79224482356372117"/>
        </c:manualLayout>
      </c:layou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101216"/>
        <c:axId val="75075097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Лист1!$A$22</c15:sqref>
                        </c15:formulaRef>
                      </c:ext>
                    </c:extLst>
                    <c:strCache>
                      <c:ptCount val="1"/>
                      <c:pt idx="0">
                        <c:v>y = a ∙ exp(mx);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Лист1!$B$21:$I$21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-4.38</c:v>
                      </c:pt>
                      <c:pt idx="1">
                        <c:v>-3.84</c:v>
                      </c:pt>
                      <c:pt idx="2">
                        <c:v>-3.23</c:v>
                      </c:pt>
                      <c:pt idx="3">
                        <c:v>-2.76</c:v>
                      </c:pt>
                      <c:pt idx="4">
                        <c:v>-2.2200000000000002</c:v>
                      </c:pt>
                      <c:pt idx="5">
                        <c:v>-1.67</c:v>
                      </c:pt>
                      <c:pt idx="6">
                        <c:v>-1.1299999999999999</c:v>
                      </c:pt>
                      <c:pt idx="7">
                        <c:v>-0.6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Лист1!$B$22:$I$22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2.2514006795450232</c:v>
                      </c:pt>
                      <c:pt idx="1">
                        <c:v>2.7845785872815476</c:v>
                      </c:pt>
                      <c:pt idx="2">
                        <c:v>3.54023300914085</c:v>
                      </c:pt>
                      <c:pt idx="3">
                        <c:v>4.2596395616942289</c:v>
                      </c:pt>
                      <c:pt idx="4">
                        <c:v>5.2684096708312733</c:v>
                      </c:pt>
                      <c:pt idx="5">
                        <c:v>6.5417750745627057</c:v>
                      </c:pt>
                      <c:pt idx="6">
                        <c:v>8.0910017310293583</c:v>
                      </c:pt>
                      <c:pt idx="7">
                        <c:v>9.9678064704237741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8EA-41BF-AFA6-0732E76B6D9A}"/>
                  </c:ext>
                </c:extLst>
              </c15:ser>
            </c15:filteredLineSeries>
          </c:ext>
        </c:extLst>
      </c:lineChart>
      <c:scatterChart>
        <c:scatterStyle val="lineMarker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2">
                    <a:alpha val="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Лист1!$B$2:$I$2</c:f>
              <c:numCache>
                <c:formatCode>General</c:formatCode>
                <c:ptCount val="8"/>
                <c:pt idx="0">
                  <c:v>-4.38</c:v>
                </c:pt>
                <c:pt idx="1">
                  <c:v>-3.84</c:v>
                </c:pt>
                <c:pt idx="2">
                  <c:v>-3.23</c:v>
                </c:pt>
                <c:pt idx="3">
                  <c:v>-2.76</c:v>
                </c:pt>
                <c:pt idx="4">
                  <c:v>-2.2200000000000002</c:v>
                </c:pt>
                <c:pt idx="5">
                  <c:v>-1.67</c:v>
                </c:pt>
                <c:pt idx="6">
                  <c:v>-1.1299999999999999</c:v>
                </c:pt>
                <c:pt idx="7">
                  <c:v>-0.6</c:v>
                </c:pt>
              </c:numCache>
            </c:numRef>
          </c:xVal>
          <c:yVal>
            <c:numRef>
              <c:f>Лист1!$B$3:$I$3</c:f>
              <c:numCache>
                <c:formatCode>General</c:formatCode>
                <c:ptCount val="8"/>
                <c:pt idx="0">
                  <c:v>2.25</c:v>
                </c:pt>
                <c:pt idx="1">
                  <c:v>2.83</c:v>
                </c:pt>
                <c:pt idx="2">
                  <c:v>3.44</c:v>
                </c:pt>
                <c:pt idx="3">
                  <c:v>4.3099999999999996</c:v>
                </c:pt>
                <c:pt idx="4">
                  <c:v>5.29</c:v>
                </c:pt>
                <c:pt idx="5">
                  <c:v>6.55</c:v>
                </c:pt>
                <c:pt idx="6">
                  <c:v>8.01</c:v>
                </c:pt>
                <c:pt idx="7">
                  <c:v>10.039999999999999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A-41BF-AFA6-0732E76B6D9A}"/>
            </c:ext>
          </c:extLst>
        </c:ser>
        <c:ser>
          <c:idx val="2"/>
          <c:order val="2"/>
          <c:tx>
            <c:strRef>
              <c:f>Лист1!$A$22</c:f>
              <c:strCache>
                <c:ptCount val="1"/>
                <c:pt idx="0">
                  <c:v>y = a ∙ exp(mx);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Лист1!$B$21:$I$21</c:f>
              <c:numCache>
                <c:formatCode>General</c:formatCode>
                <c:ptCount val="8"/>
                <c:pt idx="0">
                  <c:v>-4.38</c:v>
                </c:pt>
                <c:pt idx="1">
                  <c:v>-3.84</c:v>
                </c:pt>
                <c:pt idx="2">
                  <c:v>-3.23</c:v>
                </c:pt>
                <c:pt idx="3">
                  <c:v>-2.76</c:v>
                </c:pt>
                <c:pt idx="4">
                  <c:v>-2.2200000000000002</c:v>
                </c:pt>
                <c:pt idx="5">
                  <c:v>-1.67</c:v>
                </c:pt>
                <c:pt idx="6">
                  <c:v>-1.1299999999999999</c:v>
                </c:pt>
                <c:pt idx="7">
                  <c:v>-0.6</c:v>
                </c:pt>
              </c:numCache>
            </c:numRef>
          </c:xVal>
          <c:yVal>
            <c:numRef>
              <c:f>Лист1!$B$22:$I$22</c:f>
              <c:numCache>
                <c:formatCode>General</c:formatCode>
                <c:ptCount val="8"/>
                <c:pt idx="0">
                  <c:v>2.2514006795450232</c:v>
                </c:pt>
                <c:pt idx="1">
                  <c:v>2.7845785872815476</c:v>
                </c:pt>
                <c:pt idx="2">
                  <c:v>3.54023300914085</c:v>
                </c:pt>
                <c:pt idx="3">
                  <c:v>4.2596395616942289</c:v>
                </c:pt>
                <c:pt idx="4">
                  <c:v>5.2684096708312733</c:v>
                </c:pt>
                <c:pt idx="5">
                  <c:v>6.5417750745627057</c:v>
                </c:pt>
                <c:pt idx="6">
                  <c:v>8.0910017310293583</c:v>
                </c:pt>
                <c:pt idx="7">
                  <c:v>9.9678064704237741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EA-41BF-AFA6-0732E76B6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765536"/>
        <c:axId val="750760960"/>
      </c:scatterChart>
      <c:catAx>
        <c:axId val="64410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750976"/>
        <c:crosses val="autoZero"/>
        <c:auto val="1"/>
        <c:lblAlgn val="ctr"/>
        <c:lblOffset val="100"/>
        <c:noMultiLvlLbl val="0"/>
      </c:catAx>
      <c:valAx>
        <c:axId val="7507509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44101216"/>
        <c:crosses val="autoZero"/>
        <c:crossBetween val="between"/>
      </c:valAx>
      <c:valAx>
        <c:axId val="7507609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765536"/>
        <c:crosses val="max"/>
        <c:crossBetween val="midCat"/>
      </c:valAx>
      <c:valAx>
        <c:axId val="750765536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760960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0</xdr:row>
      <xdr:rowOff>57150</xdr:rowOff>
    </xdr:from>
    <xdr:to>
      <xdr:col>18</xdr:col>
      <xdr:colOff>533400</xdr:colOff>
      <xdr:row>15</xdr:row>
      <xdr:rowOff>57150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BA5F1B5-19D6-402C-8F8E-B7A952704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236220</xdr:colOff>
      <xdr:row>15</xdr:row>
      <xdr:rowOff>152400</xdr:rowOff>
    </xdr:from>
    <xdr:to>
      <xdr:col>18</xdr:col>
      <xdr:colOff>541020</xdr:colOff>
      <xdr:row>30</xdr:row>
      <xdr:rowOff>152400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CD1887E-3827-46BB-85F2-021DED260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21FB-0F41-41D5-BD6D-415401BDC6B0}">
  <dimension ref="A2:K22"/>
  <sheetViews>
    <sheetView tabSelected="1" workbookViewId="0">
      <selection activeCell="E12" sqref="E12"/>
    </sheetView>
  </sheetViews>
  <sheetFormatPr defaultRowHeight="14.4" x14ac:dyDescent="0.3"/>
  <cols>
    <col min="1" max="1" width="12.109375" customWidth="1"/>
    <col min="9" max="9" width="8.88671875" customWidth="1"/>
    <col min="10" max="10" width="12" bestFit="1" customWidth="1"/>
    <col min="11" max="11" width="12.6640625" customWidth="1"/>
  </cols>
  <sheetData>
    <row r="2" spans="1:11" x14ac:dyDescent="0.3">
      <c r="A2" s="5" t="s">
        <v>0</v>
      </c>
      <c r="B2" s="5">
        <v>-4.38</v>
      </c>
      <c r="C2" s="5">
        <v>-3.84</v>
      </c>
      <c r="D2" s="5">
        <v>-3.23</v>
      </c>
      <c r="E2" s="5">
        <v>-2.76</v>
      </c>
      <c r="F2" s="5">
        <v>-2.2200000000000002</v>
      </c>
      <c r="G2" s="5">
        <v>-1.67</v>
      </c>
      <c r="H2" s="5">
        <v>-1.1299999999999999</v>
      </c>
      <c r="I2" s="5">
        <v>-0.6</v>
      </c>
    </row>
    <row r="3" spans="1:11" x14ac:dyDescent="0.3">
      <c r="A3" s="5" t="s">
        <v>1</v>
      </c>
      <c r="B3" s="5">
        <v>2.25</v>
      </c>
      <c r="C3" s="5">
        <v>2.83</v>
      </c>
      <c r="D3" s="5">
        <v>3.44</v>
      </c>
      <c r="E3" s="5">
        <v>4.3099999999999996</v>
      </c>
      <c r="F3" s="5">
        <v>5.29</v>
      </c>
      <c r="G3" s="5">
        <v>6.55</v>
      </c>
      <c r="H3" s="5">
        <v>8.01</v>
      </c>
      <c r="I3" s="5">
        <v>10.039999999999999</v>
      </c>
    </row>
    <row r="4" spans="1:11" x14ac:dyDescent="0.3">
      <c r="A4" t="s">
        <v>2</v>
      </c>
      <c r="B4">
        <v>8</v>
      </c>
    </row>
    <row r="6" spans="1:11" x14ac:dyDescent="0.3">
      <c r="B6" s="10" t="s">
        <v>3</v>
      </c>
      <c r="C6" s="10"/>
      <c r="D6" s="10" t="s">
        <v>4</v>
      </c>
      <c r="E6" s="10"/>
      <c r="F6" s="10" t="s">
        <v>5</v>
      </c>
      <c r="G6" s="10"/>
      <c r="H6" s="11" t="s">
        <v>6</v>
      </c>
      <c r="I6" s="11"/>
    </row>
    <row r="7" spans="1:11" x14ac:dyDescent="0.3">
      <c r="B7" s="5">
        <f xml:space="preserve"> 1/B4 * (B2*B2+C2*C2+D2*D2+E2*E2+F2*F2+G2*G2+H2*H2+I2*I2)</f>
        <v>7.6668374999999989</v>
      </c>
      <c r="C7" s="5"/>
      <c r="D7" s="5">
        <f xml:space="preserve"> 1/B4 * (B2+C2+D2+E2+F2+G2+H2+I2)</f>
        <v>-2.4787500000000002</v>
      </c>
      <c r="E7" s="5"/>
      <c r="F7" s="5">
        <f xml:space="preserve"> 1/B4 * (B2*B3+C2*C3+D2*D3+E2*E3+F2*F3+G2*G3+H2*H3+I2*I3)</f>
        <v>-10.185824999999999</v>
      </c>
      <c r="G7" s="5"/>
      <c r="H7" s="5">
        <f xml:space="preserve"> 1/B4 * (B3+C3+D3+E3+F3+G3+H3+I3)</f>
        <v>5.34</v>
      </c>
      <c r="I7" s="5"/>
    </row>
    <row r="9" spans="1:11" x14ac:dyDescent="0.3">
      <c r="A9" t="s">
        <v>13</v>
      </c>
      <c r="B9" s="1">
        <f>B7</f>
        <v>7.6668374999999989</v>
      </c>
      <c r="C9" s="2">
        <f>D7</f>
        <v>-2.4787500000000002</v>
      </c>
      <c r="D9" t="s">
        <v>14</v>
      </c>
      <c r="E9" s="6">
        <f>F7</f>
        <v>-10.185824999999999</v>
      </c>
      <c r="F9" t="s">
        <v>15</v>
      </c>
      <c r="G9" s="1">
        <f t="array" ref="G9:H10">MINVERSE(B9:C10)</f>
        <v>0.65675581100620239</v>
      </c>
      <c r="H9" s="2">
        <v>1.6279334665316243</v>
      </c>
      <c r="I9" t="s">
        <v>16</v>
      </c>
      <c r="J9" s="1">
        <f t="array" ref="J9:K10">MMULT(B9:C10,G9:H10)</f>
        <v>1</v>
      </c>
      <c r="K9" s="2">
        <v>0</v>
      </c>
    </row>
    <row r="10" spans="1:11" x14ac:dyDescent="0.3">
      <c r="B10" s="3">
        <f>D7</f>
        <v>-2.4787500000000002</v>
      </c>
      <c r="C10" s="4">
        <v>1</v>
      </c>
      <c r="E10" s="7">
        <f>H7</f>
        <v>5.34</v>
      </c>
      <c r="G10" s="3">
        <v>1.6279334665316245</v>
      </c>
      <c r="H10" s="4">
        <v>5.0352400801652646</v>
      </c>
      <c r="J10" s="3">
        <v>2.2204460492503131E-16</v>
      </c>
      <c r="K10" s="4">
        <v>1.0000000000000009</v>
      </c>
    </row>
    <row r="12" spans="1:11" x14ac:dyDescent="0.3">
      <c r="B12" s="5" t="s">
        <v>7</v>
      </c>
      <c r="C12" s="5">
        <f t="array" ref="C12:C13">MMULT(G9:H10,E9:E10)</f>
        <v>2.0035649526366219</v>
      </c>
    </row>
    <row r="13" spans="1:11" x14ac:dyDescent="0.3">
      <c r="B13" s="5" t="s">
        <v>8</v>
      </c>
      <c r="C13" s="5">
        <v>10.306336626348028</v>
      </c>
    </row>
    <row r="16" spans="1:11" x14ac:dyDescent="0.3">
      <c r="A16" s="5" t="s">
        <v>0</v>
      </c>
      <c r="B16" s="5">
        <v>-4.38</v>
      </c>
      <c r="C16" s="5">
        <v>-3.84</v>
      </c>
      <c r="D16" s="5">
        <v>-3.23</v>
      </c>
      <c r="E16" s="5">
        <v>-2.76</v>
      </c>
      <c r="F16" s="5">
        <v>-2.2200000000000002</v>
      </c>
      <c r="G16" s="5">
        <v>-1.67</v>
      </c>
      <c r="H16" s="5">
        <v>-1.1299999999999999</v>
      </c>
      <c r="I16" s="5">
        <v>-0.6</v>
      </c>
      <c r="J16" s="8" t="s">
        <v>17</v>
      </c>
      <c r="K16" s="9"/>
    </row>
    <row r="17" spans="1:11" x14ac:dyDescent="0.3">
      <c r="A17" s="5" t="s">
        <v>9</v>
      </c>
      <c r="B17" s="5">
        <f t="shared" ref="B17:I17" si="0" xml:space="preserve"> $C$12 *B16 + $C$13</f>
        <v>1.5307221337996246</v>
      </c>
      <c r="C17" s="5">
        <f t="shared" si="0"/>
        <v>2.6126472082233994</v>
      </c>
      <c r="D17" s="5">
        <f t="shared" si="0"/>
        <v>3.8348218293317391</v>
      </c>
      <c r="E17" s="5">
        <f t="shared" si="0"/>
        <v>4.7764973570709515</v>
      </c>
      <c r="F17" s="5">
        <f t="shared" si="0"/>
        <v>5.8584224314947262</v>
      </c>
      <c r="G17" s="5">
        <f t="shared" si="0"/>
        <v>6.9603831554448696</v>
      </c>
      <c r="H17" s="5">
        <f t="shared" si="0"/>
        <v>8.0423082298686452</v>
      </c>
      <c r="I17" s="5">
        <f t="shared" si="0"/>
        <v>9.1041976547660539</v>
      </c>
      <c r="K17">
        <f xml:space="preserve"> SQRT(( (B3-B17)^2 + (C3-C17)^2 + (D3-D17)^2 + (E3-E17)^2 + (F3-F17)^2 + (G3-G17)^2 + (H3-H17)^2 + (I3-I17)^2  )/( B4+1))</f>
        <v>0.50622735251748441</v>
      </c>
    </row>
    <row r="19" spans="1:11" x14ac:dyDescent="0.3">
      <c r="B19" s="5" t="s">
        <v>11</v>
      </c>
      <c r="C19" s="5">
        <v>0.39360000000000001</v>
      </c>
      <c r="D19" s="5"/>
      <c r="E19" s="5" t="s">
        <v>12</v>
      </c>
      <c r="F19" s="5">
        <v>12.622999999999999</v>
      </c>
    </row>
    <row r="21" spans="1:11" x14ac:dyDescent="0.3">
      <c r="A21" s="5" t="s">
        <v>0</v>
      </c>
      <c r="B21" s="5">
        <v>-4.38</v>
      </c>
      <c r="C21" s="5">
        <v>-3.84</v>
      </c>
      <c r="D21" s="5">
        <v>-3.23</v>
      </c>
      <c r="E21" s="5">
        <v>-2.76</v>
      </c>
      <c r="F21" s="5">
        <v>-2.2200000000000002</v>
      </c>
      <c r="G21" s="5">
        <v>-1.67</v>
      </c>
      <c r="H21" s="5">
        <v>-1.1299999999999999</v>
      </c>
      <c r="I21" s="5">
        <v>-0.6</v>
      </c>
      <c r="J21" s="8" t="s">
        <v>17</v>
      </c>
      <c r="K21" s="9"/>
    </row>
    <row r="22" spans="1:11" x14ac:dyDescent="0.3">
      <c r="A22" s="5" t="s">
        <v>10</v>
      </c>
      <c r="B22" s="5">
        <f t="shared" ref="B22:I22" si="1" xml:space="preserve"> $F$19 * EXP(B21*$C$19)</f>
        <v>2.2514006795450232</v>
      </c>
      <c r="C22" s="5">
        <f t="shared" si="1"/>
        <v>2.7845785872815476</v>
      </c>
      <c r="D22" s="5">
        <f t="shared" si="1"/>
        <v>3.54023300914085</v>
      </c>
      <c r="E22" s="5">
        <f t="shared" si="1"/>
        <v>4.2596395616942289</v>
      </c>
      <c r="F22" s="5">
        <f t="shared" si="1"/>
        <v>5.2684096708312733</v>
      </c>
      <c r="G22" s="5">
        <f t="shared" si="1"/>
        <v>6.5417750745627057</v>
      </c>
      <c r="H22" s="5">
        <f t="shared" si="1"/>
        <v>8.0910017310293583</v>
      </c>
      <c r="I22" s="5">
        <f t="shared" si="1"/>
        <v>9.9678064704237741</v>
      </c>
      <c r="K22">
        <f xml:space="preserve"> SQRT(( (B3-B22)^2 + (C3-C22)^2 + (D3-D22)^2 + (E3-E22)^2 + (F3-F22)^2 + (G3-G22)^2 + (H3-H22)^2 + (I3-I22)^2  )/( B4+1))</f>
        <v>5.4726465625565442E-2</v>
      </c>
    </row>
  </sheetData>
  <mergeCells count="6">
    <mergeCell ref="J21:K21"/>
    <mergeCell ref="B6:C6"/>
    <mergeCell ref="D6:E6"/>
    <mergeCell ref="F6:G6"/>
    <mergeCell ref="H6:I6"/>
    <mergeCell ref="J16:K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2024-04-04T06:42:36Z</dcterms:created>
  <dcterms:modified xsi:type="dcterms:W3CDTF">2024-04-11T10:15:07Z</dcterms:modified>
</cp:coreProperties>
</file>