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anny/Downloads/"/>
    </mc:Choice>
  </mc:AlternateContent>
  <xr:revisionPtr revIDLastSave="0" documentId="13_ncr:1_{7CBA9985-707F-7447-AFAC-7DA5DF65E5D8}" xr6:coauthVersionLast="44" xr6:coauthVersionMax="44" xr10:uidLastSave="{00000000-0000-0000-0000-000000000000}"/>
  <bookViews>
    <workbookView xWindow="0" yWindow="460" windowWidth="28800" windowHeight="16720" xr2:uid="{416E8224-AE2D-3A4F-A3EB-63049E76968E}"/>
  </bookViews>
  <sheets>
    <sheet name="Normal and Simulation" sheetId="1" r:id="rId1"/>
    <sheet name="Monte Carlo Integration" sheetId="4" r:id="rId2"/>
    <sheet name="PMTable" sheetId="5" r:id="rId3"/>
    <sheet name="SIPmath Chart Data" sheetId="6" state="hidden" r:id="rId4"/>
  </sheets>
  <definedNames>
    <definedName name="Arc">PMTable!$G$4:$G$1003</definedName>
    <definedName name="Net">PMTable!$C$4:$C$1003</definedName>
    <definedName name="Net_pay">PMTable!$F$4:$F$1003</definedName>
    <definedName name="Normal">PMTable!$H$4:$H$1003</definedName>
    <definedName name="Normal_Distribution">PMTable!$E$4:$E$1003</definedName>
    <definedName name="PM_Arc_axis_lbls">OFFSET( 'SIPmath Chart Data'!$D$219:$D$320, 0, 0, 'SIPmath Chart Data'!$D$6 )</definedName>
    <definedName name="PM_Arc_bins">'SIPmath Chart Data'!$D$14:$D$114</definedName>
    <definedName name="PM_Arc_freq">'SIPmath Chart Data'!$D$116:$D$217</definedName>
    <definedName name="PM_Arc_hist_data">OFFSET( 'SIPmath Chart Data'!$D$116:$D$217, 0, 0, 'SIPmath Chart Data'!$D$6 )</definedName>
    <definedName name="PM_Arc_lbls">'SIPmath Chart Data'!$D$219:$D$320</definedName>
    <definedName name="PM_cdf_Y">'SIPmath Chart Data'!$A$322:$A$426</definedName>
    <definedName name="PM_Circle_axis_lbls" xml:space="preserve"> OFFSET(#REF!, 0, 0,#REF! )</definedName>
    <definedName name="PM_Circle_hist_data" xml:space="preserve"> OFFSET(#REF!, 0, 0,#REF! )</definedName>
    <definedName name="PM_DfltBins">10</definedName>
    <definedName name="PM_Expected_Takehome_axis_lbls" xml:space="preserve"> OFFSET(#REF!, 0, 0,#REF! )</definedName>
    <definedName name="PM_Expected_Takehome_bins">#REF!</definedName>
    <definedName name="PM_Expected_Takehome_freq">#REF!</definedName>
    <definedName name="PM_Expected_Takehome_hist_data" xml:space="preserve"> OFFSET(#REF!, 0, 0,#REF! )</definedName>
    <definedName name="PM_Expected_Takehome_lbls">#REF!</definedName>
    <definedName name="PM_Index">PMTable!$A$1</definedName>
    <definedName name="PM_InitialVariableID">7055485</definedName>
    <definedName name="PM_library_file_name">"Payout.xlsx"</definedName>
    <definedName name="PM_library_file_path">"/Users/danny/Downloads"</definedName>
    <definedName name="PM_local_library">TRUE</definedName>
    <definedName name="PM_MaxBins">100</definedName>
    <definedName name="PM_Net_axis_lbls">OFFSET( 'SIPmath Chart Data'!#REF!, 0, 0, 'SIPmath Chart Data'!#REF! )</definedName>
    <definedName name="PM_Net_bins">'SIPmath Chart Data'!#REF!</definedName>
    <definedName name="PM_Net_freq">'SIPmath Chart Data'!#REF!</definedName>
    <definedName name="PM_Net_hist_data">OFFSET( 'SIPmath Chart Data'!#REF!, 0, 0, 'SIPmath Chart Data'!#REF! )</definedName>
    <definedName name="PM_Net_lbls">'SIPmath Chart Data'!#REF!</definedName>
    <definedName name="PM_Normal_axis_lbls">OFFSET( 'SIPmath Chart Data'!$E$219:$E$320, 0, 0, 'SIPmath Chart Data'!$E$6 )</definedName>
    <definedName name="PM_Normal_bins">'SIPmath Chart Data'!$E$14:$E$114</definedName>
    <definedName name="PM_Normal_Distribution_axis_lbls">OFFSET( 'SIPmath Chart Data'!$C$219:$C$320, 0, 0, 'SIPmath Chart Data'!$C$6 )</definedName>
    <definedName name="PM_Normal_Distribution_bins">'SIPmath Chart Data'!$C$14:$C$114</definedName>
    <definedName name="PM_Normal_Distribution_freq">'SIPmath Chart Data'!$C$116:$C$217</definedName>
    <definedName name="PM_Normal_Distribution_hist_data">OFFSET( 'SIPmath Chart Data'!$C$116:$C$217, 0, 0, 'SIPmath Chart Data'!$C$6 )</definedName>
    <definedName name="PM_Normal_Distribution_lbls">'SIPmath Chart Data'!$C$219:$C$320</definedName>
    <definedName name="PM_Normal_freq">'SIPmath Chart Data'!$E$116:$E$217</definedName>
    <definedName name="PM_Normal_hist_data">OFFSET( 'SIPmath Chart Data'!$E$116:$E$217, 0, 0, 'SIPmath Chart Data'!$E$6 )</definedName>
    <definedName name="PM_Normal_lbls">'SIPmath Chart Data'!$E$219:$E$320</definedName>
    <definedName name="PM_Pay_axis_lbls" xml:space="preserve"> OFFSET(#REF!, 0, 0,#REF! )</definedName>
    <definedName name="PM_Pay_hist_data" xml:space="preserve"> OFFSET(#REF!, 0, 0,#REF! )</definedName>
    <definedName name="PM_Payout_axis_lbls" xml:space="preserve"> OFFSET(#REF!, 0, 0,#REF! )</definedName>
    <definedName name="PM_Payout_bins">#REF!</definedName>
    <definedName name="PM_Payout_freq">#REF!</definedName>
    <definedName name="PM_Payout_hist_data" xml:space="preserve"> OFFSET(#REF!, 0, 0,#REF! )</definedName>
    <definedName name="PM_Payout_lbls">#REF!</definedName>
    <definedName name="PM_Penalty_axis_lbls" xml:space="preserve"> OFFSET(#REF!, 0, 0,#REF! )</definedName>
    <definedName name="PM_Penalty_hist_data" xml:space="preserve"> OFFSET(#REF!, 0, 0,#REF! )</definedName>
    <definedName name="PM_radius_axis_lbls" xml:space="preserve"> OFFSET(#REF!, 0, 0,#REF! )</definedName>
    <definedName name="PM_radius_hist_data" xml:space="preserve"> OFFSET(#REF!, 0, 0,#REF! )</definedName>
    <definedName name="PM_Random_axis_lbls">OFFSET( 'SIPmath Chart Data'!$B$219:$B$320, 0, 0, 'SIPmath Chart Data'!$B$6 )</definedName>
    <definedName name="PM_Random_bins">'SIPmath Chart Data'!$B$14:$B$114</definedName>
    <definedName name="PM_Random_freq">'SIPmath Chart Data'!$B$116:$B$217</definedName>
    <definedName name="PM_Random_hist_data">OFFSET( 'SIPmath Chart Data'!$B$116:$B$217, 0, 0, 'SIPmath Chart Data'!$B$6 )</definedName>
    <definedName name="PM_Random_lbls">'SIPmath Chart Data'!$B$219:$B$320</definedName>
    <definedName name="PM_random_mode">TRUE</definedName>
    <definedName name="PM_Roll_axis_lbls" xml:space="preserve"> OFFSET(#REF!, 0, 0,#REF! )</definedName>
    <definedName name="PM_Roll_hist_data" xml:space="preserve"> OFFSET(#REF!, 0, 0,#REF! )</definedName>
    <definedName name="PM_sparklinesForInputs" hidden="1">TRUE</definedName>
    <definedName name="PM_sparklinesForOutputs" hidden="1">TRUE</definedName>
    <definedName name="PM_sparklinesIONumberOfBins" hidden="1">10</definedName>
    <definedName name="PM_Trials">1000</definedName>
    <definedName name="PM_uncertain_payout_axis_lbls" xml:space="preserve"> OFFSET(#REF!, 0, 0,#REF! )</definedName>
    <definedName name="PM_uncertain_payout_bins">#REF!</definedName>
    <definedName name="PM_uncertain_payout_freq">#REF!</definedName>
    <definedName name="PM_uncertain_payout_hist_data" xml:space="preserve"> OFFSET(#REF!, 0, 0,#REF! )</definedName>
    <definedName name="PM_uncertain_payout_lbls">#REF!</definedName>
    <definedName name="PM_X_axis_lbls">OFFSET( 'SIPmath Chart Data'!$F$219:$F$320, 0, 0, 'SIPmath Chart Data'!$F$6 )</definedName>
    <definedName name="PM_X_bins">'SIPmath Chart Data'!$F$14:$F$114</definedName>
    <definedName name="PM_X_freq">'SIPmath Chart Data'!$F$116:$F$217</definedName>
    <definedName name="PM_X_hist_data">OFFSET( 'SIPmath Chart Data'!$F$116:$F$217, 0, 0, 'SIPmath Chart Data'!$F$6 )</definedName>
    <definedName name="PM_X_lbls">'SIPmath Chart Data'!$F$219:$F$320</definedName>
    <definedName name="PM_Y_axis_lbls">OFFSET( 'SIPmath Chart Data'!$G$219:$G$320, 0, 0, 'SIPmath Chart Data'!$G$6 )</definedName>
    <definedName name="PM_Y_bins">'SIPmath Chart Data'!$G$14:$G$114</definedName>
    <definedName name="PM_Y_freq">'SIPmath Chart Data'!$G$116:$G$217</definedName>
    <definedName name="PM_Y_hist_data">OFFSET( 'SIPmath Chart Data'!$G$116:$G$217, 0, 0, 'SIPmath Chart Data'!$G$6 )</definedName>
    <definedName name="PM_Y_lbls">'SIPmath Chart Data'!$G$219:$G$320</definedName>
    <definedName name="Random">PMTable!$D$4:$D$1003</definedName>
    <definedName name="X">PMTable!$I$4:$I$1003</definedName>
    <definedName name="Y">PMTable!$J$4:$J$1003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8" i="4" l="1"/>
  <c r="I8" i="4"/>
  <c r="L5" i="5"/>
  <c r="M5" i="5" s="1"/>
  <c r="O5" i="5"/>
  <c r="R5" i="5"/>
  <c r="S5" i="5" s="1"/>
  <c r="L6" i="5"/>
  <c r="M6" i="5" s="1"/>
  <c r="R6" i="5"/>
  <c r="L7" i="5"/>
  <c r="R7" i="5"/>
  <c r="L8" i="5"/>
  <c r="M8" i="5" s="1"/>
  <c r="R8" i="5"/>
  <c r="V8" i="5" s="1"/>
  <c r="L9" i="5"/>
  <c r="R9" i="5"/>
  <c r="V9" i="5" s="1"/>
  <c r="L10" i="5"/>
  <c r="M10" i="5" s="1"/>
  <c r="R10" i="5"/>
  <c r="V10" i="5" s="1"/>
  <c r="L11" i="5"/>
  <c r="M11" i="5" s="1"/>
  <c r="R11" i="5"/>
  <c r="T11" i="5" s="1"/>
  <c r="L12" i="5"/>
  <c r="M12" i="5" s="1"/>
  <c r="R12" i="5"/>
  <c r="V12" i="5" s="1"/>
  <c r="L13" i="5"/>
  <c r="M13" i="5" s="1"/>
  <c r="R13" i="5"/>
  <c r="T13" i="5" s="1"/>
  <c r="L14" i="5"/>
  <c r="M14" i="5" s="1"/>
  <c r="R14" i="5"/>
  <c r="V14" i="5" s="1"/>
  <c r="L15" i="5"/>
  <c r="M15" i="5" s="1"/>
  <c r="R15" i="5"/>
  <c r="S15" i="5" s="1"/>
  <c r="L16" i="5"/>
  <c r="M16" i="5" s="1"/>
  <c r="R16" i="5"/>
  <c r="V16" i="5" s="1"/>
  <c r="L17" i="5"/>
  <c r="M17" i="5" s="1"/>
  <c r="R17" i="5"/>
  <c r="T17" i="5" s="1"/>
  <c r="L18" i="5"/>
  <c r="N18" i="5" s="1"/>
  <c r="R18" i="5"/>
  <c r="U18" i="5" s="1"/>
  <c r="L19" i="5"/>
  <c r="O19" i="5" s="1"/>
  <c r="R19" i="5"/>
  <c r="S19" i="5" s="1"/>
  <c r="L20" i="5"/>
  <c r="O20" i="5" s="1"/>
  <c r="R20" i="5"/>
  <c r="T20" i="5" s="1"/>
  <c r="L21" i="5"/>
  <c r="R21" i="5"/>
  <c r="V21" i="5" s="1"/>
  <c r="L22" i="5"/>
  <c r="N22" i="5" s="1"/>
  <c r="R22" i="5"/>
  <c r="L23" i="5"/>
  <c r="O23" i="5" s="1"/>
  <c r="R23" i="5"/>
  <c r="S23" i="5" s="1"/>
  <c r="L24" i="5"/>
  <c r="O24" i="5" s="1"/>
  <c r="R24" i="5"/>
  <c r="T24" i="5" s="1"/>
  <c r="L25" i="5"/>
  <c r="M25" i="5" s="1"/>
  <c r="R25" i="5"/>
  <c r="T25" i="5" s="1"/>
  <c r="L26" i="5"/>
  <c r="N26" i="5" s="1"/>
  <c r="R26" i="5"/>
  <c r="U26" i="5" s="1"/>
  <c r="L27" i="5"/>
  <c r="O27" i="5" s="1"/>
  <c r="R27" i="5"/>
  <c r="T27" i="5" s="1"/>
  <c r="L28" i="5"/>
  <c r="R28" i="5"/>
  <c r="T28" i="5" s="1"/>
  <c r="L29" i="5"/>
  <c r="R29" i="5"/>
  <c r="L30" i="5"/>
  <c r="N30" i="5" s="1"/>
  <c r="R30" i="5"/>
  <c r="T30" i="5" s="1"/>
  <c r="L31" i="5"/>
  <c r="N31" i="5" s="1"/>
  <c r="R31" i="5"/>
  <c r="T31" i="5" s="1"/>
  <c r="L32" i="5"/>
  <c r="N32" i="5" s="1"/>
  <c r="R32" i="5"/>
  <c r="T32" i="5" s="1"/>
  <c r="L33" i="5"/>
  <c r="R33" i="5"/>
  <c r="T33" i="5" s="1"/>
  <c r="L34" i="5"/>
  <c r="R34" i="5"/>
  <c r="L35" i="5"/>
  <c r="R35" i="5"/>
  <c r="T35" i="5" s="1"/>
  <c r="L36" i="5"/>
  <c r="R36" i="5"/>
  <c r="T36" i="5" s="1"/>
  <c r="L37" i="5"/>
  <c r="R37" i="5"/>
  <c r="U37" i="5" s="1"/>
  <c r="L38" i="5"/>
  <c r="R38" i="5"/>
  <c r="L39" i="5"/>
  <c r="M39" i="5" s="1"/>
  <c r="R39" i="5"/>
  <c r="V39" i="5" s="1"/>
  <c r="L40" i="5"/>
  <c r="M40" i="5" s="1"/>
  <c r="R40" i="5"/>
  <c r="T40" i="5" s="1"/>
  <c r="L41" i="5"/>
  <c r="P41" i="5" s="1"/>
  <c r="R41" i="5"/>
  <c r="S41" i="5" s="1"/>
  <c r="L42" i="5"/>
  <c r="M42" i="5" s="1"/>
  <c r="R42" i="5"/>
  <c r="S42" i="5" s="1"/>
  <c r="L43" i="5"/>
  <c r="P43" i="5" s="1"/>
  <c r="R43" i="5"/>
  <c r="S43" i="5" s="1"/>
  <c r="L44" i="5"/>
  <c r="R44" i="5"/>
  <c r="V44" i="5" s="1"/>
  <c r="L45" i="5"/>
  <c r="P45" i="5" s="1"/>
  <c r="R45" i="5"/>
  <c r="T45" i="5" s="1"/>
  <c r="L46" i="5"/>
  <c r="O46" i="5" s="1"/>
  <c r="R46" i="5"/>
  <c r="S46" i="5" s="1"/>
  <c r="L47" i="5"/>
  <c r="P47" i="5" s="1"/>
  <c r="R47" i="5"/>
  <c r="T47" i="5" s="1"/>
  <c r="L48" i="5"/>
  <c r="O48" i="5" s="1"/>
  <c r="R48" i="5"/>
  <c r="S48" i="5" s="1"/>
  <c r="L49" i="5"/>
  <c r="P49" i="5" s="1"/>
  <c r="R49" i="5"/>
  <c r="T49" i="5" s="1"/>
  <c r="L50" i="5"/>
  <c r="O50" i="5" s="1"/>
  <c r="R50" i="5"/>
  <c r="U50" i="5" s="1"/>
  <c r="L51" i="5"/>
  <c r="P51" i="5" s="1"/>
  <c r="R51" i="5"/>
  <c r="T51" i="5" s="1"/>
  <c r="L52" i="5"/>
  <c r="N52" i="5" s="1"/>
  <c r="R52" i="5"/>
  <c r="S52" i="5" s="1"/>
  <c r="L53" i="5"/>
  <c r="N53" i="5" s="1"/>
  <c r="R53" i="5"/>
  <c r="T53" i="5" s="1"/>
  <c r="L54" i="5"/>
  <c r="N54" i="5" s="1"/>
  <c r="R54" i="5"/>
  <c r="U54" i="5" s="1"/>
  <c r="L55" i="5"/>
  <c r="N55" i="5" s="1"/>
  <c r="R55" i="5"/>
  <c r="L56" i="5"/>
  <c r="N56" i="5" s="1"/>
  <c r="R56" i="5"/>
  <c r="T56" i="5" s="1"/>
  <c r="L57" i="5"/>
  <c r="N57" i="5" s="1"/>
  <c r="R57" i="5"/>
  <c r="V57" i="5" s="1"/>
  <c r="L58" i="5"/>
  <c r="N58" i="5" s="1"/>
  <c r="R58" i="5"/>
  <c r="L59" i="5"/>
  <c r="R59" i="5"/>
  <c r="S59" i="5" s="1"/>
  <c r="L60" i="5"/>
  <c r="R60" i="5"/>
  <c r="L61" i="5"/>
  <c r="M61" i="5" s="1"/>
  <c r="R61" i="5"/>
  <c r="L62" i="5"/>
  <c r="O62" i="5" s="1"/>
  <c r="R62" i="5"/>
  <c r="T62" i="5" s="1"/>
  <c r="L63" i="5"/>
  <c r="R63" i="5"/>
  <c r="U63" i="5" s="1"/>
  <c r="L64" i="5"/>
  <c r="R64" i="5"/>
  <c r="L65" i="5"/>
  <c r="M65" i="5" s="1"/>
  <c r="R65" i="5"/>
  <c r="L66" i="5"/>
  <c r="O66" i="5" s="1"/>
  <c r="R66" i="5"/>
  <c r="L67" i="5"/>
  <c r="P67" i="5" s="1"/>
  <c r="R67" i="5"/>
  <c r="V67" i="5" s="1"/>
  <c r="L68" i="5"/>
  <c r="O68" i="5" s="1"/>
  <c r="R68" i="5"/>
  <c r="L69" i="5"/>
  <c r="P69" i="5" s="1"/>
  <c r="R69" i="5"/>
  <c r="V69" i="5" s="1"/>
  <c r="L70" i="5"/>
  <c r="O70" i="5" s="1"/>
  <c r="R70" i="5"/>
  <c r="L71" i="5"/>
  <c r="P71" i="5" s="1"/>
  <c r="R71" i="5"/>
  <c r="V71" i="5" s="1"/>
  <c r="L72" i="5"/>
  <c r="R72" i="5"/>
  <c r="T72" i="5" s="1"/>
  <c r="L73" i="5"/>
  <c r="N73" i="5" s="1"/>
  <c r="R73" i="5"/>
  <c r="V73" i="5" s="1"/>
  <c r="L74" i="5"/>
  <c r="N74" i="5" s="1"/>
  <c r="R74" i="5"/>
  <c r="S74" i="5" s="1"/>
  <c r="L75" i="5"/>
  <c r="P75" i="5" s="1"/>
  <c r="R75" i="5"/>
  <c r="T75" i="5" s="1"/>
  <c r="L76" i="5"/>
  <c r="R76" i="5"/>
  <c r="L77" i="5"/>
  <c r="R77" i="5"/>
  <c r="S77" i="5" s="1"/>
  <c r="L78" i="5"/>
  <c r="P78" i="5" s="1"/>
  <c r="R78" i="5"/>
  <c r="T78" i="5" s="1"/>
  <c r="L79" i="5"/>
  <c r="R79" i="5"/>
  <c r="S79" i="5" s="1"/>
  <c r="L80" i="5"/>
  <c r="R80" i="5"/>
  <c r="T80" i="5" s="1"/>
  <c r="L81" i="5"/>
  <c r="R81" i="5"/>
  <c r="U81" i="5" s="1"/>
  <c r="L82" i="5"/>
  <c r="R82" i="5"/>
  <c r="L83" i="5"/>
  <c r="M83" i="5" s="1"/>
  <c r="R83" i="5"/>
  <c r="L84" i="5"/>
  <c r="O84" i="5" s="1"/>
  <c r="R84" i="5"/>
  <c r="T84" i="5" s="1"/>
  <c r="L85" i="5"/>
  <c r="M85" i="5" s="1"/>
  <c r="R85" i="5"/>
  <c r="U85" i="5" s="1"/>
  <c r="L86" i="5"/>
  <c r="O86" i="5" s="1"/>
  <c r="R86" i="5"/>
  <c r="T86" i="5" s="1"/>
  <c r="L87" i="5"/>
  <c r="R87" i="5"/>
  <c r="S87" i="5" s="1"/>
  <c r="L88" i="5"/>
  <c r="O88" i="5" s="1"/>
  <c r="R88" i="5"/>
  <c r="T88" i="5" s="1"/>
  <c r="L89" i="5"/>
  <c r="R89" i="5"/>
  <c r="U89" i="5" s="1"/>
  <c r="L90" i="5"/>
  <c r="R90" i="5"/>
  <c r="L91" i="5"/>
  <c r="M91" i="5" s="1"/>
  <c r="R91" i="5"/>
  <c r="L92" i="5"/>
  <c r="O92" i="5" s="1"/>
  <c r="R92" i="5"/>
  <c r="T92" i="5" s="1"/>
  <c r="L93" i="5"/>
  <c r="M93" i="5" s="1"/>
  <c r="R93" i="5"/>
  <c r="T93" i="5" s="1"/>
  <c r="L94" i="5"/>
  <c r="O94" i="5" s="1"/>
  <c r="R94" i="5"/>
  <c r="T94" i="5" s="1"/>
  <c r="L95" i="5"/>
  <c r="R95" i="5"/>
  <c r="V95" i="5" s="1"/>
  <c r="L96" i="5"/>
  <c r="O96" i="5" s="1"/>
  <c r="R96" i="5"/>
  <c r="T96" i="5" s="1"/>
  <c r="L97" i="5"/>
  <c r="M97" i="5" s="1"/>
  <c r="R97" i="5"/>
  <c r="U97" i="5" s="1"/>
  <c r="L98" i="5"/>
  <c r="R98" i="5"/>
  <c r="L99" i="5"/>
  <c r="M99" i="5" s="1"/>
  <c r="R99" i="5"/>
  <c r="T99" i="5" s="1"/>
  <c r="L100" i="5"/>
  <c r="R100" i="5"/>
  <c r="T100" i="5" s="1"/>
  <c r="L101" i="5"/>
  <c r="P101" i="5" s="1"/>
  <c r="R101" i="5"/>
  <c r="L102" i="5"/>
  <c r="R102" i="5"/>
  <c r="L103" i="5"/>
  <c r="R103" i="5"/>
  <c r="V103" i="5" s="1"/>
  <c r="L104" i="5"/>
  <c r="O104" i="5" s="1"/>
  <c r="R104" i="5"/>
  <c r="T104" i="5" s="1"/>
  <c r="L105" i="5"/>
  <c r="R105" i="5"/>
  <c r="T105" i="5" s="1"/>
  <c r="L106" i="5"/>
  <c r="O106" i="5" s="1"/>
  <c r="R106" i="5"/>
  <c r="S106" i="5" s="1"/>
  <c r="L107" i="5"/>
  <c r="O107" i="5" s="1"/>
  <c r="R107" i="5"/>
  <c r="L108" i="5"/>
  <c r="O108" i="5" s="1"/>
  <c r="R108" i="5"/>
  <c r="V108" i="5" s="1"/>
  <c r="L109" i="5"/>
  <c r="O109" i="5" s="1"/>
  <c r="R109" i="5"/>
  <c r="L110" i="5"/>
  <c r="R110" i="5"/>
  <c r="L111" i="5"/>
  <c r="P111" i="5" s="1"/>
  <c r="R111" i="5"/>
  <c r="U111" i="5" s="1"/>
  <c r="L112" i="5"/>
  <c r="R112" i="5"/>
  <c r="L113" i="5"/>
  <c r="R113" i="5"/>
  <c r="T113" i="5" s="1"/>
  <c r="L114" i="5"/>
  <c r="O114" i="5" s="1"/>
  <c r="R114" i="5"/>
  <c r="L115" i="5"/>
  <c r="O115" i="5" s="1"/>
  <c r="R115" i="5"/>
  <c r="V115" i="5" s="1"/>
  <c r="L116" i="5"/>
  <c r="O116" i="5" s="1"/>
  <c r="R116" i="5"/>
  <c r="L117" i="5"/>
  <c r="R117" i="5"/>
  <c r="S117" i="5" s="1"/>
  <c r="L118" i="5"/>
  <c r="R118" i="5"/>
  <c r="L119" i="5"/>
  <c r="P119" i="5" s="1"/>
  <c r="R119" i="5"/>
  <c r="U119" i="5" s="1"/>
  <c r="L120" i="5"/>
  <c r="R120" i="5"/>
  <c r="L121" i="5"/>
  <c r="R121" i="5"/>
  <c r="T121" i="5" s="1"/>
  <c r="L122" i="5"/>
  <c r="O122" i="5" s="1"/>
  <c r="R122" i="5"/>
  <c r="T122" i="5" s="1"/>
  <c r="L123" i="5"/>
  <c r="M123" i="5" s="1"/>
  <c r="R123" i="5"/>
  <c r="V123" i="5" s="1"/>
  <c r="L124" i="5"/>
  <c r="O124" i="5" s="1"/>
  <c r="R124" i="5"/>
  <c r="L125" i="5"/>
  <c r="M125" i="5" s="1"/>
  <c r="R125" i="5"/>
  <c r="U125" i="5" s="1"/>
  <c r="L126" i="5"/>
  <c r="O126" i="5" s="1"/>
  <c r="R126" i="5"/>
  <c r="L127" i="5"/>
  <c r="R127" i="5"/>
  <c r="T127" i="5" s="1"/>
  <c r="L128" i="5"/>
  <c r="O128" i="5" s="1"/>
  <c r="R128" i="5"/>
  <c r="T128" i="5" s="1"/>
  <c r="L129" i="5"/>
  <c r="M129" i="5" s="1"/>
  <c r="R129" i="5"/>
  <c r="U129" i="5" s="1"/>
  <c r="L130" i="5"/>
  <c r="O130" i="5" s="1"/>
  <c r="R130" i="5"/>
  <c r="T130" i="5" s="1"/>
  <c r="L131" i="5"/>
  <c r="M131" i="5" s="1"/>
  <c r="R131" i="5"/>
  <c r="S131" i="5" s="1"/>
  <c r="L132" i="5"/>
  <c r="R132" i="5"/>
  <c r="S132" i="5" s="1"/>
  <c r="L133" i="5"/>
  <c r="M133" i="5" s="1"/>
  <c r="R133" i="5"/>
  <c r="U133" i="5" s="1"/>
  <c r="L134" i="5"/>
  <c r="R134" i="5"/>
  <c r="S134" i="5" s="1"/>
  <c r="L135" i="5"/>
  <c r="N135" i="5" s="1"/>
  <c r="R135" i="5"/>
  <c r="S135" i="5" s="1"/>
  <c r="L136" i="5"/>
  <c r="N136" i="5" s="1"/>
  <c r="R136" i="5"/>
  <c r="L137" i="5"/>
  <c r="M137" i="5" s="1"/>
  <c r="R137" i="5"/>
  <c r="L138" i="5"/>
  <c r="N138" i="5" s="1"/>
  <c r="R138" i="5"/>
  <c r="S138" i="5" s="1"/>
  <c r="L139" i="5"/>
  <c r="O139" i="5" s="1"/>
  <c r="R139" i="5"/>
  <c r="U139" i="5" s="1"/>
  <c r="L140" i="5"/>
  <c r="N140" i="5" s="1"/>
  <c r="R140" i="5"/>
  <c r="S140" i="5" s="1"/>
  <c r="L141" i="5"/>
  <c r="M141" i="5" s="1"/>
  <c r="R141" i="5"/>
  <c r="L142" i="5"/>
  <c r="N142" i="5" s="1"/>
  <c r="R142" i="5"/>
  <c r="U142" i="5" s="1"/>
  <c r="L143" i="5"/>
  <c r="M143" i="5" s="1"/>
  <c r="R143" i="5"/>
  <c r="U143" i="5" s="1"/>
  <c r="L144" i="5"/>
  <c r="N144" i="5" s="1"/>
  <c r="R144" i="5"/>
  <c r="S144" i="5" s="1"/>
  <c r="L145" i="5"/>
  <c r="M145" i="5" s="1"/>
  <c r="R145" i="5"/>
  <c r="S145" i="5" s="1"/>
  <c r="L146" i="5"/>
  <c r="N146" i="5" s="1"/>
  <c r="R146" i="5"/>
  <c r="S146" i="5" s="1"/>
  <c r="L147" i="5"/>
  <c r="M147" i="5" s="1"/>
  <c r="R147" i="5"/>
  <c r="U147" i="5" s="1"/>
  <c r="L148" i="5"/>
  <c r="N148" i="5" s="1"/>
  <c r="R148" i="5"/>
  <c r="U148" i="5" s="1"/>
  <c r="L149" i="5"/>
  <c r="M149" i="5" s="1"/>
  <c r="R149" i="5"/>
  <c r="U149" i="5" s="1"/>
  <c r="L150" i="5"/>
  <c r="N150" i="5" s="1"/>
  <c r="R150" i="5"/>
  <c r="S150" i="5" s="1"/>
  <c r="L151" i="5"/>
  <c r="R151" i="5"/>
  <c r="S151" i="5" s="1"/>
  <c r="L152" i="5"/>
  <c r="R152" i="5"/>
  <c r="S152" i="5" s="1"/>
  <c r="L153" i="5"/>
  <c r="O153" i="5" s="1"/>
  <c r="R153" i="5"/>
  <c r="T153" i="5" s="1"/>
  <c r="L154" i="5"/>
  <c r="P154" i="5" s="1"/>
  <c r="R154" i="5"/>
  <c r="S154" i="5" s="1"/>
  <c r="L155" i="5"/>
  <c r="M155" i="5" s="1"/>
  <c r="R155" i="5"/>
  <c r="U155" i="5" s="1"/>
  <c r="L156" i="5"/>
  <c r="P156" i="5" s="1"/>
  <c r="R156" i="5"/>
  <c r="S156" i="5" s="1"/>
  <c r="L157" i="5"/>
  <c r="M157" i="5" s="1"/>
  <c r="R157" i="5"/>
  <c r="S157" i="5" s="1"/>
  <c r="L158" i="5"/>
  <c r="P158" i="5" s="1"/>
  <c r="R158" i="5"/>
  <c r="S158" i="5" s="1"/>
  <c r="L159" i="5"/>
  <c r="M159" i="5" s="1"/>
  <c r="R159" i="5"/>
  <c r="S159" i="5" s="1"/>
  <c r="L160" i="5"/>
  <c r="R160" i="5"/>
  <c r="S160" i="5" s="1"/>
  <c r="L161" i="5"/>
  <c r="M161" i="5" s="1"/>
  <c r="R161" i="5"/>
  <c r="U161" i="5" s="1"/>
  <c r="L162" i="5"/>
  <c r="P162" i="5" s="1"/>
  <c r="R162" i="5"/>
  <c r="S162" i="5" s="1"/>
  <c r="L163" i="5"/>
  <c r="M163" i="5" s="1"/>
  <c r="R163" i="5"/>
  <c r="S163" i="5" s="1"/>
  <c r="L164" i="5"/>
  <c r="M164" i="5" s="1"/>
  <c r="R164" i="5"/>
  <c r="U164" i="5" s="1"/>
  <c r="L165" i="5"/>
  <c r="M165" i="5" s="1"/>
  <c r="R165" i="5"/>
  <c r="S165" i="5" s="1"/>
  <c r="L166" i="5"/>
  <c r="M166" i="5" s="1"/>
  <c r="R166" i="5"/>
  <c r="U166" i="5" s="1"/>
  <c r="L167" i="5"/>
  <c r="M167" i="5" s="1"/>
  <c r="R167" i="5"/>
  <c r="S167" i="5" s="1"/>
  <c r="L168" i="5"/>
  <c r="M168" i="5" s="1"/>
  <c r="R168" i="5"/>
  <c r="V168" i="5" s="1"/>
  <c r="L169" i="5"/>
  <c r="M169" i="5" s="1"/>
  <c r="R169" i="5"/>
  <c r="S169" i="5" s="1"/>
  <c r="L170" i="5"/>
  <c r="O170" i="5" s="1"/>
  <c r="R170" i="5"/>
  <c r="T170" i="5" s="1"/>
  <c r="L171" i="5"/>
  <c r="M171" i="5" s="1"/>
  <c r="R171" i="5"/>
  <c r="T171" i="5" s="1"/>
  <c r="L172" i="5"/>
  <c r="O172" i="5" s="1"/>
  <c r="R172" i="5"/>
  <c r="T172" i="5" s="1"/>
  <c r="L173" i="5"/>
  <c r="M173" i="5" s="1"/>
  <c r="R173" i="5"/>
  <c r="S173" i="5" s="1"/>
  <c r="L174" i="5"/>
  <c r="O174" i="5" s="1"/>
  <c r="R174" i="5"/>
  <c r="T174" i="5" s="1"/>
  <c r="L175" i="5"/>
  <c r="M175" i="5" s="1"/>
  <c r="R175" i="5"/>
  <c r="S175" i="5" s="1"/>
  <c r="L176" i="5"/>
  <c r="O176" i="5" s="1"/>
  <c r="R176" i="5"/>
  <c r="T176" i="5" s="1"/>
  <c r="L177" i="5"/>
  <c r="M177" i="5" s="1"/>
  <c r="R177" i="5"/>
  <c r="S177" i="5" s="1"/>
  <c r="L178" i="5"/>
  <c r="O178" i="5" s="1"/>
  <c r="R178" i="5"/>
  <c r="T178" i="5" s="1"/>
  <c r="L179" i="5"/>
  <c r="M179" i="5" s="1"/>
  <c r="R179" i="5"/>
  <c r="S179" i="5" s="1"/>
  <c r="L180" i="5"/>
  <c r="O180" i="5" s="1"/>
  <c r="R180" i="5"/>
  <c r="T180" i="5" s="1"/>
  <c r="L181" i="5"/>
  <c r="M181" i="5" s="1"/>
  <c r="R181" i="5"/>
  <c r="S181" i="5" s="1"/>
  <c r="L182" i="5"/>
  <c r="O182" i="5" s="1"/>
  <c r="R182" i="5"/>
  <c r="L183" i="5"/>
  <c r="M183" i="5" s="1"/>
  <c r="R183" i="5"/>
  <c r="V183" i="5" s="1"/>
  <c r="L184" i="5"/>
  <c r="O184" i="5" s="1"/>
  <c r="R184" i="5"/>
  <c r="T184" i="5" s="1"/>
  <c r="L185" i="5"/>
  <c r="M185" i="5" s="1"/>
  <c r="R185" i="5"/>
  <c r="V185" i="5" s="1"/>
  <c r="L186" i="5"/>
  <c r="R186" i="5"/>
  <c r="L187" i="5"/>
  <c r="M187" i="5" s="1"/>
  <c r="R187" i="5"/>
  <c r="S187" i="5" s="1"/>
  <c r="L188" i="5"/>
  <c r="M188" i="5" s="1"/>
  <c r="R188" i="5"/>
  <c r="S188" i="5" s="1"/>
  <c r="L189" i="5"/>
  <c r="M189" i="5" s="1"/>
  <c r="R189" i="5"/>
  <c r="U189" i="5" s="1"/>
  <c r="L190" i="5"/>
  <c r="M190" i="5" s="1"/>
  <c r="R190" i="5"/>
  <c r="S190" i="5" s="1"/>
  <c r="L191" i="5"/>
  <c r="O191" i="5" s="1"/>
  <c r="R191" i="5"/>
  <c r="T191" i="5" s="1"/>
  <c r="L192" i="5"/>
  <c r="R192" i="5"/>
  <c r="U192" i="5" s="1"/>
  <c r="L193" i="5"/>
  <c r="P193" i="5" s="1"/>
  <c r="R193" i="5"/>
  <c r="L194" i="5"/>
  <c r="M194" i="5" s="1"/>
  <c r="R194" i="5"/>
  <c r="U194" i="5" s="1"/>
  <c r="L195" i="5"/>
  <c r="R195" i="5"/>
  <c r="T195" i="5" s="1"/>
  <c r="L196" i="5"/>
  <c r="R196" i="5"/>
  <c r="U196" i="5" s="1"/>
  <c r="L197" i="5"/>
  <c r="P197" i="5" s="1"/>
  <c r="R197" i="5"/>
  <c r="L198" i="5"/>
  <c r="M198" i="5" s="1"/>
  <c r="R198" i="5"/>
  <c r="U198" i="5" s="1"/>
  <c r="L199" i="5"/>
  <c r="R199" i="5"/>
  <c r="T199" i="5" s="1"/>
  <c r="L200" i="5"/>
  <c r="R200" i="5"/>
  <c r="L201" i="5"/>
  <c r="P201" i="5" s="1"/>
  <c r="R201" i="5"/>
  <c r="L202" i="5"/>
  <c r="M202" i="5" s="1"/>
  <c r="R202" i="5"/>
  <c r="L203" i="5"/>
  <c r="O203" i="5" s="1"/>
  <c r="R203" i="5"/>
  <c r="L204" i="5"/>
  <c r="R204" i="5"/>
  <c r="V204" i="5" s="1"/>
  <c r="L205" i="5"/>
  <c r="R205" i="5"/>
  <c r="L206" i="5"/>
  <c r="M206" i="5" s="1"/>
  <c r="R206" i="5"/>
  <c r="U206" i="5" s="1"/>
  <c r="L207" i="5"/>
  <c r="R207" i="5"/>
  <c r="L208" i="5"/>
  <c r="R208" i="5"/>
  <c r="V208" i="5" s="1"/>
  <c r="L209" i="5"/>
  <c r="P209" i="5" s="1"/>
  <c r="R209" i="5"/>
  <c r="L210" i="5"/>
  <c r="P210" i="5" s="1"/>
  <c r="R210" i="5"/>
  <c r="S210" i="5" s="1"/>
  <c r="L211" i="5"/>
  <c r="R211" i="5"/>
  <c r="S211" i="5" s="1"/>
  <c r="L212" i="5"/>
  <c r="P212" i="5" s="1"/>
  <c r="R212" i="5"/>
  <c r="S212" i="5" s="1"/>
  <c r="L213" i="5"/>
  <c r="P213" i="5" s="1"/>
  <c r="R213" i="5"/>
  <c r="L214" i="5"/>
  <c r="P214" i="5" s="1"/>
  <c r="R214" i="5"/>
  <c r="V214" i="5" s="1"/>
  <c r="L215" i="5"/>
  <c r="O215" i="5" s="1"/>
  <c r="R215" i="5"/>
  <c r="L216" i="5"/>
  <c r="P216" i="5" s="1"/>
  <c r="R216" i="5"/>
  <c r="L217" i="5"/>
  <c r="P217" i="5" s="1"/>
  <c r="R217" i="5"/>
  <c r="L218" i="5"/>
  <c r="P218" i="5" s="1"/>
  <c r="R218" i="5"/>
  <c r="T218" i="5" s="1"/>
  <c r="L219" i="5"/>
  <c r="R219" i="5"/>
  <c r="T219" i="5" s="1"/>
  <c r="L220" i="5"/>
  <c r="P220" i="5" s="1"/>
  <c r="R220" i="5"/>
  <c r="T220" i="5" s="1"/>
  <c r="L221" i="5"/>
  <c r="N221" i="5" s="1"/>
  <c r="R221" i="5"/>
  <c r="V221" i="5" s="1"/>
  <c r="L222" i="5"/>
  <c r="P222" i="5" s="1"/>
  <c r="R222" i="5"/>
  <c r="V222" i="5" s="1"/>
  <c r="L223" i="5"/>
  <c r="M223" i="5" s="1"/>
  <c r="R223" i="5"/>
  <c r="L224" i="5"/>
  <c r="P224" i="5" s="1"/>
  <c r="R224" i="5"/>
  <c r="T224" i="5" s="1"/>
  <c r="L225" i="5"/>
  <c r="N225" i="5" s="1"/>
  <c r="R225" i="5"/>
  <c r="L226" i="5"/>
  <c r="R226" i="5"/>
  <c r="L227" i="5"/>
  <c r="P227" i="5" s="1"/>
  <c r="R227" i="5"/>
  <c r="S227" i="5" s="1"/>
  <c r="L228" i="5"/>
  <c r="P228" i="5" s="1"/>
  <c r="R228" i="5"/>
  <c r="V228" i="5" s="1"/>
  <c r="L229" i="5"/>
  <c r="P229" i="5" s="1"/>
  <c r="R229" i="5"/>
  <c r="L230" i="5"/>
  <c r="P230" i="5" s="1"/>
  <c r="R230" i="5"/>
  <c r="L231" i="5"/>
  <c r="N231" i="5" s="1"/>
  <c r="R231" i="5"/>
  <c r="L232" i="5"/>
  <c r="R232" i="5"/>
  <c r="L233" i="5"/>
  <c r="R233" i="5"/>
  <c r="L234" i="5"/>
  <c r="N234" i="5" s="1"/>
  <c r="R234" i="5"/>
  <c r="U234" i="5" s="1"/>
  <c r="L235" i="5"/>
  <c r="R235" i="5"/>
  <c r="L236" i="5"/>
  <c r="R236" i="5"/>
  <c r="S236" i="5" s="1"/>
  <c r="L237" i="5"/>
  <c r="R237" i="5"/>
  <c r="S237" i="5" s="1"/>
  <c r="L238" i="5"/>
  <c r="M238" i="5" s="1"/>
  <c r="R238" i="5"/>
  <c r="V238" i="5" s="1"/>
  <c r="L239" i="5"/>
  <c r="O239" i="5" s="1"/>
  <c r="R239" i="5"/>
  <c r="T239" i="5" s="1"/>
  <c r="L240" i="5"/>
  <c r="M240" i="5" s="1"/>
  <c r="R240" i="5"/>
  <c r="S240" i="5" s="1"/>
  <c r="L241" i="5"/>
  <c r="O241" i="5" s="1"/>
  <c r="R241" i="5"/>
  <c r="V241" i="5" s="1"/>
  <c r="L242" i="5"/>
  <c r="P242" i="5" s="1"/>
  <c r="R242" i="5"/>
  <c r="S242" i="5" s="1"/>
  <c r="L243" i="5"/>
  <c r="O243" i="5" s="1"/>
  <c r="R243" i="5"/>
  <c r="T243" i="5" s="1"/>
  <c r="L244" i="5"/>
  <c r="M244" i="5" s="1"/>
  <c r="R244" i="5"/>
  <c r="L245" i="5"/>
  <c r="M245" i="5" s="1"/>
  <c r="R245" i="5"/>
  <c r="L246" i="5"/>
  <c r="M246" i="5" s="1"/>
  <c r="R246" i="5"/>
  <c r="U246" i="5" s="1"/>
  <c r="L247" i="5"/>
  <c r="O247" i="5" s="1"/>
  <c r="R247" i="5"/>
  <c r="T247" i="5" s="1"/>
  <c r="L248" i="5"/>
  <c r="M248" i="5" s="1"/>
  <c r="R248" i="5"/>
  <c r="U248" i="5" s="1"/>
  <c r="L249" i="5"/>
  <c r="R249" i="5"/>
  <c r="T249" i="5" s="1"/>
  <c r="L250" i="5"/>
  <c r="M250" i="5" s="1"/>
  <c r="R250" i="5"/>
  <c r="U250" i="5" s="1"/>
  <c r="L251" i="5"/>
  <c r="O251" i="5" s="1"/>
  <c r="R251" i="5"/>
  <c r="T251" i="5" s="1"/>
  <c r="L252" i="5"/>
  <c r="M252" i="5" s="1"/>
  <c r="R252" i="5"/>
  <c r="S252" i="5" s="1"/>
  <c r="L253" i="5"/>
  <c r="M253" i="5" s="1"/>
  <c r="R253" i="5"/>
  <c r="S253" i="5" s="1"/>
  <c r="L254" i="5"/>
  <c r="R254" i="5"/>
  <c r="U254" i="5" s="1"/>
  <c r="L255" i="5"/>
  <c r="O255" i="5" s="1"/>
  <c r="R255" i="5"/>
  <c r="L256" i="5"/>
  <c r="M256" i="5" s="1"/>
  <c r="R256" i="5"/>
  <c r="L257" i="5"/>
  <c r="R257" i="5"/>
  <c r="L258" i="5"/>
  <c r="N258" i="5" s="1"/>
  <c r="R258" i="5"/>
  <c r="L259" i="5"/>
  <c r="O259" i="5" s="1"/>
  <c r="R259" i="5"/>
  <c r="T259" i="5" s="1"/>
  <c r="L260" i="5"/>
  <c r="R260" i="5"/>
  <c r="S260" i="5" s="1"/>
  <c r="L261" i="5"/>
  <c r="P261" i="5" s="1"/>
  <c r="R261" i="5"/>
  <c r="V261" i="5" s="1"/>
  <c r="L262" i="5"/>
  <c r="M262" i="5" s="1"/>
  <c r="R262" i="5"/>
  <c r="L263" i="5"/>
  <c r="O263" i="5" s="1"/>
  <c r="R263" i="5"/>
  <c r="L264" i="5"/>
  <c r="M264" i="5" s="1"/>
  <c r="R264" i="5"/>
  <c r="T264" i="5" s="1"/>
  <c r="L265" i="5"/>
  <c r="P265" i="5" s="1"/>
  <c r="R265" i="5"/>
  <c r="L266" i="5"/>
  <c r="N266" i="5" s="1"/>
  <c r="R266" i="5"/>
  <c r="U266" i="5" s="1"/>
  <c r="L267" i="5"/>
  <c r="O267" i="5" s="1"/>
  <c r="R267" i="5"/>
  <c r="T267" i="5" s="1"/>
  <c r="L268" i="5"/>
  <c r="M268" i="5" s="1"/>
  <c r="R268" i="5"/>
  <c r="S268" i="5" s="1"/>
  <c r="L269" i="5"/>
  <c r="O269" i="5" s="1"/>
  <c r="R269" i="5"/>
  <c r="U269" i="5" s="1"/>
  <c r="L270" i="5"/>
  <c r="O270" i="5" s="1"/>
  <c r="R270" i="5"/>
  <c r="T270" i="5" s="1"/>
  <c r="L271" i="5"/>
  <c r="P271" i="5" s="1"/>
  <c r="R271" i="5"/>
  <c r="U271" i="5" s="1"/>
  <c r="L272" i="5"/>
  <c r="O272" i="5" s="1"/>
  <c r="R272" i="5"/>
  <c r="T272" i="5" s="1"/>
  <c r="L273" i="5"/>
  <c r="R273" i="5"/>
  <c r="S273" i="5" s="1"/>
  <c r="L274" i="5"/>
  <c r="O274" i="5" s="1"/>
  <c r="R274" i="5"/>
  <c r="T274" i="5" s="1"/>
  <c r="L275" i="5"/>
  <c r="P275" i="5" s="1"/>
  <c r="R275" i="5"/>
  <c r="S275" i="5" s="1"/>
  <c r="L276" i="5"/>
  <c r="O276" i="5" s="1"/>
  <c r="R276" i="5"/>
  <c r="T276" i="5" s="1"/>
  <c r="L277" i="5"/>
  <c r="R277" i="5"/>
  <c r="S277" i="5" s="1"/>
  <c r="L278" i="5"/>
  <c r="O278" i="5" s="1"/>
  <c r="R278" i="5"/>
  <c r="T278" i="5" s="1"/>
  <c r="L279" i="5"/>
  <c r="P279" i="5" s="1"/>
  <c r="R279" i="5"/>
  <c r="T279" i="5" s="1"/>
  <c r="L280" i="5"/>
  <c r="O280" i="5" s="1"/>
  <c r="R280" i="5"/>
  <c r="T280" i="5" s="1"/>
  <c r="L281" i="5"/>
  <c r="P281" i="5" s="1"/>
  <c r="R281" i="5"/>
  <c r="S281" i="5" s="1"/>
  <c r="L282" i="5"/>
  <c r="O282" i="5" s="1"/>
  <c r="R282" i="5"/>
  <c r="T282" i="5" s="1"/>
  <c r="L283" i="5"/>
  <c r="N283" i="5" s="1"/>
  <c r="R283" i="5"/>
  <c r="S283" i="5" s="1"/>
  <c r="L284" i="5"/>
  <c r="P284" i="5" s="1"/>
  <c r="R284" i="5"/>
  <c r="T284" i="5" s="1"/>
  <c r="L285" i="5"/>
  <c r="P285" i="5" s="1"/>
  <c r="R285" i="5"/>
  <c r="U285" i="5" s="1"/>
  <c r="L286" i="5"/>
  <c r="N286" i="5" s="1"/>
  <c r="R286" i="5"/>
  <c r="T286" i="5" s="1"/>
  <c r="L287" i="5"/>
  <c r="R287" i="5"/>
  <c r="U287" i="5" s="1"/>
  <c r="L288" i="5"/>
  <c r="R288" i="5"/>
  <c r="T288" i="5" s="1"/>
  <c r="L289" i="5"/>
  <c r="N289" i="5" s="1"/>
  <c r="R289" i="5"/>
  <c r="U289" i="5" s="1"/>
  <c r="L290" i="5"/>
  <c r="N290" i="5" s="1"/>
  <c r="R290" i="5"/>
  <c r="T290" i="5" s="1"/>
  <c r="L291" i="5"/>
  <c r="N291" i="5" s="1"/>
  <c r="R291" i="5"/>
  <c r="T291" i="5" s="1"/>
  <c r="L292" i="5"/>
  <c r="P292" i="5" s="1"/>
  <c r="R292" i="5"/>
  <c r="T292" i="5" s="1"/>
  <c r="L293" i="5"/>
  <c r="P293" i="5" s="1"/>
  <c r="R293" i="5"/>
  <c r="U293" i="5" s="1"/>
  <c r="L294" i="5"/>
  <c r="N294" i="5" s="1"/>
  <c r="R294" i="5"/>
  <c r="T294" i="5" s="1"/>
  <c r="L295" i="5"/>
  <c r="R295" i="5"/>
  <c r="U295" i="5" s="1"/>
  <c r="L296" i="5"/>
  <c r="R296" i="5"/>
  <c r="T296" i="5" s="1"/>
  <c r="L297" i="5"/>
  <c r="N297" i="5" s="1"/>
  <c r="R297" i="5"/>
  <c r="U297" i="5" s="1"/>
  <c r="L298" i="5"/>
  <c r="N298" i="5" s="1"/>
  <c r="R298" i="5"/>
  <c r="T298" i="5" s="1"/>
  <c r="L299" i="5"/>
  <c r="M299" i="5" s="1"/>
  <c r="R299" i="5"/>
  <c r="U299" i="5" s="1"/>
  <c r="L300" i="5"/>
  <c r="O300" i="5" s="1"/>
  <c r="R300" i="5"/>
  <c r="T300" i="5" s="1"/>
  <c r="L301" i="5"/>
  <c r="M301" i="5" s="1"/>
  <c r="R301" i="5"/>
  <c r="T301" i="5" s="1"/>
  <c r="L302" i="5"/>
  <c r="O302" i="5" s="1"/>
  <c r="R302" i="5"/>
  <c r="T302" i="5" s="1"/>
  <c r="L303" i="5"/>
  <c r="M303" i="5" s="1"/>
  <c r="R303" i="5"/>
  <c r="S303" i="5" s="1"/>
  <c r="L4" i="5"/>
  <c r="U73" i="5" l="1"/>
  <c r="V17" i="5"/>
  <c r="S13" i="5"/>
  <c r="S279" i="5"/>
  <c r="V249" i="5"/>
  <c r="T293" i="5"/>
  <c r="T125" i="5"/>
  <c r="M124" i="5"/>
  <c r="U214" i="5"/>
  <c r="T285" i="5"/>
  <c r="S270" i="5"/>
  <c r="T240" i="5"/>
  <c r="N178" i="5"/>
  <c r="U168" i="5"/>
  <c r="S246" i="5"/>
  <c r="M241" i="5"/>
  <c r="U190" i="5"/>
  <c r="P115" i="5"/>
  <c r="V87" i="5"/>
  <c r="O303" i="5"/>
  <c r="T299" i="5"/>
  <c r="V283" i="5"/>
  <c r="V273" i="5"/>
  <c r="T254" i="5"/>
  <c r="V187" i="5"/>
  <c r="V153" i="5"/>
  <c r="U283" i="5"/>
  <c r="N93" i="5"/>
  <c r="S35" i="5"/>
  <c r="U30" i="5"/>
  <c r="T289" i="5"/>
  <c r="T283" i="5"/>
  <c r="V246" i="5"/>
  <c r="U224" i="5"/>
  <c r="O185" i="5"/>
  <c r="O143" i="5"/>
  <c r="V129" i="5"/>
  <c r="N123" i="5"/>
  <c r="M108" i="5"/>
  <c r="V77" i="5"/>
  <c r="V40" i="5"/>
  <c r="S33" i="5"/>
  <c r="N284" i="5"/>
  <c r="N223" i="5"/>
  <c r="P25" i="5"/>
  <c r="N272" i="5"/>
  <c r="O250" i="5"/>
  <c r="P139" i="5"/>
  <c r="N25" i="5"/>
  <c r="V25" i="5"/>
  <c r="N303" i="5"/>
  <c r="U291" i="5"/>
  <c r="P282" i="5"/>
  <c r="V277" i="5"/>
  <c r="P274" i="5"/>
  <c r="V271" i="5"/>
  <c r="N250" i="5"/>
  <c r="V240" i="5"/>
  <c r="V234" i="5"/>
  <c r="V218" i="5"/>
  <c r="P183" i="5"/>
  <c r="U181" i="5"/>
  <c r="S153" i="5"/>
  <c r="P147" i="5"/>
  <c r="V143" i="5"/>
  <c r="S121" i="5"/>
  <c r="U75" i="5"/>
  <c r="S36" i="5"/>
  <c r="V33" i="5"/>
  <c r="S31" i="5"/>
  <c r="U25" i="5"/>
  <c r="V291" i="5"/>
  <c r="V75" i="5"/>
  <c r="T297" i="5"/>
  <c r="S291" i="5"/>
  <c r="P283" i="5"/>
  <c r="N282" i="5"/>
  <c r="T248" i="5"/>
  <c r="P241" i="5"/>
  <c r="U240" i="5"/>
  <c r="S218" i="5"/>
  <c r="N215" i="5"/>
  <c r="V212" i="5"/>
  <c r="P206" i="5"/>
  <c r="N203" i="5"/>
  <c r="M180" i="5"/>
  <c r="V151" i="5"/>
  <c r="T143" i="5"/>
  <c r="P137" i="5"/>
  <c r="T133" i="5"/>
  <c r="U117" i="5"/>
  <c r="P108" i="5"/>
  <c r="U84" i="5"/>
  <c r="V81" i="5"/>
  <c r="S75" i="5"/>
  <c r="V53" i="5"/>
  <c r="P50" i="5"/>
  <c r="V46" i="5"/>
  <c r="U33" i="5"/>
  <c r="U32" i="5"/>
  <c r="S25" i="5"/>
  <c r="N301" i="5"/>
  <c r="V299" i="5"/>
  <c r="U298" i="5"/>
  <c r="S295" i="5"/>
  <c r="P294" i="5"/>
  <c r="S293" i="5"/>
  <c r="S289" i="5"/>
  <c r="S271" i="5"/>
  <c r="M269" i="5"/>
  <c r="O268" i="5"/>
  <c r="T266" i="5"/>
  <c r="S248" i="5"/>
  <c r="V196" i="5"/>
  <c r="N191" i="5"/>
  <c r="T190" i="5"/>
  <c r="M182" i="5"/>
  <c r="T181" i="5"/>
  <c r="N179" i="5"/>
  <c r="V163" i="5"/>
  <c r="O161" i="5"/>
  <c r="U157" i="5"/>
  <c r="V152" i="5"/>
  <c r="N143" i="5"/>
  <c r="P138" i="5"/>
  <c r="V132" i="5"/>
  <c r="N131" i="5"/>
  <c r="P107" i="5"/>
  <c r="O97" i="5"/>
  <c r="U87" i="5"/>
  <c r="T54" i="5"/>
  <c r="S40" i="5"/>
  <c r="V37" i="5"/>
  <c r="V242" i="5"/>
  <c r="T196" i="5"/>
  <c r="V195" i="5"/>
  <c r="P135" i="5"/>
  <c r="P133" i="5"/>
  <c r="V99" i="5"/>
  <c r="V47" i="5"/>
  <c r="N17" i="5"/>
  <c r="V15" i="5"/>
  <c r="N11" i="5"/>
  <c r="V5" i="5"/>
  <c r="V293" i="5"/>
  <c r="N293" i="5"/>
  <c r="V289" i="5"/>
  <c r="S269" i="5"/>
  <c r="V268" i="5"/>
  <c r="U264" i="5"/>
  <c r="V248" i="5"/>
  <c r="T246" i="5"/>
  <c r="T242" i="5"/>
  <c r="V224" i="5"/>
  <c r="U218" i="5"/>
  <c r="P202" i="5"/>
  <c r="V198" i="5"/>
  <c r="S196" i="5"/>
  <c r="S195" i="5"/>
  <c r="V190" i="5"/>
  <c r="V181" i="5"/>
  <c r="V175" i="5"/>
  <c r="S155" i="5"/>
  <c r="V150" i="5"/>
  <c r="P146" i="5"/>
  <c r="P136" i="5"/>
  <c r="M135" i="5"/>
  <c r="O133" i="5"/>
  <c r="U130" i="5"/>
  <c r="V125" i="5"/>
  <c r="U122" i="5"/>
  <c r="V117" i="5"/>
  <c r="U113" i="5"/>
  <c r="U100" i="5"/>
  <c r="U99" i="5"/>
  <c r="U94" i="5"/>
  <c r="U78" i="5"/>
  <c r="U47" i="5"/>
  <c r="V42" i="5"/>
  <c r="V35" i="5"/>
  <c r="V32" i="5"/>
  <c r="V31" i="5"/>
  <c r="V30" i="5"/>
  <c r="O25" i="5"/>
  <c r="S24" i="5"/>
  <c r="M300" i="5"/>
  <c r="S299" i="5"/>
  <c r="S298" i="5"/>
  <c r="S297" i="5"/>
  <c r="S290" i="5"/>
  <c r="V285" i="5"/>
  <c r="N285" i="5"/>
  <c r="S280" i="5"/>
  <c r="T271" i="5"/>
  <c r="U270" i="5"/>
  <c r="T269" i="5"/>
  <c r="V266" i="5"/>
  <c r="N262" i="5"/>
  <c r="V254" i="5"/>
  <c r="S250" i="5"/>
  <c r="U242" i="5"/>
  <c r="M242" i="5"/>
  <c r="O242" i="5"/>
  <c r="U239" i="5"/>
  <c r="S234" i="5"/>
  <c r="T234" i="5"/>
  <c r="U222" i="5"/>
  <c r="O195" i="5"/>
  <c r="M195" i="5"/>
  <c r="P291" i="5"/>
  <c r="N235" i="5"/>
  <c r="P235" i="5"/>
  <c r="T226" i="5"/>
  <c r="V226" i="5"/>
  <c r="O207" i="5"/>
  <c r="N207" i="5"/>
  <c r="O199" i="5"/>
  <c r="N199" i="5"/>
  <c r="S183" i="5"/>
  <c r="T183" i="5"/>
  <c r="U183" i="5"/>
  <c r="N292" i="5"/>
  <c r="S287" i="5"/>
  <c r="P286" i="5"/>
  <c r="S285" i="5"/>
  <c r="N276" i="5"/>
  <c r="S266" i="5"/>
  <c r="S264" i="5"/>
  <c r="V260" i="5"/>
  <c r="S254" i="5"/>
  <c r="V250" i="5"/>
  <c r="S249" i="5"/>
  <c r="U247" i="5"/>
  <c r="O244" i="5"/>
  <c r="S185" i="5"/>
  <c r="T185" i="5"/>
  <c r="U185" i="5"/>
  <c r="T250" i="5"/>
  <c r="T241" i="5"/>
  <c r="S241" i="5"/>
  <c r="N233" i="5"/>
  <c r="P233" i="5"/>
  <c r="V119" i="5"/>
  <c r="P104" i="5"/>
  <c r="V59" i="5"/>
  <c r="P20" i="5"/>
  <c r="V19" i="5"/>
  <c r="P194" i="5"/>
  <c r="N187" i="5"/>
  <c r="N185" i="5"/>
  <c r="O183" i="5"/>
  <c r="S180" i="5"/>
  <c r="V178" i="5"/>
  <c r="V171" i="5"/>
  <c r="P169" i="5"/>
  <c r="V166" i="5"/>
  <c r="V165" i="5"/>
  <c r="V164" i="5"/>
  <c r="U153" i="5"/>
  <c r="P153" i="5"/>
  <c r="U152" i="5"/>
  <c r="U150" i="5"/>
  <c r="O149" i="5"/>
  <c r="P144" i="5"/>
  <c r="S143" i="5"/>
  <c r="M138" i="5"/>
  <c r="O135" i="5"/>
  <c r="S133" i="5"/>
  <c r="N133" i="5"/>
  <c r="P130" i="5"/>
  <c r="U127" i="5"/>
  <c r="T119" i="5"/>
  <c r="T117" i="5"/>
  <c r="O111" i="5"/>
  <c r="S108" i="5"/>
  <c r="V105" i="5"/>
  <c r="V104" i="5"/>
  <c r="N104" i="5"/>
  <c r="S99" i="5"/>
  <c r="P94" i="5"/>
  <c r="V93" i="5"/>
  <c r="V92" i="5"/>
  <c r="V85" i="5"/>
  <c r="V79" i="5"/>
  <c r="S78" i="5"/>
  <c r="U59" i="5"/>
  <c r="P54" i="5"/>
  <c r="U53" i="5"/>
  <c r="P52" i="5"/>
  <c r="N50" i="5"/>
  <c r="U42" i="5"/>
  <c r="T37" i="5"/>
  <c r="N20" i="5"/>
  <c r="U19" i="5"/>
  <c r="S17" i="5"/>
  <c r="N13" i="5"/>
  <c r="U5" i="5"/>
  <c r="U178" i="5"/>
  <c r="S174" i="5"/>
  <c r="S171" i="5"/>
  <c r="U167" i="5"/>
  <c r="U165" i="5"/>
  <c r="N149" i="5"/>
  <c r="P141" i="5"/>
  <c r="T139" i="5"/>
  <c r="V130" i="5"/>
  <c r="N130" i="5"/>
  <c r="S127" i="5"/>
  <c r="V121" i="5"/>
  <c r="S119" i="5"/>
  <c r="V113" i="5"/>
  <c r="V106" i="5"/>
  <c r="S104" i="5"/>
  <c r="M104" i="5"/>
  <c r="V100" i="5"/>
  <c r="V94" i="5"/>
  <c r="N94" i="5"/>
  <c r="U92" i="5"/>
  <c r="V89" i="5"/>
  <c r="V72" i="5"/>
  <c r="P62" i="5"/>
  <c r="T59" i="5"/>
  <c r="V54" i="5"/>
  <c r="V50" i="5"/>
  <c r="V23" i="5"/>
  <c r="M20" i="5"/>
  <c r="T19" i="5"/>
  <c r="V13" i="5"/>
  <c r="P6" i="5"/>
  <c r="T265" i="5"/>
  <c r="V265" i="5"/>
  <c r="T263" i="5"/>
  <c r="U263" i="5"/>
  <c r="U262" i="5"/>
  <c r="T262" i="5"/>
  <c r="T258" i="5"/>
  <c r="U258" i="5"/>
  <c r="T257" i="5"/>
  <c r="V257" i="5"/>
  <c r="T256" i="5"/>
  <c r="U256" i="5"/>
  <c r="M254" i="5"/>
  <c r="N254" i="5"/>
  <c r="O249" i="5"/>
  <c r="P249" i="5"/>
  <c r="T245" i="5"/>
  <c r="U245" i="5"/>
  <c r="V245" i="5"/>
  <c r="T233" i="5"/>
  <c r="S233" i="5"/>
  <c r="U233" i="5"/>
  <c r="U232" i="5"/>
  <c r="T232" i="5"/>
  <c r="T207" i="5"/>
  <c r="S207" i="5"/>
  <c r="V207" i="5"/>
  <c r="U200" i="5"/>
  <c r="S200" i="5"/>
  <c r="T200" i="5"/>
  <c r="M266" i="5"/>
  <c r="O266" i="5"/>
  <c r="O253" i="5"/>
  <c r="N253" i="5"/>
  <c r="P253" i="5"/>
  <c r="T237" i="5"/>
  <c r="U237" i="5"/>
  <c r="V237" i="5"/>
  <c r="T236" i="5"/>
  <c r="U236" i="5"/>
  <c r="U230" i="5"/>
  <c r="S230" i="5"/>
  <c r="T230" i="5"/>
  <c r="T223" i="5"/>
  <c r="S223" i="5"/>
  <c r="V223" i="5"/>
  <c r="T215" i="5"/>
  <c r="S215" i="5"/>
  <c r="V215" i="5"/>
  <c r="T211" i="5"/>
  <c r="V211" i="5"/>
  <c r="T210" i="5"/>
  <c r="U210" i="5"/>
  <c r="U204" i="5"/>
  <c r="S204" i="5"/>
  <c r="T204" i="5"/>
  <c r="U277" i="5"/>
  <c r="U273" i="5"/>
  <c r="T261" i="5"/>
  <c r="S261" i="5"/>
  <c r="U261" i="5"/>
  <c r="V303" i="5"/>
  <c r="V301" i="5"/>
  <c r="V295" i="5"/>
  <c r="U292" i="5"/>
  <c r="V287" i="5"/>
  <c r="U284" i="5"/>
  <c r="N278" i="5"/>
  <c r="T277" i="5"/>
  <c r="U274" i="5"/>
  <c r="N274" i="5"/>
  <c r="T273" i="5"/>
  <c r="U272" i="5"/>
  <c r="O265" i="5"/>
  <c r="M265" i="5"/>
  <c r="V262" i="5"/>
  <c r="M260" i="5"/>
  <c r="O260" i="5"/>
  <c r="V258" i="5"/>
  <c r="M258" i="5"/>
  <c r="O258" i="5"/>
  <c r="P258" i="5"/>
  <c r="V256" i="5"/>
  <c r="T255" i="5"/>
  <c r="U255" i="5"/>
  <c r="O245" i="5"/>
  <c r="N245" i="5"/>
  <c r="P245" i="5"/>
  <c r="U238" i="5"/>
  <c r="S238" i="5"/>
  <c r="T238" i="5"/>
  <c r="M237" i="5"/>
  <c r="N237" i="5"/>
  <c r="T228" i="5"/>
  <c r="S228" i="5"/>
  <c r="U228" i="5"/>
  <c r="S222" i="5"/>
  <c r="T222" i="5"/>
  <c r="S214" i="5"/>
  <c r="T214" i="5"/>
  <c r="O211" i="5"/>
  <c r="M211" i="5"/>
  <c r="N211" i="5"/>
  <c r="U208" i="5"/>
  <c r="S208" i="5"/>
  <c r="T208" i="5"/>
  <c r="V274" i="5"/>
  <c r="O257" i="5"/>
  <c r="M257" i="5"/>
  <c r="P257" i="5"/>
  <c r="S301" i="5"/>
  <c r="S300" i="5"/>
  <c r="T295" i="5"/>
  <c r="S292" i="5"/>
  <c r="U290" i="5"/>
  <c r="T287" i="5"/>
  <c r="S284" i="5"/>
  <c r="U280" i="5"/>
  <c r="V279" i="5"/>
  <c r="S276" i="5"/>
  <c r="S274" i="5"/>
  <c r="S272" i="5"/>
  <c r="N270" i="5"/>
  <c r="V269" i="5"/>
  <c r="N269" i="5"/>
  <c r="P266" i="5"/>
  <c r="S265" i="5"/>
  <c r="V264" i="5"/>
  <c r="S262" i="5"/>
  <c r="O261" i="5"/>
  <c r="M261" i="5"/>
  <c r="N261" i="5"/>
  <c r="S258" i="5"/>
  <c r="S257" i="5"/>
  <c r="S256" i="5"/>
  <c r="T253" i="5"/>
  <c r="U253" i="5"/>
  <c r="V253" i="5"/>
  <c r="O252" i="5"/>
  <c r="M249" i="5"/>
  <c r="S245" i="5"/>
  <c r="S244" i="5"/>
  <c r="U244" i="5"/>
  <c r="V244" i="5"/>
  <c r="V236" i="5"/>
  <c r="V233" i="5"/>
  <c r="S232" i="5"/>
  <c r="V210" i="5"/>
  <c r="T203" i="5"/>
  <c r="S203" i="5"/>
  <c r="V203" i="5"/>
  <c r="V200" i="5"/>
  <c r="M151" i="5"/>
  <c r="N151" i="5"/>
  <c r="S149" i="5"/>
  <c r="V145" i="5"/>
  <c r="U141" i="5"/>
  <c r="V141" i="5"/>
  <c r="P140" i="5"/>
  <c r="N132" i="5"/>
  <c r="M132" i="5"/>
  <c r="P132" i="5"/>
  <c r="T126" i="5"/>
  <c r="S126" i="5"/>
  <c r="O120" i="5"/>
  <c r="M120" i="5"/>
  <c r="N120" i="5"/>
  <c r="P120" i="5"/>
  <c r="O117" i="5"/>
  <c r="P117" i="5"/>
  <c r="S112" i="5"/>
  <c r="V112" i="5"/>
  <c r="S109" i="5"/>
  <c r="T109" i="5"/>
  <c r="U109" i="5"/>
  <c r="O100" i="5"/>
  <c r="P100" i="5"/>
  <c r="M89" i="5"/>
  <c r="O89" i="5"/>
  <c r="T83" i="5"/>
  <c r="S83" i="5"/>
  <c r="U83" i="5"/>
  <c r="V83" i="5"/>
  <c r="S65" i="5"/>
  <c r="T65" i="5"/>
  <c r="U65" i="5"/>
  <c r="V192" i="5"/>
  <c r="V189" i="5"/>
  <c r="U187" i="5"/>
  <c r="V161" i="5"/>
  <c r="S147" i="5"/>
  <c r="V147" i="5"/>
  <c r="U135" i="5"/>
  <c r="T135" i="5"/>
  <c r="N134" i="5"/>
  <c r="M134" i="5"/>
  <c r="P134" i="5"/>
  <c r="V116" i="5"/>
  <c r="S116" i="5"/>
  <c r="S114" i="5"/>
  <c r="V114" i="5"/>
  <c r="O112" i="5"/>
  <c r="M112" i="5"/>
  <c r="N112" i="5"/>
  <c r="P112" i="5"/>
  <c r="V252" i="5"/>
  <c r="N242" i="5"/>
  <c r="U226" i="5"/>
  <c r="P225" i="5"/>
  <c r="S224" i="5"/>
  <c r="M215" i="5"/>
  <c r="M207" i="5"/>
  <c r="M203" i="5"/>
  <c r="V199" i="5"/>
  <c r="M199" i="5"/>
  <c r="P198" i="5"/>
  <c r="V194" i="5"/>
  <c r="T192" i="5"/>
  <c r="V191" i="5"/>
  <c r="M191" i="5"/>
  <c r="T189" i="5"/>
  <c r="T187" i="5"/>
  <c r="V180" i="5"/>
  <c r="P180" i="5"/>
  <c r="U171" i="5"/>
  <c r="V169" i="5"/>
  <c r="P167" i="5"/>
  <c r="T161" i="5"/>
  <c r="N161" i="5"/>
  <c r="V159" i="5"/>
  <c r="P157" i="5"/>
  <c r="V155" i="5"/>
  <c r="O155" i="5"/>
  <c r="M153" i="5"/>
  <c r="N153" i="5"/>
  <c r="U151" i="5"/>
  <c r="T151" i="5"/>
  <c r="V149" i="5"/>
  <c r="S148" i="5"/>
  <c r="V148" i="5"/>
  <c r="S142" i="5"/>
  <c r="V142" i="5"/>
  <c r="N137" i="5"/>
  <c r="O137" i="5"/>
  <c r="T124" i="5"/>
  <c r="U124" i="5"/>
  <c r="T91" i="5"/>
  <c r="S91" i="5"/>
  <c r="U91" i="5"/>
  <c r="V91" i="5"/>
  <c r="M81" i="5"/>
  <c r="O81" i="5"/>
  <c r="P250" i="5"/>
  <c r="S199" i="5"/>
  <c r="N195" i="5"/>
  <c r="S192" i="5"/>
  <c r="S191" i="5"/>
  <c r="S189" i="5"/>
  <c r="U180" i="5"/>
  <c r="N180" i="5"/>
  <c r="V179" i="5"/>
  <c r="P178" i="5"/>
  <c r="V177" i="5"/>
  <c r="V173" i="5"/>
  <c r="U169" i="5"/>
  <c r="V167" i="5"/>
  <c r="P165" i="5"/>
  <c r="S161" i="5"/>
  <c r="V157" i="5"/>
  <c r="T155" i="5"/>
  <c r="N155" i="5"/>
  <c r="O151" i="5"/>
  <c r="T149" i="5"/>
  <c r="M139" i="5"/>
  <c r="N139" i="5"/>
  <c r="U137" i="5"/>
  <c r="S137" i="5"/>
  <c r="T137" i="5"/>
  <c r="S136" i="5"/>
  <c r="V136" i="5"/>
  <c r="V134" i="5"/>
  <c r="S123" i="5"/>
  <c r="T123" i="5"/>
  <c r="U123" i="5"/>
  <c r="S120" i="5"/>
  <c r="V120" i="5"/>
  <c r="V109" i="5"/>
  <c r="S101" i="5"/>
  <c r="T101" i="5"/>
  <c r="V101" i="5"/>
  <c r="S95" i="5"/>
  <c r="T95" i="5"/>
  <c r="U95" i="5"/>
  <c r="V65" i="5"/>
  <c r="S139" i="5"/>
  <c r="V138" i="5"/>
  <c r="M136" i="5"/>
  <c r="V131" i="5"/>
  <c r="S130" i="5"/>
  <c r="M130" i="5"/>
  <c r="T129" i="5"/>
  <c r="M126" i="5"/>
  <c r="P116" i="5"/>
  <c r="N114" i="5"/>
  <c r="S113" i="5"/>
  <c r="V111" i="5"/>
  <c r="P109" i="5"/>
  <c r="U105" i="5"/>
  <c r="V97" i="5"/>
  <c r="S94" i="5"/>
  <c r="M94" i="5"/>
  <c r="U93" i="5"/>
  <c r="T89" i="5"/>
  <c r="T87" i="5"/>
  <c r="S86" i="5"/>
  <c r="T85" i="5"/>
  <c r="T81" i="5"/>
  <c r="U80" i="5"/>
  <c r="U72" i="5"/>
  <c r="P65" i="5"/>
  <c r="V63" i="5"/>
  <c r="N62" i="5"/>
  <c r="V56" i="5"/>
  <c r="V52" i="5"/>
  <c r="T50" i="5"/>
  <c r="P48" i="5"/>
  <c r="U46" i="5"/>
  <c r="V45" i="5"/>
  <c r="S37" i="5"/>
  <c r="V27" i="5"/>
  <c r="U23" i="5"/>
  <c r="V20" i="5"/>
  <c r="U15" i="5"/>
  <c r="P15" i="5"/>
  <c r="P149" i="5"/>
  <c r="U131" i="5"/>
  <c r="S129" i="5"/>
  <c r="N122" i="5"/>
  <c r="O119" i="5"/>
  <c r="M116" i="5"/>
  <c r="T111" i="5"/>
  <c r="N106" i="5"/>
  <c r="S105" i="5"/>
  <c r="T97" i="5"/>
  <c r="S93" i="5"/>
  <c r="P92" i="5"/>
  <c r="N84" i="5"/>
  <c r="N78" i="5"/>
  <c r="N75" i="5"/>
  <c r="S72" i="5"/>
  <c r="T63" i="5"/>
  <c r="V62" i="5"/>
  <c r="U56" i="5"/>
  <c r="P53" i="5"/>
  <c r="U52" i="5"/>
  <c r="V51" i="5"/>
  <c r="U49" i="5"/>
  <c r="V48" i="5"/>
  <c r="U45" i="5"/>
  <c r="P42" i="5"/>
  <c r="V41" i="5"/>
  <c r="N40" i="5"/>
  <c r="P30" i="5"/>
  <c r="S28" i="5"/>
  <c r="S27" i="5"/>
  <c r="M24" i="5"/>
  <c r="T23" i="5"/>
  <c r="S20" i="5"/>
  <c r="U17" i="5"/>
  <c r="P17" i="5"/>
  <c r="T15" i="5"/>
  <c r="O15" i="5"/>
  <c r="V11" i="5"/>
  <c r="U51" i="5"/>
  <c r="U48" i="5"/>
  <c r="P46" i="5"/>
  <c r="S45" i="5"/>
  <c r="O42" i="5"/>
  <c r="P39" i="5"/>
  <c r="O17" i="5"/>
  <c r="N15" i="5"/>
  <c r="S11" i="5"/>
  <c r="P5" i="5"/>
  <c r="N246" i="5"/>
  <c r="N238" i="5"/>
  <c r="T235" i="5"/>
  <c r="U235" i="5"/>
  <c r="T231" i="5"/>
  <c r="V231" i="5"/>
  <c r="T229" i="5"/>
  <c r="U229" i="5"/>
  <c r="T225" i="5"/>
  <c r="S225" i="5"/>
  <c r="S220" i="5"/>
  <c r="S219" i="5"/>
  <c r="O219" i="5"/>
  <c r="P219" i="5"/>
  <c r="T216" i="5"/>
  <c r="U216" i="5"/>
  <c r="O205" i="5"/>
  <c r="M205" i="5"/>
  <c r="N205" i="5"/>
  <c r="S202" i="5"/>
  <c r="T202" i="5"/>
  <c r="T197" i="5"/>
  <c r="S197" i="5"/>
  <c r="V197" i="5"/>
  <c r="M196" i="5"/>
  <c r="P196" i="5"/>
  <c r="T186" i="5"/>
  <c r="V186" i="5"/>
  <c r="T182" i="5"/>
  <c r="S182" i="5"/>
  <c r="V296" i="5"/>
  <c r="V286" i="5"/>
  <c r="V282" i="5"/>
  <c r="U268" i="5"/>
  <c r="U252" i="5"/>
  <c r="T227" i="5"/>
  <c r="U227" i="5"/>
  <c r="O221" i="5"/>
  <c r="M221" i="5"/>
  <c r="O217" i="5"/>
  <c r="M217" i="5"/>
  <c r="N217" i="5"/>
  <c r="T213" i="5"/>
  <c r="S213" i="5"/>
  <c r="V213" i="5"/>
  <c r="O209" i="5"/>
  <c r="M209" i="5"/>
  <c r="N209" i="5"/>
  <c r="S206" i="5"/>
  <c r="T206" i="5"/>
  <c r="T201" i="5"/>
  <c r="S201" i="5"/>
  <c r="V201" i="5"/>
  <c r="M200" i="5"/>
  <c r="P200" i="5"/>
  <c r="O193" i="5"/>
  <c r="M193" i="5"/>
  <c r="N193" i="5"/>
  <c r="T188" i="5"/>
  <c r="U188" i="5"/>
  <c r="O186" i="5"/>
  <c r="N186" i="5"/>
  <c r="P186" i="5"/>
  <c r="V275" i="5"/>
  <c r="U303" i="5"/>
  <c r="V294" i="5"/>
  <c r="V288" i="5"/>
  <c r="U281" i="5"/>
  <c r="V278" i="5"/>
  <c r="U260" i="5"/>
  <c r="U301" i="5"/>
  <c r="V297" i="5"/>
  <c r="U296" i="5"/>
  <c r="U288" i="5"/>
  <c r="U286" i="5"/>
  <c r="U282" i="5"/>
  <c r="T281" i="5"/>
  <c r="U279" i="5"/>
  <c r="U278" i="5"/>
  <c r="V276" i="5"/>
  <c r="T275" i="5"/>
  <c r="T268" i="5"/>
  <c r="T260" i="5"/>
  <c r="T252" i="5"/>
  <c r="T244" i="5"/>
  <c r="O237" i="5"/>
  <c r="P237" i="5"/>
  <c r="V235" i="5"/>
  <c r="P234" i="5"/>
  <c r="U231" i="5"/>
  <c r="O231" i="5"/>
  <c r="P231" i="5"/>
  <c r="V229" i="5"/>
  <c r="O229" i="5"/>
  <c r="N229" i="5"/>
  <c r="S226" i="5"/>
  <c r="O223" i="5"/>
  <c r="P223" i="5"/>
  <c r="T221" i="5"/>
  <c r="S221" i="5"/>
  <c r="V220" i="5"/>
  <c r="N219" i="5"/>
  <c r="V216" i="5"/>
  <c r="T212" i="5"/>
  <c r="U212" i="5"/>
  <c r="T205" i="5"/>
  <c r="S205" i="5"/>
  <c r="V205" i="5"/>
  <c r="M204" i="5"/>
  <c r="P204" i="5"/>
  <c r="V202" i="5"/>
  <c r="O197" i="5"/>
  <c r="M197" i="5"/>
  <c r="N197" i="5"/>
  <c r="S194" i="5"/>
  <c r="T194" i="5"/>
  <c r="V281" i="5"/>
  <c r="U275" i="5"/>
  <c r="N4" i="5"/>
  <c r="M4" i="5"/>
  <c r="T303" i="5"/>
  <c r="P301" i="5"/>
  <c r="U294" i="5"/>
  <c r="O301" i="5"/>
  <c r="S296" i="5"/>
  <c r="S294" i="5"/>
  <c r="V292" i="5"/>
  <c r="V290" i="5"/>
  <c r="S288" i="5"/>
  <c r="S286" i="5"/>
  <c r="V284" i="5"/>
  <c r="S282" i="5"/>
  <c r="V280" i="5"/>
  <c r="N280" i="5"/>
  <c r="S278" i="5"/>
  <c r="U276" i="5"/>
  <c r="V272" i="5"/>
  <c r="P272" i="5"/>
  <c r="V270" i="5"/>
  <c r="P270" i="5"/>
  <c r="P269" i="5"/>
  <c r="N263" i="5"/>
  <c r="P262" i="5"/>
  <c r="N255" i="5"/>
  <c r="P254" i="5"/>
  <c r="N247" i="5"/>
  <c r="P246" i="5"/>
  <c r="N239" i="5"/>
  <c r="P238" i="5"/>
  <c r="S235" i="5"/>
  <c r="V232" i="5"/>
  <c r="N232" i="5"/>
  <c r="P232" i="5"/>
  <c r="S231" i="5"/>
  <c r="V230" i="5"/>
  <c r="S229" i="5"/>
  <c r="V227" i="5"/>
  <c r="O227" i="5"/>
  <c r="N227" i="5"/>
  <c r="V225" i="5"/>
  <c r="O225" i="5"/>
  <c r="M225" i="5"/>
  <c r="P221" i="5"/>
  <c r="U220" i="5"/>
  <c r="V219" i="5"/>
  <c r="M219" i="5"/>
  <c r="T217" i="5"/>
  <c r="S217" i="5"/>
  <c r="V217" i="5"/>
  <c r="S216" i="5"/>
  <c r="O213" i="5"/>
  <c r="M213" i="5"/>
  <c r="N213" i="5"/>
  <c r="T209" i="5"/>
  <c r="S209" i="5"/>
  <c r="V209" i="5"/>
  <c r="M208" i="5"/>
  <c r="P208" i="5"/>
  <c r="V206" i="5"/>
  <c r="P205" i="5"/>
  <c r="U202" i="5"/>
  <c r="O201" i="5"/>
  <c r="M201" i="5"/>
  <c r="N201" i="5"/>
  <c r="S198" i="5"/>
  <c r="T198" i="5"/>
  <c r="T193" i="5"/>
  <c r="S193" i="5"/>
  <c r="V193" i="5"/>
  <c r="M192" i="5"/>
  <c r="P192" i="5"/>
  <c r="P190" i="5"/>
  <c r="O188" i="5"/>
  <c r="N188" i="5"/>
  <c r="P188" i="5"/>
  <c r="U186" i="5"/>
  <c r="M127" i="5"/>
  <c r="O127" i="5"/>
  <c r="S118" i="5"/>
  <c r="V118" i="5"/>
  <c r="S107" i="5"/>
  <c r="T107" i="5"/>
  <c r="U107" i="5"/>
  <c r="U179" i="5"/>
  <c r="U177" i="5"/>
  <c r="O177" i="5"/>
  <c r="U175" i="5"/>
  <c r="P175" i="5"/>
  <c r="U173" i="5"/>
  <c r="V172" i="5"/>
  <c r="P172" i="5"/>
  <c r="P170" i="5"/>
  <c r="T169" i="5"/>
  <c r="O169" i="5"/>
  <c r="T167" i="5"/>
  <c r="O167" i="5"/>
  <c r="T165" i="5"/>
  <c r="O165" i="5"/>
  <c r="U163" i="5"/>
  <c r="P163" i="5"/>
  <c r="V162" i="5"/>
  <c r="U159" i="5"/>
  <c r="P159" i="5"/>
  <c r="V158" i="5"/>
  <c r="T157" i="5"/>
  <c r="O157" i="5"/>
  <c r="V156" i="5"/>
  <c r="T147" i="5"/>
  <c r="O147" i="5"/>
  <c r="V146" i="5"/>
  <c r="U145" i="5"/>
  <c r="P145" i="5"/>
  <c r="T141" i="5"/>
  <c r="O141" i="5"/>
  <c r="T131" i="5"/>
  <c r="O118" i="5"/>
  <c r="M118" i="5"/>
  <c r="N118" i="5"/>
  <c r="P118" i="5"/>
  <c r="O113" i="5"/>
  <c r="P113" i="5"/>
  <c r="T102" i="5"/>
  <c r="S102" i="5"/>
  <c r="V102" i="5"/>
  <c r="P215" i="5"/>
  <c r="P211" i="5"/>
  <c r="P207" i="5"/>
  <c r="P203" i="5"/>
  <c r="P199" i="5"/>
  <c r="P195" i="5"/>
  <c r="P191" i="5"/>
  <c r="T179" i="5"/>
  <c r="T177" i="5"/>
  <c r="N177" i="5"/>
  <c r="T175" i="5"/>
  <c r="O175" i="5"/>
  <c r="M174" i="5"/>
  <c r="T173" i="5"/>
  <c r="U172" i="5"/>
  <c r="N172" i="5"/>
  <c r="V170" i="5"/>
  <c r="N170" i="5"/>
  <c r="N169" i="5"/>
  <c r="N167" i="5"/>
  <c r="N165" i="5"/>
  <c r="T163" i="5"/>
  <c r="O163" i="5"/>
  <c r="U162" i="5"/>
  <c r="P161" i="5"/>
  <c r="V160" i="5"/>
  <c r="T159" i="5"/>
  <c r="O159" i="5"/>
  <c r="U158" i="5"/>
  <c r="N157" i="5"/>
  <c r="U156" i="5"/>
  <c r="P155" i="5"/>
  <c r="V154" i="5"/>
  <c r="P151" i="5"/>
  <c r="P150" i="5"/>
  <c r="N147" i="5"/>
  <c r="U146" i="5"/>
  <c r="T145" i="5"/>
  <c r="O145" i="5"/>
  <c r="V144" i="5"/>
  <c r="P143" i="5"/>
  <c r="P142" i="5"/>
  <c r="S141" i="5"/>
  <c r="N141" i="5"/>
  <c r="V140" i="5"/>
  <c r="V139" i="5"/>
  <c r="V137" i="5"/>
  <c r="V135" i="5"/>
  <c r="V133" i="5"/>
  <c r="O129" i="5"/>
  <c r="V127" i="5"/>
  <c r="P127" i="5"/>
  <c r="O121" i="5"/>
  <c r="P121" i="5"/>
  <c r="S115" i="5"/>
  <c r="T115" i="5"/>
  <c r="U115" i="5"/>
  <c r="S110" i="5"/>
  <c r="V110" i="5"/>
  <c r="S103" i="5"/>
  <c r="T103" i="5"/>
  <c r="U103" i="5"/>
  <c r="O102" i="5"/>
  <c r="M102" i="5"/>
  <c r="N102" i="5"/>
  <c r="P102" i="5"/>
  <c r="S172" i="5"/>
  <c r="M172" i="5"/>
  <c r="N171" i="5"/>
  <c r="U170" i="5"/>
  <c r="N163" i="5"/>
  <c r="U160" i="5"/>
  <c r="N159" i="5"/>
  <c r="U154" i="5"/>
  <c r="P148" i="5"/>
  <c r="N145" i="5"/>
  <c r="U144" i="5"/>
  <c r="N129" i="5"/>
  <c r="N127" i="5"/>
  <c r="O110" i="5"/>
  <c r="M110" i="5"/>
  <c r="N110" i="5"/>
  <c r="P110" i="5"/>
  <c r="V107" i="5"/>
  <c r="O105" i="5"/>
  <c r="P105" i="5"/>
  <c r="T76" i="5"/>
  <c r="U76" i="5"/>
  <c r="V76" i="5"/>
  <c r="T70" i="5"/>
  <c r="S70" i="5"/>
  <c r="U70" i="5"/>
  <c r="V70" i="5"/>
  <c r="T66" i="5"/>
  <c r="S66" i="5"/>
  <c r="U66" i="5"/>
  <c r="V66" i="5"/>
  <c r="O64" i="5"/>
  <c r="M64" i="5"/>
  <c r="N64" i="5"/>
  <c r="P64" i="5"/>
  <c r="M63" i="5"/>
  <c r="P63" i="5"/>
  <c r="S61" i="5"/>
  <c r="T61" i="5"/>
  <c r="U61" i="5"/>
  <c r="O60" i="5"/>
  <c r="M60" i="5"/>
  <c r="N60" i="5"/>
  <c r="P60" i="5"/>
  <c r="T55" i="5"/>
  <c r="S55" i="5"/>
  <c r="U55" i="5"/>
  <c r="V55" i="5"/>
  <c r="S29" i="5"/>
  <c r="T29" i="5"/>
  <c r="U29" i="5"/>
  <c r="O28" i="5"/>
  <c r="M28" i="5"/>
  <c r="P28" i="5"/>
  <c r="S7" i="5"/>
  <c r="T7" i="5"/>
  <c r="U7" i="5"/>
  <c r="S125" i="5"/>
  <c r="S124" i="5"/>
  <c r="S122" i="5"/>
  <c r="M122" i="5"/>
  <c r="M114" i="5"/>
  <c r="S111" i="5"/>
  <c r="M106" i="5"/>
  <c r="N100" i="5"/>
  <c r="S97" i="5"/>
  <c r="N97" i="5"/>
  <c r="M96" i="5"/>
  <c r="N92" i="5"/>
  <c r="S89" i="5"/>
  <c r="N89" i="5"/>
  <c r="M88" i="5"/>
  <c r="S85" i="5"/>
  <c r="S84" i="5"/>
  <c r="M84" i="5"/>
  <c r="S81" i="5"/>
  <c r="N81" i="5"/>
  <c r="S80" i="5"/>
  <c r="U79" i="5"/>
  <c r="U77" i="5"/>
  <c r="N77" i="5"/>
  <c r="P77" i="5"/>
  <c r="N76" i="5"/>
  <c r="P76" i="5"/>
  <c r="S71" i="5"/>
  <c r="T71" i="5"/>
  <c r="U71" i="5"/>
  <c r="S67" i="5"/>
  <c r="T67" i="5"/>
  <c r="U67" i="5"/>
  <c r="M59" i="5"/>
  <c r="P59" i="5"/>
  <c r="S57" i="5"/>
  <c r="T57" i="5"/>
  <c r="U57" i="5"/>
  <c r="S39" i="5"/>
  <c r="T39" i="5"/>
  <c r="U39" i="5"/>
  <c r="N36" i="5"/>
  <c r="P36" i="5"/>
  <c r="N35" i="5"/>
  <c r="P35" i="5"/>
  <c r="M29" i="5"/>
  <c r="N29" i="5"/>
  <c r="O29" i="5"/>
  <c r="P29" i="5"/>
  <c r="S21" i="5"/>
  <c r="T21" i="5"/>
  <c r="U21" i="5"/>
  <c r="M7" i="5"/>
  <c r="N7" i="5"/>
  <c r="O7" i="5"/>
  <c r="P7" i="5"/>
  <c r="U121" i="5"/>
  <c r="O99" i="5"/>
  <c r="O91" i="5"/>
  <c r="N86" i="5"/>
  <c r="O83" i="5"/>
  <c r="T79" i="5"/>
  <c r="T77" i="5"/>
  <c r="T68" i="5"/>
  <c r="S68" i="5"/>
  <c r="U68" i="5"/>
  <c r="V68" i="5"/>
  <c r="T58" i="5"/>
  <c r="S58" i="5"/>
  <c r="U58" i="5"/>
  <c r="V58" i="5"/>
  <c r="S44" i="5"/>
  <c r="T44" i="5"/>
  <c r="U44" i="5"/>
  <c r="N37" i="5"/>
  <c r="P37" i="5"/>
  <c r="T34" i="5"/>
  <c r="S34" i="5"/>
  <c r="U34" i="5"/>
  <c r="V34" i="5"/>
  <c r="M21" i="5"/>
  <c r="N21" i="5"/>
  <c r="O21" i="5"/>
  <c r="P21" i="5"/>
  <c r="S9" i="5"/>
  <c r="T9" i="5"/>
  <c r="U9" i="5"/>
  <c r="U6" i="5"/>
  <c r="V6" i="5"/>
  <c r="N124" i="5"/>
  <c r="V122" i="5"/>
  <c r="P122" i="5"/>
  <c r="N116" i="5"/>
  <c r="P114" i="5"/>
  <c r="N108" i="5"/>
  <c r="P106" i="5"/>
  <c r="U101" i="5"/>
  <c r="N99" i="5"/>
  <c r="P97" i="5"/>
  <c r="S96" i="5"/>
  <c r="N91" i="5"/>
  <c r="P89" i="5"/>
  <c r="S88" i="5"/>
  <c r="U86" i="5"/>
  <c r="M86" i="5"/>
  <c r="N85" i="5"/>
  <c r="V84" i="5"/>
  <c r="P84" i="5"/>
  <c r="N83" i="5"/>
  <c r="P81" i="5"/>
  <c r="V80" i="5"/>
  <c r="V78" i="5"/>
  <c r="S76" i="5"/>
  <c r="T74" i="5"/>
  <c r="U74" i="5"/>
  <c r="V74" i="5"/>
  <c r="S73" i="5"/>
  <c r="T73" i="5"/>
  <c r="S69" i="5"/>
  <c r="T69" i="5"/>
  <c r="U69" i="5"/>
  <c r="T64" i="5"/>
  <c r="S64" i="5"/>
  <c r="V64" i="5"/>
  <c r="V61" i="5"/>
  <c r="T60" i="5"/>
  <c r="S60" i="5"/>
  <c r="V60" i="5"/>
  <c r="M44" i="5"/>
  <c r="N44" i="5"/>
  <c r="O44" i="5"/>
  <c r="P44" i="5"/>
  <c r="V29" i="5"/>
  <c r="M9" i="5"/>
  <c r="N9" i="5"/>
  <c r="O9" i="5"/>
  <c r="P9" i="5"/>
  <c r="V7" i="5"/>
  <c r="P70" i="5"/>
  <c r="P68" i="5"/>
  <c r="P66" i="5"/>
  <c r="S63" i="5"/>
  <c r="S62" i="5"/>
  <c r="M62" i="5"/>
  <c r="P61" i="5"/>
  <c r="S56" i="5"/>
  <c r="P55" i="5"/>
  <c r="S54" i="5"/>
  <c r="S53" i="5"/>
  <c r="T52" i="5"/>
  <c r="S51" i="5"/>
  <c r="S50" i="5"/>
  <c r="S49" i="5"/>
  <c r="T48" i="5"/>
  <c r="N48" i="5"/>
  <c r="S47" i="5"/>
  <c r="T46" i="5"/>
  <c r="N46" i="5"/>
  <c r="V43" i="5"/>
  <c r="T42" i="5"/>
  <c r="T5" i="5"/>
  <c r="N70" i="5"/>
  <c r="N68" i="5"/>
  <c r="N66" i="5"/>
  <c r="U43" i="5"/>
  <c r="N42" i="5"/>
  <c r="U41" i="5"/>
  <c r="U40" i="5"/>
  <c r="P40" i="5"/>
  <c r="O39" i="5"/>
  <c r="V36" i="5"/>
  <c r="U35" i="5"/>
  <c r="S32" i="5"/>
  <c r="U31" i="5"/>
  <c r="S30" i="5"/>
  <c r="U27" i="5"/>
  <c r="V24" i="5"/>
  <c r="P24" i="5"/>
  <c r="U13" i="5"/>
  <c r="P13" i="5"/>
  <c r="U11" i="5"/>
  <c r="P11" i="5"/>
  <c r="N5" i="5"/>
  <c r="V49" i="5"/>
  <c r="O40" i="5"/>
  <c r="U36" i="5"/>
  <c r="V28" i="5"/>
  <c r="U24" i="5"/>
  <c r="N24" i="5"/>
  <c r="O13" i="5"/>
  <c r="O11" i="5"/>
  <c r="O296" i="5"/>
  <c r="M296" i="5"/>
  <c r="O288" i="5"/>
  <c r="M288" i="5"/>
  <c r="M287" i="5"/>
  <c r="O287" i="5"/>
  <c r="M277" i="5"/>
  <c r="N277" i="5"/>
  <c r="O277" i="5"/>
  <c r="M273" i="5"/>
  <c r="N273" i="5"/>
  <c r="O273" i="5"/>
  <c r="P302" i="5"/>
  <c r="O290" i="5"/>
  <c r="M290" i="5"/>
  <c r="M295" i="5"/>
  <c r="O295" i="5"/>
  <c r="P299" i="5"/>
  <c r="O298" i="5"/>
  <c r="M298" i="5"/>
  <c r="M297" i="5"/>
  <c r="O297" i="5"/>
  <c r="M289" i="5"/>
  <c r="O289" i="5"/>
  <c r="P296" i="5"/>
  <c r="P295" i="5"/>
  <c r="O292" i="5"/>
  <c r="M292" i="5"/>
  <c r="M291" i="5"/>
  <c r="O291" i="5"/>
  <c r="P288" i="5"/>
  <c r="P287" i="5"/>
  <c r="O284" i="5"/>
  <c r="M284" i="5"/>
  <c r="M283" i="5"/>
  <c r="O283" i="5"/>
  <c r="M281" i="5"/>
  <c r="N281" i="5"/>
  <c r="O281" i="5"/>
  <c r="V302" i="5"/>
  <c r="M275" i="5"/>
  <c r="N275" i="5"/>
  <c r="O275" i="5"/>
  <c r="U302" i="5"/>
  <c r="N302" i="5"/>
  <c r="V300" i="5"/>
  <c r="P300" i="5"/>
  <c r="O299" i="5"/>
  <c r="P303" i="5"/>
  <c r="S302" i="5"/>
  <c r="M302" i="5"/>
  <c r="U300" i="5"/>
  <c r="N300" i="5"/>
  <c r="N299" i="5"/>
  <c r="V298" i="5"/>
  <c r="P298" i="5"/>
  <c r="P297" i="5"/>
  <c r="N296" i="5"/>
  <c r="N295" i="5"/>
  <c r="O294" i="5"/>
  <c r="M294" i="5"/>
  <c r="M293" i="5"/>
  <c r="O293" i="5"/>
  <c r="P290" i="5"/>
  <c r="P289" i="5"/>
  <c r="N288" i="5"/>
  <c r="N287" i="5"/>
  <c r="O286" i="5"/>
  <c r="M286" i="5"/>
  <c r="M285" i="5"/>
  <c r="O285" i="5"/>
  <c r="M279" i="5"/>
  <c r="N279" i="5"/>
  <c r="O279" i="5"/>
  <c r="P277" i="5"/>
  <c r="P273" i="5"/>
  <c r="M271" i="5"/>
  <c r="N271" i="5"/>
  <c r="O271" i="5"/>
  <c r="M236" i="5"/>
  <c r="O236" i="5"/>
  <c r="M226" i="5"/>
  <c r="N226" i="5"/>
  <c r="O226" i="5"/>
  <c r="M282" i="5"/>
  <c r="M280" i="5"/>
  <c r="M278" i="5"/>
  <c r="M276" i="5"/>
  <c r="M274" i="5"/>
  <c r="M272" i="5"/>
  <c r="M270" i="5"/>
  <c r="N268" i="5"/>
  <c r="V267" i="5"/>
  <c r="P267" i="5"/>
  <c r="P264" i="5"/>
  <c r="S263" i="5"/>
  <c r="M263" i="5"/>
  <c r="N260" i="5"/>
  <c r="V259" i="5"/>
  <c r="P259" i="5"/>
  <c r="P256" i="5"/>
  <c r="S255" i="5"/>
  <c r="M255" i="5"/>
  <c r="N252" i="5"/>
  <c r="V251" i="5"/>
  <c r="P251" i="5"/>
  <c r="P248" i="5"/>
  <c r="S247" i="5"/>
  <c r="M247" i="5"/>
  <c r="N244" i="5"/>
  <c r="V243" i="5"/>
  <c r="P243" i="5"/>
  <c r="P240" i="5"/>
  <c r="S239" i="5"/>
  <c r="M239" i="5"/>
  <c r="M228" i="5"/>
  <c r="N228" i="5"/>
  <c r="O228" i="5"/>
  <c r="P280" i="5"/>
  <c r="P276" i="5"/>
  <c r="U267" i="5"/>
  <c r="N267" i="5"/>
  <c r="O264" i="5"/>
  <c r="U259" i="5"/>
  <c r="N259" i="5"/>
  <c r="O256" i="5"/>
  <c r="U251" i="5"/>
  <c r="N251" i="5"/>
  <c r="O248" i="5"/>
  <c r="U243" i="5"/>
  <c r="N243" i="5"/>
  <c r="O240" i="5"/>
  <c r="P236" i="5"/>
  <c r="O233" i="5"/>
  <c r="M233" i="5"/>
  <c r="M232" i="5"/>
  <c r="O232" i="5"/>
  <c r="M230" i="5"/>
  <c r="N230" i="5"/>
  <c r="O230" i="5"/>
  <c r="P278" i="5"/>
  <c r="P268" i="5"/>
  <c r="S267" i="5"/>
  <c r="M267" i="5"/>
  <c r="U265" i="5"/>
  <c r="N265" i="5"/>
  <c r="N264" i="5"/>
  <c r="V263" i="5"/>
  <c r="P263" i="5"/>
  <c r="O262" i="5"/>
  <c r="P260" i="5"/>
  <c r="S259" i="5"/>
  <c r="M259" i="5"/>
  <c r="U257" i="5"/>
  <c r="N257" i="5"/>
  <c r="N256" i="5"/>
  <c r="V255" i="5"/>
  <c r="P255" i="5"/>
  <c r="O254" i="5"/>
  <c r="P252" i="5"/>
  <c r="S251" i="5"/>
  <c r="M251" i="5"/>
  <c r="U249" i="5"/>
  <c r="N249" i="5"/>
  <c r="N248" i="5"/>
  <c r="V247" i="5"/>
  <c r="P247" i="5"/>
  <c r="O246" i="5"/>
  <c r="P244" i="5"/>
  <c r="S243" i="5"/>
  <c r="M243" i="5"/>
  <c r="U241" i="5"/>
  <c r="N241" i="5"/>
  <c r="N240" i="5"/>
  <c r="V239" i="5"/>
  <c r="P239" i="5"/>
  <c r="O238" i="5"/>
  <c r="N236" i="5"/>
  <c r="O235" i="5"/>
  <c r="M235" i="5"/>
  <c r="M234" i="5"/>
  <c r="O234" i="5"/>
  <c r="P226" i="5"/>
  <c r="M224" i="5"/>
  <c r="N224" i="5"/>
  <c r="O224" i="5"/>
  <c r="M222" i="5"/>
  <c r="N222" i="5"/>
  <c r="O222" i="5"/>
  <c r="M220" i="5"/>
  <c r="N220" i="5"/>
  <c r="O220" i="5"/>
  <c r="M218" i="5"/>
  <c r="N218" i="5"/>
  <c r="O218" i="5"/>
  <c r="M216" i="5"/>
  <c r="N216" i="5"/>
  <c r="O216" i="5"/>
  <c r="M214" i="5"/>
  <c r="N214" i="5"/>
  <c r="O214" i="5"/>
  <c r="M212" i="5"/>
  <c r="N212" i="5"/>
  <c r="O212" i="5"/>
  <c r="M210" i="5"/>
  <c r="N210" i="5"/>
  <c r="O210" i="5"/>
  <c r="N160" i="5"/>
  <c r="O160" i="5"/>
  <c r="M160" i="5"/>
  <c r="N152" i="5"/>
  <c r="O152" i="5"/>
  <c r="M152" i="5"/>
  <c r="M231" i="5"/>
  <c r="M229" i="5"/>
  <c r="M227" i="5"/>
  <c r="O208" i="5"/>
  <c r="O206" i="5"/>
  <c r="O204" i="5"/>
  <c r="O202" i="5"/>
  <c r="O200" i="5"/>
  <c r="O198" i="5"/>
  <c r="O196" i="5"/>
  <c r="O194" i="5"/>
  <c r="O192" i="5"/>
  <c r="O190" i="5"/>
  <c r="P189" i="5"/>
  <c r="V184" i="5"/>
  <c r="P184" i="5"/>
  <c r="P181" i="5"/>
  <c r="V176" i="5"/>
  <c r="P176" i="5"/>
  <c r="P173" i="5"/>
  <c r="N168" i="5"/>
  <c r="O168" i="5"/>
  <c r="N166" i="5"/>
  <c r="O166" i="5"/>
  <c r="N164" i="5"/>
  <c r="O164" i="5"/>
  <c r="N162" i="5"/>
  <c r="O162" i="5"/>
  <c r="M162" i="5"/>
  <c r="N154" i="5"/>
  <c r="O154" i="5"/>
  <c r="M154" i="5"/>
  <c r="U225" i="5"/>
  <c r="U223" i="5"/>
  <c r="U221" i="5"/>
  <c r="U219" i="5"/>
  <c r="U217" i="5"/>
  <c r="U215" i="5"/>
  <c r="U213" i="5"/>
  <c r="U211" i="5"/>
  <c r="U209" i="5"/>
  <c r="N208" i="5"/>
  <c r="U207" i="5"/>
  <c r="N206" i="5"/>
  <c r="U205" i="5"/>
  <c r="N204" i="5"/>
  <c r="U203" i="5"/>
  <c r="N202" i="5"/>
  <c r="U201" i="5"/>
  <c r="N200" i="5"/>
  <c r="U199" i="5"/>
  <c r="N198" i="5"/>
  <c r="U197" i="5"/>
  <c r="N196" i="5"/>
  <c r="U195" i="5"/>
  <c r="N194" i="5"/>
  <c r="U193" i="5"/>
  <c r="N192" i="5"/>
  <c r="U191" i="5"/>
  <c r="N190" i="5"/>
  <c r="O189" i="5"/>
  <c r="P187" i="5"/>
  <c r="S186" i="5"/>
  <c r="M186" i="5"/>
  <c r="U184" i="5"/>
  <c r="N184" i="5"/>
  <c r="N183" i="5"/>
  <c r="V182" i="5"/>
  <c r="P182" i="5"/>
  <c r="O181" i="5"/>
  <c r="P179" i="5"/>
  <c r="S178" i="5"/>
  <c r="M178" i="5"/>
  <c r="U176" i="5"/>
  <c r="N176" i="5"/>
  <c r="N175" i="5"/>
  <c r="V174" i="5"/>
  <c r="P174" i="5"/>
  <c r="O173" i="5"/>
  <c r="P171" i="5"/>
  <c r="S170" i="5"/>
  <c r="M170" i="5"/>
  <c r="S168" i="5"/>
  <c r="T168" i="5"/>
  <c r="S166" i="5"/>
  <c r="T166" i="5"/>
  <c r="S164" i="5"/>
  <c r="T164" i="5"/>
  <c r="N156" i="5"/>
  <c r="O156" i="5"/>
  <c r="M156" i="5"/>
  <c r="N189" i="5"/>
  <c r="V188" i="5"/>
  <c r="O187" i="5"/>
  <c r="P185" i="5"/>
  <c r="S184" i="5"/>
  <c r="M184" i="5"/>
  <c r="U182" i="5"/>
  <c r="N182" i="5"/>
  <c r="N181" i="5"/>
  <c r="O179" i="5"/>
  <c r="P177" i="5"/>
  <c r="S176" i="5"/>
  <c r="M176" i="5"/>
  <c r="U174" i="5"/>
  <c r="N174" i="5"/>
  <c r="N173" i="5"/>
  <c r="O171" i="5"/>
  <c r="P168" i="5"/>
  <c r="P166" i="5"/>
  <c r="P164" i="5"/>
  <c r="P160" i="5"/>
  <c r="N158" i="5"/>
  <c r="O158" i="5"/>
  <c r="M158" i="5"/>
  <c r="P152" i="5"/>
  <c r="M150" i="5"/>
  <c r="M148" i="5"/>
  <c r="M146" i="5"/>
  <c r="M144" i="5"/>
  <c r="M142" i="5"/>
  <c r="M140" i="5"/>
  <c r="M103" i="5"/>
  <c r="N103" i="5"/>
  <c r="O103" i="5"/>
  <c r="T98" i="5"/>
  <c r="S98" i="5"/>
  <c r="U98" i="5"/>
  <c r="V98" i="5"/>
  <c r="T90" i="5"/>
  <c r="S90" i="5"/>
  <c r="U90" i="5"/>
  <c r="V90" i="5"/>
  <c r="O82" i="5"/>
  <c r="M82" i="5"/>
  <c r="N82" i="5"/>
  <c r="P82" i="5"/>
  <c r="O72" i="5"/>
  <c r="M72" i="5"/>
  <c r="N72" i="5"/>
  <c r="P72" i="5"/>
  <c r="U140" i="5"/>
  <c r="U138" i="5"/>
  <c r="U136" i="5"/>
  <c r="U134" i="5"/>
  <c r="U132" i="5"/>
  <c r="V128" i="5"/>
  <c r="P128" i="5"/>
  <c r="P125" i="5"/>
  <c r="O98" i="5"/>
  <c r="M98" i="5"/>
  <c r="N98" i="5"/>
  <c r="P98" i="5"/>
  <c r="O90" i="5"/>
  <c r="M90" i="5"/>
  <c r="N90" i="5"/>
  <c r="P90" i="5"/>
  <c r="T162" i="5"/>
  <c r="T160" i="5"/>
  <c r="T158" i="5"/>
  <c r="T156" i="5"/>
  <c r="T154" i="5"/>
  <c r="T152" i="5"/>
  <c r="T150" i="5"/>
  <c r="O150" i="5"/>
  <c r="T148" i="5"/>
  <c r="O148" i="5"/>
  <c r="T146" i="5"/>
  <c r="O146" i="5"/>
  <c r="T144" i="5"/>
  <c r="O144" i="5"/>
  <c r="T142" i="5"/>
  <c r="O142" i="5"/>
  <c r="T140" i="5"/>
  <c r="O140" i="5"/>
  <c r="T138" i="5"/>
  <c r="O138" i="5"/>
  <c r="T136" i="5"/>
  <c r="O136" i="5"/>
  <c r="T134" i="5"/>
  <c r="O134" i="5"/>
  <c r="T132" i="5"/>
  <c r="O132" i="5"/>
  <c r="P131" i="5"/>
  <c r="U128" i="5"/>
  <c r="N128" i="5"/>
  <c r="V126" i="5"/>
  <c r="P126" i="5"/>
  <c r="O125" i="5"/>
  <c r="P123" i="5"/>
  <c r="M95" i="5"/>
  <c r="N95" i="5"/>
  <c r="O95" i="5"/>
  <c r="P95" i="5"/>
  <c r="M87" i="5"/>
  <c r="N87" i="5"/>
  <c r="O87" i="5"/>
  <c r="P87" i="5"/>
  <c r="M79" i="5"/>
  <c r="O79" i="5"/>
  <c r="N79" i="5"/>
  <c r="P79" i="5"/>
  <c r="O131" i="5"/>
  <c r="P129" i="5"/>
  <c r="S128" i="5"/>
  <c r="M128" i="5"/>
  <c r="U126" i="5"/>
  <c r="N126" i="5"/>
  <c r="N125" i="5"/>
  <c r="V124" i="5"/>
  <c r="P124" i="5"/>
  <c r="O123" i="5"/>
  <c r="M121" i="5"/>
  <c r="N121" i="5"/>
  <c r="T120" i="5"/>
  <c r="U120" i="5"/>
  <c r="M119" i="5"/>
  <c r="N119" i="5"/>
  <c r="T118" i="5"/>
  <c r="U118" i="5"/>
  <c r="M117" i="5"/>
  <c r="N117" i="5"/>
  <c r="T116" i="5"/>
  <c r="U116" i="5"/>
  <c r="M115" i="5"/>
  <c r="N115" i="5"/>
  <c r="T114" i="5"/>
  <c r="U114" i="5"/>
  <c r="M113" i="5"/>
  <c r="N113" i="5"/>
  <c r="T112" i="5"/>
  <c r="U112" i="5"/>
  <c r="M111" i="5"/>
  <c r="N111" i="5"/>
  <c r="T110" i="5"/>
  <c r="U110" i="5"/>
  <c r="M109" i="5"/>
  <c r="N109" i="5"/>
  <c r="T108" i="5"/>
  <c r="U108" i="5"/>
  <c r="M107" i="5"/>
  <c r="N107" i="5"/>
  <c r="T106" i="5"/>
  <c r="U106" i="5"/>
  <c r="M105" i="5"/>
  <c r="N105" i="5"/>
  <c r="P103" i="5"/>
  <c r="M101" i="5"/>
  <c r="N101" i="5"/>
  <c r="O101" i="5"/>
  <c r="T82" i="5"/>
  <c r="S82" i="5"/>
  <c r="U82" i="5"/>
  <c r="V82" i="5"/>
  <c r="O80" i="5"/>
  <c r="M80" i="5"/>
  <c r="N80" i="5"/>
  <c r="P80" i="5"/>
  <c r="O74" i="5"/>
  <c r="M74" i="5"/>
  <c r="M73" i="5"/>
  <c r="O73" i="5"/>
  <c r="M67" i="5"/>
  <c r="N67" i="5"/>
  <c r="O67" i="5"/>
  <c r="U104" i="5"/>
  <c r="U102" i="5"/>
  <c r="S100" i="5"/>
  <c r="M100" i="5"/>
  <c r="V96" i="5"/>
  <c r="P96" i="5"/>
  <c r="P93" i="5"/>
  <c r="S92" i="5"/>
  <c r="M92" i="5"/>
  <c r="V88" i="5"/>
  <c r="P88" i="5"/>
  <c r="P85" i="5"/>
  <c r="O76" i="5"/>
  <c r="M76" i="5"/>
  <c r="M75" i="5"/>
  <c r="O75" i="5"/>
  <c r="M69" i="5"/>
  <c r="N69" i="5"/>
  <c r="O69" i="5"/>
  <c r="P99" i="5"/>
  <c r="U96" i="5"/>
  <c r="N96" i="5"/>
  <c r="O93" i="5"/>
  <c r="P91" i="5"/>
  <c r="U88" i="5"/>
  <c r="N88" i="5"/>
  <c r="V86" i="5"/>
  <c r="P86" i="5"/>
  <c r="O85" i="5"/>
  <c r="P83" i="5"/>
  <c r="O78" i="5"/>
  <c r="M78" i="5"/>
  <c r="M77" i="5"/>
  <c r="O77" i="5"/>
  <c r="P74" i="5"/>
  <c r="P73" i="5"/>
  <c r="M71" i="5"/>
  <c r="N71" i="5"/>
  <c r="O71" i="5"/>
  <c r="M70" i="5"/>
  <c r="M68" i="5"/>
  <c r="M66" i="5"/>
  <c r="O65" i="5"/>
  <c r="O63" i="5"/>
  <c r="O61" i="5"/>
  <c r="O59" i="5"/>
  <c r="O58" i="5"/>
  <c r="M58" i="5"/>
  <c r="M57" i="5"/>
  <c r="O57" i="5"/>
  <c r="M45" i="5"/>
  <c r="N45" i="5"/>
  <c r="O45" i="5"/>
  <c r="O38" i="5"/>
  <c r="M38" i="5"/>
  <c r="N38" i="5"/>
  <c r="P38" i="5"/>
  <c r="M34" i="5"/>
  <c r="O34" i="5"/>
  <c r="N34" i="5"/>
  <c r="P34" i="5"/>
  <c r="N65" i="5"/>
  <c r="U64" i="5"/>
  <c r="N63" i="5"/>
  <c r="U62" i="5"/>
  <c r="N61" i="5"/>
  <c r="U60" i="5"/>
  <c r="N59" i="5"/>
  <c r="P56" i="5"/>
  <c r="M53" i="5"/>
  <c r="O53" i="5"/>
  <c r="O52" i="5"/>
  <c r="M52" i="5"/>
  <c r="M47" i="5"/>
  <c r="N47" i="5"/>
  <c r="O47" i="5"/>
  <c r="T22" i="5"/>
  <c r="V22" i="5"/>
  <c r="S22" i="5"/>
  <c r="U22" i="5"/>
  <c r="P58" i="5"/>
  <c r="P57" i="5"/>
  <c r="M55" i="5"/>
  <c r="O55" i="5"/>
  <c r="O54" i="5"/>
  <c r="M54" i="5"/>
  <c r="M49" i="5"/>
  <c r="N49" i="5"/>
  <c r="O49" i="5"/>
  <c r="M41" i="5"/>
  <c r="N41" i="5"/>
  <c r="O41" i="5"/>
  <c r="O56" i="5"/>
  <c r="M56" i="5"/>
  <c r="M51" i="5"/>
  <c r="N51" i="5"/>
  <c r="O51" i="5"/>
  <c r="M43" i="5"/>
  <c r="N43" i="5"/>
  <c r="O43" i="5"/>
  <c r="T38" i="5"/>
  <c r="S38" i="5"/>
  <c r="U38" i="5"/>
  <c r="V38" i="5"/>
  <c r="O33" i="5"/>
  <c r="M33" i="5"/>
  <c r="N33" i="5"/>
  <c r="P33" i="5"/>
  <c r="M50" i="5"/>
  <c r="M48" i="5"/>
  <c r="M46" i="5"/>
  <c r="T43" i="5"/>
  <c r="T41" i="5"/>
  <c r="N39" i="5"/>
  <c r="M36" i="5"/>
  <c r="O36" i="5"/>
  <c r="O35" i="5"/>
  <c r="M35" i="5"/>
  <c r="P32" i="5"/>
  <c r="P31" i="5"/>
  <c r="O26" i="5"/>
  <c r="M26" i="5"/>
  <c r="P26" i="5"/>
  <c r="O18" i="5"/>
  <c r="M18" i="5"/>
  <c r="P18" i="5"/>
  <c r="S16" i="5"/>
  <c r="T16" i="5"/>
  <c r="U16" i="5"/>
  <c r="S12" i="5"/>
  <c r="T12" i="5"/>
  <c r="U12" i="5"/>
  <c r="S8" i="5"/>
  <c r="T8" i="5"/>
  <c r="U8" i="5"/>
  <c r="O37" i="5"/>
  <c r="M37" i="5"/>
  <c r="M30" i="5"/>
  <c r="O30" i="5"/>
  <c r="M27" i="5"/>
  <c r="P27" i="5"/>
  <c r="N27" i="5"/>
  <c r="O22" i="5"/>
  <c r="P22" i="5"/>
  <c r="M22" i="5"/>
  <c r="M19" i="5"/>
  <c r="P19" i="5"/>
  <c r="N19" i="5"/>
  <c r="M32" i="5"/>
  <c r="O32" i="5"/>
  <c r="O31" i="5"/>
  <c r="M31" i="5"/>
  <c r="T26" i="5"/>
  <c r="S26" i="5"/>
  <c r="V26" i="5"/>
  <c r="M23" i="5"/>
  <c r="N23" i="5"/>
  <c r="P23" i="5"/>
  <c r="T18" i="5"/>
  <c r="S18" i="5"/>
  <c r="V18" i="5"/>
  <c r="S14" i="5"/>
  <c r="T14" i="5"/>
  <c r="U14" i="5"/>
  <c r="S10" i="5"/>
  <c r="T10" i="5"/>
  <c r="U10" i="5"/>
  <c r="U28" i="5"/>
  <c r="N28" i="5"/>
  <c r="U20" i="5"/>
  <c r="N16" i="5"/>
  <c r="O16" i="5"/>
  <c r="N14" i="5"/>
  <c r="O14" i="5"/>
  <c r="N12" i="5"/>
  <c r="O12" i="5"/>
  <c r="N10" i="5"/>
  <c r="O10" i="5"/>
  <c r="N8" i="5"/>
  <c r="O8" i="5"/>
  <c r="N6" i="5"/>
  <c r="O6" i="5"/>
  <c r="S6" i="5"/>
  <c r="T6" i="5"/>
  <c r="P16" i="5"/>
  <c r="P14" i="5"/>
  <c r="P12" i="5"/>
  <c r="P10" i="5"/>
  <c r="P8" i="5"/>
  <c r="R4" i="5"/>
  <c r="G13" i="6"/>
  <c r="G12" i="6"/>
  <c r="G6" i="6"/>
  <c r="G2" i="6"/>
  <c r="G3" i="6" s="1"/>
  <c r="F13" i="6"/>
  <c r="F12" i="6"/>
  <c r="F6" i="6"/>
  <c r="F2" i="6"/>
  <c r="F3" i="6" s="1"/>
  <c r="J3" i="5"/>
  <c r="I3" i="5"/>
  <c r="D16" i="4"/>
  <c r="E15" i="4"/>
  <c r="C4" i="4"/>
  <c r="C19" i="4" s="1"/>
  <c r="H3" i="5" s="1"/>
  <c r="C24" i="4"/>
  <c r="C11" i="4"/>
  <c r="D10" i="4"/>
  <c r="C16" i="4" s="1"/>
  <c r="D4" i="4"/>
  <c r="C3" i="5"/>
  <c r="W3" i="5"/>
  <c r="E13" i="6"/>
  <c r="E12" i="6"/>
  <c r="E6" i="6"/>
  <c r="E2" i="6"/>
  <c r="E3" i="6" s="1"/>
  <c r="D13" i="6"/>
  <c r="D12" i="6"/>
  <c r="D6" i="6"/>
  <c r="D2" i="6"/>
  <c r="D3" i="6" s="1"/>
  <c r="Z14" i="5" l="1" a="1"/>
  <c r="Z14" i="5" s="1"/>
  <c r="Y6" i="5" a="1"/>
  <c r="Y6" i="5" s="1"/>
  <c r="Y10" i="5" a="1"/>
  <c r="Y10" i="5" s="1"/>
  <c r="Y14" i="5" a="1"/>
  <c r="Y14" i="5" s="1"/>
  <c r="Z23" i="5" a="1"/>
  <c r="Z23" i="5" s="1"/>
  <c r="Y32" i="5" a="1"/>
  <c r="Y32" i="5" s="1"/>
  <c r="W19" i="5" a="1"/>
  <c r="W19" i="5" s="1"/>
  <c r="X27" i="5" a="1"/>
  <c r="X27" i="5" s="1"/>
  <c r="W30" i="5" a="1"/>
  <c r="W30" i="5" s="1"/>
  <c r="Z18" i="5" a="1"/>
  <c r="Z18" i="5" s="1"/>
  <c r="W26" i="5" a="1"/>
  <c r="W26" i="5" s="1"/>
  <c r="W35" i="5" a="1"/>
  <c r="W35" i="5" s="1"/>
  <c r="X39" i="5" a="1"/>
  <c r="X39" i="5" s="1"/>
  <c r="W48" i="5" a="1"/>
  <c r="W48" i="5" s="1"/>
  <c r="W33" i="5" a="1"/>
  <c r="W33" i="5" s="1"/>
  <c r="W43" i="5" a="1"/>
  <c r="W43" i="5" s="1"/>
  <c r="W56" i="5" a="1"/>
  <c r="W56" i="5" s="1"/>
  <c r="W41" i="5" a="1"/>
  <c r="W41" i="5" s="1"/>
  <c r="W54" i="5" a="1"/>
  <c r="W54" i="5" s="1"/>
  <c r="Z57" i="5" a="1"/>
  <c r="Z57" i="5" s="1"/>
  <c r="W47" i="5" a="1"/>
  <c r="W47" i="5" s="1"/>
  <c r="W53" i="5" a="1"/>
  <c r="W53" i="5" s="1"/>
  <c r="X61" i="5" a="1"/>
  <c r="X61" i="5" s="1"/>
  <c r="X65" i="5" a="1"/>
  <c r="X65" i="5" s="1"/>
  <c r="W34" i="5" a="1"/>
  <c r="W34" i="5" s="1"/>
  <c r="Y38" i="5" a="1"/>
  <c r="Y38" i="5" s="1"/>
  <c r="Y57" i="5" a="1"/>
  <c r="Y57" i="5" s="1"/>
  <c r="Y59" i="5" a="1"/>
  <c r="Y59" i="5" s="1"/>
  <c r="W66" i="5" a="1"/>
  <c r="W66" i="5" s="1"/>
  <c r="X71" i="5" a="1"/>
  <c r="X71" i="5" s="1"/>
  <c r="Y77" i="5" a="1"/>
  <c r="Y77" i="5" s="1"/>
  <c r="Z83" i="5" a="1"/>
  <c r="Z83" i="5" s="1"/>
  <c r="X88" i="5" a="1"/>
  <c r="X88" i="5" s="1"/>
  <c r="X96" i="5" a="1"/>
  <c r="X96" i="5" s="1"/>
  <c r="X69" i="5" a="1"/>
  <c r="X69" i="5" s="1"/>
  <c r="W76" i="5" a="1"/>
  <c r="W76" i="5" s="1"/>
  <c r="Z96" i="5" a="1"/>
  <c r="Z96" i="5" s="1"/>
  <c r="W67" i="5" a="1"/>
  <c r="W67" i="5" s="1"/>
  <c r="Y74" i="5" a="1"/>
  <c r="Y74" i="5" s="1"/>
  <c r="Y80" i="5" a="1"/>
  <c r="Y80" i="5" s="1"/>
  <c r="Z103" i="5" a="1"/>
  <c r="Z103" i="5" s="1"/>
  <c r="Z124" i="5" a="1"/>
  <c r="Z124" i="5" s="1"/>
  <c r="W87" i="5" a="1"/>
  <c r="W87" i="5" s="1"/>
  <c r="W95" i="5" a="1"/>
  <c r="W95" i="5" s="1"/>
  <c r="Y136" i="5" a="1"/>
  <c r="Y136" i="5" s="1"/>
  <c r="Y144" i="5" a="1"/>
  <c r="Y144" i="5" s="1"/>
  <c r="Y148" i="5" a="1"/>
  <c r="Y148" i="5" s="1"/>
  <c r="W90" i="5" a="1"/>
  <c r="W90" i="5" s="1"/>
  <c r="W98" i="5" a="1"/>
  <c r="W98" i="5" s="1"/>
  <c r="W72" i="5" a="1"/>
  <c r="W72" i="5" s="1"/>
  <c r="W82" i="5" a="1"/>
  <c r="W82" i="5" s="1"/>
  <c r="W103" i="5" a="1"/>
  <c r="W103" i="5" s="1"/>
  <c r="W146" i="5" a="1"/>
  <c r="W146" i="5" s="1"/>
  <c r="W158" i="5" a="1"/>
  <c r="W158" i="5" s="1"/>
  <c r="Z164" i="5" a="1"/>
  <c r="Z164" i="5" s="1"/>
  <c r="X173" i="5" a="1"/>
  <c r="X173" i="5" s="1"/>
  <c r="X182" i="5" a="1"/>
  <c r="X182" i="5" s="1"/>
  <c r="Z185" i="5" a="1"/>
  <c r="Z185" i="5" s="1"/>
  <c r="W156" i="5" a="1"/>
  <c r="W156" i="5" s="1"/>
  <c r="Y173" i="5" a="1"/>
  <c r="Y173" i="5" s="1"/>
  <c r="X176" i="5" a="1"/>
  <c r="X176" i="5" s="1"/>
  <c r="Z179" i="5" a="1"/>
  <c r="Z179" i="5" s="1"/>
  <c r="X183" i="5" a="1"/>
  <c r="X183" i="5" s="1"/>
  <c r="Y154" i="5" a="1"/>
  <c r="Y154" i="5" s="1"/>
  <c r="X162" i="5" a="1"/>
  <c r="X162" i="5" s="1"/>
  <c r="X166" i="5" a="1"/>
  <c r="X166" i="5" s="1"/>
  <c r="Z176" i="5" a="1"/>
  <c r="Z176" i="5" s="1"/>
  <c r="Y194" i="5" a="1"/>
  <c r="Y194" i="5" s="1"/>
  <c r="Y202" i="5" a="1"/>
  <c r="Y202" i="5" s="1"/>
  <c r="W227" i="5" a="1"/>
  <c r="W227" i="5" s="1"/>
  <c r="Y152" i="5" a="1"/>
  <c r="Y152" i="5" s="1"/>
  <c r="X160" i="5" a="1"/>
  <c r="X160" i="5" s="1"/>
  <c r="Y212" i="5" a="1"/>
  <c r="Y212" i="5" s="1"/>
  <c r="X214" i="5" a="1"/>
  <c r="X214" i="5" s="1"/>
  <c r="W216" i="5" a="1"/>
  <c r="W216" i="5" s="1"/>
  <c r="Y220" i="5" a="1"/>
  <c r="Y220" i="5" s="1"/>
  <c r="X222" i="5" a="1"/>
  <c r="X222" i="5" s="1"/>
  <c r="W224" i="5" a="1"/>
  <c r="W224" i="5" s="1"/>
  <c r="W235" i="5" a="1"/>
  <c r="W235" i="5" s="1"/>
  <c r="Z239" i="5" a="1"/>
  <c r="Z239" i="5" s="1"/>
  <c r="Y246" i="5" a="1"/>
  <c r="Y246" i="5" s="1"/>
  <c r="X249" i="5" a="1"/>
  <c r="X249" i="5" s="1"/>
  <c r="Z252" i="5" a="1"/>
  <c r="Z252" i="5" s="1"/>
  <c r="X256" i="5" a="1"/>
  <c r="X256" i="5" s="1"/>
  <c r="W267" i="5" a="1"/>
  <c r="W267" i="5" s="1"/>
  <c r="Y230" i="5" a="1"/>
  <c r="Y230" i="5" s="1"/>
  <c r="W232" i="5" a="1"/>
  <c r="W232" i="5" s="1"/>
  <c r="Y240" i="5" a="1"/>
  <c r="Y240" i="5" s="1"/>
  <c r="X251" i="5" a="1"/>
  <c r="X251" i="5" s="1"/>
  <c r="Z276" i="5" a="1"/>
  <c r="Z276" i="5" s="1"/>
  <c r="W228" i="5" a="1"/>
  <c r="W228" i="5" s="1"/>
  <c r="Z243" i="5" a="1"/>
  <c r="Z243" i="5" s="1"/>
  <c r="Y131" i="5" a="1"/>
  <c r="Y131" i="5" s="1"/>
  <c r="Y132" i="5" a="1"/>
  <c r="Y132" i="5" s="1"/>
  <c r="Z8" i="5" a="1"/>
  <c r="Z8" i="5" s="1"/>
  <c r="X28" i="5" a="1"/>
  <c r="X28" i="5" s="1"/>
  <c r="Z27" i="5" a="1"/>
  <c r="Z27" i="5" s="1"/>
  <c r="W50" i="5" a="1"/>
  <c r="W50" i="5" s="1"/>
  <c r="Y56" i="5" a="1"/>
  <c r="Y56" i="5" s="1"/>
  <c r="Z58" i="5" a="1"/>
  <c r="Z58" i="5" s="1"/>
  <c r="Y61" i="5" a="1"/>
  <c r="Y61" i="5" s="1"/>
  <c r="W69" i="5" a="1"/>
  <c r="W69" i="5" s="1"/>
  <c r="Z80" i="5" a="1"/>
  <c r="Z80" i="5" s="1"/>
  <c r="X111" i="5" a="1"/>
  <c r="X111" i="5" s="1"/>
  <c r="X119" i="5" a="1"/>
  <c r="X119" i="5" s="1"/>
  <c r="Z95" i="5" a="1"/>
  <c r="Z95" i="5" s="1"/>
  <c r="W140" i="5" a="1"/>
  <c r="W140" i="5" s="1"/>
  <c r="Z166" i="5" a="1"/>
  <c r="Z166" i="5" s="1"/>
  <c r="Y187" i="5" a="1"/>
  <c r="Y187" i="5" s="1"/>
  <c r="X184" i="5" a="1"/>
  <c r="X184" i="5" s="1"/>
  <c r="X204" i="5" a="1"/>
  <c r="X204" i="5" s="1"/>
  <c r="Z189" i="5" a="1"/>
  <c r="Z189" i="5" s="1"/>
  <c r="X152" i="5" a="1"/>
  <c r="X152" i="5" s="1"/>
  <c r="Y218" i="5" a="1"/>
  <c r="Y218" i="5" s="1"/>
  <c r="Z226" i="5" a="1"/>
  <c r="Z226" i="5" s="1"/>
  <c r="Y254" i="5" a="1"/>
  <c r="Y254" i="5" s="1"/>
  <c r="X264" i="5" a="1"/>
  <c r="X264" i="5" s="1"/>
  <c r="X243" i="5" a="1"/>
  <c r="X243" i="5" s="1"/>
  <c r="Z280" i="5" a="1"/>
  <c r="Z280" i="5" s="1"/>
  <c r="W239" i="5" a="1"/>
  <c r="W239" i="5" s="1"/>
  <c r="Z248" i="5" a="1"/>
  <c r="Z248" i="5" s="1"/>
  <c r="Z264" i="5" a="1"/>
  <c r="Z264" i="5" s="1"/>
  <c r="W79" i="5" a="1"/>
  <c r="W79" i="5" s="1"/>
  <c r="Y140" i="5" a="1"/>
  <c r="Y140" i="5" s="1"/>
  <c r="Z16" i="5" a="1"/>
  <c r="Z16" i="5" s="1"/>
  <c r="X10" i="5" a="1"/>
  <c r="X10" i="5" s="1"/>
  <c r="X23" i="5" a="1"/>
  <c r="X23" i="5" s="1"/>
  <c r="W22" i="5" a="1"/>
  <c r="W22" i="5" s="1"/>
  <c r="W18" i="5" a="1"/>
  <c r="W18" i="5" s="1"/>
  <c r="Y35" i="5" a="1"/>
  <c r="Y35" i="5" s="1"/>
  <c r="Y51" i="5" a="1"/>
  <c r="Y51" i="5" s="1"/>
  <c r="Y54" i="5" a="1"/>
  <c r="Y54" i="5" s="1"/>
  <c r="Z56" i="5" a="1"/>
  <c r="Z56" i="5" s="1"/>
  <c r="Z38" i="5" a="1"/>
  <c r="Z38" i="5" s="1"/>
  <c r="W57" i="5" a="1"/>
  <c r="W57" i="5" s="1"/>
  <c r="W71" i="5" a="1"/>
  <c r="W71" i="5" s="1"/>
  <c r="Y85" i="5" a="1"/>
  <c r="Y85" i="5" s="1"/>
  <c r="W92" i="5" a="1"/>
  <c r="W92" i="5" s="1"/>
  <c r="Y101" i="5" a="1"/>
  <c r="Y101" i="5" s="1"/>
  <c r="X107" i="5" a="1"/>
  <c r="X107" i="5" s="1"/>
  <c r="X113" i="5" a="1"/>
  <c r="X113" i="5" s="1"/>
  <c r="X117" i="5" a="1"/>
  <c r="X117" i="5" s="1"/>
  <c r="W128" i="5" a="1"/>
  <c r="W128" i="5" s="1"/>
  <c r="Z87" i="5" a="1"/>
  <c r="Z87" i="5" s="1"/>
  <c r="Z123" i="5" a="1"/>
  <c r="Z123" i="5" s="1"/>
  <c r="Y90" i="5" a="1"/>
  <c r="Y90" i="5" s="1"/>
  <c r="Y82" i="5" a="1"/>
  <c r="Y82" i="5" s="1"/>
  <c r="Y158" i="5" a="1"/>
  <c r="Y158" i="5" s="1"/>
  <c r="Z177" i="5" a="1"/>
  <c r="Z177" i="5" s="1"/>
  <c r="W170" i="5" a="1"/>
  <c r="W170" i="5" s="1"/>
  <c r="Y181" i="5" a="1"/>
  <c r="Y181" i="5" s="1"/>
  <c r="X192" i="5" a="1"/>
  <c r="X192" i="5" s="1"/>
  <c r="X196" i="5" a="1"/>
  <c r="X196" i="5" s="1"/>
  <c r="X208" i="5" a="1"/>
  <c r="X208" i="5" s="1"/>
  <c r="Y168" i="5" a="1"/>
  <c r="Y168" i="5" s="1"/>
  <c r="Y204" i="5" a="1"/>
  <c r="Y204" i="5" s="1"/>
  <c r="Y210" i="5" a="1"/>
  <c r="Y210" i="5" s="1"/>
  <c r="W214" i="5" a="1"/>
  <c r="W214" i="5" s="1"/>
  <c r="W222" i="5" a="1"/>
  <c r="W222" i="5" s="1"/>
  <c r="W243" i="5" a="1"/>
  <c r="W243" i="5" s="1"/>
  <c r="X257" i="5" a="1"/>
  <c r="X257" i="5" s="1"/>
  <c r="W233" i="5" a="1"/>
  <c r="W233" i="5" s="1"/>
  <c r="W255" i="5" a="1"/>
  <c r="W255" i="5" s="1"/>
  <c r="Z10" i="5" a="1"/>
  <c r="Z10" i="5" s="1"/>
  <c r="Y8" i="5" a="1"/>
  <c r="Y8" i="5" s="1"/>
  <c r="Y12" i="5" a="1"/>
  <c r="Y12" i="5" s="1"/>
  <c r="Y16" i="5" a="1"/>
  <c r="Y16" i="5" s="1"/>
  <c r="W23" i="5" a="1"/>
  <c r="W23" i="5" s="1"/>
  <c r="W31" i="5" a="1"/>
  <c r="W31" i="5" s="1"/>
  <c r="X19" i="5" a="1"/>
  <c r="X19" i="5" s="1"/>
  <c r="Z22" i="5" a="1"/>
  <c r="Z22" i="5" s="1"/>
  <c r="W27" i="5" a="1"/>
  <c r="W27" i="5" s="1"/>
  <c r="Y37" i="5" a="1"/>
  <c r="Y37" i="5" s="1"/>
  <c r="Y18" i="5" a="1"/>
  <c r="Y18" i="5" s="1"/>
  <c r="Z31" i="5" a="1"/>
  <c r="Z31" i="5" s="1"/>
  <c r="Y36" i="5" a="1"/>
  <c r="Y36" i="5" s="1"/>
  <c r="Z33" i="5" a="1"/>
  <c r="Z33" i="5" s="1"/>
  <c r="Y43" i="5" a="1"/>
  <c r="Y43" i="5" s="1"/>
  <c r="X51" i="5" a="1"/>
  <c r="X51" i="5" s="1"/>
  <c r="Y41" i="5" a="1"/>
  <c r="Y41" i="5" s="1"/>
  <c r="X49" i="5" a="1"/>
  <c r="X49" i="5" s="1"/>
  <c r="Y55" i="5" a="1"/>
  <c r="Y55" i="5" s="1"/>
  <c r="Y47" i="5" a="1"/>
  <c r="Y47" i="5" s="1"/>
  <c r="Y52" i="5" a="1"/>
  <c r="Y52" i="5" s="1"/>
  <c r="X59" i="5" a="1"/>
  <c r="X59" i="5" s="1"/>
  <c r="X63" i="5" a="1"/>
  <c r="X63" i="5" s="1"/>
  <c r="X34" i="5" a="1"/>
  <c r="X34" i="5" s="1"/>
  <c r="X38" i="5" a="1"/>
  <c r="X38" i="5" s="1"/>
  <c r="X45" i="5" a="1"/>
  <c r="X45" i="5" s="1"/>
  <c r="W58" i="5" a="1"/>
  <c r="W58" i="5" s="1"/>
  <c r="Y63" i="5" a="1"/>
  <c r="Y63" i="5" s="1"/>
  <c r="W70" i="5" a="1"/>
  <c r="W70" i="5" s="1"/>
  <c r="Z73" i="5" a="1"/>
  <c r="Z73" i="5" s="1"/>
  <c r="W78" i="5" a="1"/>
  <c r="W78" i="5" s="1"/>
  <c r="Z86" i="5" a="1"/>
  <c r="Z86" i="5" s="1"/>
  <c r="Z91" i="5" a="1"/>
  <c r="Z91" i="5" s="1"/>
  <c r="Z99" i="5" a="1"/>
  <c r="Z99" i="5" s="1"/>
  <c r="Y75" i="5" a="1"/>
  <c r="Y75" i="5" s="1"/>
  <c r="Z85" i="5" a="1"/>
  <c r="Z85" i="5" s="1"/>
  <c r="W100" i="5" a="1"/>
  <c r="W100" i="5" s="1"/>
  <c r="Y67" i="5" a="1"/>
  <c r="Y67" i="5" s="1"/>
  <c r="W73" i="5" a="1"/>
  <c r="W73" i="5" s="1"/>
  <c r="X80" i="5" a="1"/>
  <c r="X80" i="5" s="1"/>
  <c r="X101" i="5" a="1"/>
  <c r="X101" i="5" s="1"/>
  <c r="Y108" i="5" a="1"/>
  <c r="Y108" i="5" s="1"/>
  <c r="W155" i="5" a="1"/>
  <c r="W155" i="5" s="1"/>
  <c r="W123" i="5" a="1"/>
  <c r="W123" i="5" s="1"/>
  <c r="W185" i="5" a="1"/>
  <c r="W185" i="5" s="1"/>
  <c r="Y24" i="5" a="1"/>
  <c r="Y24" i="5" s="1"/>
  <c r="Y66" i="5" a="1"/>
  <c r="Y66" i="5" s="1"/>
  <c r="W250" i="5" a="1"/>
  <c r="W250" i="5" s="1"/>
  <c r="W303" i="5" a="1"/>
  <c r="W303" i="5" s="1"/>
  <c r="W17" i="5" a="1"/>
  <c r="W17" i="5" s="1"/>
  <c r="W25" i="5" a="1"/>
  <c r="W25" i="5" s="1"/>
  <c r="W183" i="5" a="1"/>
  <c r="W183" i="5" s="1"/>
  <c r="W245" i="5" a="1"/>
  <c r="W245" i="5" s="1"/>
  <c r="W253" i="5" a="1"/>
  <c r="W253" i="5" s="1"/>
  <c r="W188" i="5" a="1"/>
  <c r="W188" i="5" s="1"/>
  <c r="X144" i="5" a="1"/>
  <c r="X144" i="5" s="1"/>
  <c r="W99" i="5" a="1"/>
  <c r="W99" i="5" s="1"/>
  <c r="Y84" i="5" a="1"/>
  <c r="Y84" i="5" s="1"/>
  <c r="Z69" i="5" a="1"/>
  <c r="Z69" i="5" s="1"/>
  <c r="W13" i="5" a="1"/>
  <c r="W13" i="5" s="1"/>
  <c r="Z229" i="5" a="1"/>
  <c r="Z229" i="5" s="1"/>
  <c r="W157" i="5" a="1"/>
  <c r="W157" i="5" s="1"/>
  <c r="W124" i="5" a="1"/>
  <c r="W124" i="5" s="1"/>
  <c r="Y302" i="5" a="1"/>
  <c r="Y302" i="5" s="1"/>
  <c r="W268" i="5" a="1"/>
  <c r="W268" i="5" s="1"/>
  <c r="X258" i="5" a="1"/>
  <c r="X258" i="5" s="1"/>
  <c r="Z214" i="5" a="1"/>
  <c r="Z214" i="5" s="1"/>
  <c r="Z197" i="5" a="1"/>
  <c r="Z197" i="5" s="1"/>
  <c r="Y176" i="5" a="1"/>
  <c r="Y176" i="5" s="1"/>
  <c r="X142" i="5" a="1"/>
  <c r="X142" i="5" s="1"/>
  <c r="Z119" i="5" a="1"/>
  <c r="Z119" i="5" s="1"/>
  <c r="W91" i="5" a="1"/>
  <c r="W91" i="5" s="1"/>
  <c r="X57" i="5" a="1"/>
  <c r="X57" i="5" s="1"/>
  <c r="Z49" i="5" a="1"/>
  <c r="Z49" i="5" s="1"/>
  <c r="Z41" i="5" a="1"/>
  <c r="Z41" i="5" s="1"/>
  <c r="W16" i="5" a="1"/>
  <c r="W16" i="5" s="1"/>
  <c r="Y272" i="5" a="1"/>
  <c r="Y272" i="5" s="1"/>
  <c r="W190" i="5" a="1"/>
  <c r="W190" i="5" s="1"/>
  <c r="Y303" i="5" a="1"/>
  <c r="Y303" i="5" s="1"/>
  <c r="W252" i="5" a="1"/>
  <c r="W252" i="5" s="1"/>
  <c r="Z230" i="5" a="1"/>
  <c r="Z230" i="5" s="1"/>
  <c r="Z217" i="5" a="1"/>
  <c r="Z217" i="5" s="1"/>
  <c r="W179" i="5" a="1"/>
  <c r="W179" i="5" s="1"/>
  <c r="Z162" i="5" a="1"/>
  <c r="Z162" i="5" s="1"/>
  <c r="W149" i="5" a="1"/>
  <c r="W149" i="5" s="1"/>
  <c r="X138" i="5" a="1"/>
  <c r="X138" i="5" s="1"/>
  <c r="Y115" i="5" a="1"/>
  <c r="Y115" i="5" s="1"/>
  <c r="Y104" i="5" a="1"/>
  <c r="Y104" i="5" s="1"/>
  <c r="W83" i="5" a="1"/>
  <c r="W83" i="5" s="1"/>
  <c r="X32" i="5" a="1"/>
  <c r="X32" i="5" s="1"/>
  <c r="W8" i="5" a="1"/>
  <c r="W8" i="5" s="1"/>
  <c r="Y239" i="5" a="1"/>
  <c r="Y239" i="5" s="1"/>
  <c r="X178" i="5" a="1"/>
  <c r="X178" i="5" s="1"/>
  <c r="X294" i="5" a="1"/>
  <c r="X294" i="5" s="1"/>
  <c r="Y243" i="5" a="1"/>
  <c r="Y243" i="5" s="1"/>
  <c r="X290" i="5" a="1"/>
  <c r="X290" i="5" s="1"/>
  <c r="Y263" i="5" a="1"/>
  <c r="Y263" i="5" s="1"/>
  <c r="Z224" i="5" a="1"/>
  <c r="Z224" i="5" s="1"/>
  <c r="W202" i="5" a="1"/>
  <c r="W202" i="5" s="1"/>
  <c r="Y184" i="5" a="1"/>
  <c r="Y184" i="5" s="1"/>
  <c r="W171" i="5" a="1"/>
  <c r="W171" i="5" s="1"/>
  <c r="W141" i="5" a="1"/>
  <c r="W141" i="5" s="1"/>
  <c r="Y122" i="5" a="1"/>
  <c r="Y122" i="5" s="1"/>
  <c r="Z75" i="5" a="1"/>
  <c r="Z75" i="5" s="1"/>
  <c r="X54" i="5" a="1"/>
  <c r="X54" i="5" s="1"/>
  <c r="Y46" i="5" a="1"/>
  <c r="Y46" i="5" s="1"/>
  <c r="W15" i="5" a="1"/>
  <c r="W15" i="5" s="1"/>
  <c r="Z212" i="5" a="1"/>
  <c r="Z212" i="5" s="1"/>
  <c r="Z242" i="5" a="1"/>
  <c r="Z242" i="5" s="1"/>
  <c r="W167" i="5" a="1"/>
  <c r="W167" i="5" s="1"/>
  <c r="X135" i="5" a="1"/>
  <c r="X135" i="5" s="1"/>
  <c r="W97" i="5" a="1"/>
  <c r="W97" i="5" s="1"/>
  <c r="Z78" i="5" a="1"/>
  <c r="Z78" i="5" s="1"/>
  <c r="Z67" i="5" a="1"/>
  <c r="Z67" i="5" s="1"/>
  <c r="W11" i="5" a="1"/>
  <c r="W11" i="5" s="1"/>
  <c r="Z222" i="5" a="1"/>
  <c r="Z222" i="5" s="1"/>
  <c r="X146" i="5" a="1"/>
  <c r="X146" i="5" s="1"/>
  <c r="Y114" i="5" a="1"/>
  <c r="Y114" i="5" s="1"/>
  <c r="Y300" i="5" a="1"/>
  <c r="Y300" i="5" s="1"/>
  <c r="Y282" i="5" a="1"/>
  <c r="Y282" i="5" s="1"/>
  <c r="X266" i="5" a="1"/>
  <c r="X266" i="5" s="1"/>
  <c r="W256" i="5" a="1"/>
  <c r="W256" i="5" s="1"/>
  <c r="Z209" i="5" a="1"/>
  <c r="Z209" i="5" s="1"/>
  <c r="Z193" i="5" a="1"/>
  <c r="Z193" i="5" s="1"/>
  <c r="Y174" i="5" a="1"/>
  <c r="Y174" i="5" s="1"/>
  <c r="X140" i="5" a="1"/>
  <c r="X140" i="5" s="1"/>
  <c r="Z115" i="5" a="1"/>
  <c r="Z115" i="5" s="1"/>
  <c r="X74" i="5" a="1"/>
  <c r="X74" i="5" s="1"/>
  <c r="X55" i="5" a="1"/>
  <c r="X55" i="5" s="1"/>
  <c r="Z47" i="5" a="1"/>
  <c r="Z47" i="5" s="1"/>
  <c r="Y27" i="5" a="1"/>
  <c r="Y27" i="5" s="1"/>
  <c r="W14" i="5" a="1"/>
  <c r="W14" i="5" s="1"/>
  <c r="W244" i="5" a="1"/>
  <c r="W244" i="5" s="1"/>
  <c r="Y180" i="5" a="1"/>
  <c r="Y180" i="5" s="1"/>
  <c r="X289" i="5" a="1"/>
  <c r="X289" i="5" s="1"/>
  <c r="W241" i="5" a="1"/>
  <c r="W241" i="5" s="1"/>
  <c r="Z228" i="5" a="1"/>
  <c r="Z228" i="5" s="1"/>
  <c r="Y215" i="5" a="1"/>
  <c r="Y215" i="5" s="1"/>
  <c r="W168" i="5" a="1"/>
  <c r="W168" i="5" s="1"/>
  <c r="Z158" i="5" a="1"/>
  <c r="Z158" i="5" s="1"/>
  <c r="W147" i="5" a="1"/>
  <c r="W147" i="5" s="1"/>
  <c r="X136" i="5" a="1"/>
  <c r="X136" i="5" s="1"/>
  <c r="Z111" i="5" a="1"/>
  <c r="Z111" i="5" s="1"/>
  <c r="Y96" i="5" a="1"/>
  <c r="Y96" i="5" s="1"/>
  <c r="Y70" i="5" a="1"/>
  <c r="Y70" i="5" s="1"/>
  <c r="W6" i="5" a="1"/>
  <c r="W6" i="5" s="1"/>
  <c r="X225" i="5" a="1"/>
  <c r="X225" i="5" s="1"/>
  <c r="W163" i="5" a="1"/>
  <c r="W163" i="5" s="1"/>
  <c r="Z284" i="5" a="1"/>
  <c r="Z284" i="5" s="1"/>
  <c r="W238" i="5" a="1"/>
  <c r="W238" i="5" s="1"/>
  <c r="Z285" i="5" a="1"/>
  <c r="Z285" i="5" s="1"/>
  <c r="Y269" i="5" a="1"/>
  <c r="Y269" i="5" s="1"/>
  <c r="Z261" i="5" a="1"/>
  <c r="Z261" i="5" s="1"/>
  <c r="Y247" i="5" a="1"/>
  <c r="Y247" i="5" s="1"/>
  <c r="Z213" i="5" a="1"/>
  <c r="Z213" i="5" s="1"/>
  <c r="W198" i="5" a="1"/>
  <c r="W198" i="5" s="1"/>
  <c r="W177" i="5" a="1"/>
  <c r="W177" i="5" s="1"/>
  <c r="W169" i="5" a="1"/>
  <c r="W169" i="5" s="1"/>
  <c r="Y116" i="5" a="1"/>
  <c r="Y116" i="5" s="1"/>
  <c r="Y62" i="5" a="1"/>
  <c r="Y62" i="5" s="1"/>
  <c r="X52" i="5" a="1"/>
  <c r="X52" i="5" s="1"/>
  <c r="W42" i="5" a="1"/>
  <c r="W42" i="5" s="1"/>
  <c r="X22" i="5" a="1"/>
  <c r="X22" i="5" s="1"/>
  <c r="W299" i="5" a="1"/>
  <c r="W299" i="5" s="1"/>
  <c r="X231" i="5" a="1"/>
  <c r="X231" i="5" s="1"/>
  <c r="W159" i="5" a="1"/>
  <c r="W159" i="5" s="1"/>
  <c r="W131" i="5" a="1"/>
  <c r="W131" i="5" s="1"/>
  <c r="X93" i="5" a="1"/>
  <c r="X93" i="5" s="1"/>
  <c r="X73" i="5" a="1"/>
  <c r="X73" i="5" s="1"/>
  <c r="W40" i="5" a="1"/>
  <c r="W40" i="5" s="1"/>
  <c r="Y5" i="5" a="1"/>
  <c r="Y5" i="5" s="1"/>
  <c r="Y182" i="5" a="1"/>
  <c r="Y182" i="5" s="1"/>
  <c r="W137" i="5" a="1"/>
  <c r="W137" i="5" s="1"/>
  <c r="Y107" i="5" a="1"/>
  <c r="Y107" i="5" s="1"/>
  <c r="Z293" i="5" a="1"/>
  <c r="Z293" i="5" s="1"/>
  <c r="Y280" i="5" a="1"/>
  <c r="Y280" i="5" s="1"/>
  <c r="W264" i="5" a="1"/>
  <c r="W264" i="5" s="1"/>
  <c r="W248" i="5" a="1"/>
  <c r="W248" i="5" s="1"/>
  <c r="Y203" i="5" a="1"/>
  <c r="Y203" i="5" s="1"/>
  <c r="Y191" i="5" a="1"/>
  <c r="Y191" i="5" s="1"/>
  <c r="Y172" i="5" a="1"/>
  <c r="Y172" i="5" s="1"/>
  <c r="W129" i="5" a="1"/>
  <c r="W129" i="5" s="1"/>
  <c r="W108" i="5" a="1"/>
  <c r="W108" i="5" s="1"/>
  <c r="W65" i="5" a="1"/>
  <c r="W65" i="5" s="1"/>
  <c r="X53" i="5" a="1"/>
  <c r="X53" i="5" s="1"/>
  <c r="Z45" i="5" a="1"/>
  <c r="Z45" i="5" s="1"/>
  <c r="Y23" i="5" a="1"/>
  <c r="Y23" i="5" s="1"/>
  <c r="W5" i="5" a="1"/>
  <c r="W5" i="5" s="1"/>
  <c r="Z227" i="5" a="1"/>
  <c r="Z227" i="5" s="1"/>
  <c r="W161" i="5" a="1"/>
  <c r="W161" i="5" s="1"/>
  <c r="Y278" i="5" a="1"/>
  <c r="Y278" i="5" s="1"/>
  <c r="W240" i="5" a="1"/>
  <c r="W240" i="5" s="1"/>
  <c r="W223" i="5" a="1"/>
  <c r="W223" i="5" s="1"/>
  <c r="W189" i="5" a="1"/>
  <c r="W189" i="5" s="1"/>
  <c r="W166" i="5" a="1"/>
  <c r="W166" i="5" s="1"/>
  <c r="Z156" i="5" a="1"/>
  <c r="Z156" i="5" s="1"/>
  <c r="W145" i="5" a="1"/>
  <c r="W145" i="5" s="1"/>
  <c r="Y130" i="5" a="1"/>
  <c r="Y130" i="5" s="1"/>
  <c r="Y109" i="5" a="1"/>
  <c r="Y109" i="5" s="1"/>
  <c r="Y94" i="5" a="1"/>
  <c r="Y94" i="5" s="1"/>
  <c r="Y68" i="5" a="1"/>
  <c r="Y68" i="5" s="1"/>
  <c r="W12" i="5" a="1"/>
  <c r="W12" i="5" s="1"/>
  <c r="X297" i="5" a="1"/>
  <c r="X297" i="5" s="1"/>
  <c r="Z216" i="5" a="1"/>
  <c r="Z216" i="5" s="1"/>
  <c r="X150" i="5" a="1"/>
  <c r="X150" i="5" s="1"/>
  <c r="Y276" i="5" a="1"/>
  <c r="Y276" i="5" s="1"/>
  <c r="W301" i="5" a="1"/>
  <c r="W301" i="5" s="1"/>
  <c r="Z279" i="5" a="1"/>
  <c r="Z279" i="5" s="1"/>
  <c r="Z218" i="5" a="1"/>
  <c r="Z218" i="5" s="1"/>
  <c r="X148" i="5" a="1"/>
  <c r="X148" i="5" s="1"/>
  <c r="X123" i="5" a="1"/>
  <c r="X123" i="5" s="1"/>
  <c r="Y86" i="5" a="1"/>
  <c r="Y86" i="5" s="1"/>
  <c r="Z71" i="5" a="1"/>
  <c r="Z71" i="5" s="1"/>
  <c r="X31" i="5" a="1"/>
  <c r="X31" i="5" s="1"/>
  <c r="Z275" i="5" a="1"/>
  <c r="Z275" i="5" s="1"/>
  <c r="W165" i="5" a="1"/>
  <c r="W165" i="5" s="1"/>
  <c r="W133" i="5" a="1"/>
  <c r="W133" i="5" s="1"/>
  <c r="Z101" i="5" a="1"/>
  <c r="Z101" i="5" s="1"/>
  <c r="X291" i="5" a="1"/>
  <c r="X291" i="5" s="1"/>
  <c r="Y270" i="5" a="1"/>
  <c r="Y270" i="5" s="1"/>
  <c r="W262" i="5" a="1"/>
  <c r="W262" i="5" s="1"/>
  <c r="Z201" i="5" a="1"/>
  <c r="Z201" i="5" s="1"/>
  <c r="Y178" i="5" a="1"/>
  <c r="Y178" i="5" s="1"/>
  <c r="Y170" i="5" a="1"/>
  <c r="Y170" i="5" s="1"/>
  <c r="Y124" i="5" a="1"/>
  <c r="Y124" i="5" s="1"/>
  <c r="W93" i="5" a="1"/>
  <c r="W93" i="5" s="1"/>
  <c r="W61" i="5" a="1"/>
  <c r="W61" i="5" s="1"/>
  <c r="Z51" i="5" a="1"/>
  <c r="Z51" i="5" s="1"/>
  <c r="Z43" i="5" a="1"/>
  <c r="Z43" i="5" s="1"/>
  <c r="Y19" i="5" a="1"/>
  <c r="Y19" i="5" s="1"/>
  <c r="X286" i="5" a="1"/>
  <c r="X286" i="5" s="1"/>
  <c r="Z220" i="5" a="1"/>
  <c r="Z220" i="5" s="1"/>
  <c r="Y139" i="5" a="1"/>
  <c r="Y139" i="5" s="1"/>
  <c r="Y274" i="5" a="1"/>
  <c r="Y274" i="5" s="1"/>
  <c r="X234" i="5" a="1"/>
  <c r="X234" i="5" s="1"/>
  <c r="X221" i="5" a="1"/>
  <c r="X221" i="5" s="1"/>
  <c r="W181" i="5" a="1"/>
  <c r="W181" i="5" s="1"/>
  <c r="W164" i="5" a="1"/>
  <c r="W164" i="5" s="1"/>
  <c r="Y153" i="5" a="1"/>
  <c r="Y153" i="5" s="1"/>
  <c r="Y143" i="5" a="1"/>
  <c r="Y143" i="5" s="1"/>
  <c r="W125" i="5" a="1"/>
  <c r="W125" i="5" s="1"/>
  <c r="Y106" i="5" a="1"/>
  <c r="Y106" i="5" s="1"/>
  <c r="W85" i="5" a="1"/>
  <c r="W85" i="5" s="1"/>
  <c r="W39" i="5" a="1"/>
  <c r="W39" i="5" s="1"/>
  <c r="W10" i="5" a="1"/>
  <c r="W10" i="5" s="1"/>
  <c r="Y251" i="5" a="1"/>
  <c r="Y251" i="5" s="1"/>
  <c r="Y185" i="5" a="1"/>
  <c r="Y185" i="5" s="1"/>
  <c r="X298" i="5" a="1"/>
  <c r="X298" i="5" s="1"/>
  <c r="Z271" i="5" a="1"/>
  <c r="Z271" i="5" s="1"/>
  <c r="Z292" i="5" a="1"/>
  <c r="Z292" i="5" s="1"/>
  <c r="Z281" i="5" a="1"/>
  <c r="Z281" i="5" s="1"/>
  <c r="Y259" i="5" a="1"/>
  <c r="Y259" i="5" s="1"/>
  <c r="Y241" i="5" a="1"/>
  <c r="Y241" i="5" s="1"/>
  <c r="W187" i="5" a="1"/>
  <c r="W187" i="5" s="1"/>
  <c r="W143" i="5" a="1"/>
  <c r="W143" i="5" s="1"/>
  <c r="Y92" i="5" a="1"/>
  <c r="Y92" i="5" s="1"/>
  <c r="Y50" i="5" a="1"/>
  <c r="Y50" i="5" s="1"/>
  <c r="Y255" i="5" a="1"/>
  <c r="Y255" i="5" s="1"/>
  <c r="Z210" i="5" a="1"/>
  <c r="Z210" i="5" s="1"/>
  <c r="W175" i="5" a="1"/>
  <c r="W175" i="5" s="1"/>
  <c r="Y88" i="5" a="1"/>
  <c r="Y88" i="5" s="1"/>
  <c r="Y48" i="5" a="1"/>
  <c r="Y48" i="5" s="1"/>
  <c r="Y20" i="5" a="1"/>
  <c r="Y20" i="5" s="1"/>
  <c r="Y267" i="5" a="1"/>
  <c r="Y267" i="5" s="1"/>
  <c r="W206" i="5" a="1"/>
  <c r="W206" i="5" s="1"/>
  <c r="W173" i="5" a="1"/>
  <c r="W173" i="5" s="1"/>
  <c r="Y128" i="5" a="1"/>
  <c r="Y128" i="5" s="1"/>
  <c r="X58" i="5" a="1"/>
  <c r="X58" i="5" s="1"/>
  <c r="X30" i="5" a="1"/>
  <c r="X30" i="5" s="1"/>
  <c r="X18" i="5" a="1"/>
  <c r="X18" i="5" s="1"/>
  <c r="X283" i="5" a="1"/>
  <c r="X283" i="5" s="1"/>
  <c r="Z265" i="5" a="1"/>
  <c r="Z265" i="5" s="1"/>
  <c r="W246" i="5" a="1"/>
  <c r="W246" i="5" s="1"/>
  <c r="W194" i="5" a="1"/>
  <c r="W194" i="5" s="1"/>
  <c r="Z154" i="5" a="1"/>
  <c r="Z154" i="5" s="1"/>
  <c r="Y126" i="5" a="1"/>
  <c r="Y126" i="5" s="1"/>
  <c r="X56" i="5" a="1"/>
  <c r="X56" i="5" s="1"/>
  <c r="X26" i="5" a="1"/>
  <c r="X26" i="5" s="1"/>
  <c r="X6" i="5" a="1"/>
  <c r="X6" i="5" s="1"/>
  <c r="X14" i="5" a="1"/>
  <c r="X14" i="5" s="1"/>
  <c r="W32" i="5" a="1"/>
  <c r="W32" i="5" s="1"/>
  <c r="W37" i="5" a="1"/>
  <c r="W37" i="5" s="1"/>
  <c r="Y26" i="5" a="1"/>
  <c r="Y26" i="5" s="1"/>
  <c r="Y33" i="5" a="1"/>
  <c r="Y33" i="5" s="1"/>
  <c r="Y49" i="5" a="1"/>
  <c r="Y49" i="5" s="1"/>
  <c r="W52" i="5" a="1"/>
  <c r="W52" i="5" s="1"/>
  <c r="Z34" i="5" a="1"/>
  <c r="Z34" i="5" s="1"/>
  <c r="Y45" i="5" a="1"/>
  <c r="Y45" i="5" s="1"/>
  <c r="W68" i="5" a="1"/>
  <c r="W68" i="5" s="1"/>
  <c r="W77" i="5" a="1"/>
  <c r="W77" i="5" s="1"/>
  <c r="Y76" i="5" a="1"/>
  <c r="Y76" i="5" s="1"/>
  <c r="Y73" i="5" a="1"/>
  <c r="Y73" i="5" s="1"/>
  <c r="X105" i="5" a="1"/>
  <c r="X105" i="5" s="1"/>
  <c r="X109" i="5" a="1"/>
  <c r="X109" i="5" s="1"/>
  <c r="X115" i="5" a="1"/>
  <c r="X115" i="5" s="1"/>
  <c r="X121" i="5" a="1"/>
  <c r="X121" i="5" s="1"/>
  <c r="Z79" i="5" a="1"/>
  <c r="Z79" i="5" s="1"/>
  <c r="X128" i="5" a="1"/>
  <c r="X128" i="5" s="1"/>
  <c r="Y98" i="5" a="1"/>
  <c r="Y98" i="5" s="1"/>
  <c r="Y72" i="5" a="1"/>
  <c r="Y72" i="5" s="1"/>
  <c r="W148" i="5" a="1"/>
  <c r="W148" i="5" s="1"/>
  <c r="X174" i="5" a="1"/>
  <c r="X174" i="5" s="1"/>
  <c r="Y156" i="5" a="1"/>
  <c r="Y156" i="5" s="1"/>
  <c r="Z174" i="5" a="1"/>
  <c r="Z174" i="5" s="1"/>
  <c r="Z187" i="5" a="1"/>
  <c r="Z187" i="5" s="1"/>
  <c r="X200" i="5" a="1"/>
  <c r="X200" i="5" s="1"/>
  <c r="X154" i="5" a="1"/>
  <c r="X154" i="5" s="1"/>
  <c r="Y164" i="5" a="1"/>
  <c r="Y164" i="5" s="1"/>
  <c r="Y196" i="5" a="1"/>
  <c r="Y196" i="5" s="1"/>
  <c r="W229" i="5" a="1"/>
  <c r="W229" i="5" s="1"/>
  <c r="X212" i="5" a="1"/>
  <c r="X212" i="5" s="1"/>
  <c r="X220" i="5" a="1"/>
  <c r="X220" i="5" s="1"/>
  <c r="Y235" i="5" a="1"/>
  <c r="Y235" i="5" s="1"/>
  <c r="Z247" i="5" a="1"/>
  <c r="Z247" i="5" s="1"/>
  <c r="Z260" i="5" a="1"/>
  <c r="Z260" i="5" s="1"/>
  <c r="X230" i="5" a="1"/>
  <c r="X230" i="5" s="1"/>
  <c r="Y264" i="5" a="1"/>
  <c r="Y264" i="5" s="1"/>
  <c r="Z12" i="5" a="1"/>
  <c r="Z12" i="5" s="1"/>
  <c r="X8" i="5" a="1"/>
  <c r="X8" i="5" s="1"/>
  <c r="X12" i="5" a="1"/>
  <c r="X12" i="5" s="1"/>
  <c r="X16" i="5" a="1"/>
  <c r="X16" i="5" s="1"/>
  <c r="Y31" i="5" a="1"/>
  <c r="Y31" i="5" s="1"/>
  <c r="Z19" i="5" a="1"/>
  <c r="Z19" i="5" s="1"/>
  <c r="Y22" i="5" a="1"/>
  <c r="Y22" i="5" s="1"/>
  <c r="Y30" i="5" a="1"/>
  <c r="Y30" i="5" s="1"/>
  <c r="Z26" i="5" a="1"/>
  <c r="Z26" i="5" s="1"/>
  <c r="Z32" i="5" a="1"/>
  <c r="Z32" i="5" s="1"/>
  <c r="W36" i="5" a="1"/>
  <c r="W36" i="5" s="1"/>
  <c r="W46" i="5" a="1"/>
  <c r="W46" i="5" s="1"/>
  <c r="X33" i="5" a="1"/>
  <c r="X33" i="5" s="1"/>
  <c r="X43" i="5" a="1"/>
  <c r="X43" i="5" s="1"/>
  <c r="W51" i="5" a="1"/>
  <c r="W51" i="5" s="1"/>
  <c r="X41" i="5" a="1"/>
  <c r="X41" i="5" s="1"/>
  <c r="W49" i="5" a="1"/>
  <c r="W49" i="5" s="1"/>
  <c r="W55" i="5" a="1"/>
  <c r="W55" i="5" s="1"/>
  <c r="X47" i="5" a="1"/>
  <c r="X47" i="5" s="1"/>
  <c r="Y53" i="5" a="1"/>
  <c r="Y53" i="5" s="1"/>
  <c r="Y34" i="5" a="1"/>
  <c r="Y34" i="5" s="1"/>
  <c r="W38" i="5" a="1"/>
  <c r="W38" i="5" s="1"/>
  <c r="W45" i="5" a="1"/>
  <c r="W45" i="5" s="1"/>
  <c r="Y58" i="5" a="1"/>
  <c r="Y58" i="5" s="1"/>
  <c r="Y65" i="5" a="1"/>
  <c r="Y65" i="5" s="1"/>
  <c r="Y71" i="5" a="1"/>
  <c r="Y71" i="5" s="1"/>
  <c r="Z74" i="5" a="1"/>
  <c r="Z74" i="5" s="1"/>
  <c r="Y78" i="5" a="1"/>
  <c r="Y78" i="5" s="1"/>
  <c r="Y93" i="5" a="1"/>
  <c r="Y93" i="5" s="1"/>
  <c r="Y69" i="5" a="1"/>
  <c r="Y69" i="5" s="1"/>
  <c r="X252" i="5" a="1"/>
  <c r="X252" i="5" s="1"/>
  <c r="Z259" i="5" a="1"/>
  <c r="Z259" i="5" s="1"/>
  <c r="X268" i="5" a="1"/>
  <c r="X268" i="5" s="1"/>
  <c r="W276" i="5" a="1"/>
  <c r="W276" i="5" s="1"/>
  <c r="Y226" i="5" a="1"/>
  <c r="Y226" i="5" s="1"/>
  <c r="W236" i="5" a="1"/>
  <c r="W236" i="5" s="1"/>
  <c r="Z273" i="5" a="1"/>
  <c r="Z273" i="5" s="1"/>
  <c r="W279" i="5" a="1"/>
  <c r="W279" i="5" s="1"/>
  <c r="Y286" i="5" a="1"/>
  <c r="Y286" i="5" s="1"/>
  <c r="Z290" i="5" a="1"/>
  <c r="Z290" i="5" s="1"/>
  <c r="Y294" i="5" a="1"/>
  <c r="Y294" i="5" s="1"/>
  <c r="Z298" i="5" a="1"/>
  <c r="Z298" i="5" s="1"/>
  <c r="Y299" i="5" a="1"/>
  <c r="Y299" i="5" s="1"/>
  <c r="Y283" i="5" a="1"/>
  <c r="Y283" i="5" s="1"/>
  <c r="Z287" i="5" a="1"/>
  <c r="Z287" i="5" s="1"/>
  <c r="W292" i="5" a="1"/>
  <c r="W292" i="5" s="1"/>
  <c r="Y289" i="5" a="1"/>
  <c r="Y289" i="5" s="1"/>
  <c r="W298" i="5" a="1"/>
  <c r="W298" i="5" s="1"/>
  <c r="W295" i="5" a="1"/>
  <c r="W295" i="5" s="1"/>
  <c r="Y273" i="5" a="1"/>
  <c r="Y273" i="5" s="1"/>
  <c r="X277" i="5" a="1"/>
  <c r="X277" i="5" s="1"/>
  <c r="W288" i="5" a="1"/>
  <c r="W288" i="5" s="1"/>
  <c r="Y11" i="5" a="1"/>
  <c r="Y11" i="5" s="1"/>
  <c r="X5" i="5" a="1"/>
  <c r="X5" i="5" s="1"/>
  <c r="X68" i="5" a="1"/>
  <c r="X68" i="5" s="1"/>
  <c r="X48" i="5" a="1"/>
  <c r="X48" i="5" s="1"/>
  <c r="Z55" i="5" a="1"/>
  <c r="Z55" i="5" s="1"/>
  <c r="Z70" i="5" a="1"/>
  <c r="Z70" i="5" s="1"/>
  <c r="X9" i="5" a="1"/>
  <c r="X9" i="5" s="1"/>
  <c r="Y44" i="5" a="1"/>
  <c r="Y44" i="5" s="1"/>
  <c r="Z97" i="5" a="1"/>
  <c r="Z97" i="5" s="1"/>
  <c r="X108" i="5" a="1"/>
  <c r="X108" i="5" s="1"/>
  <c r="Y21" i="5" a="1"/>
  <c r="Y21" i="5" s="1"/>
  <c r="X37" i="5" a="1"/>
  <c r="X37" i="5" s="1"/>
  <c r="Y91" i="5" a="1"/>
  <c r="Y91" i="5" s="1"/>
  <c r="Y7" i="5" a="1"/>
  <c r="Y7" i="5" s="1"/>
  <c r="X29" i="5" a="1"/>
  <c r="X29" i="5" s="1"/>
  <c r="Z36" i="5" a="1"/>
  <c r="Z36" i="5" s="1"/>
  <c r="Z59" i="5" a="1"/>
  <c r="Z59" i="5" s="1"/>
  <c r="Z76" i="5" a="1"/>
  <c r="Z76" i="5" s="1"/>
  <c r="W88" i="5" a="1"/>
  <c r="W88" i="5" s="1"/>
  <c r="W96" i="5" a="1"/>
  <c r="W96" i="5" s="1"/>
  <c r="W106" i="5" a="1"/>
  <c r="W106" i="5" s="1"/>
  <c r="Y28" i="5" a="1"/>
  <c r="Y28" i="5" s="1"/>
  <c r="Z60" i="5" a="1"/>
  <c r="Z60" i="5" s="1"/>
  <c r="W63" i="5" a="1"/>
  <c r="W63" i="5" s="1"/>
  <c r="Y64" i="5" a="1"/>
  <c r="Y64" i="5" s="1"/>
  <c r="Z105" i="5" a="1"/>
  <c r="Z105" i="5" s="1"/>
  <c r="X110" i="5" a="1"/>
  <c r="X110" i="5" s="1"/>
  <c r="X129" i="5" a="1"/>
  <c r="X129" i="5" s="1"/>
  <c r="Z102" i="5" a="1"/>
  <c r="Z102" i="5" s="1"/>
  <c r="Z121" i="5" a="1"/>
  <c r="Z121" i="5" s="1"/>
  <c r="Y129" i="5" a="1"/>
  <c r="Y129" i="5" s="1"/>
  <c r="Z142" i="5" a="1"/>
  <c r="Z142" i="5" s="1"/>
  <c r="Z151" i="5" a="1"/>
  <c r="Z151" i="5" s="1"/>
  <c r="X157" i="5" a="1"/>
  <c r="X157" i="5" s="1"/>
  <c r="X170" i="5" a="1"/>
  <c r="X170" i="5" s="1"/>
  <c r="X177" i="5" a="1"/>
  <c r="X177" i="5" s="1"/>
  <c r="Z195" i="5" a="1"/>
  <c r="Z195" i="5" s="1"/>
  <c r="Z211" i="5" a="1"/>
  <c r="Z211" i="5" s="1"/>
  <c r="X118" i="5" a="1"/>
  <c r="X118" i="5" s="1"/>
  <c r="Y141" i="5" a="1"/>
  <c r="Y141" i="5" s="1"/>
  <c r="Y157" i="5" a="1"/>
  <c r="Y157" i="5" s="1"/>
  <c r="Y165" i="5" a="1"/>
  <c r="Y165" i="5" s="1"/>
  <c r="Y169" i="5" a="1"/>
  <c r="Y169" i="5" s="1"/>
  <c r="Y177" i="5" a="1"/>
  <c r="Y177" i="5" s="1"/>
  <c r="Y127" i="5" a="1"/>
  <c r="Y127" i="5" s="1"/>
  <c r="X188" i="5" a="1"/>
  <c r="X188" i="5" s="1"/>
  <c r="W192" i="5" a="1"/>
  <c r="W192" i="5" s="1"/>
  <c r="Y201" i="5" a="1"/>
  <c r="Y201" i="5" s="1"/>
  <c r="Z208" i="5" a="1"/>
  <c r="Z208" i="5" s="1"/>
  <c r="W219" i="5" a="1"/>
  <c r="W219" i="5" s="1"/>
  <c r="W225" i="5" a="1"/>
  <c r="W225" i="5" s="1"/>
  <c r="Y227" i="5" a="1"/>
  <c r="Y227" i="5" s="1"/>
  <c r="X247" i="5" a="1"/>
  <c r="X247" i="5" s="1"/>
  <c r="X263" i="5" a="1"/>
  <c r="X263" i="5" s="1"/>
  <c r="Z272" i="5" a="1"/>
  <c r="Z272" i="5" s="1"/>
  <c r="X280" i="5" a="1"/>
  <c r="X280" i="5" s="1"/>
  <c r="Z301" i="5" a="1"/>
  <c r="Z301" i="5" s="1"/>
  <c r="X197" i="5" a="1"/>
  <c r="X197" i="5" s="1"/>
  <c r="Z204" i="5" a="1"/>
  <c r="Z204" i="5" s="1"/>
  <c r="X219" i="5" a="1"/>
  <c r="X219" i="5" s="1"/>
  <c r="Z223" i="5" a="1"/>
  <c r="Z223" i="5" s="1"/>
  <c r="Y229" i="5" a="1"/>
  <c r="Y229" i="5" s="1"/>
  <c r="Y237" i="5" a="1"/>
  <c r="Y237" i="5" s="1"/>
  <c r="W270" i="5" a="1"/>
  <c r="W270" i="5" s="1"/>
  <c r="W278" i="5" a="1"/>
  <c r="W278" i="5" s="1"/>
  <c r="X226" i="5" a="1"/>
  <c r="X226" i="5" s="1"/>
  <c r="Y271" i="5" a="1"/>
  <c r="Y271" i="5" s="1"/>
  <c r="Z277" i="5" a="1"/>
  <c r="Z277" i="5" s="1"/>
  <c r="Y285" i="5" a="1"/>
  <c r="Y285" i="5" s="1"/>
  <c r="X287" i="5" a="1"/>
  <c r="X287" i="5" s="1"/>
  <c r="Y293" i="5" a="1"/>
  <c r="Y293" i="5" s="1"/>
  <c r="X295" i="5" a="1"/>
  <c r="X295" i="5" s="1"/>
  <c r="W302" i="5" a="1"/>
  <c r="W302" i="5" s="1"/>
  <c r="Z300" i="5" a="1"/>
  <c r="Z300" i="5" s="1"/>
  <c r="Y275" i="5" a="1"/>
  <c r="Y275" i="5" s="1"/>
  <c r="Y281" i="5" a="1"/>
  <c r="Y281" i="5" s="1"/>
  <c r="W283" i="5" a="1"/>
  <c r="W283" i="5" s="1"/>
  <c r="Z288" i="5" a="1"/>
  <c r="Z288" i="5" s="1"/>
  <c r="Y292" i="5" a="1"/>
  <c r="Y292" i="5" s="1"/>
  <c r="W289" i="5" a="1"/>
  <c r="W289" i="5" s="1"/>
  <c r="Y298" i="5" a="1"/>
  <c r="Y298" i="5" s="1"/>
  <c r="W290" i="5" a="1"/>
  <c r="W290" i="5" s="1"/>
  <c r="X273" i="5" a="1"/>
  <c r="X273" i="5" s="1"/>
  <c r="W277" i="5" a="1"/>
  <c r="W277" i="5" s="1"/>
  <c r="Y288" i="5" a="1"/>
  <c r="Y288" i="5" s="1"/>
  <c r="Y13" i="5" a="1"/>
  <c r="Y13" i="5" s="1"/>
  <c r="Z11" i="5" a="1"/>
  <c r="Z11" i="5" s="1"/>
  <c r="Z24" i="5" a="1"/>
  <c r="Z24" i="5" s="1"/>
  <c r="Y39" i="5" a="1"/>
  <c r="Y39" i="5" s="1"/>
  <c r="X42" i="5" a="1"/>
  <c r="X42" i="5" s="1"/>
  <c r="X70" i="5" a="1"/>
  <c r="X70" i="5" s="1"/>
  <c r="X46" i="5" a="1"/>
  <c r="X46" i="5" s="1"/>
  <c r="W9" i="5" a="1"/>
  <c r="W9" i="5" s="1"/>
  <c r="X44" i="5" a="1"/>
  <c r="X44" i="5" s="1"/>
  <c r="Z81" i="5" a="1"/>
  <c r="Z81" i="5" s="1"/>
  <c r="X85" i="5" a="1"/>
  <c r="X85" i="5" s="1"/>
  <c r="Z89" i="5" a="1"/>
  <c r="Z89" i="5" s="1"/>
  <c r="X99" i="5" a="1"/>
  <c r="X99" i="5" s="1"/>
  <c r="Z114" i="5" a="1"/>
  <c r="Z114" i="5" s="1"/>
  <c r="X124" i="5" a="1"/>
  <c r="X124" i="5" s="1"/>
  <c r="X21" i="5" a="1"/>
  <c r="X21" i="5" s="1"/>
  <c r="Y99" i="5" a="1"/>
  <c r="Y99" i="5" s="1"/>
  <c r="X7" i="5" a="1"/>
  <c r="X7" i="5" s="1"/>
  <c r="W29" i="5" a="1"/>
  <c r="W29" i="5" s="1"/>
  <c r="X36" i="5" a="1"/>
  <c r="X36" i="5" s="1"/>
  <c r="W59" i="5" a="1"/>
  <c r="W59" i="5" s="1"/>
  <c r="X76" i="5" a="1"/>
  <c r="X76" i="5" s="1"/>
  <c r="W84" i="5" a="1"/>
  <c r="W84" i="5" s="1"/>
  <c r="X89" i="5" a="1"/>
  <c r="X89" i="5" s="1"/>
  <c r="X97" i="5" a="1"/>
  <c r="X97" i="5" s="1"/>
  <c r="X60" i="5" a="1"/>
  <c r="X60" i="5" s="1"/>
  <c r="Z64" i="5" a="1"/>
  <c r="Z64" i="5" s="1"/>
  <c r="Y105" i="5" a="1"/>
  <c r="Y105" i="5" s="1"/>
  <c r="W110" i="5" a="1"/>
  <c r="W110" i="5" s="1"/>
  <c r="X159" i="5" a="1"/>
  <c r="X159" i="5" s="1"/>
  <c r="X171" i="5" a="1"/>
  <c r="X171" i="5" s="1"/>
  <c r="X102" i="5" a="1"/>
  <c r="X102" i="5" s="1"/>
  <c r="Y121" i="5" a="1"/>
  <c r="Y121" i="5" s="1"/>
  <c r="Z143" i="5" a="1"/>
  <c r="Z143" i="5" s="1"/>
  <c r="Z161" i="5" a="1"/>
  <c r="Z161" i="5" s="1"/>
  <c r="X165" i="5" a="1"/>
  <c r="X165" i="5" s="1"/>
  <c r="W174" i="5" a="1"/>
  <c r="W174" i="5" s="1"/>
  <c r="Z199" i="5" a="1"/>
  <c r="Z199" i="5" s="1"/>
  <c r="Z215" i="5" a="1"/>
  <c r="Z215" i="5" s="1"/>
  <c r="Z113" i="5" a="1"/>
  <c r="Z113" i="5" s="1"/>
  <c r="W118" i="5" a="1"/>
  <c r="W118" i="5" s="1"/>
  <c r="Y147" i="5" a="1"/>
  <c r="Y147" i="5" s="1"/>
  <c r="W127" i="5" a="1"/>
  <c r="W127" i="5" s="1"/>
  <c r="Y188" i="5" a="1"/>
  <c r="Y188" i="5" s="1"/>
  <c r="W208" i="5" a="1"/>
  <c r="W208" i="5" s="1"/>
  <c r="X213" i="5" a="1"/>
  <c r="X213" i="5" s="1"/>
  <c r="Y225" i="5" a="1"/>
  <c r="Y225" i="5" s="1"/>
  <c r="Z232" i="5" a="1"/>
  <c r="Z232" i="5" s="1"/>
  <c r="Z238" i="5" a="1"/>
  <c r="Z238" i="5" s="1"/>
  <c r="Z254" i="5" a="1"/>
  <c r="Z254" i="5" s="1"/>
  <c r="Z269" i="5" a="1"/>
  <c r="Z269" i="5" s="1"/>
  <c r="W197" i="5" a="1"/>
  <c r="W197" i="5" s="1"/>
  <c r="W204" i="5" a="1"/>
  <c r="W204" i="5" s="1"/>
  <c r="Y223" i="5" a="1"/>
  <c r="Y223" i="5" s="1"/>
  <c r="Z234" i="5" a="1"/>
  <c r="Z234" i="5" s="1"/>
  <c r="Y186" i="5" a="1"/>
  <c r="Y186" i="5" s="1"/>
  <c r="W105" i="5" a="1"/>
  <c r="W105" i="5" s="1"/>
  <c r="W107" i="5" a="1"/>
  <c r="W107" i="5" s="1"/>
  <c r="W109" i="5" a="1"/>
  <c r="W109" i="5" s="1"/>
  <c r="W111" i="5" a="1"/>
  <c r="W111" i="5" s="1"/>
  <c r="W113" i="5" a="1"/>
  <c r="W113" i="5" s="1"/>
  <c r="W115" i="5" a="1"/>
  <c r="W115" i="5" s="1"/>
  <c r="W117" i="5" a="1"/>
  <c r="W117" i="5" s="1"/>
  <c r="W119" i="5" a="1"/>
  <c r="W119" i="5" s="1"/>
  <c r="W121" i="5" a="1"/>
  <c r="W121" i="5" s="1"/>
  <c r="X125" i="5" a="1"/>
  <c r="X125" i="5" s="1"/>
  <c r="X79" i="5" a="1"/>
  <c r="X79" i="5" s="1"/>
  <c r="Y87" i="5" a="1"/>
  <c r="Y87" i="5" s="1"/>
  <c r="Y95" i="5" a="1"/>
  <c r="Y95" i="5" s="1"/>
  <c r="Y125" i="5" a="1"/>
  <c r="Y125" i="5" s="1"/>
  <c r="Y134" i="5" a="1"/>
  <c r="Y134" i="5" s="1"/>
  <c r="Y138" i="5" a="1"/>
  <c r="Y138" i="5" s="1"/>
  <c r="Y142" i="5" a="1"/>
  <c r="Y142" i="5" s="1"/>
  <c r="Y146" i="5" a="1"/>
  <c r="Y146" i="5" s="1"/>
  <c r="Y150" i="5" a="1"/>
  <c r="Y150" i="5" s="1"/>
  <c r="Z90" i="5" a="1"/>
  <c r="Z90" i="5" s="1"/>
  <c r="Z98" i="5" a="1"/>
  <c r="Z98" i="5" s="1"/>
  <c r="Z125" i="5" a="1"/>
  <c r="Z125" i="5" s="1"/>
  <c r="Z72" i="5" a="1"/>
  <c r="Z72" i="5" s="1"/>
  <c r="Z82" i="5" a="1"/>
  <c r="Z82" i="5" s="1"/>
  <c r="Y103" i="5" a="1"/>
  <c r="Y103" i="5" s="1"/>
  <c r="W142" i="5" a="1"/>
  <c r="W142" i="5" s="1"/>
  <c r="W150" i="5" a="1"/>
  <c r="W150" i="5" s="1"/>
  <c r="X158" i="5" a="1"/>
  <c r="X158" i="5" s="1"/>
  <c r="Z168" i="5" a="1"/>
  <c r="Z168" i="5" s="1"/>
  <c r="Y179" i="5" a="1"/>
  <c r="Y179" i="5" s="1"/>
  <c r="W184" i="5" a="1"/>
  <c r="W184" i="5" s="1"/>
  <c r="X156" i="5" a="1"/>
  <c r="X156" i="5" s="1"/>
  <c r="W178" i="5" a="1"/>
  <c r="W178" i="5" s="1"/>
  <c r="Z182" i="5" a="1"/>
  <c r="Z182" i="5" s="1"/>
  <c r="Y189" i="5" a="1"/>
  <c r="Y189" i="5" s="1"/>
  <c r="W162" i="5" a="1"/>
  <c r="W162" i="5" s="1"/>
  <c r="X164" i="5" a="1"/>
  <c r="X164" i="5" s="1"/>
  <c r="X168" i="5" a="1"/>
  <c r="X168" i="5" s="1"/>
  <c r="Z181" i="5" a="1"/>
  <c r="Z181" i="5" s="1"/>
  <c r="Y190" i="5" a="1"/>
  <c r="Y190" i="5" s="1"/>
  <c r="Y198" i="5" a="1"/>
  <c r="Y198" i="5" s="1"/>
  <c r="Y206" i="5" a="1"/>
  <c r="Y206" i="5" s="1"/>
  <c r="W231" i="5" a="1"/>
  <c r="W231" i="5" s="1"/>
  <c r="W160" i="5" a="1"/>
  <c r="W160" i="5" s="1"/>
  <c r="X210" i="5" a="1"/>
  <c r="X210" i="5" s="1"/>
  <c r="W212" i="5" a="1"/>
  <c r="W212" i="5" s="1"/>
  <c r="Y216" i="5" a="1"/>
  <c r="Y216" i="5" s="1"/>
  <c r="X218" i="5" a="1"/>
  <c r="X218" i="5" s="1"/>
  <c r="W220" i="5" a="1"/>
  <c r="W220" i="5" s="1"/>
  <c r="Y224" i="5" a="1"/>
  <c r="Y224" i="5" s="1"/>
  <c r="Y234" i="5" a="1"/>
  <c r="Y234" i="5" s="1"/>
  <c r="X236" i="5" a="1"/>
  <c r="X236" i="5" s="1"/>
  <c r="X240" i="5" a="1"/>
  <c r="X240" i="5" s="1"/>
  <c r="W251" i="5" a="1"/>
  <c r="W251" i="5" s="1"/>
  <c r="Z255" i="5" a="1"/>
  <c r="Z255" i="5" s="1"/>
  <c r="Y262" i="5" a="1"/>
  <c r="Y262" i="5" s="1"/>
  <c r="X265" i="5" a="1"/>
  <c r="X265" i="5" s="1"/>
  <c r="Z268" i="5" a="1"/>
  <c r="Z268" i="5" s="1"/>
  <c r="W230" i="5" a="1"/>
  <c r="W230" i="5" s="1"/>
  <c r="Y233" i="5" a="1"/>
  <c r="Y233" i="5" s="1"/>
  <c r="Y256" i="5" a="1"/>
  <c r="Y256" i="5" s="1"/>
  <c r="X267" i="5" a="1"/>
  <c r="X267" i="5" s="1"/>
  <c r="Y228" i="5" a="1"/>
  <c r="Y228" i="5" s="1"/>
  <c r="X244" i="5" a="1"/>
  <c r="X244" i="5" s="1"/>
  <c r="Z251" i="5" a="1"/>
  <c r="Z251" i="5" s="1"/>
  <c r="X260" i="5" a="1"/>
  <c r="X260" i="5" s="1"/>
  <c r="Z267" i="5" a="1"/>
  <c r="Z267" i="5" s="1"/>
  <c r="W272" i="5" a="1"/>
  <c r="W272" i="5" s="1"/>
  <c r="W280" i="5" a="1"/>
  <c r="W280" i="5" s="1"/>
  <c r="W226" i="5" a="1"/>
  <c r="W226" i="5" s="1"/>
  <c r="X271" i="5" a="1"/>
  <c r="X271" i="5" s="1"/>
  <c r="Y279" i="5" a="1"/>
  <c r="Y279" i="5" s="1"/>
  <c r="W285" i="5" a="1"/>
  <c r="W285" i="5" s="1"/>
  <c r="X288" i="5" a="1"/>
  <c r="X288" i="5" s="1"/>
  <c r="W293" i="5" a="1"/>
  <c r="W293" i="5" s="1"/>
  <c r="X296" i="5" a="1"/>
  <c r="X296" i="5" s="1"/>
  <c r="X299" i="5" a="1"/>
  <c r="X299" i="5" s="1"/>
  <c r="X275" i="5" a="1"/>
  <c r="X275" i="5" s="1"/>
  <c r="X281" i="5" a="1"/>
  <c r="X281" i="5" s="1"/>
  <c r="W284" i="5" a="1"/>
  <c r="W284" i="5" s="1"/>
  <c r="Y291" i="5" a="1"/>
  <c r="Y291" i="5" s="1"/>
  <c r="Z295" i="5" a="1"/>
  <c r="Z295" i="5" s="1"/>
  <c r="Y297" i="5" a="1"/>
  <c r="Y297" i="5" s="1"/>
  <c r="Z299" i="5" a="1"/>
  <c r="Z299" i="5" s="1"/>
  <c r="Y290" i="5" a="1"/>
  <c r="Y290" i="5" s="1"/>
  <c r="W273" i="5" a="1"/>
  <c r="W273" i="5" s="1"/>
  <c r="Y287" i="5" a="1"/>
  <c r="Y287" i="5" s="1"/>
  <c r="W296" i="5" a="1"/>
  <c r="W296" i="5" s="1"/>
  <c r="X24" i="5" a="1"/>
  <c r="X24" i="5" s="1"/>
  <c r="Y40" i="5" a="1"/>
  <c r="Y40" i="5" s="1"/>
  <c r="Z40" i="5" a="1"/>
  <c r="Z40" i="5" s="1"/>
  <c r="Z61" i="5" a="1"/>
  <c r="Z61" i="5" s="1"/>
  <c r="Z66" i="5" a="1"/>
  <c r="Z66" i="5" s="1"/>
  <c r="Z9" i="5" a="1"/>
  <c r="Z9" i="5" s="1"/>
  <c r="W44" i="5" a="1"/>
  <c r="W44" i="5" s="1"/>
  <c r="X83" i="5" a="1"/>
  <c r="X83" i="5" s="1"/>
  <c r="W86" i="5" a="1"/>
  <c r="W86" i="5" s="1"/>
  <c r="X91" i="5" a="1"/>
  <c r="X91" i="5" s="1"/>
  <c r="X116" i="5" a="1"/>
  <c r="X116" i="5" s="1"/>
  <c r="W21" i="5" a="1"/>
  <c r="W21" i="5" s="1"/>
  <c r="Y83" i="5" a="1"/>
  <c r="Y83" i="5" s="1"/>
  <c r="W7" i="5" a="1"/>
  <c r="W7" i="5" s="1"/>
  <c r="Z29" i="5" a="1"/>
  <c r="Z29" i="5" s="1"/>
  <c r="Z35" i="5" a="1"/>
  <c r="Z35" i="5" s="1"/>
  <c r="Z77" i="5" a="1"/>
  <c r="Z77" i="5" s="1"/>
  <c r="W114" i="5" a="1"/>
  <c r="W114" i="5" s="1"/>
  <c r="Z28" i="5" a="1"/>
  <c r="Z28" i="5" s="1"/>
  <c r="W60" i="5" a="1"/>
  <c r="W60" i="5" s="1"/>
  <c r="X64" i="5" a="1"/>
  <c r="X64" i="5" s="1"/>
  <c r="Y110" i="5" a="1"/>
  <c r="Y110" i="5" s="1"/>
  <c r="X145" i="5" a="1"/>
  <c r="X145" i="5" s="1"/>
  <c r="W172" i="5" a="1"/>
  <c r="W172" i="5" s="1"/>
  <c r="W102" i="5" a="1"/>
  <c r="W102" i="5" s="1"/>
  <c r="Z127" i="5" a="1"/>
  <c r="Z127" i="5" s="1"/>
  <c r="X141" i="5" a="1"/>
  <c r="X141" i="5" s="1"/>
  <c r="X147" i="5" a="1"/>
  <c r="X147" i="5" s="1"/>
  <c r="Z155" i="5" a="1"/>
  <c r="Z155" i="5" s="1"/>
  <c r="Y159" i="5" a="1"/>
  <c r="Y159" i="5" s="1"/>
  <c r="X167" i="5" a="1"/>
  <c r="X167" i="5" s="1"/>
  <c r="X172" i="5" a="1"/>
  <c r="X172" i="5" s="1"/>
  <c r="Y175" i="5" a="1"/>
  <c r="Y175" i="5" s="1"/>
  <c r="Z203" i="5" a="1"/>
  <c r="Z203" i="5" s="1"/>
  <c r="W75" i="5" a="1"/>
  <c r="W75" i="5" s="1"/>
  <c r="Z88" i="5" a="1"/>
  <c r="Z88" i="5" s="1"/>
  <c r="Z93" i="5" a="1"/>
  <c r="Z93" i="5" s="1"/>
  <c r="X67" i="5" a="1"/>
  <c r="X67" i="5" s="1"/>
  <c r="W74" i="5" a="1"/>
  <c r="W74" i="5" s="1"/>
  <c r="W80" i="5" a="1"/>
  <c r="W80" i="5" s="1"/>
  <c r="W101" i="5" a="1"/>
  <c r="W101" i="5" s="1"/>
  <c r="Y123" i="5" a="1"/>
  <c r="Y123" i="5" s="1"/>
  <c r="X126" i="5" a="1"/>
  <c r="X126" i="5" s="1"/>
  <c r="Z129" i="5" a="1"/>
  <c r="Z129" i="5" s="1"/>
  <c r="Y79" i="5" a="1"/>
  <c r="Y79" i="5" s="1"/>
  <c r="X87" i="5" a="1"/>
  <c r="X87" i="5" s="1"/>
  <c r="X95" i="5" a="1"/>
  <c r="X95" i="5" s="1"/>
  <c r="Z126" i="5" a="1"/>
  <c r="Z126" i="5" s="1"/>
  <c r="Z131" i="5" a="1"/>
  <c r="Z131" i="5" s="1"/>
  <c r="X90" i="5" a="1"/>
  <c r="X90" i="5" s="1"/>
  <c r="X98" i="5" a="1"/>
  <c r="X98" i="5" s="1"/>
  <c r="Z128" i="5" a="1"/>
  <c r="Z128" i="5" s="1"/>
  <c r="X72" i="5" a="1"/>
  <c r="X72" i="5" s="1"/>
  <c r="X82" i="5" a="1"/>
  <c r="X82" i="5" s="1"/>
  <c r="X103" i="5" a="1"/>
  <c r="X103" i="5" s="1"/>
  <c r="W144" i="5" a="1"/>
  <c r="W144" i="5" s="1"/>
  <c r="Z152" i="5" a="1"/>
  <c r="Z152" i="5" s="1"/>
  <c r="Z160" i="5" a="1"/>
  <c r="Z160" i="5" s="1"/>
  <c r="Y171" i="5" a="1"/>
  <c r="Y171" i="5" s="1"/>
  <c r="W176" i="5" a="1"/>
  <c r="W176" i="5" s="1"/>
  <c r="X181" i="5" a="1"/>
  <c r="X181" i="5" s="1"/>
  <c r="X189" i="5" a="1"/>
  <c r="X189" i="5" s="1"/>
  <c r="Z171" i="5" a="1"/>
  <c r="Z171" i="5" s="1"/>
  <c r="X175" i="5" a="1"/>
  <c r="X175" i="5" s="1"/>
  <c r="W186" i="5" a="1"/>
  <c r="W186" i="5" s="1"/>
  <c r="X190" i="5" a="1"/>
  <c r="X190" i="5" s="1"/>
  <c r="X194" i="5" a="1"/>
  <c r="X194" i="5" s="1"/>
  <c r="X198" i="5" a="1"/>
  <c r="X198" i="5" s="1"/>
  <c r="X202" i="5" a="1"/>
  <c r="X202" i="5" s="1"/>
  <c r="X206" i="5" a="1"/>
  <c r="X206" i="5" s="1"/>
  <c r="W154" i="5" a="1"/>
  <c r="W154" i="5" s="1"/>
  <c r="Y162" i="5" a="1"/>
  <c r="Y162" i="5" s="1"/>
  <c r="Y166" i="5" a="1"/>
  <c r="Y166" i="5" s="1"/>
  <c r="Z173" i="5" a="1"/>
  <c r="Z173" i="5" s="1"/>
  <c r="Z184" i="5" a="1"/>
  <c r="Z184" i="5" s="1"/>
  <c r="Y192" i="5" a="1"/>
  <c r="Y192" i="5" s="1"/>
  <c r="Y200" i="5" a="1"/>
  <c r="Y200" i="5" s="1"/>
  <c r="Y208" i="5" a="1"/>
  <c r="Y208" i="5" s="1"/>
  <c r="W152" i="5" a="1"/>
  <c r="W152" i="5" s="1"/>
  <c r="Y160" i="5" a="1"/>
  <c r="Y160" i="5" s="1"/>
  <c r="W210" i="5" a="1"/>
  <c r="W210" i="5" s="1"/>
  <c r="Y214" i="5" a="1"/>
  <c r="Y214" i="5" s="1"/>
  <c r="X216" i="5" a="1"/>
  <c r="X216" i="5" s="1"/>
  <c r="W218" i="5" a="1"/>
  <c r="W218" i="5" s="1"/>
  <c r="Y222" i="5" a="1"/>
  <c r="Y222" i="5" s="1"/>
  <c r="X224" i="5" a="1"/>
  <c r="X224" i="5" s="1"/>
  <c r="W234" i="5" a="1"/>
  <c r="W234" i="5" s="1"/>
  <c r="Y238" i="5" a="1"/>
  <c r="Y238" i="5" s="1"/>
  <c r="X241" i="5" a="1"/>
  <c r="X241" i="5" s="1"/>
  <c r="Z244" i="5" a="1"/>
  <c r="Z244" i="5" s="1"/>
  <c r="X248" i="5" a="1"/>
  <c r="X248" i="5" s="1"/>
  <c r="W259" i="5" a="1"/>
  <c r="W259" i="5" s="1"/>
  <c r="Z263" i="5" a="1"/>
  <c r="Z263" i="5" s="1"/>
  <c r="Z278" i="5" a="1"/>
  <c r="Z278" i="5" s="1"/>
  <c r="Y232" i="5" a="1"/>
  <c r="Y232" i="5" s="1"/>
  <c r="Z236" i="5" a="1"/>
  <c r="Z236" i="5" s="1"/>
  <c r="Y248" i="5" a="1"/>
  <c r="Y248" i="5" s="1"/>
  <c r="X259" i="5" a="1"/>
  <c r="X259" i="5" s="1"/>
  <c r="X228" i="5" a="1"/>
  <c r="X228" i="5" s="1"/>
  <c r="Z240" i="5" a="1"/>
  <c r="Z240" i="5" s="1"/>
  <c r="W247" i="5" a="1"/>
  <c r="W247" i="5" s="1"/>
  <c r="Z256" i="5" a="1"/>
  <c r="Z256" i="5" s="1"/>
  <c r="W263" i="5" a="1"/>
  <c r="W263" i="5" s="1"/>
  <c r="W274" i="5" a="1"/>
  <c r="W274" i="5" s="1"/>
  <c r="W282" i="5" a="1"/>
  <c r="W282" i="5" s="1"/>
  <c r="Y236" i="5" a="1"/>
  <c r="Y236" i="5" s="1"/>
  <c r="W271" i="5" a="1"/>
  <c r="W271" i="5" s="1"/>
  <c r="X279" i="5" a="1"/>
  <c r="X279" i="5" s="1"/>
  <c r="W286" i="5" a="1"/>
  <c r="W286" i="5" s="1"/>
  <c r="Z289" i="5" a="1"/>
  <c r="Z289" i="5" s="1"/>
  <c r="W294" i="5" a="1"/>
  <c r="W294" i="5" s="1"/>
  <c r="Z297" i="5" a="1"/>
  <c r="Z297" i="5" s="1"/>
  <c r="X300" i="5" a="1"/>
  <c r="X300" i="5" s="1"/>
  <c r="Z303" i="5" a="1"/>
  <c r="Z303" i="5" s="1"/>
  <c r="X302" i="5" a="1"/>
  <c r="X302" i="5" s="1"/>
  <c r="W275" i="5" a="1"/>
  <c r="W275" i="5" s="1"/>
  <c r="W281" i="5" a="1"/>
  <c r="W281" i="5" s="1"/>
  <c r="Y284" i="5" a="1"/>
  <c r="Y284" i="5" s="1"/>
  <c r="W291" i="5" a="1"/>
  <c r="W291" i="5" s="1"/>
  <c r="Z296" i="5" a="1"/>
  <c r="Z296" i="5" s="1"/>
  <c r="W297" i="5" a="1"/>
  <c r="W297" i="5" s="1"/>
  <c r="Y295" i="5" a="1"/>
  <c r="Y295" i="5" s="1"/>
  <c r="Z302" i="5" a="1"/>
  <c r="Z302" i="5" s="1"/>
  <c r="Y277" i="5" a="1"/>
  <c r="Y277" i="5" s="1"/>
  <c r="W287" i="5" a="1"/>
  <c r="W287" i="5" s="1"/>
  <c r="Y296" i="5" a="1"/>
  <c r="Y296" i="5" s="1"/>
  <c r="Z13" i="5" a="1"/>
  <c r="Z13" i="5" s="1"/>
  <c r="X66" i="5" a="1"/>
  <c r="X66" i="5" s="1"/>
  <c r="W62" i="5" a="1"/>
  <c r="W62" i="5" s="1"/>
  <c r="Z68" i="5" a="1"/>
  <c r="Z68" i="5" s="1"/>
  <c r="Y9" i="5" a="1"/>
  <c r="Y9" i="5" s="1"/>
  <c r="Z44" i="5" a="1"/>
  <c r="Z44" i="5" s="1"/>
  <c r="Z84" i="5" a="1"/>
  <c r="Z84" i="5" s="1"/>
  <c r="Z106" i="5" a="1"/>
  <c r="Z106" i="5" s="1"/>
  <c r="Z122" i="5" a="1"/>
  <c r="Z122" i="5" s="1"/>
  <c r="Z21" i="5" a="1"/>
  <c r="Z21" i="5" s="1"/>
  <c r="Z37" i="5" a="1"/>
  <c r="Z37" i="5" s="1"/>
  <c r="X86" i="5" a="1"/>
  <c r="X86" i="5" s="1"/>
  <c r="Z7" i="5" a="1"/>
  <c r="Z7" i="5" s="1"/>
  <c r="Y29" i="5" a="1"/>
  <c r="Y29" i="5" s="1"/>
  <c r="X35" i="5" a="1"/>
  <c r="X35" i="5" s="1"/>
  <c r="X77" i="5" a="1"/>
  <c r="X77" i="5" s="1"/>
  <c r="X81" i="5" a="1"/>
  <c r="X81" i="5" s="1"/>
  <c r="X92" i="5" a="1"/>
  <c r="X92" i="5" s="1"/>
  <c r="X100" i="5" a="1"/>
  <c r="X100" i="5" s="1"/>
  <c r="W122" i="5" a="1"/>
  <c r="W122" i="5" s="1"/>
  <c r="W28" i="5" a="1"/>
  <c r="W28" i="5" s="1"/>
  <c r="Y60" i="5" a="1"/>
  <c r="Y60" i="5" s="1"/>
  <c r="Z63" i="5" a="1"/>
  <c r="Z63" i="5" s="1"/>
  <c r="W64" i="5" a="1"/>
  <c r="W64" i="5" s="1"/>
  <c r="Z110" i="5" a="1"/>
  <c r="Z110" i="5" s="1"/>
  <c r="X127" i="5" a="1"/>
  <c r="X127" i="5" s="1"/>
  <c r="Z148" i="5" a="1"/>
  <c r="Z148" i="5" s="1"/>
  <c r="X163" i="5" a="1"/>
  <c r="X163" i="5" s="1"/>
  <c r="Y102" i="5" a="1"/>
  <c r="Y102" i="5" s="1"/>
  <c r="Y145" i="5" a="1"/>
  <c r="Y145" i="5" s="1"/>
  <c r="Z150" i="5" a="1"/>
  <c r="Z150" i="5" s="1"/>
  <c r="Y163" i="5" a="1"/>
  <c r="Y163" i="5" s="1"/>
  <c r="X186" i="5" a="1"/>
  <c r="X186" i="5" s="1"/>
  <c r="X193" i="5" a="1"/>
  <c r="X193" i="5" s="1"/>
  <c r="W200" i="5" a="1"/>
  <c r="W200" i="5" s="1"/>
  <c r="Y209" i="5" a="1"/>
  <c r="Y209" i="5" s="1"/>
  <c r="X217" i="5" a="1"/>
  <c r="X217" i="5" s="1"/>
  <c r="Y221" i="5" a="1"/>
  <c r="Y221" i="5" s="1"/>
  <c r="Z196" i="5" a="1"/>
  <c r="Z196" i="5" s="1"/>
  <c r="W205" i="5" a="1"/>
  <c r="W205" i="5" s="1"/>
  <c r="Z219" i="5" a="1"/>
  <c r="Z219" i="5" s="1"/>
  <c r="X238" i="5" a="1"/>
  <c r="X238" i="5" s="1"/>
  <c r="X15" i="5" a="1"/>
  <c r="X15" i="5" s="1"/>
  <c r="X75" i="5" a="1"/>
  <c r="X75" i="5" s="1"/>
  <c r="W136" i="5" a="1"/>
  <c r="W136" i="5" s="1"/>
  <c r="Z250" i="5" a="1"/>
  <c r="Z250" i="5" s="1"/>
  <c r="Y155" i="5" a="1"/>
  <c r="Y155" i="5" s="1"/>
  <c r="X161" i="5" a="1"/>
  <c r="X161" i="5" s="1"/>
  <c r="W203" i="5" a="1"/>
  <c r="W203" i="5" s="1"/>
  <c r="Z225" i="5" a="1"/>
  <c r="Z225" i="5" s="1"/>
  <c r="Z112" i="5" a="1"/>
  <c r="Z112" i="5" s="1"/>
  <c r="Z134" i="5" a="1"/>
  <c r="Z134" i="5" s="1"/>
  <c r="Z100" i="5" a="1"/>
  <c r="Z100" i="5" s="1"/>
  <c r="Y117" i="5" a="1"/>
  <c r="Y117" i="5" s="1"/>
  <c r="Y120" i="5" a="1"/>
  <c r="Y120" i="5" s="1"/>
  <c r="W132" i="5" a="1"/>
  <c r="W132" i="5" s="1"/>
  <c r="W151" i="5" a="1"/>
  <c r="W151" i="5" s="1"/>
  <c r="X269" i="5" a="1"/>
  <c r="X269" i="5" s="1"/>
  <c r="W257" i="5" a="1"/>
  <c r="W257" i="5" s="1"/>
  <c r="Y211" i="5" a="1"/>
  <c r="Y211" i="5" s="1"/>
  <c r="X237" i="5" a="1"/>
  <c r="X237" i="5" s="1"/>
  <c r="Y258" i="5" a="1"/>
  <c r="Y258" i="5" s="1"/>
  <c r="W260" i="5" a="1"/>
  <c r="W260" i="5" s="1"/>
  <c r="Y253" i="5" a="1"/>
  <c r="Y253" i="5" s="1"/>
  <c r="W254" i="5" a="1"/>
  <c r="W254" i="5" s="1"/>
  <c r="W20" i="5" a="1"/>
  <c r="W20" i="5" s="1"/>
  <c r="W193" i="5" a="1"/>
  <c r="W193" i="5" s="1"/>
  <c r="W217" i="5" a="1"/>
  <c r="W217" i="5" s="1"/>
  <c r="W196" i="5" a="1"/>
  <c r="W196" i="5" s="1"/>
  <c r="Y205" i="5" a="1"/>
  <c r="Y205" i="5" s="1"/>
  <c r="Y219" i="5" a="1"/>
  <c r="Y219" i="5" s="1"/>
  <c r="X246" i="5" a="1"/>
  <c r="X246" i="5" s="1"/>
  <c r="Y17" i="5" a="1"/>
  <c r="Y17" i="5" s="1"/>
  <c r="Z46" i="5" a="1"/>
  <c r="Z46" i="5" s="1"/>
  <c r="Y15" i="5" a="1"/>
  <c r="Y15" i="5" s="1"/>
  <c r="Z42" i="5" a="1"/>
  <c r="Z42" i="5" s="1"/>
  <c r="X78" i="5" a="1"/>
  <c r="X78" i="5" s="1"/>
  <c r="W116" i="5" a="1"/>
  <c r="W116" i="5" s="1"/>
  <c r="Z65" i="5" a="1"/>
  <c r="Z65" i="5" s="1"/>
  <c r="X114" i="5" a="1"/>
  <c r="X114" i="5" s="1"/>
  <c r="W130" i="5" a="1"/>
  <c r="W130" i="5" s="1"/>
  <c r="Y151" i="5" a="1"/>
  <c r="Y151" i="5" s="1"/>
  <c r="X180" i="5" a="1"/>
  <c r="X180" i="5" s="1"/>
  <c r="Y81" i="5" a="1"/>
  <c r="Y81" i="5" s="1"/>
  <c r="Y137" i="5" a="1"/>
  <c r="Y137" i="5" s="1"/>
  <c r="Z180" i="5" a="1"/>
  <c r="Z180" i="5" s="1"/>
  <c r="W191" i="5" a="1"/>
  <c r="W191" i="5" s="1"/>
  <c r="Z198" i="5" a="1"/>
  <c r="Z198" i="5" s="1"/>
  <c r="W207" i="5" a="1"/>
  <c r="W207" i="5" s="1"/>
  <c r="X112" i="5" a="1"/>
  <c r="X112" i="5" s="1"/>
  <c r="W134" i="5" a="1"/>
  <c r="W134" i="5" s="1"/>
  <c r="Y100" i="5" a="1"/>
  <c r="Y100" i="5" s="1"/>
  <c r="Z120" i="5" a="1"/>
  <c r="Z120" i="5" s="1"/>
  <c r="X132" i="5" a="1"/>
  <c r="X132" i="5" s="1"/>
  <c r="W249" i="5" a="1"/>
  <c r="W249" i="5" s="1"/>
  <c r="X261" i="5" a="1"/>
  <c r="X261" i="5" s="1"/>
  <c r="Y257" i="5" a="1"/>
  <c r="Y257" i="5" s="1"/>
  <c r="W237" i="5" a="1"/>
  <c r="W237" i="5" s="1"/>
  <c r="Z245" i="5" a="1"/>
  <c r="Z245" i="5" s="1"/>
  <c r="W258" i="5" a="1"/>
  <c r="W258" i="5" s="1"/>
  <c r="X278" i="5" a="1"/>
  <c r="X278" i="5" s="1"/>
  <c r="Y113" i="5" a="1"/>
  <c r="Y113" i="5" s="1"/>
  <c r="Y118" i="5" a="1"/>
  <c r="Y118" i="5" s="1"/>
  <c r="Z145" i="5" a="1"/>
  <c r="Z145" i="5" s="1"/>
  <c r="Z163" i="5" a="1"/>
  <c r="Z163" i="5" s="1"/>
  <c r="Y167" i="5" a="1"/>
  <c r="Y167" i="5" s="1"/>
  <c r="Z170" i="5" a="1"/>
  <c r="Z170" i="5" s="1"/>
  <c r="Z175" i="5" a="1"/>
  <c r="Z175" i="5" s="1"/>
  <c r="Z190" i="5" a="1"/>
  <c r="Z190" i="5" s="1"/>
  <c r="X201" i="5" a="1"/>
  <c r="X201" i="5" s="1"/>
  <c r="Z205" i="5" a="1"/>
  <c r="Z205" i="5" s="1"/>
  <c r="W213" i="5" a="1"/>
  <c r="W213" i="5" s="1"/>
  <c r="X232" i="5" a="1"/>
  <c r="X232" i="5" s="1"/>
  <c r="X239" i="5" a="1"/>
  <c r="X239" i="5" s="1"/>
  <c r="X255" i="5" a="1"/>
  <c r="X255" i="5" s="1"/>
  <c r="Z270" i="5" a="1"/>
  <c r="Z270" i="5" s="1"/>
  <c r="Y301" i="5" a="1"/>
  <c r="Y301" i="5" s="1"/>
  <c r="Y197" i="5" a="1"/>
  <c r="Y197" i="5" s="1"/>
  <c r="Z231" i="5" a="1"/>
  <c r="Z231" i="5" s="1"/>
  <c r="Y193" i="5" a="1"/>
  <c r="Y193" i="5" s="1"/>
  <c r="X209" i="5" a="1"/>
  <c r="X209" i="5" s="1"/>
  <c r="Y217" i="5" a="1"/>
  <c r="Y217" i="5" s="1"/>
  <c r="Z5" i="5" a="1"/>
  <c r="Z5" i="5" s="1"/>
  <c r="Z39" i="5" a="1"/>
  <c r="Z39" i="5" s="1"/>
  <c r="Z30" i="5" a="1"/>
  <c r="Z30" i="5" s="1"/>
  <c r="X84" i="5" a="1"/>
  <c r="X84" i="5" s="1"/>
  <c r="Y119" i="5" a="1"/>
  <c r="Y119" i="5" s="1"/>
  <c r="Z149" i="5" a="1"/>
  <c r="Z149" i="5" s="1"/>
  <c r="W94" i="5" a="1"/>
  <c r="W94" i="5" s="1"/>
  <c r="Z109" i="5" a="1"/>
  <c r="Z109" i="5" s="1"/>
  <c r="Z116" i="5" a="1"/>
  <c r="Z116" i="5" s="1"/>
  <c r="X139" i="5" a="1"/>
  <c r="X139" i="5" s="1"/>
  <c r="X155" i="5" a="1"/>
  <c r="X155" i="5" s="1"/>
  <c r="Z165" i="5" a="1"/>
  <c r="Z165" i="5" s="1"/>
  <c r="X195" i="5" a="1"/>
  <c r="X195" i="5" s="1"/>
  <c r="W81" i="5" a="1"/>
  <c r="W81" i="5" s="1"/>
  <c r="X137" i="5" a="1"/>
  <c r="X137" i="5" s="1"/>
  <c r="X153" i="5" a="1"/>
  <c r="X153" i="5" s="1"/>
  <c r="Z157" i="5" a="1"/>
  <c r="Z157" i="5" s="1"/>
  <c r="Z167" i="5" a="1"/>
  <c r="Z167" i="5" s="1"/>
  <c r="W199" i="5" a="1"/>
  <c r="W199" i="5" s="1"/>
  <c r="W215" i="5" a="1"/>
  <c r="W215" i="5" s="1"/>
  <c r="X242" i="5" a="1"/>
  <c r="X242" i="5" s="1"/>
  <c r="W112" i="5" a="1"/>
  <c r="W112" i="5" s="1"/>
  <c r="X134" i="5" a="1"/>
  <c r="X134" i="5" s="1"/>
  <c r="Y89" i="5" a="1"/>
  <c r="Y89" i="5" s="1"/>
  <c r="X120" i="5" a="1"/>
  <c r="X120" i="5" s="1"/>
  <c r="Z140" i="5" a="1"/>
  <c r="Z140" i="5" s="1"/>
  <c r="Y252" i="5" a="1"/>
  <c r="Y252" i="5" s="1"/>
  <c r="W261" i="5" a="1"/>
  <c r="W261" i="5" s="1"/>
  <c r="X270" i="5" a="1"/>
  <c r="X270" i="5" s="1"/>
  <c r="X211" i="5" a="1"/>
  <c r="X211" i="5" s="1"/>
  <c r="X245" i="5" a="1"/>
  <c r="X245" i="5" s="1"/>
  <c r="W265" i="5" a="1"/>
  <c r="W265" i="5" s="1"/>
  <c r="X274" i="5" a="1"/>
  <c r="X274" i="5" s="1"/>
  <c r="Z253" i="5" a="1"/>
  <c r="Z253" i="5" s="1"/>
  <c r="W266" i="5" a="1"/>
  <c r="W266" i="5" s="1"/>
  <c r="Y249" i="5" a="1"/>
  <c r="Y249" i="5" s="1"/>
  <c r="Z141" i="5" a="1"/>
  <c r="Z141" i="5" s="1"/>
  <c r="X13" i="5" a="1"/>
  <c r="X13" i="5" s="1"/>
  <c r="Z94" i="5" a="1"/>
  <c r="Z94" i="5" s="1"/>
  <c r="Z144" i="5" a="1"/>
  <c r="Z144" i="5" s="1"/>
  <c r="Z153" i="5" a="1"/>
  <c r="Z153" i="5" s="1"/>
  <c r="Z194" i="5" a="1"/>
  <c r="Z194" i="5" s="1"/>
  <c r="Z104" i="5" a="1"/>
  <c r="Z104" i="5" s="1"/>
  <c r="Z286" i="5" a="1"/>
  <c r="Z286" i="5" s="1"/>
  <c r="X207" i="5" a="1"/>
  <c r="X207" i="5" s="1"/>
  <c r="Z235" i="5" a="1"/>
  <c r="Z235" i="5" s="1"/>
  <c r="Y195" i="5" a="1"/>
  <c r="Y195" i="5" s="1"/>
  <c r="X285" i="5" a="1"/>
  <c r="X285" i="5" s="1"/>
  <c r="Y25" i="5" a="1"/>
  <c r="Y25" i="5" s="1"/>
  <c r="Y133" i="5" a="1"/>
  <c r="Y133" i="5" s="1"/>
  <c r="Z202" i="5" a="1"/>
  <c r="Z202" i="5" s="1"/>
  <c r="Z107" i="5" a="1"/>
  <c r="Z107" i="5" s="1"/>
  <c r="X143" i="5" a="1"/>
  <c r="X143" i="5" s="1"/>
  <c r="Z108" i="5" a="1"/>
  <c r="Z108" i="5" s="1"/>
  <c r="Z206" i="5" a="1"/>
  <c r="Z206" i="5" s="1"/>
  <c r="Z283" i="5" a="1"/>
  <c r="Z283" i="5" s="1"/>
  <c r="Z147" i="5" a="1"/>
  <c r="Z147" i="5" s="1"/>
  <c r="X169" i="5" a="1"/>
  <c r="X169" i="5" s="1"/>
  <c r="Z191" i="5" a="1"/>
  <c r="Z191" i="5" s="1"/>
  <c r="Z207" i="5" a="1"/>
  <c r="Z207" i="5" s="1"/>
  <c r="Z118" i="5" a="1"/>
  <c r="Z118" i="5" s="1"/>
  <c r="Z159" i="5" a="1"/>
  <c r="Z159" i="5" s="1"/>
  <c r="Z172" i="5" a="1"/>
  <c r="Z172" i="5" s="1"/>
  <c r="Z188" i="5" a="1"/>
  <c r="Z188" i="5" s="1"/>
  <c r="Z192" i="5" a="1"/>
  <c r="Z192" i="5" s="1"/>
  <c r="W201" i="5" a="1"/>
  <c r="W201" i="5" s="1"/>
  <c r="Y213" i="5" a="1"/>
  <c r="Y213" i="5" s="1"/>
  <c r="Z221" i="5" a="1"/>
  <c r="Z221" i="5" s="1"/>
  <c r="X227" i="5" a="1"/>
  <c r="X227" i="5" s="1"/>
  <c r="Z246" i="5" a="1"/>
  <c r="Z246" i="5" s="1"/>
  <c r="Z262" i="5" a="1"/>
  <c r="Z262" i="5" s="1"/>
  <c r="X229" i="5" a="1"/>
  <c r="X229" i="5" s="1"/>
  <c r="Y231" i="5" a="1"/>
  <c r="Y231" i="5" s="1"/>
  <c r="Z237" i="5" a="1"/>
  <c r="Z237" i="5" s="1"/>
  <c r="Z186" i="5" a="1"/>
  <c r="Z186" i="5" s="1"/>
  <c r="Z200" i="5" a="1"/>
  <c r="Z200" i="5" s="1"/>
  <c r="W209" i="5" a="1"/>
  <c r="W209" i="5" s="1"/>
  <c r="W221" i="5" a="1"/>
  <c r="W221" i="5" s="1"/>
  <c r="X205" i="5" a="1"/>
  <c r="X205" i="5" s="1"/>
  <c r="Y42" i="5" a="1"/>
  <c r="Y42" i="5" s="1"/>
  <c r="Z17" i="5" a="1"/>
  <c r="Z17" i="5" s="1"/>
  <c r="W24" i="5" a="1"/>
  <c r="W24" i="5" s="1"/>
  <c r="X40" i="5" a="1"/>
  <c r="X40" i="5" s="1"/>
  <c r="Z53" i="5" a="1"/>
  <c r="Z53" i="5" s="1"/>
  <c r="Z92" i="5" a="1"/>
  <c r="Z92" i="5" s="1"/>
  <c r="X106" i="5" a="1"/>
  <c r="X106" i="5" s="1"/>
  <c r="X122" i="5" a="1"/>
  <c r="X122" i="5" s="1"/>
  <c r="Z15" i="5" a="1"/>
  <c r="Z15" i="5" s="1"/>
  <c r="Z48" i="5" a="1"/>
  <c r="Z48" i="5" s="1"/>
  <c r="X62" i="5" a="1"/>
  <c r="X62" i="5" s="1"/>
  <c r="W126" i="5" a="1"/>
  <c r="W126" i="5" s="1"/>
  <c r="W139" i="5" a="1"/>
  <c r="W139" i="5" s="1"/>
  <c r="Z178" i="5" a="1"/>
  <c r="Z178" i="5" s="1"/>
  <c r="W153" i="5" a="1"/>
  <c r="W153" i="5" s="1"/>
  <c r="Y112" i="5" a="1"/>
  <c r="Y112" i="5" s="1"/>
  <c r="W89" i="5" a="1"/>
  <c r="W89" i="5" s="1"/>
  <c r="Z117" i="5" a="1"/>
  <c r="Z117" i="5" s="1"/>
  <c r="W120" i="5" a="1"/>
  <c r="W120" i="5" s="1"/>
  <c r="Z132" i="5" a="1"/>
  <c r="Z132" i="5" s="1"/>
  <c r="X151" i="5" a="1"/>
  <c r="X151" i="5" s="1"/>
  <c r="Y261" i="5" a="1"/>
  <c r="Y261" i="5" s="1"/>
  <c r="Z266" i="5" a="1"/>
  <c r="Z266" i="5" s="1"/>
  <c r="Z257" i="5" a="1"/>
  <c r="Z257" i="5" s="1"/>
  <c r="W211" i="5" a="1"/>
  <c r="W211" i="5" s="1"/>
  <c r="Y245" i="5" a="1"/>
  <c r="Y245" i="5" s="1"/>
  <c r="Z258" i="5" a="1"/>
  <c r="Z258" i="5" s="1"/>
  <c r="Y260" i="5" a="1"/>
  <c r="Y260" i="5" s="1"/>
  <c r="Y265" i="5" a="1"/>
  <c r="Y265" i="5" s="1"/>
  <c r="X253" i="5" a="1"/>
  <c r="X253" i="5" s="1"/>
  <c r="X254" i="5" a="1"/>
  <c r="X254" i="5" s="1"/>
  <c r="X130" i="5" a="1"/>
  <c r="X130" i="5" s="1"/>
  <c r="X149" i="5" a="1"/>
  <c r="X149" i="5" s="1"/>
  <c r="Z54" i="5" a="1"/>
  <c r="Z54" i="5" s="1"/>
  <c r="Y135" i="5" a="1"/>
  <c r="Y135" i="5" s="1"/>
  <c r="Y149" i="5" a="1"/>
  <c r="Y149" i="5" s="1"/>
  <c r="Z169" i="5" a="1"/>
  <c r="Z169" i="5" s="1"/>
  <c r="Y183" i="5" a="1"/>
  <c r="Y183" i="5" s="1"/>
  <c r="Y207" i="5" a="1"/>
  <c r="Y207" i="5" s="1"/>
  <c r="X235" i="5" a="1"/>
  <c r="X235" i="5" s="1"/>
  <c r="Y242" i="5" a="1"/>
  <c r="Y242" i="5" s="1"/>
  <c r="W135" i="5" a="1"/>
  <c r="W135" i="5" s="1"/>
  <c r="X11" i="5" a="1"/>
  <c r="X11" i="5" s="1"/>
  <c r="X131" i="5" a="1"/>
  <c r="X131" i="5" s="1"/>
  <c r="X179" i="5" a="1"/>
  <c r="X179" i="5" s="1"/>
  <c r="X191" i="5" a="1"/>
  <c r="X191" i="5" s="1"/>
  <c r="Y268" i="5" a="1"/>
  <c r="Y268" i="5" s="1"/>
  <c r="Z241" i="5" a="1"/>
  <c r="Z241" i="5" s="1"/>
  <c r="Z274" i="5" a="1"/>
  <c r="Z274" i="5" s="1"/>
  <c r="X303" i="5" a="1"/>
  <c r="X303" i="5" s="1"/>
  <c r="X223" i="5" a="1"/>
  <c r="X223" i="5" s="1"/>
  <c r="W104" i="5" a="1"/>
  <c r="W104" i="5" s="1"/>
  <c r="X50" i="5" a="1"/>
  <c r="X50" i="5" s="1"/>
  <c r="X104" i="5" a="1"/>
  <c r="X104" i="5" s="1"/>
  <c r="Y111" i="5" a="1"/>
  <c r="Y111" i="5" s="1"/>
  <c r="Z130" i="5" a="1"/>
  <c r="Z130" i="5" s="1"/>
  <c r="W138" i="5" a="1"/>
  <c r="W138" i="5" s="1"/>
  <c r="X185" i="5" a="1"/>
  <c r="X185" i="5" s="1"/>
  <c r="Z20" i="5" a="1"/>
  <c r="Z20" i="5" s="1"/>
  <c r="Z233" i="5" a="1"/>
  <c r="Z233" i="5" s="1"/>
  <c r="Y244" i="5" a="1"/>
  <c r="Y244" i="5" s="1"/>
  <c r="X276" i="5" a="1"/>
  <c r="X276" i="5" s="1"/>
  <c r="X292" i="5" a="1"/>
  <c r="X292" i="5" s="1"/>
  <c r="X199" i="5" a="1"/>
  <c r="X199" i="5" s="1"/>
  <c r="Z291" i="5" a="1"/>
  <c r="Z291" i="5" s="1"/>
  <c r="W242" i="5" a="1"/>
  <c r="W242" i="5" s="1"/>
  <c r="X262" i="5" a="1"/>
  <c r="X262" i="5" s="1"/>
  <c r="W300" i="5" a="1"/>
  <c r="W300" i="5" s="1"/>
  <c r="Z136" i="5" a="1"/>
  <c r="Z136" i="5" s="1"/>
  <c r="X293" i="5" a="1"/>
  <c r="X293" i="5" s="1"/>
  <c r="Z133" i="5" a="1"/>
  <c r="Z133" i="5" s="1"/>
  <c r="W269" i="5" a="1"/>
  <c r="W269" i="5" s="1"/>
  <c r="Z294" i="5" a="1"/>
  <c r="Z294" i="5" s="1"/>
  <c r="X301" i="5" a="1"/>
  <c r="X301" i="5" s="1"/>
  <c r="W180" i="5" a="1"/>
  <c r="W180" i="5" s="1"/>
  <c r="X215" i="5" a="1"/>
  <c r="X215" i="5" s="1"/>
  <c r="Z139" i="5" a="1"/>
  <c r="Z139" i="5" s="1"/>
  <c r="Z25" i="5" a="1"/>
  <c r="Z25" i="5" s="1"/>
  <c r="Y266" i="5" a="1"/>
  <c r="Y266" i="5" s="1"/>
  <c r="Z249" i="5" a="1"/>
  <c r="Z249" i="5" s="1"/>
  <c r="Z6" i="5" a="1"/>
  <c r="Z6" i="5" s="1"/>
  <c r="Z62" i="5" a="1"/>
  <c r="Z62" i="5" s="1"/>
  <c r="X94" i="5" a="1"/>
  <c r="X94" i="5" s="1"/>
  <c r="X20" i="5" a="1"/>
  <c r="X20" i="5" s="1"/>
  <c r="Z52" i="5" a="1"/>
  <c r="Z52" i="5" s="1"/>
  <c r="X133" i="5" a="1"/>
  <c r="X133" i="5" s="1"/>
  <c r="X187" i="5" a="1"/>
  <c r="X187" i="5" s="1"/>
  <c r="X233" i="5" a="1"/>
  <c r="X233" i="5" s="1"/>
  <c r="Y199" i="5" a="1"/>
  <c r="Y199" i="5" s="1"/>
  <c r="W195" i="5" a="1"/>
  <c r="W195" i="5" s="1"/>
  <c r="Z146" i="5" a="1"/>
  <c r="Z146" i="5" s="1"/>
  <c r="X17" i="5" a="1"/>
  <c r="X17" i="5" s="1"/>
  <c r="Z135" i="5" a="1"/>
  <c r="Z135" i="5" s="1"/>
  <c r="Y97" i="5" a="1"/>
  <c r="Y97" i="5" s="1"/>
  <c r="Z138" i="5" a="1"/>
  <c r="Z138" i="5" s="1"/>
  <c r="Y161" i="5" a="1"/>
  <c r="Y161" i="5" s="1"/>
  <c r="W182" i="5" a="1"/>
  <c r="W182" i="5" s="1"/>
  <c r="Z50" i="5" a="1"/>
  <c r="Z50" i="5" s="1"/>
  <c r="Z137" i="5" a="1"/>
  <c r="Z137" i="5" s="1"/>
  <c r="X203" i="5" a="1"/>
  <c r="X203" i="5" s="1"/>
  <c r="X282" i="5" a="1"/>
  <c r="X282" i="5" s="1"/>
  <c r="Z183" i="5" a="1"/>
  <c r="Z183" i="5" s="1"/>
  <c r="X250" i="5" a="1"/>
  <c r="X250" i="5" s="1"/>
  <c r="Z282" i="5" a="1"/>
  <c r="Z282" i="5" s="1"/>
  <c r="X25" i="5" a="1"/>
  <c r="X25" i="5" s="1"/>
  <c r="Y250" i="5" a="1"/>
  <c r="Y250" i="5" s="1"/>
  <c r="X272" i="5" a="1"/>
  <c r="X272" i="5" s="1"/>
  <c r="X284" i="5" a="1"/>
  <c r="X284" i="5" s="1"/>
  <c r="V4" i="5"/>
  <c r="U4" i="5"/>
  <c r="T4" i="5"/>
  <c r="X4" i="5" s="1" a="1"/>
  <c r="X4" i="5" s="1"/>
  <c r="S4" i="5"/>
  <c r="W4" i="5" s="1" a="1"/>
  <c r="W4" i="5" s="1"/>
  <c r="O4" i="5"/>
  <c r="P4" i="5"/>
  <c r="F219" i="6"/>
  <c r="F8" i="6"/>
  <c r="F14" i="6" s="1"/>
  <c r="G219" i="6"/>
  <c r="G8" i="6"/>
  <c r="G14" i="6" s="1"/>
  <c r="D24" i="4"/>
  <c r="E24" i="4" s="1"/>
  <c r="C9" i="4"/>
  <c r="G3" i="5" s="1"/>
  <c r="E16" i="4"/>
  <c r="E219" i="6"/>
  <c r="E8" i="6"/>
  <c r="E14" i="6" s="1"/>
  <c r="D219" i="6"/>
  <c r="D8" i="6"/>
  <c r="D14" i="6" s="1"/>
  <c r="G52" i="1"/>
  <c r="B46" i="1"/>
  <c r="C33" i="1"/>
  <c r="D33" i="1"/>
  <c r="E33" i="1"/>
  <c r="F33" i="1"/>
  <c r="G33" i="1"/>
  <c r="B33" i="1"/>
  <c r="C13" i="6"/>
  <c r="C12" i="6"/>
  <c r="C2" i="6"/>
  <c r="C3" i="6" s="1"/>
  <c r="B3" i="1"/>
  <c r="D3" i="5" s="1"/>
  <c r="B13" i="6"/>
  <c r="B12" i="6"/>
  <c r="B2" i="6"/>
  <c r="B3" i="6" s="1"/>
  <c r="Y4" i="5" l="1" a="1"/>
  <c r="Y4" i="5" s="1"/>
  <c r="Z4" i="5" a="1"/>
  <c r="Z4" i="5" s="1"/>
  <c r="F15" i="6"/>
  <c r="F220" i="6"/>
  <c r="G220" i="6"/>
  <c r="G15" i="6"/>
  <c r="E220" i="6"/>
  <c r="E15" i="6"/>
  <c r="B16" i="1"/>
  <c r="E3" i="5" s="1"/>
  <c r="D220" i="6"/>
  <c r="D15" i="6"/>
  <c r="D36" i="1"/>
  <c r="F36" i="1" s="1"/>
  <c r="F39" i="1" s="1"/>
  <c r="F46" i="1"/>
  <c r="F49" i="1" s="1"/>
  <c r="C219" i="6"/>
  <c r="C8" i="6"/>
  <c r="C14" i="6" s="1"/>
  <c r="B219" i="6"/>
  <c r="B8" i="6"/>
  <c r="B14" i="6" s="1"/>
  <c r="G16" i="6" l="1"/>
  <c r="G221" i="6"/>
  <c r="F221" i="6"/>
  <c r="F16" i="6"/>
  <c r="E16" i="6"/>
  <c r="E221" i="6"/>
  <c r="D16" i="6"/>
  <c r="D221" i="6"/>
  <c r="F42" i="1"/>
  <c r="G42" i="1" s="1"/>
  <c r="F52" i="1"/>
  <c r="F3" i="5" s="1"/>
  <c r="C220" i="6"/>
  <c r="C15" i="6"/>
  <c r="B220" i="6"/>
  <c r="B15" i="6"/>
  <c r="G222" i="6" l="1"/>
  <c r="G17" i="6"/>
  <c r="F222" i="6"/>
  <c r="F17" i="6"/>
  <c r="E222" i="6"/>
  <c r="E17" i="6"/>
  <c r="D222" i="6"/>
  <c r="D17" i="6"/>
  <c r="C16" i="6"/>
  <c r="C221" i="6"/>
  <c r="B16" i="6"/>
  <c r="B221" i="6"/>
  <c r="F223" i="6" l="1"/>
  <c r="F18" i="6"/>
  <c r="G223" i="6"/>
  <c r="G18" i="6"/>
  <c r="E223" i="6"/>
  <c r="E18" i="6"/>
  <c r="D223" i="6"/>
  <c r="D18" i="6"/>
  <c r="C222" i="6"/>
  <c r="C17" i="6"/>
  <c r="B222" i="6"/>
  <c r="B17" i="6"/>
  <c r="F19" i="6" l="1"/>
  <c r="F224" i="6"/>
  <c r="G224" i="6"/>
  <c r="G19" i="6"/>
  <c r="E224" i="6"/>
  <c r="E19" i="6"/>
  <c r="D224" i="6"/>
  <c r="D19" i="6"/>
  <c r="C223" i="6"/>
  <c r="C18" i="6"/>
  <c r="B223" i="6"/>
  <c r="B18" i="6"/>
  <c r="G20" i="6" l="1"/>
  <c r="G225" i="6"/>
  <c r="F225" i="6"/>
  <c r="F20" i="6"/>
  <c r="E20" i="6"/>
  <c r="E225" i="6"/>
  <c r="D20" i="6"/>
  <c r="D225" i="6"/>
  <c r="C224" i="6"/>
  <c r="C19" i="6"/>
  <c r="B224" i="6"/>
  <c r="B19" i="6"/>
  <c r="F226" i="6" l="1"/>
  <c r="F21" i="6"/>
  <c r="G226" i="6"/>
  <c r="G21" i="6"/>
  <c r="E226" i="6"/>
  <c r="E21" i="6"/>
  <c r="D226" i="6"/>
  <c r="D21" i="6"/>
  <c r="C20" i="6"/>
  <c r="C225" i="6"/>
  <c r="B20" i="6"/>
  <c r="B225" i="6"/>
  <c r="G227" i="6" l="1"/>
  <c r="G22" i="6"/>
  <c r="F227" i="6"/>
  <c r="F22" i="6"/>
  <c r="E227" i="6"/>
  <c r="E22" i="6"/>
  <c r="D227" i="6"/>
  <c r="D22" i="6"/>
  <c r="C226" i="6"/>
  <c r="C21" i="6"/>
  <c r="B226" i="6"/>
  <c r="B21" i="6"/>
  <c r="G228" i="6" l="1"/>
  <c r="G23" i="6"/>
  <c r="F228" i="6"/>
  <c r="F23" i="6"/>
  <c r="E228" i="6"/>
  <c r="E23" i="6"/>
  <c r="D228" i="6"/>
  <c r="D23" i="6"/>
  <c r="C227" i="6"/>
  <c r="C22" i="6"/>
  <c r="B227" i="6"/>
  <c r="B22" i="6"/>
  <c r="F229" i="6" l="1"/>
  <c r="F24" i="6"/>
  <c r="G24" i="6"/>
  <c r="G229" i="6"/>
  <c r="E24" i="6"/>
  <c r="E229" i="6"/>
  <c r="D24" i="6"/>
  <c r="D229" i="6"/>
  <c r="C228" i="6"/>
  <c r="C23" i="6"/>
  <c r="B228" i="6"/>
  <c r="B23" i="6"/>
  <c r="G25" i="6" l="1"/>
  <c r="G230" i="6"/>
  <c r="F230" i="6"/>
  <c r="F25" i="6"/>
  <c r="E230" i="6"/>
  <c r="E25" i="6"/>
  <c r="D25" i="6"/>
  <c r="D230" i="6"/>
  <c r="C24" i="6"/>
  <c r="C229" i="6"/>
  <c r="B24" i="6"/>
  <c r="B229" i="6"/>
  <c r="F231" i="6" l="1"/>
  <c r="F26" i="6"/>
  <c r="G231" i="6"/>
  <c r="G26" i="6"/>
  <c r="E231" i="6"/>
  <c r="E26" i="6"/>
  <c r="D231" i="6"/>
  <c r="D26" i="6"/>
  <c r="C230" i="6"/>
  <c r="C25" i="6"/>
  <c r="B230" i="6"/>
  <c r="B25" i="6"/>
  <c r="G232" i="6" l="1"/>
  <c r="G27" i="6"/>
  <c r="F232" i="6"/>
  <c r="F27" i="6"/>
  <c r="E232" i="6"/>
  <c r="E27" i="6"/>
  <c r="D232" i="6"/>
  <c r="D27" i="6"/>
  <c r="C231" i="6"/>
  <c r="C26" i="6"/>
  <c r="B231" i="6"/>
  <c r="B26" i="6"/>
  <c r="G28" i="6" l="1"/>
  <c r="G233" i="6"/>
  <c r="F233" i="6"/>
  <c r="F28" i="6"/>
  <c r="E28" i="6"/>
  <c r="E233" i="6"/>
  <c r="D28" i="6"/>
  <c r="D233" i="6"/>
  <c r="C232" i="6"/>
  <c r="C27" i="6"/>
  <c r="B232" i="6"/>
  <c r="B27" i="6"/>
  <c r="F29" i="6" l="1"/>
  <c r="F234" i="6"/>
  <c r="G29" i="6"/>
  <c r="G234" i="6"/>
  <c r="E234" i="6"/>
  <c r="E29" i="6"/>
  <c r="D234" i="6"/>
  <c r="D29" i="6"/>
  <c r="C28" i="6"/>
  <c r="C233" i="6"/>
  <c r="B28" i="6"/>
  <c r="B233" i="6"/>
  <c r="G235" i="6" l="1"/>
  <c r="G30" i="6"/>
  <c r="F235" i="6"/>
  <c r="F30" i="6"/>
  <c r="E235" i="6"/>
  <c r="E30" i="6"/>
  <c r="D235" i="6"/>
  <c r="D30" i="6"/>
  <c r="C234" i="6"/>
  <c r="C29" i="6"/>
  <c r="B234" i="6"/>
  <c r="B29" i="6"/>
  <c r="F31" i="6" l="1"/>
  <c r="F236" i="6"/>
  <c r="G236" i="6"/>
  <c r="G31" i="6"/>
  <c r="E236" i="6"/>
  <c r="E31" i="6"/>
  <c r="D236" i="6"/>
  <c r="D31" i="6"/>
  <c r="C235" i="6"/>
  <c r="C30" i="6"/>
  <c r="B235" i="6"/>
  <c r="B30" i="6"/>
  <c r="G32" i="6" l="1"/>
  <c r="G237" i="6"/>
  <c r="F237" i="6"/>
  <c r="F32" i="6"/>
  <c r="E32" i="6"/>
  <c r="E237" i="6"/>
  <c r="D32" i="6"/>
  <c r="D237" i="6"/>
  <c r="C236" i="6"/>
  <c r="C31" i="6"/>
  <c r="B236" i="6"/>
  <c r="B31" i="6"/>
  <c r="F238" i="6" l="1"/>
  <c r="F33" i="6"/>
  <c r="G238" i="6"/>
  <c r="G33" i="6"/>
  <c r="E238" i="6"/>
  <c r="E33" i="6"/>
  <c r="D238" i="6"/>
  <c r="D33" i="6"/>
  <c r="C32" i="6"/>
  <c r="C237" i="6"/>
  <c r="B32" i="6"/>
  <c r="B237" i="6"/>
  <c r="G239" i="6" l="1"/>
  <c r="G34" i="6"/>
  <c r="F239" i="6"/>
  <c r="F34" i="6"/>
  <c r="E239" i="6"/>
  <c r="E34" i="6"/>
  <c r="D239" i="6"/>
  <c r="D34" i="6"/>
  <c r="C238" i="6"/>
  <c r="C33" i="6"/>
  <c r="B238" i="6"/>
  <c r="B33" i="6"/>
  <c r="F35" i="6" l="1"/>
  <c r="F240" i="6"/>
  <c r="G240" i="6"/>
  <c r="G35" i="6"/>
  <c r="E240" i="6"/>
  <c r="E35" i="6"/>
  <c r="D240" i="6"/>
  <c r="D35" i="6"/>
  <c r="C239" i="6"/>
  <c r="C34" i="6"/>
  <c r="B239" i="6"/>
  <c r="B34" i="6"/>
  <c r="G36" i="6" l="1"/>
  <c r="G241" i="6"/>
  <c r="F241" i="6"/>
  <c r="F36" i="6"/>
  <c r="E36" i="6"/>
  <c r="E241" i="6"/>
  <c r="D36" i="6"/>
  <c r="D241" i="6"/>
  <c r="C240" i="6"/>
  <c r="C35" i="6"/>
  <c r="B240" i="6"/>
  <c r="B35" i="6"/>
  <c r="F242" i="6" l="1"/>
  <c r="F37" i="6"/>
  <c r="G242" i="6"/>
  <c r="G37" i="6"/>
  <c r="E242" i="6"/>
  <c r="E37" i="6"/>
  <c r="D242" i="6"/>
  <c r="D37" i="6"/>
  <c r="C36" i="6"/>
  <c r="C241" i="6"/>
  <c r="B36" i="6"/>
  <c r="B241" i="6"/>
  <c r="G243" i="6" l="1"/>
  <c r="G38" i="6"/>
  <c r="F243" i="6"/>
  <c r="F38" i="6"/>
  <c r="E243" i="6"/>
  <c r="E38" i="6"/>
  <c r="D243" i="6"/>
  <c r="D38" i="6"/>
  <c r="C242" i="6"/>
  <c r="C37" i="6"/>
  <c r="B242" i="6"/>
  <c r="B37" i="6"/>
  <c r="F244" i="6" l="1"/>
  <c r="F39" i="6"/>
  <c r="G244" i="6"/>
  <c r="G39" i="6"/>
  <c r="E244" i="6"/>
  <c r="E39" i="6"/>
  <c r="D244" i="6"/>
  <c r="D39" i="6"/>
  <c r="C243" i="6"/>
  <c r="C38" i="6"/>
  <c r="B243" i="6"/>
  <c r="B38" i="6"/>
  <c r="G40" i="6" l="1"/>
  <c r="G245" i="6"/>
  <c r="F245" i="6"/>
  <c r="F40" i="6"/>
  <c r="E40" i="6"/>
  <c r="E245" i="6"/>
  <c r="D40" i="6"/>
  <c r="D245" i="6"/>
  <c r="C244" i="6"/>
  <c r="C39" i="6"/>
  <c r="B244" i="6"/>
  <c r="B39" i="6"/>
  <c r="F246" i="6" l="1"/>
  <c r="F41" i="6"/>
  <c r="G41" i="6"/>
  <c r="G246" i="6"/>
  <c r="E246" i="6"/>
  <c r="E41" i="6"/>
  <c r="D41" i="6"/>
  <c r="D246" i="6"/>
  <c r="C40" i="6"/>
  <c r="C245" i="6"/>
  <c r="B40" i="6"/>
  <c r="B245" i="6"/>
  <c r="F247" i="6" l="1"/>
  <c r="F42" i="6"/>
  <c r="G247" i="6"/>
  <c r="G42" i="6"/>
  <c r="E247" i="6"/>
  <c r="E42" i="6"/>
  <c r="D247" i="6"/>
  <c r="D42" i="6"/>
  <c r="C246" i="6"/>
  <c r="C41" i="6"/>
  <c r="B246" i="6"/>
  <c r="B41" i="6"/>
  <c r="G248" i="6" l="1"/>
  <c r="G43" i="6"/>
  <c r="F248" i="6"/>
  <c r="F43" i="6"/>
  <c r="E248" i="6"/>
  <c r="E43" i="6"/>
  <c r="D248" i="6"/>
  <c r="D43" i="6"/>
  <c r="C247" i="6"/>
  <c r="C42" i="6"/>
  <c r="B247" i="6"/>
  <c r="B42" i="6"/>
  <c r="F249" i="6" l="1"/>
  <c r="F44" i="6"/>
  <c r="G44" i="6"/>
  <c r="G249" i="6"/>
  <c r="E44" i="6"/>
  <c r="E249" i="6"/>
  <c r="D44" i="6"/>
  <c r="D249" i="6"/>
  <c r="C248" i="6"/>
  <c r="C43" i="6"/>
  <c r="B248" i="6"/>
  <c r="B43" i="6"/>
  <c r="G45" i="6" l="1"/>
  <c r="G250" i="6"/>
  <c r="F250" i="6"/>
  <c r="F45" i="6"/>
  <c r="E250" i="6"/>
  <c r="E45" i="6"/>
  <c r="D250" i="6"/>
  <c r="D45" i="6"/>
  <c r="C44" i="6"/>
  <c r="C249" i="6"/>
  <c r="B44" i="6"/>
  <c r="B249" i="6"/>
  <c r="F251" i="6" l="1"/>
  <c r="F46" i="6"/>
  <c r="G251" i="6"/>
  <c r="G46" i="6"/>
  <c r="E251" i="6"/>
  <c r="E46" i="6"/>
  <c r="D251" i="6"/>
  <c r="D46" i="6"/>
  <c r="C250" i="6"/>
  <c r="C45" i="6"/>
  <c r="B250" i="6"/>
  <c r="B45" i="6"/>
  <c r="G252" i="6" l="1"/>
  <c r="G47" i="6"/>
  <c r="F252" i="6"/>
  <c r="F47" i="6"/>
  <c r="E252" i="6"/>
  <c r="E47" i="6"/>
  <c r="D252" i="6"/>
  <c r="D47" i="6"/>
  <c r="C251" i="6"/>
  <c r="C46" i="6"/>
  <c r="B251" i="6"/>
  <c r="B46" i="6"/>
  <c r="F253" i="6" l="1"/>
  <c r="F48" i="6"/>
  <c r="G48" i="6"/>
  <c r="G253" i="6"/>
  <c r="E48" i="6"/>
  <c r="E253" i="6"/>
  <c r="D48" i="6"/>
  <c r="D253" i="6"/>
  <c r="C252" i="6"/>
  <c r="C47" i="6"/>
  <c r="B252" i="6"/>
  <c r="B47" i="6"/>
  <c r="G254" i="6" l="1"/>
  <c r="G49" i="6"/>
  <c r="F254" i="6"/>
  <c r="F49" i="6"/>
  <c r="E254" i="6"/>
  <c r="E49" i="6"/>
  <c r="D49" i="6"/>
  <c r="D254" i="6"/>
  <c r="C48" i="6"/>
  <c r="C253" i="6"/>
  <c r="B48" i="6"/>
  <c r="B253" i="6"/>
  <c r="F255" i="6" l="1"/>
  <c r="F50" i="6"/>
  <c r="G255" i="6"/>
  <c r="G50" i="6"/>
  <c r="E255" i="6"/>
  <c r="E50" i="6"/>
  <c r="D255" i="6"/>
  <c r="D50" i="6"/>
  <c r="C254" i="6"/>
  <c r="C49" i="6"/>
  <c r="B254" i="6"/>
  <c r="B49" i="6"/>
  <c r="G256" i="6" l="1"/>
  <c r="G51" i="6"/>
  <c r="F256" i="6"/>
  <c r="F51" i="6"/>
  <c r="E256" i="6"/>
  <c r="E51" i="6"/>
  <c r="D256" i="6"/>
  <c r="D51" i="6"/>
  <c r="C255" i="6"/>
  <c r="C50" i="6"/>
  <c r="B255" i="6"/>
  <c r="B50" i="6"/>
  <c r="F52" i="6" l="1"/>
  <c r="F257" i="6"/>
  <c r="G52" i="6"/>
  <c r="G257" i="6"/>
  <c r="E52" i="6"/>
  <c r="E257" i="6"/>
  <c r="D52" i="6"/>
  <c r="D257" i="6"/>
  <c r="C256" i="6"/>
  <c r="C51" i="6"/>
  <c r="B256" i="6"/>
  <c r="B51" i="6"/>
  <c r="G258" i="6" l="1"/>
  <c r="G53" i="6"/>
  <c r="F258" i="6"/>
  <c r="F53" i="6"/>
  <c r="E258" i="6"/>
  <c r="E53" i="6"/>
  <c r="D258" i="6"/>
  <c r="D53" i="6"/>
  <c r="C52" i="6"/>
  <c r="C257" i="6"/>
  <c r="B52" i="6"/>
  <c r="B257" i="6"/>
  <c r="F259" i="6" l="1"/>
  <c r="F54" i="6"/>
  <c r="G259" i="6"/>
  <c r="G54" i="6"/>
  <c r="E259" i="6"/>
  <c r="E54" i="6"/>
  <c r="D259" i="6"/>
  <c r="D54" i="6"/>
  <c r="C258" i="6"/>
  <c r="C53" i="6"/>
  <c r="B258" i="6"/>
  <c r="B53" i="6"/>
  <c r="G260" i="6" l="1"/>
  <c r="G55" i="6"/>
  <c r="F260" i="6"/>
  <c r="F55" i="6"/>
  <c r="E260" i="6"/>
  <c r="E55" i="6"/>
  <c r="D260" i="6"/>
  <c r="D55" i="6"/>
  <c r="C259" i="6"/>
  <c r="C54" i="6"/>
  <c r="B259" i="6"/>
  <c r="B54" i="6"/>
  <c r="F56" i="6" l="1"/>
  <c r="F261" i="6"/>
  <c r="G56" i="6"/>
  <c r="G261" i="6"/>
  <c r="E56" i="6"/>
  <c r="E261" i="6"/>
  <c r="D56" i="6"/>
  <c r="D261" i="6"/>
  <c r="C260" i="6"/>
  <c r="C55" i="6"/>
  <c r="B260" i="6"/>
  <c r="B55" i="6"/>
  <c r="G57" i="6" l="1"/>
  <c r="G262" i="6"/>
  <c r="F262" i="6"/>
  <c r="F57" i="6"/>
  <c r="E57" i="6"/>
  <c r="E262" i="6"/>
  <c r="D57" i="6"/>
  <c r="D262" i="6"/>
  <c r="C56" i="6"/>
  <c r="C261" i="6"/>
  <c r="B56" i="6"/>
  <c r="B261" i="6"/>
  <c r="F263" i="6" l="1"/>
  <c r="F58" i="6"/>
  <c r="G263" i="6"/>
  <c r="G58" i="6"/>
  <c r="E263" i="6"/>
  <c r="E58" i="6"/>
  <c r="D263" i="6"/>
  <c r="D58" i="6"/>
  <c r="C262" i="6"/>
  <c r="C57" i="6"/>
  <c r="B57" i="6"/>
  <c r="B262" i="6"/>
  <c r="G264" i="6" l="1"/>
  <c r="G59" i="6"/>
  <c r="F264" i="6"/>
  <c r="F59" i="6"/>
  <c r="E264" i="6"/>
  <c r="E59" i="6"/>
  <c r="D264" i="6"/>
  <c r="D59" i="6"/>
  <c r="C263" i="6"/>
  <c r="C58" i="6"/>
  <c r="B263" i="6"/>
  <c r="B58" i="6"/>
  <c r="G60" i="6" l="1"/>
  <c r="G265" i="6"/>
  <c r="F60" i="6"/>
  <c r="F265" i="6"/>
  <c r="E60" i="6"/>
  <c r="E265" i="6"/>
  <c r="D60" i="6"/>
  <c r="D265" i="6"/>
  <c r="C264" i="6"/>
  <c r="C59" i="6"/>
  <c r="B264" i="6"/>
  <c r="B59" i="6"/>
  <c r="F266" i="6" l="1"/>
  <c r="F61" i="6"/>
  <c r="G61" i="6"/>
  <c r="G266" i="6"/>
  <c r="E61" i="6"/>
  <c r="E266" i="6"/>
  <c r="D266" i="6"/>
  <c r="D61" i="6"/>
  <c r="C60" i="6"/>
  <c r="C265" i="6"/>
  <c r="B60" i="6"/>
  <c r="B265" i="6"/>
  <c r="F267" i="6" l="1"/>
  <c r="F62" i="6"/>
  <c r="G267" i="6"/>
  <c r="G62" i="6"/>
  <c r="E267" i="6"/>
  <c r="E62" i="6"/>
  <c r="D267" i="6"/>
  <c r="D62" i="6"/>
  <c r="C266" i="6"/>
  <c r="C61" i="6"/>
  <c r="B266" i="6"/>
  <c r="B61" i="6"/>
  <c r="G268" i="6" l="1"/>
  <c r="G63" i="6"/>
  <c r="F268" i="6"/>
  <c r="F63" i="6"/>
  <c r="E268" i="6"/>
  <c r="E63" i="6"/>
  <c r="D268" i="6"/>
  <c r="D63" i="6"/>
  <c r="C267" i="6"/>
  <c r="C62" i="6"/>
  <c r="B267" i="6"/>
  <c r="B62" i="6"/>
  <c r="F64" i="6" l="1"/>
  <c r="F269" i="6"/>
  <c r="G64" i="6"/>
  <c r="G269" i="6"/>
  <c r="E64" i="6"/>
  <c r="E269" i="6"/>
  <c r="D64" i="6"/>
  <c r="D269" i="6"/>
  <c r="C268" i="6"/>
  <c r="C63" i="6"/>
  <c r="B268" i="6"/>
  <c r="B63" i="6"/>
  <c r="G270" i="6" l="1"/>
  <c r="G65" i="6"/>
  <c r="F270" i="6"/>
  <c r="F65" i="6"/>
  <c r="E270" i="6"/>
  <c r="E65" i="6"/>
  <c r="D65" i="6"/>
  <c r="D270" i="6"/>
  <c r="C64" i="6"/>
  <c r="C269" i="6"/>
  <c r="B64" i="6"/>
  <c r="B269" i="6"/>
  <c r="F271" i="6" l="1"/>
  <c r="F66" i="6"/>
  <c r="G271" i="6"/>
  <c r="G66" i="6"/>
  <c r="E271" i="6"/>
  <c r="E66" i="6"/>
  <c r="D271" i="6"/>
  <c r="D66" i="6"/>
  <c r="C270" i="6"/>
  <c r="C65" i="6"/>
  <c r="B270" i="6"/>
  <c r="B65" i="6"/>
  <c r="G272" i="6" l="1"/>
  <c r="G67" i="6"/>
  <c r="F272" i="6"/>
  <c r="F67" i="6"/>
  <c r="E272" i="6"/>
  <c r="E67" i="6"/>
  <c r="D272" i="6"/>
  <c r="D67" i="6"/>
  <c r="C271" i="6"/>
  <c r="C66" i="6"/>
  <c r="B271" i="6"/>
  <c r="B66" i="6"/>
  <c r="F68" i="6" l="1"/>
  <c r="F273" i="6"/>
  <c r="G68" i="6"/>
  <c r="G273" i="6"/>
  <c r="E68" i="6"/>
  <c r="E273" i="6"/>
  <c r="D68" i="6"/>
  <c r="D273" i="6"/>
  <c r="C272" i="6"/>
  <c r="C67" i="6"/>
  <c r="B272" i="6"/>
  <c r="B67" i="6"/>
  <c r="G274" i="6" l="1"/>
  <c r="G69" i="6"/>
  <c r="F274" i="6"/>
  <c r="F69" i="6"/>
  <c r="E274" i="6"/>
  <c r="E69" i="6"/>
  <c r="D274" i="6"/>
  <c r="D69" i="6"/>
  <c r="C68" i="6"/>
  <c r="C273" i="6"/>
  <c r="B68" i="6"/>
  <c r="B273" i="6"/>
  <c r="F275" i="6" l="1"/>
  <c r="F70" i="6"/>
  <c r="G275" i="6"/>
  <c r="G70" i="6"/>
  <c r="E275" i="6"/>
  <c r="E70" i="6"/>
  <c r="D275" i="6"/>
  <c r="D70" i="6"/>
  <c r="C274" i="6"/>
  <c r="C69" i="6"/>
  <c r="B274" i="6"/>
  <c r="B69" i="6"/>
  <c r="G276" i="6" l="1"/>
  <c r="G71" i="6"/>
  <c r="F276" i="6"/>
  <c r="F71" i="6"/>
  <c r="E276" i="6"/>
  <c r="E71" i="6"/>
  <c r="D276" i="6"/>
  <c r="D71" i="6"/>
  <c r="C275" i="6"/>
  <c r="C70" i="6"/>
  <c r="B275" i="6"/>
  <c r="B70" i="6"/>
  <c r="F72" i="6" l="1"/>
  <c r="F277" i="6"/>
  <c r="G72" i="6"/>
  <c r="G277" i="6"/>
  <c r="E72" i="6"/>
  <c r="E277" i="6"/>
  <c r="D72" i="6"/>
  <c r="D277" i="6"/>
  <c r="C276" i="6"/>
  <c r="C71" i="6"/>
  <c r="B276" i="6"/>
  <c r="B71" i="6"/>
  <c r="G73" i="6" l="1"/>
  <c r="G278" i="6"/>
  <c r="F278" i="6"/>
  <c r="F73" i="6"/>
  <c r="E73" i="6"/>
  <c r="E278" i="6"/>
  <c r="D73" i="6"/>
  <c r="D278" i="6"/>
  <c r="C72" i="6"/>
  <c r="C277" i="6"/>
  <c r="B72" i="6"/>
  <c r="B277" i="6"/>
  <c r="F279" i="6" l="1"/>
  <c r="F74" i="6"/>
  <c r="G279" i="6"/>
  <c r="G74" i="6"/>
  <c r="E279" i="6"/>
  <c r="E74" i="6"/>
  <c r="D279" i="6"/>
  <c r="D74" i="6"/>
  <c r="C278" i="6"/>
  <c r="C73" i="6"/>
  <c r="B73" i="6"/>
  <c r="B278" i="6"/>
  <c r="G280" i="6" l="1"/>
  <c r="G75" i="6"/>
  <c r="F280" i="6"/>
  <c r="F75" i="6"/>
  <c r="E280" i="6"/>
  <c r="E75" i="6"/>
  <c r="D280" i="6"/>
  <c r="D75" i="6"/>
  <c r="C279" i="6"/>
  <c r="C74" i="6"/>
  <c r="B279" i="6"/>
  <c r="B74" i="6"/>
  <c r="F76" i="6" l="1"/>
  <c r="F281" i="6"/>
  <c r="G76" i="6"/>
  <c r="G281" i="6"/>
  <c r="E76" i="6"/>
  <c r="E281" i="6"/>
  <c r="D76" i="6"/>
  <c r="D281" i="6"/>
  <c r="C280" i="6"/>
  <c r="C75" i="6"/>
  <c r="B280" i="6"/>
  <c r="B75" i="6"/>
  <c r="G77" i="6" l="1"/>
  <c r="G282" i="6"/>
  <c r="F282" i="6"/>
  <c r="F77" i="6"/>
  <c r="E77" i="6"/>
  <c r="E282" i="6"/>
  <c r="D282" i="6"/>
  <c r="D77" i="6"/>
  <c r="C76" i="6"/>
  <c r="C281" i="6"/>
  <c r="B76" i="6"/>
  <c r="B281" i="6"/>
  <c r="F283" i="6" l="1"/>
  <c r="F78" i="6"/>
  <c r="G283" i="6"/>
  <c r="G78" i="6"/>
  <c r="E283" i="6"/>
  <c r="E78" i="6"/>
  <c r="D283" i="6"/>
  <c r="D78" i="6"/>
  <c r="C282" i="6"/>
  <c r="C77" i="6"/>
  <c r="B282" i="6"/>
  <c r="B77" i="6"/>
  <c r="G284" i="6" l="1"/>
  <c r="G79" i="6"/>
  <c r="F284" i="6"/>
  <c r="F79" i="6"/>
  <c r="E284" i="6"/>
  <c r="E79" i="6"/>
  <c r="D284" i="6"/>
  <c r="D79" i="6"/>
  <c r="C283" i="6"/>
  <c r="C78" i="6"/>
  <c r="B283" i="6"/>
  <c r="B78" i="6"/>
  <c r="F80" i="6" l="1"/>
  <c r="F285" i="6"/>
  <c r="G80" i="6"/>
  <c r="G285" i="6"/>
  <c r="E80" i="6"/>
  <c r="E285" i="6"/>
  <c r="D80" i="6"/>
  <c r="D285" i="6"/>
  <c r="C284" i="6"/>
  <c r="C79" i="6"/>
  <c r="B284" i="6"/>
  <c r="B79" i="6"/>
  <c r="G286" i="6" l="1"/>
  <c r="G81" i="6"/>
  <c r="F81" i="6"/>
  <c r="F286" i="6"/>
  <c r="E286" i="6"/>
  <c r="E81" i="6"/>
  <c r="D81" i="6"/>
  <c r="D286" i="6"/>
  <c r="C80" i="6"/>
  <c r="C285" i="6"/>
  <c r="B80" i="6"/>
  <c r="B285" i="6"/>
  <c r="F287" i="6" l="1"/>
  <c r="F82" i="6"/>
  <c r="G287" i="6"/>
  <c r="G82" i="6"/>
  <c r="E287" i="6"/>
  <c r="E82" i="6"/>
  <c r="D287" i="6"/>
  <c r="D82" i="6"/>
  <c r="C286" i="6"/>
  <c r="C81" i="6"/>
  <c r="B286" i="6"/>
  <c r="B81" i="6"/>
  <c r="G288" i="6" l="1"/>
  <c r="G83" i="6"/>
  <c r="F288" i="6"/>
  <c r="F83" i="6"/>
  <c r="E288" i="6"/>
  <c r="E83" i="6"/>
  <c r="D288" i="6"/>
  <c r="D83" i="6"/>
  <c r="C287" i="6"/>
  <c r="C82" i="6"/>
  <c r="B287" i="6"/>
  <c r="B82" i="6"/>
  <c r="F84" i="6" l="1"/>
  <c r="F289" i="6"/>
  <c r="G84" i="6"/>
  <c r="G289" i="6"/>
  <c r="E84" i="6"/>
  <c r="E289" i="6"/>
  <c r="D84" i="6"/>
  <c r="D289" i="6"/>
  <c r="C288" i="6"/>
  <c r="C83" i="6"/>
  <c r="B288" i="6"/>
  <c r="B83" i="6"/>
  <c r="G290" i="6" l="1"/>
  <c r="G85" i="6"/>
  <c r="F290" i="6"/>
  <c r="F85" i="6"/>
  <c r="E290" i="6"/>
  <c r="E85" i="6"/>
  <c r="D290" i="6"/>
  <c r="D85" i="6"/>
  <c r="C84" i="6"/>
  <c r="C289" i="6"/>
  <c r="B84" i="6"/>
  <c r="B289" i="6"/>
  <c r="F291" i="6" l="1"/>
  <c r="F86" i="6"/>
  <c r="G291" i="6"/>
  <c r="G86" i="6"/>
  <c r="E291" i="6"/>
  <c r="E86" i="6"/>
  <c r="D291" i="6"/>
  <c r="D86" i="6"/>
  <c r="C290" i="6"/>
  <c r="C85" i="6"/>
  <c r="B290" i="6"/>
  <c r="B85" i="6"/>
  <c r="G292" i="6" l="1"/>
  <c r="G87" i="6"/>
  <c r="F292" i="6"/>
  <c r="F87" i="6"/>
  <c r="E292" i="6"/>
  <c r="E87" i="6"/>
  <c r="D292" i="6"/>
  <c r="D87" i="6"/>
  <c r="C291" i="6"/>
  <c r="C86" i="6"/>
  <c r="B291" i="6"/>
  <c r="B86" i="6"/>
  <c r="G88" i="6" l="1"/>
  <c r="G293" i="6"/>
  <c r="F88" i="6"/>
  <c r="F293" i="6"/>
  <c r="E88" i="6"/>
  <c r="E293" i="6"/>
  <c r="D88" i="6"/>
  <c r="D293" i="6"/>
  <c r="C292" i="6"/>
  <c r="C87" i="6"/>
  <c r="B292" i="6"/>
  <c r="B87" i="6"/>
  <c r="F89" i="6" l="1"/>
  <c r="F294" i="6"/>
  <c r="G89" i="6"/>
  <c r="G294" i="6"/>
  <c r="E89" i="6"/>
  <c r="E294" i="6"/>
  <c r="D89" i="6"/>
  <c r="D294" i="6"/>
  <c r="C88" i="6"/>
  <c r="C293" i="6"/>
  <c r="B88" i="6"/>
  <c r="B293" i="6"/>
  <c r="G295" i="6" l="1"/>
  <c r="G90" i="6"/>
  <c r="F295" i="6"/>
  <c r="F90" i="6"/>
  <c r="E295" i="6"/>
  <c r="E90" i="6"/>
  <c r="D295" i="6"/>
  <c r="D90" i="6"/>
  <c r="C294" i="6"/>
  <c r="C89" i="6"/>
  <c r="B89" i="6"/>
  <c r="B294" i="6"/>
  <c r="F296" i="6" l="1"/>
  <c r="F91" i="6"/>
  <c r="G296" i="6"/>
  <c r="G91" i="6"/>
  <c r="E296" i="6"/>
  <c r="E91" i="6"/>
  <c r="D296" i="6"/>
  <c r="D91" i="6"/>
  <c r="C295" i="6"/>
  <c r="C90" i="6"/>
  <c r="B295" i="6"/>
  <c r="B90" i="6"/>
  <c r="G92" i="6" l="1"/>
  <c r="G297" i="6"/>
  <c r="F92" i="6"/>
  <c r="F297" i="6"/>
  <c r="E92" i="6"/>
  <c r="E297" i="6"/>
  <c r="D92" i="6"/>
  <c r="D297" i="6"/>
  <c r="C296" i="6"/>
  <c r="C91" i="6"/>
  <c r="B296" i="6"/>
  <c r="B91" i="6"/>
  <c r="F298" i="6" l="1"/>
  <c r="F93" i="6"/>
  <c r="G93" i="6"/>
  <c r="G298" i="6"/>
  <c r="E93" i="6"/>
  <c r="E298" i="6"/>
  <c r="D298" i="6"/>
  <c r="D93" i="6"/>
  <c r="C92" i="6"/>
  <c r="C297" i="6"/>
  <c r="B92" i="6"/>
  <c r="B297" i="6"/>
  <c r="F299" i="6" l="1"/>
  <c r="F94" i="6"/>
  <c r="G299" i="6"/>
  <c r="G94" i="6"/>
  <c r="E299" i="6"/>
  <c r="E94" i="6"/>
  <c r="D299" i="6"/>
  <c r="D94" i="6"/>
  <c r="C298" i="6"/>
  <c r="C93" i="6"/>
  <c r="B298" i="6"/>
  <c r="B93" i="6"/>
  <c r="G300" i="6" l="1"/>
  <c r="G95" i="6"/>
  <c r="F300" i="6"/>
  <c r="F95" i="6"/>
  <c r="E300" i="6"/>
  <c r="E95" i="6"/>
  <c r="D300" i="6"/>
  <c r="D95" i="6"/>
  <c r="C299" i="6"/>
  <c r="C94" i="6"/>
  <c r="B299" i="6"/>
  <c r="B94" i="6"/>
  <c r="G96" i="6" l="1"/>
  <c r="G301" i="6"/>
  <c r="F96" i="6"/>
  <c r="F301" i="6"/>
  <c r="E96" i="6"/>
  <c r="E301" i="6"/>
  <c r="D96" i="6"/>
  <c r="D301" i="6"/>
  <c r="C300" i="6"/>
  <c r="C95" i="6"/>
  <c r="B300" i="6"/>
  <c r="B95" i="6"/>
  <c r="F97" i="6" l="1"/>
  <c r="F302" i="6"/>
  <c r="G302" i="6"/>
  <c r="G97" i="6"/>
  <c r="E302" i="6"/>
  <c r="E97" i="6"/>
  <c r="D97" i="6"/>
  <c r="D302" i="6"/>
  <c r="C96" i="6"/>
  <c r="C301" i="6"/>
  <c r="B96" i="6"/>
  <c r="B301" i="6"/>
  <c r="G303" i="6" l="1"/>
  <c r="G98" i="6"/>
  <c r="F303" i="6"/>
  <c r="F98" i="6"/>
  <c r="E303" i="6"/>
  <c r="E98" i="6"/>
  <c r="D303" i="6"/>
  <c r="D98" i="6"/>
  <c r="C302" i="6"/>
  <c r="C97" i="6"/>
  <c r="B302" i="6"/>
  <c r="B97" i="6"/>
  <c r="F304" i="6" l="1"/>
  <c r="F99" i="6"/>
  <c r="G304" i="6"/>
  <c r="G99" i="6"/>
  <c r="E304" i="6"/>
  <c r="E99" i="6"/>
  <c r="D304" i="6"/>
  <c r="D99" i="6"/>
  <c r="C303" i="6"/>
  <c r="C98" i="6"/>
  <c r="B303" i="6"/>
  <c r="B98" i="6"/>
  <c r="G100" i="6" l="1"/>
  <c r="G305" i="6"/>
  <c r="F100" i="6"/>
  <c r="F305" i="6"/>
  <c r="E100" i="6"/>
  <c r="E305" i="6"/>
  <c r="D100" i="6"/>
  <c r="D305" i="6"/>
  <c r="C304" i="6"/>
  <c r="C99" i="6"/>
  <c r="B304" i="6"/>
  <c r="B99" i="6"/>
  <c r="F306" i="6" l="1"/>
  <c r="F101" i="6"/>
  <c r="G306" i="6"/>
  <c r="G101" i="6"/>
  <c r="E306" i="6"/>
  <c r="E101" i="6"/>
  <c r="D306" i="6"/>
  <c r="D101" i="6"/>
  <c r="C100" i="6"/>
  <c r="C305" i="6"/>
  <c r="B100" i="6"/>
  <c r="B305" i="6"/>
  <c r="G307" i="6" l="1"/>
  <c r="G102" i="6"/>
  <c r="F307" i="6"/>
  <c r="F102" i="6"/>
  <c r="E307" i="6"/>
  <c r="E102" i="6"/>
  <c r="D307" i="6"/>
  <c r="D102" i="6"/>
  <c r="C306" i="6"/>
  <c r="C101" i="6"/>
  <c r="B306" i="6"/>
  <c r="B101" i="6"/>
  <c r="F308" i="6" l="1"/>
  <c r="F103" i="6"/>
  <c r="G308" i="6"/>
  <c r="G103" i="6"/>
  <c r="E308" i="6"/>
  <c r="E103" i="6"/>
  <c r="D308" i="6"/>
  <c r="D103" i="6"/>
  <c r="C307" i="6"/>
  <c r="C102" i="6"/>
  <c r="B307" i="6"/>
  <c r="B102" i="6"/>
  <c r="G104" i="6" l="1"/>
  <c r="G309" i="6"/>
  <c r="F104" i="6"/>
  <c r="F309" i="6"/>
  <c r="E104" i="6"/>
  <c r="E309" i="6"/>
  <c r="D104" i="6"/>
  <c r="D309" i="6"/>
  <c r="C308" i="6"/>
  <c r="C103" i="6"/>
  <c r="B308" i="6"/>
  <c r="B103" i="6"/>
  <c r="F105" i="6" l="1"/>
  <c r="F310" i="6"/>
  <c r="G105" i="6"/>
  <c r="G310" i="6"/>
  <c r="E105" i="6"/>
  <c r="E310" i="6"/>
  <c r="D105" i="6"/>
  <c r="D310" i="6"/>
  <c r="C104" i="6"/>
  <c r="C309" i="6"/>
  <c r="B104" i="6"/>
  <c r="B309" i="6"/>
  <c r="G311" i="6" l="1"/>
  <c r="G106" i="6"/>
  <c r="F311" i="6"/>
  <c r="F106" i="6"/>
  <c r="E311" i="6"/>
  <c r="E106" i="6"/>
  <c r="D311" i="6"/>
  <c r="D106" i="6"/>
  <c r="C105" i="6"/>
  <c r="C310" i="6"/>
  <c r="B105" i="6"/>
  <c r="B310" i="6"/>
  <c r="F312" i="6" l="1"/>
  <c r="F107" i="6"/>
  <c r="G312" i="6"/>
  <c r="G107" i="6"/>
  <c r="E312" i="6"/>
  <c r="E107" i="6"/>
  <c r="D312" i="6"/>
  <c r="D107" i="6"/>
  <c r="C311" i="6"/>
  <c r="C106" i="6"/>
  <c r="B311" i="6"/>
  <c r="B106" i="6"/>
  <c r="G108" i="6" l="1"/>
  <c r="G313" i="6"/>
  <c r="F108" i="6"/>
  <c r="F313" i="6"/>
  <c r="E108" i="6"/>
  <c r="E313" i="6"/>
  <c r="D108" i="6"/>
  <c r="D313" i="6"/>
  <c r="C312" i="6"/>
  <c r="C107" i="6"/>
  <c r="B312" i="6"/>
  <c r="B107" i="6"/>
  <c r="F314" i="6" l="1"/>
  <c r="F109" i="6"/>
  <c r="G109" i="6"/>
  <c r="G314" i="6"/>
  <c r="E109" i="6"/>
  <c r="E314" i="6"/>
  <c r="D314" i="6"/>
  <c r="D109" i="6"/>
  <c r="C108" i="6"/>
  <c r="C313" i="6"/>
  <c r="B108" i="6"/>
  <c r="B313" i="6"/>
  <c r="G315" i="6" l="1"/>
  <c r="G110" i="6"/>
  <c r="F315" i="6"/>
  <c r="F110" i="6"/>
  <c r="E315" i="6"/>
  <c r="E110" i="6"/>
  <c r="D315" i="6"/>
  <c r="D110" i="6"/>
  <c r="C109" i="6"/>
  <c r="C314" i="6"/>
  <c r="B314" i="6"/>
  <c r="B109" i="6"/>
  <c r="F316" i="6" l="1"/>
  <c r="F111" i="6"/>
  <c r="G316" i="6"/>
  <c r="G111" i="6"/>
  <c r="E316" i="6"/>
  <c r="E111" i="6"/>
  <c r="D316" i="6"/>
  <c r="D111" i="6"/>
  <c r="C315" i="6"/>
  <c r="C110" i="6"/>
  <c r="B315" i="6"/>
  <c r="B110" i="6"/>
  <c r="G112" i="6" l="1"/>
  <c r="G317" i="6"/>
  <c r="F112" i="6"/>
  <c r="F317" i="6"/>
  <c r="E112" i="6"/>
  <c r="E317" i="6"/>
  <c r="D112" i="6"/>
  <c r="D317" i="6"/>
  <c r="C316" i="6"/>
  <c r="C111" i="6"/>
  <c r="B316" i="6"/>
  <c r="B111" i="6"/>
  <c r="F113" i="6" l="1"/>
  <c r="F318" i="6"/>
  <c r="G318" i="6"/>
  <c r="G113" i="6"/>
  <c r="E318" i="6"/>
  <c r="E113" i="6"/>
  <c r="D113" i="6"/>
  <c r="D318" i="6"/>
  <c r="C112" i="6"/>
  <c r="C317" i="6"/>
  <c r="B112" i="6"/>
  <c r="B317" i="6"/>
  <c r="G319" i="6" l="1"/>
  <c r="G114" i="6"/>
  <c r="F319" i="6"/>
  <c r="F114" i="6"/>
  <c r="E319" i="6"/>
  <c r="E114" i="6"/>
  <c r="D319" i="6"/>
  <c r="D114" i="6"/>
  <c r="C318" i="6"/>
  <c r="C113" i="6"/>
  <c r="B318" i="6"/>
  <c r="B113" i="6"/>
  <c r="G320" i="6" l="1"/>
  <c r="G115" i="6"/>
  <c r="G116" i="6" a="1"/>
  <c r="F320" i="6"/>
  <c r="F115" i="6"/>
  <c r="F116" i="6" a="1"/>
  <c r="E320" i="6"/>
  <c r="E115" i="6"/>
  <c r="E116" i="6" a="1"/>
  <c r="D320" i="6"/>
  <c r="D115" i="6"/>
  <c r="D116" i="6" a="1"/>
  <c r="C319" i="6"/>
  <c r="C114" i="6"/>
  <c r="B319" i="6"/>
  <c r="B114" i="6"/>
  <c r="G117" i="6" l="1"/>
  <c r="G121" i="6"/>
  <c r="G125" i="6"/>
  <c r="G129" i="6"/>
  <c r="G133" i="6"/>
  <c r="G137" i="6"/>
  <c r="G141" i="6"/>
  <c r="G145" i="6"/>
  <c r="G149" i="6"/>
  <c r="G153" i="6"/>
  <c r="G157" i="6"/>
  <c r="G161" i="6"/>
  <c r="G165" i="6"/>
  <c r="G169" i="6"/>
  <c r="G173" i="6"/>
  <c r="G177" i="6"/>
  <c r="G181" i="6"/>
  <c r="G185" i="6"/>
  <c r="G189" i="6"/>
  <c r="G193" i="6"/>
  <c r="G197" i="6"/>
  <c r="G201" i="6"/>
  <c r="G205" i="6"/>
  <c r="G209" i="6"/>
  <c r="G213" i="6"/>
  <c r="G217" i="6"/>
  <c r="G118" i="6"/>
  <c r="G122" i="6"/>
  <c r="G126" i="6"/>
  <c r="G130" i="6"/>
  <c r="G134" i="6"/>
  <c r="G138" i="6"/>
  <c r="G142" i="6"/>
  <c r="G146" i="6"/>
  <c r="G150" i="6"/>
  <c r="G154" i="6"/>
  <c r="G158" i="6"/>
  <c r="G162" i="6"/>
  <c r="G166" i="6"/>
  <c r="G170" i="6"/>
  <c r="G174" i="6"/>
  <c r="G178" i="6"/>
  <c r="G182" i="6"/>
  <c r="G186" i="6"/>
  <c r="G190" i="6"/>
  <c r="G194" i="6"/>
  <c r="G198" i="6"/>
  <c r="G202" i="6"/>
  <c r="G206" i="6"/>
  <c r="G210" i="6"/>
  <c r="G214" i="6"/>
  <c r="G119" i="6"/>
  <c r="G123" i="6"/>
  <c r="G127" i="6"/>
  <c r="G131" i="6"/>
  <c r="G135" i="6"/>
  <c r="G139" i="6"/>
  <c r="G143" i="6"/>
  <c r="G147" i="6"/>
  <c r="G151" i="6"/>
  <c r="G155" i="6"/>
  <c r="G159" i="6"/>
  <c r="G163" i="6"/>
  <c r="G167" i="6"/>
  <c r="G171" i="6"/>
  <c r="G175" i="6"/>
  <c r="G179" i="6"/>
  <c r="G183" i="6"/>
  <c r="G187" i="6"/>
  <c r="G191" i="6"/>
  <c r="G195" i="6"/>
  <c r="G199" i="6"/>
  <c r="G203" i="6"/>
  <c r="G207" i="6"/>
  <c r="G211" i="6"/>
  <c r="G215" i="6"/>
  <c r="G128" i="6"/>
  <c r="G144" i="6"/>
  <c r="G160" i="6"/>
  <c r="G176" i="6"/>
  <c r="G192" i="6"/>
  <c r="G208" i="6"/>
  <c r="G116" i="6"/>
  <c r="G132" i="6"/>
  <c r="G148" i="6"/>
  <c r="G164" i="6"/>
  <c r="G180" i="6"/>
  <c r="G196" i="6"/>
  <c r="G212" i="6"/>
  <c r="G120" i="6"/>
  <c r="G136" i="6"/>
  <c r="G152" i="6"/>
  <c r="G168" i="6"/>
  <c r="G184" i="6"/>
  <c r="G200" i="6"/>
  <c r="G216" i="6"/>
  <c r="G124" i="6"/>
  <c r="G140" i="6"/>
  <c r="G156" i="6"/>
  <c r="G172" i="6"/>
  <c r="G188" i="6"/>
  <c r="G204" i="6"/>
  <c r="F117" i="6"/>
  <c r="F121" i="6"/>
  <c r="F125" i="6"/>
  <c r="F129" i="6"/>
  <c r="F133" i="6"/>
  <c r="F137" i="6"/>
  <c r="F141" i="6"/>
  <c r="F145" i="6"/>
  <c r="F149" i="6"/>
  <c r="F153" i="6"/>
  <c r="F157" i="6"/>
  <c r="F161" i="6"/>
  <c r="F165" i="6"/>
  <c r="F169" i="6"/>
  <c r="F173" i="6"/>
  <c r="F177" i="6"/>
  <c r="F181" i="6"/>
  <c r="F185" i="6"/>
  <c r="F189" i="6"/>
  <c r="F193" i="6"/>
  <c r="F197" i="6"/>
  <c r="F201" i="6"/>
  <c r="F205" i="6"/>
  <c r="F209" i="6"/>
  <c r="F213" i="6"/>
  <c r="F217" i="6"/>
  <c r="F118" i="6"/>
  <c r="F122" i="6"/>
  <c r="F126" i="6"/>
  <c r="F130" i="6"/>
  <c r="F134" i="6"/>
  <c r="F138" i="6"/>
  <c r="F142" i="6"/>
  <c r="F146" i="6"/>
  <c r="F150" i="6"/>
  <c r="F154" i="6"/>
  <c r="F158" i="6"/>
  <c r="F162" i="6"/>
  <c r="F166" i="6"/>
  <c r="F170" i="6"/>
  <c r="F174" i="6"/>
  <c r="F178" i="6"/>
  <c r="F182" i="6"/>
  <c r="F186" i="6"/>
  <c r="F190" i="6"/>
  <c r="F194" i="6"/>
  <c r="F198" i="6"/>
  <c r="F202" i="6"/>
  <c r="F206" i="6"/>
  <c r="F210" i="6"/>
  <c r="F214" i="6"/>
  <c r="F123" i="6"/>
  <c r="F131" i="6"/>
  <c r="F139" i="6"/>
  <c r="F147" i="6"/>
  <c r="F155" i="6"/>
  <c r="F163" i="6"/>
  <c r="F171" i="6"/>
  <c r="F179" i="6"/>
  <c r="F187" i="6"/>
  <c r="F195" i="6"/>
  <c r="F203" i="6"/>
  <c r="F211" i="6"/>
  <c r="F116" i="6"/>
  <c r="F124" i="6"/>
  <c r="F132" i="6"/>
  <c r="F140" i="6"/>
  <c r="F148" i="6"/>
  <c r="F156" i="6"/>
  <c r="F164" i="6"/>
  <c r="F172" i="6"/>
  <c r="F180" i="6"/>
  <c r="F188" i="6"/>
  <c r="F196" i="6"/>
  <c r="F204" i="6"/>
  <c r="F212" i="6"/>
  <c r="F119" i="6"/>
  <c r="F127" i="6"/>
  <c r="F135" i="6"/>
  <c r="F143" i="6"/>
  <c r="F151" i="6"/>
  <c r="F159" i="6"/>
  <c r="F167" i="6"/>
  <c r="F175" i="6"/>
  <c r="F183" i="6"/>
  <c r="F191" i="6"/>
  <c r="F199" i="6"/>
  <c r="F207" i="6"/>
  <c r="F215" i="6"/>
  <c r="F120" i="6"/>
  <c r="F128" i="6"/>
  <c r="F136" i="6"/>
  <c r="F144" i="6"/>
  <c r="F152" i="6"/>
  <c r="F160" i="6"/>
  <c r="F168" i="6"/>
  <c r="F176" i="6"/>
  <c r="F184" i="6"/>
  <c r="F192" i="6"/>
  <c r="F200" i="6"/>
  <c r="F208" i="6"/>
  <c r="F216" i="6"/>
  <c r="E117" i="6"/>
  <c r="E121" i="6"/>
  <c r="E125" i="6"/>
  <c r="E129" i="6"/>
  <c r="E133" i="6"/>
  <c r="E137" i="6"/>
  <c r="E141" i="6"/>
  <c r="E145" i="6"/>
  <c r="E149" i="6"/>
  <c r="E153" i="6"/>
  <c r="E157" i="6"/>
  <c r="E161" i="6"/>
  <c r="E165" i="6"/>
  <c r="E169" i="6"/>
  <c r="E173" i="6"/>
  <c r="E177" i="6"/>
  <c r="E181" i="6"/>
  <c r="E185" i="6"/>
  <c r="E189" i="6"/>
  <c r="E193" i="6"/>
  <c r="E197" i="6"/>
  <c r="E201" i="6"/>
  <c r="E205" i="6"/>
  <c r="E209" i="6"/>
  <c r="E213" i="6"/>
  <c r="E217" i="6"/>
  <c r="E118" i="6"/>
  <c r="E122" i="6"/>
  <c r="E126" i="6"/>
  <c r="E130" i="6"/>
  <c r="E134" i="6"/>
  <c r="E138" i="6"/>
  <c r="E142" i="6"/>
  <c r="E146" i="6"/>
  <c r="E150" i="6"/>
  <c r="E154" i="6"/>
  <c r="E158" i="6"/>
  <c r="E162" i="6"/>
  <c r="E166" i="6"/>
  <c r="E170" i="6"/>
  <c r="E174" i="6"/>
  <c r="E178" i="6"/>
  <c r="E182" i="6"/>
  <c r="E186" i="6"/>
  <c r="E190" i="6"/>
  <c r="E194" i="6"/>
  <c r="E198" i="6"/>
  <c r="E202" i="6"/>
  <c r="E206" i="6"/>
  <c r="E210" i="6"/>
  <c r="E214" i="6"/>
  <c r="E119" i="6"/>
  <c r="E123" i="6"/>
  <c r="E127" i="6"/>
  <c r="E131" i="6"/>
  <c r="E135" i="6"/>
  <c r="E139" i="6"/>
  <c r="E143" i="6"/>
  <c r="E147" i="6"/>
  <c r="E151" i="6"/>
  <c r="E155" i="6"/>
  <c r="E159" i="6"/>
  <c r="E163" i="6"/>
  <c r="E167" i="6"/>
  <c r="E171" i="6"/>
  <c r="E175" i="6"/>
  <c r="E179" i="6"/>
  <c r="E183" i="6"/>
  <c r="E187" i="6"/>
  <c r="E191" i="6"/>
  <c r="E195" i="6"/>
  <c r="E199" i="6"/>
  <c r="E203" i="6"/>
  <c r="E207" i="6"/>
  <c r="E211" i="6"/>
  <c r="E215" i="6"/>
  <c r="E128" i="6"/>
  <c r="E144" i="6"/>
  <c r="E160" i="6"/>
  <c r="E176" i="6"/>
  <c r="E192" i="6"/>
  <c r="E208" i="6"/>
  <c r="E116" i="6"/>
  <c r="E132" i="6"/>
  <c r="E148" i="6"/>
  <c r="E164" i="6"/>
  <c r="E180" i="6"/>
  <c r="E196" i="6"/>
  <c r="E212" i="6"/>
  <c r="E120" i="6"/>
  <c r="E136" i="6"/>
  <c r="E152" i="6"/>
  <c r="E168" i="6"/>
  <c r="E184" i="6"/>
  <c r="E200" i="6"/>
  <c r="E216" i="6"/>
  <c r="E124" i="6"/>
  <c r="E140" i="6"/>
  <c r="E156" i="6"/>
  <c r="E172" i="6"/>
  <c r="E188" i="6"/>
  <c r="E204" i="6"/>
  <c r="D117" i="6"/>
  <c r="D121" i="6"/>
  <c r="D125" i="6"/>
  <c r="D129" i="6"/>
  <c r="D133" i="6"/>
  <c r="D137" i="6"/>
  <c r="D141" i="6"/>
  <c r="D145" i="6"/>
  <c r="D149" i="6"/>
  <c r="D153" i="6"/>
  <c r="D157" i="6"/>
  <c r="D161" i="6"/>
  <c r="D165" i="6"/>
  <c r="D169" i="6"/>
  <c r="D173" i="6"/>
  <c r="D177" i="6"/>
  <c r="D181" i="6"/>
  <c r="D185" i="6"/>
  <c r="D189" i="6"/>
  <c r="D193" i="6"/>
  <c r="D197" i="6"/>
  <c r="D201" i="6"/>
  <c r="D205" i="6"/>
  <c r="D209" i="6"/>
  <c r="D213" i="6"/>
  <c r="D217" i="6"/>
  <c r="D118" i="6"/>
  <c r="D122" i="6"/>
  <c r="D126" i="6"/>
  <c r="D130" i="6"/>
  <c r="D134" i="6"/>
  <c r="D138" i="6"/>
  <c r="D142" i="6"/>
  <c r="D146" i="6"/>
  <c r="D150" i="6"/>
  <c r="D154" i="6"/>
  <c r="D158" i="6"/>
  <c r="D162" i="6"/>
  <c r="D166" i="6"/>
  <c r="D170" i="6"/>
  <c r="D174" i="6"/>
  <c r="D178" i="6"/>
  <c r="D182" i="6"/>
  <c r="D186" i="6"/>
  <c r="D190" i="6"/>
  <c r="D194" i="6"/>
  <c r="D198" i="6"/>
  <c r="D202" i="6"/>
  <c r="D206" i="6"/>
  <c r="D210" i="6"/>
  <c r="D214" i="6"/>
  <c r="D116" i="6"/>
  <c r="D124" i="6"/>
  <c r="D132" i="6"/>
  <c r="D140" i="6"/>
  <c r="D148" i="6"/>
  <c r="D156" i="6"/>
  <c r="D164" i="6"/>
  <c r="D172" i="6"/>
  <c r="D180" i="6"/>
  <c r="D188" i="6"/>
  <c r="D196" i="6"/>
  <c r="D204" i="6"/>
  <c r="D212" i="6"/>
  <c r="D119" i="6"/>
  <c r="D127" i="6"/>
  <c r="D135" i="6"/>
  <c r="D143" i="6"/>
  <c r="D151" i="6"/>
  <c r="D159" i="6"/>
  <c r="D167" i="6"/>
  <c r="D175" i="6"/>
  <c r="D183" i="6"/>
  <c r="D191" i="6"/>
  <c r="D199" i="6"/>
  <c r="D207" i="6"/>
  <c r="D215" i="6"/>
  <c r="D123" i="6"/>
  <c r="D139" i="6"/>
  <c r="D155" i="6"/>
  <c r="D171" i="6"/>
  <c r="D187" i="6"/>
  <c r="D203" i="6"/>
  <c r="D144" i="6"/>
  <c r="D160" i="6"/>
  <c r="D176" i="6"/>
  <c r="D192" i="6"/>
  <c r="D208" i="6"/>
  <c r="D128" i="6"/>
  <c r="D131" i="6"/>
  <c r="D147" i="6"/>
  <c r="D163" i="6"/>
  <c r="D179" i="6"/>
  <c r="D195" i="6"/>
  <c r="D211" i="6"/>
  <c r="D120" i="6"/>
  <c r="D136" i="6"/>
  <c r="D152" i="6"/>
  <c r="D168" i="6"/>
  <c r="D184" i="6"/>
  <c r="D200" i="6"/>
  <c r="D216" i="6"/>
  <c r="C320" i="6"/>
  <c r="C115" i="6"/>
  <c r="C116" i="6" a="1"/>
  <c r="B320" i="6"/>
  <c r="B115" i="6"/>
  <c r="B116" i="6" a="1"/>
  <c r="C117" i="6" l="1"/>
  <c r="C121" i="6"/>
  <c r="C125" i="6"/>
  <c r="C129" i="6"/>
  <c r="C133" i="6"/>
  <c r="C137" i="6"/>
  <c r="C141" i="6"/>
  <c r="C145" i="6"/>
  <c r="C149" i="6"/>
  <c r="C153" i="6"/>
  <c r="C157" i="6"/>
  <c r="C161" i="6"/>
  <c r="C165" i="6"/>
  <c r="C169" i="6"/>
  <c r="C173" i="6"/>
  <c r="C177" i="6"/>
  <c r="C181" i="6"/>
  <c r="C185" i="6"/>
  <c r="C189" i="6"/>
  <c r="C193" i="6"/>
  <c r="C197" i="6"/>
  <c r="C201" i="6"/>
  <c r="C205" i="6"/>
  <c r="C209" i="6"/>
  <c r="C213" i="6"/>
  <c r="C217" i="6"/>
  <c r="C118" i="6"/>
  <c r="C122" i="6"/>
  <c r="C126" i="6"/>
  <c r="C130" i="6"/>
  <c r="C134" i="6"/>
  <c r="C138" i="6"/>
  <c r="C142" i="6"/>
  <c r="C146" i="6"/>
  <c r="C150" i="6"/>
  <c r="C154" i="6"/>
  <c r="C158" i="6"/>
  <c r="C162" i="6"/>
  <c r="C166" i="6"/>
  <c r="C170" i="6"/>
  <c r="C174" i="6"/>
  <c r="C178" i="6"/>
  <c r="C182" i="6"/>
  <c r="C186" i="6"/>
  <c r="C190" i="6"/>
  <c r="C194" i="6"/>
  <c r="C198" i="6"/>
  <c r="C202" i="6"/>
  <c r="C206" i="6"/>
  <c r="C210" i="6"/>
  <c r="C214" i="6"/>
  <c r="C119" i="6"/>
  <c r="C123" i="6"/>
  <c r="C127" i="6"/>
  <c r="C131" i="6"/>
  <c r="C135" i="6"/>
  <c r="C139" i="6"/>
  <c r="C143" i="6"/>
  <c r="C147" i="6"/>
  <c r="C151" i="6"/>
  <c r="C155" i="6"/>
  <c r="C159" i="6"/>
  <c r="C163" i="6"/>
  <c r="C167" i="6"/>
  <c r="C171" i="6"/>
  <c r="C175" i="6"/>
  <c r="C179" i="6"/>
  <c r="C183" i="6"/>
  <c r="C187" i="6"/>
  <c r="C191" i="6"/>
  <c r="C195" i="6"/>
  <c r="C199" i="6"/>
  <c r="C203" i="6"/>
  <c r="C207" i="6"/>
  <c r="C211" i="6"/>
  <c r="C215" i="6"/>
  <c r="C128" i="6"/>
  <c r="C144" i="6"/>
  <c r="C160" i="6"/>
  <c r="C176" i="6"/>
  <c r="C192" i="6"/>
  <c r="C208" i="6"/>
  <c r="C116" i="6"/>
  <c r="C132" i="6"/>
  <c r="C148" i="6"/>
  <c r="C164" i="6"/>
  <c r="C180" i="6"/>
  <c r="C196" i="6"/>
  <c r="C212" i="6"/>
  <c r="C120" i="6"/>
  <c r="C136" i="6"/>
  <c r="C152" i="6"/>
  <c r="C168" i="6"/>
  <c r="C184" i="6"/>
  <c r="C200" i="6"/>
  <c r="C216" i="6"/>
  <c r="C124" i="6"/>
  <c r="C140" i="6"/>
  <c r="C156" i="6"/>
  <c r="C172" i="6"/>
  <c r="C188" i="6"/>
  <c r="C204" i="6"/>
  <c r="B117" i="6"/>
  <c r="B121" i="6"/>
  <c r="B125" i="6"/>
  <c r="B129" i="6"/>
  <c r="B133" i="6"/>
  <c r="B137" i="6"/>
  <c r="B141" i="6"/>
  <c r="B145" i="6"/>
  <c r="B149" i="6"/>
  <c r="B153" i="6"/>
  <c r="B157" i="6"/>
  <c r="B161" i="6"/>
  <c r="B165" i="6"/>
  <c r="B169" i="6"/>
  <c r="B173" i="6"/>
  <c r="B177" i="6"/>
  <c r="B181" i="6"/>
  <c r="B185" i="6"/>
  <c r="B189" i="6"/>
  <c r="B193" i="6"/>
  <c r="B197" i="6"/>
  <c r="B201" i="6"/>
  <c r="B205" i="6"/>
  <c r="B209" i="6"/>
  <c r="B213" i="6"/>
  <c r="B217" i="6"/>
  <c r="B118" i="6"/>
  <c r="B122" i="6"/>
  <c r="B126" i="6"/>
  <c r="B130" i="6"/>
  <c r="B134" i="6"/>
  <c r="B119" i="6"/>
  <c r="B123" i="6"/>
  <c r="B127" i="6"/>
  <c r="B131" i="6"/>
  <c r="B135" i="6"/>
  <c r="B139" i="6"/>
  <c r="B143" i="6"/>
  <c r="B147" i="6"/>
  <c r="B151" i="6"/>
  <c r="B155" i="6"/>
  <c r="B159" i="6"/>
  <c r="B163" i="6"/>
  <c r="B167" i="6"/>
  <c r="B171" i="6"/>
  <c r="B175" i="6"/>
  <c r="B179" i="6"/>
  <c r="B183" i="6"/>
  <c r="B187" i="6"/>
  <c r="B191" i="6"/>
  <c r="B195" i="6"/>
  <c r="B199" i="6"/>
  <c r="B203" i="6"/>
  <c r="B207" i="6"/>
  <c r="B211" i="6"/>
  <c r="B215" i="6"/>
  <c r="B128" i="6"/>
  <c r="B140" i="6"/>
  <c r="B148" i="6"/>
  <c r="B156" i="6"/>
  <c r="B164" i="6"/>
  <c r="B172" i="6"/>
  <c r="B180" i="6"/>
  <c r="B188" i="6"/>
  <c r="B196" i="6"/>
  <c r="B204" i="6"/>
  <c r="B212" i="6"/>
  <c r="B124" i="6"/>
  <c r="B138" i="6"/>
  <c r="B146" i="6"/>
  <c r="B154" i="6"/>
  <c r="B162" i="6"/>
  <c r="B170" i="6"/>
  <c r="B178" i="6"/>
  <c r="B186" i="6"/>
  <c r="B194" i="6"/>
  <c r="B202" i="6"/>
  <c r="B210" i="6"/>
  <c r="B116" i="6"/>
  <c r="B132" i="6"/>
  <c r="B142" i="6"/>
  <c r="B150" i="6"/>
  <c r="B158" i="6"/>
  <c r="B166" i="6"/>
  <c r="B174" i="6"/>
  <c r="B182" i="6"/>
  <c r="B190" i="6"/>
  <c r="B198" i="6"/>
  <c r="B206" i="6"/>
  <c r="B214" i="6"/>
  <c r="B120" i="6"/>
  <c r="B136" i="6"/>
  <c r="B144" i="6"/>
  <c r="B152" i="6"/>
  <c r="B160" i="6"/>
  <c r="B168" i="6"/>
  <c r="B176" i="6"/>
  <c r="B184" i="6"/>
  <c r="B192" i="6"/>
  <c r="B200" i="6"/>
  <c r="B208" i="6"/>
  <c r="B216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<sst xmlns="http://schemas.openxmlformats.org/spreadsheetml/2006/main" count="97" uniqueCount="70">
  <si>
    <t>Generated with the SIPmath™ Modeler Tools from ProbabilityManagement.org</t>
  </si>
  <si>
    <t>Index</t>
  </si>
  <si>
    <t>Values</t>
  </si>
  <si>
    <t>Expected Value</t>
  </si>
  <si>
    <t>Series Name</t>
  </si>
  <si>
    <t>Integer chart?</t>
  </si>
  <si>
    <t>Loss Exceedance</t>
  </si>
  <si>
    <t>Number of Bins</t>
  </si>
  <si>
    <t>Label position</t>
  </si>
  <si>
    <t>Bin Width</t>
  </si>
  <si>
    <t>Decimals</t>
  </si>
  <si>
    <t>Scale</t>
  </si>
  <si>
    <t>Use Axis Title?</t>
  </si>
  <si>
    <t>Axis Title</t>
  </si>
  <si>
    <t>Min</t>
  </si>
  <si>
    <t>Bin Range</t>
  </si>
  <si>
    <t>Frequency</t>
  </si>
  <si>
    <t>Labels</t>
  </si>
  <si>
    <t>Cumulative</t>
  </si>
  <si>
    <t>X</t>
  </si>
  <si>
    <t>Y</t>
  </si>
  <si>
    <t>(X_random,</t>
  </si>
  <si>
    <t>Y_random)</t>
  </si>
  <si>
    <t>Net</t>
  </si>
  <si>
    <t>Normal Distribution</t>
  </si>
  <si>
    <t>Mean</t>
  </si>
  <si>
    <t>Random Number</t>
  </si>
  <si>
    <t>Random</t>
  </si>
  <si>
    <t>SD</t>
  </si>
  <si>
    <t>Normal_Distribution</t>
  </si>
  <si>
    <t>Pay Based on Die Roll</t>
  </si>
  <si>
    <t>Suppose your boss pays you on a monthly basis by die roll x 1000. So:</t>
  </si>
  <si>
    <t>Average Case:</t>
  </si>
  <si>
    <t>=</t>
  </si>
  <si>
    <t>Costs:</t>
  </si>
  <si>
    <t>Income:</t>
  </si>
  <si>
    <t>Net:</t>
  </si>
  <si>
    <t>Simulation Case:</t>
  </si>
  <si>
    <t>Die Roll</t>
  </si>
  <si>
    <t>Interest Rate</t>
  </si>
  <si>
    <t>Interest Rate:</t>
  </si>
  <si>
    <t>Die Roll:</t>
  </si>
  <si>
    <t>Net_pay</t>
  </si>
  <si>
    <t>Average:</t>
  </si>
  <si>
    <t>Conclusion:</t>
  </si>
  <si>
    <t>Despite having the same source of uncertainty, expecting the average outcome of uncertainty</t>
  </si>
  <si>
    <t xml:space="preserve">opens you up to bad situations, i.e. having to cover living expenses with credit. </t>
  </si>
  <si>
    <t>Arc</t>
  </si>
  <si>
    <t>Normal</t>
  </si>
  <si>
    <t>X0</t>
  </si>
  <si>
    <t>Y0</t>
  </si>
  <si>
    <t>X1</t>
  </si>
  <si>
    <t>Y1</t>
  </si>
  <si>
    <t>Standard Dev.</t>
  </si>
  <si>
    <t>Switch</t>
  </si>
  <si>
    <t>Square</t>
  </si>
  <si>
    <t>Scale (0 to…)</t>
  </si>
  <si>
    <t>Elipse X</t>
  </si>
  <si>
    <t>Elipse Y</t>
  </si>
  <si>
    <t>(optional)</t>
  </si>
  <si>
    <t>Arc of a Circle (Or Ellipse)</t>
  </si>
  <si>
    <t>Graph:</t>
  </si>
  <si>
    <t>Percent:</t>
  </si>
  <si>
    <t>Area (Square):</t>
  </si>
  <si>
    <t>Integral Area:</t>
  </si>
  <si>
    <t>Norm&lt;Y</t>
  </si>
  <si>
    <t>R</t>
  </si>
  <si>
    <t>Random Seeds</t>
  </si>
  <si>
    <t>To view a copy of this license, visit http://creativecommons.org/licenses/by-sa/4.0/ or send a letter to Creative Commons, PO Box 1866, Mountain View, CA 94042, USA.</t>
  </si>
  <si>
    <t xml:space="preserve">© Copyright 2019 by "Daniel O'Neil" (https://www.linkedin.com/in/danieloneil124/). "Monte Carlo Simulation for Normal and Monte Carlo Integration" is licensed under the Creative Commons Attribution-ShareAlike 4.0 International License.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</si>
</sst>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70" formatCode="0.000"/>
  </numFmts>
  <fonts count="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2" tint="-0.49998474074526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 tint="-0.249977111117893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FFF80"/>
        <bgColor indexed="64"/>
      </patternFill>
    </fill>
    <fill>
      <patternFill patternType="solid">
        <fgColor rgb="FF80FFFF"/>
        <bgColor indexed="64"/>
      </patternFill>
    </fill>
    <fill>
      <patternFill patternType="solid">
        <fgColor rgb="FF80FF80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</fills>
  <borders count="2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2" xfId="0" applyBorder="1"/>
    <xf numFmtId="0" fontId="0" fillId="2" borderId="3" xfId="0" applyFill="1" applyBorder="1"/>
    <xf numFmtId="0" fontId="0" fillId="2" borderId="5" xfId="0" applyFill="1" applyBorder="1"/>
    <xf numFmtId="0" fontId="0" fillId="7" borderId="4" xfId="0" applyFill="1" applyBorder="1"/>
    <xf numFmtId="0" fontId="0" fillId="7" borderId="6" xfId="0" applyFill="1" applyBorder="1"/>
    <xf numFmtId="0" fontId="0" fillId="0" borderId="7" xfId="0" applyBorder="1"/>
    <xf numFmtId="0" fontId="0" fillId="0" borderId="9" xfId="0" applyBorder="1"/>
    <xf numFmtId="0" fontId="0" fillId="7" borderId="0" xfId="0" applyFill="1" applyBorder="1"/>
    <xf numFmtId="0" fontId="0" fillId="7" borderId="10" xfId="0" applyFill="1" applyBorder="1"/>
    <xf numFmtId="0" fontId="0" fillId="8" borderId="0" xfId="0" applyFill="1"/>
    <xf numFmtId="0" fontId="2" fillId="8" borderId="0" xfId="0" applyFont="1" applyFill="1" applyBorder="1" applyAlignment="1">
      <alignment horizontal="left" vertical="top"/>
    </xf>
    <xf numFmtId="0" fontId="0" fillId="8" borderId="0" xfId="0" applyFill="1" applyAlignment="1">
      <alignment horizontal="center"/>
    </xf>
    <xf numFmtId="0" fontId="0" fillId="8" borderId="0" xfId="0" applyFill="1" applyAlignment="1">
      <alignment horizontal="right"/>
    </xf>
    <xf numFmtId="0" fontId="0" fillId="8" borderId="7" xfId="0" applyFill="1" applyBorder="1" applyAlignment="1">
      <alignment horizontal="center"/>
    </xf>
    <xf numFmtId="0" fontId="2" fillId="8" borderId="0" xfId="0" applyFont="1" applyFill="1"/>
    <xf numFmtId="164" fontId="0" fillId="8" borderId="7" xfId="1" applyNumberFormat="1" applyFont="1" applyFill="1" applyBorder="1" applyAlignment="1">
      <alignment horizontal="center"/>
    </xf>
    <xf numFmtId="164" fontId="0" fillId="8" borderId="0" xfId="0" applyNumberFormat="1" applyFill="1"/>
    <xf numFmtId="164" fontId="0" fillId="8" borderId="12" xfId="0" applyNumberFormat="1" applyFill="1" applyBorder="1"/>
    <xf numFmtId="164" fontId="0" fillId="8" borderId="0" xfId="0" applyNumberForma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6" fontId="0" fillId="8" borderId="0" xfId="0" applyNumberFormat="1" applyFill="1"/>
    <xf numFmtId="0" fontId="0" fillId="8" borderId="12" xfId="0" applyFill="1" applyBorder="1"/>
    <xf numFmtId="0" fontId="0" fillId="8" borderId="0" xfId="0" applyFill="1" applyAlignment="1">
      <alignment vertical="center"/>
    </xf>
    <xf numFmtId="44" fontId="0" fillId="8" borderId="0" xfId="1" applyFont="1" applyFill="1" applyAlignment="1">
      <alignment vertical="center"/>
    </xf>
    <xf numFmtId="9" fontId="0" fillId="8" borderId="0" xfId="2" applyFont="1" applyFill="1"/>
    <xf numFmtId="0" fontId="0" fillId="8" borderId="0" xfId="0" applyFill="1" applyAlignment="1">
      <alignment horizontal="left"/>
    </xf>
    <xf numFmtId="8" fontId="0" fillId="8" borderId="0" xfId="0" applyNumberFormat="1" applyFill="1"/>
    <xf numFmtId="10" fontId="0" fillId="8" borderId="0" xfId="2" applyNumberFormat="1" applyFont="1" applyFill="1"/>
    <xf numFmtId="44" fontId="0" fillId="8" borderId="0" xfId="0" applyNumberFormat="1" applyFill="1"/>
    <xf numFmtId="0" fontId="2" fillId="8" borderId="0" xfId="0" applyFont="1" applyFill="1" applyBorder="1" applyAlignment="1">
      <alignment horizontal="right" vertical="top"/>
    </xf>
    <xf numFmtId="0" fontId="0" fillId="8" borderId="0" xfId="0" applyFill="1" applyBorder="1"/>
    <xf numFmtId="9" fontId="0" fillId="8" borderId="0" xfId="0" applyNumberFormat="1" applyFill="1" applyBorder="1"/>
    <xf numFmtId="44" fontId="0" fillId="8" borderId="12" xfId="0" applyNumberFormat="1" applyFill="1" applyBorder="1"/>
    <xf numFmtId="0" fontId="2" fillId="8" borderId="11" xfId="0" applyFont="1" applyFill="1" applyBorder="1" applyAlignment="1">
      <alignment horizontal="right" vertical="top"/>
    </xf>
    <xf numFmtId="0" fontId="2" fillId="8" borderId="8" xfId="0" applyFont="1" applyFill="1" applyBorder="1" applyAlignment="1">
      <alignment horizontal="right" vertical="top"/>
    </xf>
    <xf numFmtId="0" fontId="0" fillId="2" borderId="0" xfId="0" applyFill="1" applyBorder="1"/>
    <xf numFmtId="0" fontId="0" fillId="8" borderId="7" xfId="0" applyFill="1" applyBorder="1" applyAlignment="1">
      <alignment horizontal="center" vertical="center"/>
    </xf>
    <xf numFmtId="0" fontId="2" fillId="8" borderId="0" xfId="0" applyFont="1" applyFill="1" applyBorder="1" applyAlignment="1">
      <alignment horizontal="left" vertical="top"/>
    </xf>
    <xf numFmtId="0" fontId="0" fillId="10" borderId="0" xfId="0" applyFill="1"/>
    <xf numFmtId="0" fontId="0" fillId="10" borderId="0" xfId="0" applyFill="1" applyAlignment="1">
      <alignment horizontal="left"/>
    </xf>
    <xf numFmtId="0" fontId="2" fillId="10" borderId="0" xfId="0" applyFont="1" applyFill="1"/>
    <xf numFmtId="0" fontId="3" fillId="10" borderId="0" xfId="0" applyFont="1" applyFill="1" applyAlignment="1">
      <alignment horizontal="right"/>
    </xf>
    <xf numFmtId="0" fontId="5" fillId="8" borderId="7" xfId="0" applyFont="1" applyFill="1" applyBorder="1" applyAlignment="1">
      <alignment horizontal="center" vertical="center"/>
    </xf>
    <xf numFmtId="170" fontId="5" fillId="8" borderId="7" xfId="0" applyNumberFormat="1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0" fillId="10" borderId="0" xfId="0" applyFill="1" applyAlignment="1">
      <alignment vertical="center"/>
    </xf>
    <xf numFmtId="0" fontId="4" fillId="10" borderId="0" xfId="0" applyFont="1" applyFill="1" applyAlignment="1">
      <alignment horizontal="center"/>
    </xf>
    <xf numFmtId="0" fontId="6" fillId="10" borderId="0" xfId="0" applyFont="1" applyFill="1"/>
    <xf numFmtId="0" fontId="5" fillId="10" borderId="18" xfId="0" applyFont="1" applyFill="1" applyBorder="1" applyAlignment="1">
      <alignment horizontal="center" vertical="center"/>
    </xf>
    <xf numFmtId="0" fontId="0" fillId="10" borderId="12" xfId="0" applyFill="1" applyBorder="1"/>
    <xf numFmtId="0" fontId="0" fillId="10" borderId="19" xfId="0" applyFill="1" applyBorder="1"/>
    <xf numFmtId="0" fontId="0" fillId="10" borderId="17" xfId="0" applyFill="1" applyBorder="1"/>
    <xf numFmtId="0" fontId="0" fillId="10" borderId="16" xfId="0" applyFill="1" applyBorder="1" applyAlignment="1">
      <alignment horizontal="center" vertical="center"/>
    </xf>
    <xf numFmtId="0" fontId="0" fillId="10" borderId="13" xfId="0" applyFill="1" applyBorder="1"/>
    <xf numFmtId="0" fontId="0" fillId="10" borderId="14" xfId="0" applyFill="1" applyBorder="1"/>
    <xf numFmtId="0" fontId="0" fillId="10" borderId="15" xfId="0" applyFill="1" applyBorder="1"/>
    <xf numFmtId="0" fontId="0" fillId="10" borderId="20" xfId="0" applyFill="1" applyBorder="1"/>
    <xf numFmtId="0" fontId="0" fillId="10" borderId="20" xfId="0" applyFill="1" applyBorder="1" applyAlignment="1">
      <alignment vertical="center"/>
    </xf>
    <xf numFmtId="0" fontId="7" fillId="8" borderId="0" xfId="0" applyFont="1" applyFill="1" applyAlignment="1">
      <alignment wrapText="1"/>
    </xf>
    <xf numFmtId="0" fontId="8" fillId="8" borderId="0" xfId="0" applyFont="1" applyFill="1" applyAlignment="1"/>
    <xf numFmtId="0" fontId="8" fillId="8" borderId="0" xfId="0" applyFont="1" applyFill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955518388363746E-2"/>
          <c:y val="3.3948422294878988E-2"/>
          <c:w val="0.89202469321406419"/>
          <c:h val="0.8950226048298987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PMTable!$W$4:$W$303</c:f>
              <c:numCache>
                <c:formatCode>General</c:formatCode>
                <c:ptCount val="300"/>
                <c:pt idx="0">
                  <c:v>0.41913007242564582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0.17780524710091075</c:v>
                </c:pt>
                <c:pt idx="5">
                  <c:v>0</c:v>
                </c:pt>
                <c:pt idx="6">
                  <c:v>0</c:v>
                </c:pt>
                <c:pt idx="7">
                  <c:v>0.82453481123062544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0.37925388192723219</c:v>
                </c:pt>
                <c:pt idx="14">
                  <c:v>0</c:v>
                </c:pt>
                <c:pt idx="15">
                  <c:v>0</c:v>
                </c:pt>
                <c:pt idx="16">
                  <c:v>0.59023844827443284</c:v>
                </c:pt>
                <c:pt idx="17">
                  <c:v>0.12547500600361963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0.28641516798474603</c:v>
                </c:pt>
                <c:pt idx="24">
                  <c:v>0</c:v>
                </c:pt>
                <c:pt idx="25">
                  <c:v>0.2563600278256275</c:v>
                </c:pt>
                <c:pt idx="26">
                  <c:v>0</c:v>
                </c:pt>
                <c:pt idx="27">
                  <c:v>0</c:v>
                </c:pt>
                <c:pt idx="28">
                  <c:v>0.12403790542112565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0.9012346036737946</c:v>
                </c:pt>
                <c:pt idx="33">
                  <c:v>0</c:v>
                </c:pt>
                <c:pt idx="34">
                  <c:v>0.89148241253173088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0.1399363361485006</c:v>
                </c:pt>
                <c:pt idx="39">
                  <c:v>0</c:v>
                </c:pt>
                <c:pt idx="40">
                  <c:v>0.67948158652497526</c:v>
                </c:pt>
                <c:pt idx="41">
                  <c:v>0.52623274318232793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0.24461035651369503</c:v>
                </c:pt>
                <c:pt idx="47">
                  <c:v>0.23530663537574309</c:v>
                </c:pt>
                <c:pt idx="48">
                  <c:v>0.22504196303200069</c:v>
                </c:pt>
                <c:pt idx="49">
                  <c:v>0.20668725236630406</c:v>
                </c:pt>
                <c:pt idx="50">
                  <c:v>0</c:v>
                </c:pt>
                <c:pt idx="51">
                  <c:v>0.88664915849764325</c:v>
                </c:pt>
                <c:pt idx="52">
                  <c:v>0.23174409229855245</c:v>
                </c:pt>
                <c:pt idx="53">
                  <c:v>0.82731103539807305</c:v>
                </c:pt>
                <c:pt idx="54">
                  <c:v>0</c:v>
                </c:pt>
                <c:pt idx="55">
                  <c:v>0</c:v>
                </c:pt>
                <c:pt idx="56">
                  <c:v>9.3855032973855279E-2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0.84915630861611868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0.66982304033349405</c:v>
                </c:pt>
                <c:pt idx="68">
                  <c:v>0</c:v>
                </c:pt>
                <c:pt idx="69">
                  <c:v>0.72126729517302812</c:v>
                </c:pt>
                <c:pt idx="70">
                  <c:v>0</c:v>
                </c:pt>
                <c:pt idx="71">
                  <c:v>5.0242949999050678E-2</c:v>
                </c:pt>
                <c:pt idx="72">
                  <c:v>0</c:v>
                </c:pt>
                <c:pt idx="73">
                  <c:v>0.59971730788225186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0.80411748509114489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2.0716588255351682E-2</c:v>
                </c:pt>
                <c:pt idx="84">
                  <c:v>0.56771942557195176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0.37665224488668714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0.16788954365434569</c:v>
                </c:pt>
                <c:pt idx="94">
                  <c:v>0</c:v>
                </c:pt>
                <c:pt idx="95">
                  <c:v>0</c:v>
                </c:pt>
                <c:pt idx="96">
                  <c:v>0.83936517189227289</c:v>
                </c:pt>
                <c:pt idx="97">
                  <c:v>0</c:v>
                </c:pt>
                <c:pt idx="98">
                  <c:v>0.2172448335761413</c:v>
                </c:pt>
                <c:pt idx="99">
                  <c:v>0.36386617592715947</c:v>
                </c:pt>
                <c:pt idx="100">
                  <c:v>0</c:v>
                </c:pt>
                <c:pt idx="101">
                  <c:v>0.53682644806654489</c:v>
                </c:pt>
                <c:pt idx="102">
                  <c:v>0.54890720362258483</c:v>
                </c:pt>
                <c:pt idx="103">
                  <c:v>0.31846835828314923</c:v>
                </c:pt>
                <c:pt idx="104">
                  <c:v>0.56198194206784569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0.36537989734922532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0.74019397573554613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0.68341778879213044</c:v>
                </c:pt>
                <c:pt idx="131">
                  <c:v>0.53128007428314539</c:v>
                </c:pt>
                <c:pt idx="132">
                  <c:v>0</c:v>
                </c:pt>
                <c:pt idx="133">
                  <c:v>0</c:v>
                </c:pt>
                <c:pt idx="134">
                  <c:v>0.8560059910435257</c:v>
                </c:pt>
                <c:pt idx="135">
                  <c:v>0.76177008741617669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4.2544065761633248E-2</c:v>
                </c:pt>
                <c:pt idx="143">
                  <c:v>0.41202092399449131</c:v>
                </c:pt>
                <c:pt idx="144">
                  <c:v>0</c:v>
                </c:pt>
                <c:pt idx="145">
                  <c:v>0</c:v>
                </c:pt>
                <c:pt idx="146">
                  <c:v>0.66481336074174069</c:v>
                </c:pt>
                <c:pt idx="147">
                  <c:v>0.44010116995316984</c:v>
                </c:pt>
                <c:pt idx="148">
                  <c:v>0.54901899911883245</c:v>
                </c:pt>
                <c:pt idx="149">
                  <c:v>0.98443776112256465</c:v>
                </c:pt>
                <c:pt idx="150">
                  <c:v>3.3513820047263901E-2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0.56704801463850218</c:v>
                </c:pt>
                <c:pt idx="155">
                  <c:v>0</c:v>
                </c:pt>
                <c:pt idx="156">
                  <c:v>0.40266367695418359</c:v>
                </c:pt>
                <c:pt idx="157">
                  <c:v>0</c:v>
                </c:pt>
                <c:pt idx="158">
                  <c:v>0.75430168223301963</c:v>
                </c:pt>
                <c:pt idx="159">
                  <c:v>0</c:v>
                </c:pt>
                <c:pt idx="160">
                  <c:v>0</c:v>
                </c:pt>
                <c:pt idx="161">
                  <c:v>0.32681342811640979</c:v>
                </c:pt>
                <c:pt idx="162">
                  <c:v>0.13901324739633744</c:v>
                </c:pt>
                <c:pt idx="163">
                  <c:v>0</c:v>
                </c:pt>
                <c:pt idx="164">
                  <c:v>0.72806787175502063</c:v>
                </c:pt>
                <c:pt idx="165">
                  <c:v>0.75030207925024539</c:v>
                </c:pt>
                <c:pt idx="166">
                  <c:v>0</c:v>
                </c:pt>
                <c:pt idx="167">
                  <c:v>0</c:v>
                </c:pt>
                <c:pt idx="168">
                  <c:v>0.12457550439265347</c:v>
                </c:pt>
                <c:pt idx="169">
                  <c:v>0.45378522433051149</c:v>
                </c:pt>
                <c:pt idx="170">
                  <c:v>0.81796311881298345</c:v>
                </c:pt>
                <c:pt idx="171">
                  <c:v>0</c:v>
                </c:pt>
                <c:pt idx="172">
                  <c:v>9.8729669395242664E-2</c:v>
                </c:pt>
                <c:pt idx="173">
                  <c:v>0</c:v>
                </c:pt>
                <c:pt idx="174">
                  <c:v>0.9098424592101213</c:v>
                </c:pt>
                <c:pt idx="175">
                  <c:v>7.269117751749753E-3</c:v>
                </c:pt>
                <c:pt idx="176">
                  <c:v>0.19426879132830946</c:v>
                </c:pt>
                <c:pt idx="177">
                  <c:v>0.19707028134589563</c:v>
                </c:pt>
                <c:pt idx="178">
                  <c:v>0.98691821726361206</c:v>
                </c:pt>
                <c:pt idx="179">
                  <c:v>0.77463594184938633</c:v>
                </c:pt>
                <c:pt idx="180">
                  <c:v>0</c:v>
                </c:pt>
                <c:pt idx="181">
                  <c:v>0</c:v>
                </c:pt>
                <c:pt idx="182">
                  <c:v>2.1829142478215109E-2</c:v>
                </c:pt>
                <c:pt idx="183">
                  <c:v>0.40739882267424782</c:v>
                </c:pt>
                <c:pt idx="184">
                  <c:v>0</c:v>
                </c:pt>
                <c:pt idx="185">
                  <c:v>0.10895193582817536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0.14011019265284305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0.45315578438022908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5.2610150795714065E-2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0.31711284761182629</c:v>
                </c:pt>
                <c:pt idx="206">
                  <c:v>0</c:v>
                </c:pt>
                <c:pt idx="207">
                  <c:v>0.10746916132395583</c:v>
                </c:pt>
                <c:pt idx="208">
                  <c:v>0</c:v>
                </c:pt>
                <c:pt idx="209">
                  <c:v>0.46573487108840367</c:v>
                </c:pt>
                <c:pt idx="210">
                  <c:v>0.16211829877557155</c:v>
                </c:pt>
                <c:pt idx="211">
                  <c:v>0.92508107722973498</c:v>
                </c:pt>
                <c:pt idx="212">
                  <c:v>0</c:v>
                </c:pt>
                <c:pt idx="213">
                  <c:v>0.32347850586449656</c:v>
                </c:pt>
                <c:pt idx="214">
                  <c:v>0.38913179649465335</c:v>
                </c:pt>
                <c:pt idx="215">
                  <c:v>0</c:v>
                </c:pt>
                <c:pt idx="216">
                  <c:v>0.39906443045431023</c:v>
                </c:pt>
                <c:pt idx="217">
                  <c:v>0</c:v>
                </c:pt>
                <c:pt idx="218">
                  <c:v>0.20546654458412275</c:v>
                </c:pt>
                <c:pt idx="219">
                  <c:v>0.19639072040859179</c:v>
                </c:pt>
                <c:pt idx="220">
                  <c:v>0.75130544195478099</c:v>
                </c:pt>
                <c:pt idx="221">
                  <c:v>0.40045542637838771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0.25511586421873228</c:v>
                </c:pt>
                <c:pt idx="227">
                  <c:v>0.61494819406184753</c:v>
                </c:pt>
                <c:pt idx="228">
                  <c:v>0</c:v>
                </c:pt>
                <c:pt idx="229">
                  <c:v>0.47257831318889665</c:v>
                </c:pt>
                <c:pt idx="230">
                  <c:v>0.55332626032332255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0.24796990246883124</c:v>
                </c:pt>
                <c:pt idx="237">
                  <c:v>0</c:v>
                </c:pt>
                <c:pt idx="238">
                  <c:v>0.52116196603568365</c:v>
                </c:pt>
                <c:pt idx="239">
                  <c:v>0.57152983409889502</c:v>
                </c:pt>
                <c:pt idx="240">
                  <c:v>0</c:v>
                </c:pt>
                <c:pt idx="241">
                  <c:v>0.83742064346439238</c:v>
                </c:pt>
                <c:pt idx="242">
                  <c:v>0.54042386265491316</c:v>
                </c:pt>
                <c:pt idx="243">
                  <c:v>0</c:v>
                </c:pt>
                <c:pt idx="244">
                  <c:v>5.0900494005019073E-2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0.57103086545645765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0.13076262345107395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0.81486992599203711</c:v>
                </c:pt>
                <c:pt idx="268">
                  <c:v>0</c:v>
                </c:pt>
                <c:pt idx="269">
                  <c:v>0.70237772502115825</c:v>
                </c:pt>
                <c:pt idx="270">
                  <c:v>0</c:v>
                </c:pt>
                <c:pt idx="271">
                  <c:v>0</c:v>
                </c:pt>
                <c:pt idx="272">
                  <c:v>0.77373589494905248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0.11069630254558116</c:v>
                </c:pt>
                <c:pt idx="277">
                  <c:v>0.22467364451134281</c:v>
                </c:pt>
                <c:pt idx="278">
                  <c:v>3.3343196629240734E-2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0.28032689624481222</c:v>
                </c:pt>
                <c:pt idx="288">
                  <c:v>0.53306018422965895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0.13675045996753055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xVal>
          <c:yVal>
            <c:numRef>
              <c:f>PMTable!$X$4:$X$303</c:f>
              <c:numCache>
                <c:formatCode>General</c:formatCode>
                <c:ptCount val="300"/>
                <c:pt idx="0">
                  <c:v>5.0978794484855046E-2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4.5610364780579865E-2</c:v>
                </c:pt>
                <c:pt idx="5">
                  <c:v>0</c:v>
                </c:pt>
                <c:pt idx="6">
                  <c:v>0</c:v>
                </c:pt>
                <c:pt idx="7">
                  <c:v>0.21729643443473448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0.36080312536135462</c:v>
                </c:pt>
                <c:pt idx="14">
                  <c:v>0</c:v>
                </c:pt>
                <c:pt idx="15">
                  <c:v>0</c:v>
                </c:pt>
                <c:pt idx="16">
                  <c:v>0.11063825367513963</c:v>
                </c:pt>
                <c:pt idx="17">
                  <c:v>0.21627218309616306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2.9951497693523531E-2</c:v>
                </c:pt>
                <c:pt idx="24">
                  <c:v>0</c:v>
                </c:pt>
                <c:pt idx="25">
                  <c:v>4.9688353924866931E-2</c:v>
                </c:pt>
                <c:pt idx="26">
                  <c:v>0</c:v>
                </c:pt>
                <c:pt idx="27">
                  <c:v>0</c:v>
                </c:pt>
                <c:pt idx="28">
                  <c:v>0.21204383145647301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1.5947120970090441E-2</c:v>
                </c:pt>
                <c:pt idx="33">
                  <c:v>0</c:v>
                </c:pt>
                <c:pt idx="34">
                  <c:v>0.17936199236631487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2.8254834482564981E-3</c:v>
                </c:pt>
                <c:pt idx="39">
                  <c:v>0</c:v>
                </c:pt>
                <c:pt idx="40">
                  <c:v>0.22398579154349202</c:v>
                </c:pt>
                <c:pt idx="41">
                  <c:v>0.21890104735218968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3.1167032910123016E-2</c:v>
                </c:pt>
                <c:pt idx="47">
                  <c:v>0.17151604810334559</c:v>
                </c:pt>
                <c:pt idx="48">
                  <c:v>0.23318225784841098</c:v>
                </c:pt>
                <c:pt idx="49">
                  <c:v>0.1720396683886832</c:v>
                </c:pt>
                <c:pt idx="50">
                  <c:v>0</c:v>
                </c:pt>
                <c:pt idx="51">
                  <c:v>4.7411733096191538E-2</c:v>
                </c:pt>
                <c:pt idx="52">
                  <c:v>0.35070370968929665</c:v>
                </c:pt>
                <c:pt idx="53">
                  <c:v>0.22454522816675959</c:v>
                </c:pt>
                <c:pt idx="54">
                  <c:v>0</c:v>
                </c:pt>
                <c:pt idx="55">
                  <c:v>0</c:v>
                </c:pt>
                <c:pt idx="56">
                  <c:v>0.23670703439819954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0.27261689760378416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6.5453472810542895E-2</c:v>
                </c:pt>
                <c:pt idx="68">
                  <c:v>0</c:v>
                </c:pt>
                <c:pt idx="69">
                  <c:v>0.25965699588863972</c:v>
                </c:pt>
                <c:pt idx="70">
                  <c:v>0</c:v>
                </c:pt>
                <c:pt idx="71">
                  <c:v>0.34988265431014942</c:v>
                </c:pt>
                <c:pt idx="72">
                  <c:v>0</c:v>
                </c:pt>
                <c:pt idx="73">
                  <c:v>0.32195267631763252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2.8442983761636068E-2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0.30696735289272264</c:v>
                </c:pt>
                <c:pt idx="84">
                  <c:v>0.12824362405959686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5.665134012543193E-2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0.31348615224169851</c:v>
                </c:pt>
                <c:pt idx="94">
                  <c:v>0</c:v>
                </c:pt>
                <c:pt idx="95">
                  <c:v>0</c:v>
                </c:pt>
                <c:pt idx="96">
                  <c:v>5.7018913588029761E-2</c:v>
                </c:pt>
                <c:pt idx="97">
                  <c:v>0</c:v>
                </c:pt>
                <c:pt idx="98">
                  <c:v>0.35772370028203526</c:v>
                </c:pt>
                <c:pt idx="99">
                  <c:v>7.2479255298375733E-2</c:v>
                </c:pt>
                <c:pt idx="100">
                  <c:v>0</c:v>
                </c:pt>
                <c:pt idx="101">
                  <c:v>0.30667414041546831</c:v>
                </c:pt>
                <c:pt idx="102">
                  <c:v>1.593089081157506E-2</c:v>
                </c:pt>
                <c:pt idx="103">
                  <c:v>0.24347731924777727</c:v>
                </c:pt>
                <c:pt idx="104">
                  <c:v>0.15587564728030731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3.5102975803941013E-2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0.18552915271629075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0.30823417744051396</c:v>
                </c:pt>
                <c:pt idx="131">
                  <c:v>1.2435727525705344E-2</c:v>
                </c:pt>
                <c:pt idx="132">
                  <c:v>0</c:v>
                </c:pt>
                <c:pt idx="133">
                  <c:v>0</c:v>
                </c:pt>
                <c:pt idx="134">
                  <c:v>0.25662124099052569</c:v>
                </c:pt>
                <c:pt idx="135">
                  <c:v>4.3406287461242775E-2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0.30606813347249673</c:v>
                </c:pt>
                <c:pt idx="143">
                  <c:v>0.2668968316944767</c:v>
                </c:pt>
                <c:pt idx="144">
                  <c:v>0</c:v>
                </c:pt>
                <c:pt idx="145">
                  <c:v>0</c:v>
                </c:pt>
                <c:pt idx="146">
                  <c:v>0.27406676196216923</c:v>
                </c:pt>
                <c:pt idx="147">
                  <c:v>0.23698560322494508</c:v>
                </c:pt>
                <c:pt idx="148">
                  <c:v>0.13145571045179652</c:v>
                </c:pt>
                <c:pt idx="149">
                  <c:v>0.21663042284391373</c:v>
                </c:pt>
                <c:pt idx="150">
                  <c:v>0.32581987177292809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0.26714982640331136</c:v>
                </c:pt>
                <c:pt idx="155">
                  <c:v>0</c:v>
                </c:pt>
                <c:pt idx="156">
                  <c:v>0.11138729127654214</c:v>
                </c:pt>
                <c:pt idx="157">
                  <c:v>0</c:v>
                </c:pt>
                <c:pt idx="158">
                  <c:v>0.24328400974314845</c:v>
                </c:pt>
                <c:pt idx="159">
                  <c:v>0</c:v>
                </c:pt>
                <c:pt idx="160">
                  <c:v>0</c:v>
                </c:pt>
                <c:pt idx="161">
                  <c:v>3.5411739505553499E-2</c:v>
                </c:pt>
                <c:pt idx="162">
                  <c:v>0.32073924821835909</c:v>
                </c:pt>
                <c:pt idx="163">
                  <c:v>0</c:v>
                </c:pt>
                <c:pt idx="164">
                  <c:v>0.241639788607899</c:v>
                </c:pt>
                <c:pt idx="165">
                  <c:v>0.16120896891747089</c:v>
                </c:pt>
                <c:pt idx="166">
                  <c:v>0</c:v>
                </c:pt>
                <c:pt idx="167">
                  <c:v>0</c:v>
                </c:pt>
                <c:pt idx="168">
                  <c:v>0.20469858250799522</c:v>
                </c:pt>
                <c:pt idx="169">
                  <c:v>0.27781741403872956</c:v>
                </c:pt>
                <c:pt idx="170">
                  <c:v>9.0720432619899719E-2</c:v>
                </c:pt>
                <c:pt idx="171">
                  <c:v>0</c:v>
                </c:pt>
                <c:pt idx="172">
                  <c:v>0.17081221969370369</c:v>
                </c:pt>
                <c:pt idx="173">
                  <c:v>0</c:v>
                </c:pt>
                <c:pt idx="174">
                  <c:v>1.4088134055066917E-2</c:v>
                </c:pt>
                <c:pt idx="175">
                  <c:v>0.16973612349002443</c:v>
                </c:pt>
                <c:pt idx="176">
                  <c:v>4.134878168876692E-2</c:v>
                </c:pt>
                <c:pt idx="177">
                  <c:v>0.34759297680463314</c:v>
                </c:pt>
                <c:pt idx="178">
                  <c:v>8.6927585111431588E-2</c:v>
                </c:pt>
                <c:pt idx="179">
                  <c:v>0.25781148288297068</c:v>
                </c:pt>
                <c:pt idx="180">
                  <c:v>0</c:v>
                </c:pt>
                <c:pt idx="181">
                  <c:v>0</c:v>
                </c:pt>
                <c:pt idx="182">
                  <c:v>0.34434767572411695</c:v>
                </c:pt>
                <c:pt idx="183">
                  <c:v>0.22601749409270355</c:v>
                </c:pt>
                <c:pt idx="184">
                  <c:v>0</c:v>
                </c:pt>
                <c:pt idx="185">
                  <c:v>0.25934701960503448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0.17902607735201068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0.21921542087533297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4.6044112437425233E-2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0.27340783727048329</c:v>
                </c:pt>
                <c:pt idx="206">
                  <c:v>0</c:v>
                </c:pt>
                <c:pt idx="207">
                  <c:v>9.4123075992857602E-2</c:v>
                </c:pt>
                <c:pt idx="208">
                  <c:v>0</c:v>
                </c:pt>
                <c:pt idx="209">
                  <c:v>3.6421912506419192E-2</c:v>
                </c:pt>
                <c:pt idx="210">
                  <c:v>0.32571080179219636</c:v>
                </c:pt>
                <c:pt idx="211">
                  <c:v>8.7975357001635876E-2</c:v>
                </c:pt>
                <c:pt idx="212">
                  <c:v>0</c:v>
                </c:pt>
                <c:pt idx="213">
                  <c:v>0.23645441966897549</c:v>
                </c:pt>
                <c:pt idx="214">
                  <c:v>0.3538682134141532</c:v>
                </c:pt>
                <c:pt idx="215">
                  <c:v>0</c:v>
                </c:pt>
                <c:pt idx="216">
                  <c:v>0.26815804548941463</c:v>
                </c:pt>
                <c:pt idx="217">
                  <c:v>0</c:v>
                </c:pt>
                <c:pt idx="218">
                  <c:v>0.24855102121296851</c:v>
                </c:pt>
                <c:pt idx="219">
                  <c:v>0.37921133864634265</c:v>
                </c:pt>
                <c:pt idx="220">
                  <c:v>0.16531326885582565</c:v>
                </c:pt>
                <c:pt idx="221">
                  <c:v>7.918137199207273E-2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7.2235177071874573E-2</c:v>
                </c:pt>
                <c:pt idx="227">
                  <c:v>0.11619853629553623</c:v>
                </c:pt>
                <c:pt idx="228">
                  <c:v>0</c:v>
                </c:pt>
                <c:pt idx="229">
                  <c:v>0.13192199991639797</c:v>
                </c:pt>
                <c:pt idx="230">
                  <c:v>0.10059985686121502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0.26700195566145796</c:v>
                </c:pt>
                <c:pt idx="237">
                  <c:v>0</c:v>
                </c:pt>
                <c:pt idx="238">
                  <c:v>0.32517392692397068</c:v>
                </c:pt>
                <c:pt idx="239">
                  <c:v>5.7960653471742132E-2</c:v>
                </c:pt>
                <c:pt idx="240">
                  <c:v>0</c:v>
                </c:pt>
                <c:pt idx="241">
                  <c:v>0.22539814176289277</c:v>
                </c:pt>
                <c:pt idx="242">
                  <c:v>5.2796556406094021E-2</c:v>
                </c:pt>
                <c:pt idx="243">
                  <c:v>0</c:v>
                </c:pt>
                <c:pt idx="244">
                  <c:v>0.14787800966197531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2.2533086604686961E-3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0.31998853516764403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3.8970816200119822E-2</c:v>
                </c:pt>
                <c:pt idx="268">
                  <c:v>0</c:v>
                </c:pt>
                <c:pt idx="269">
                  <c:v>0.21555874902548211</c:v>
                </c:pt>
                <c:pt idx="270">
                  <c:v>0</c:v>
                </c:pt>
                <c:pt idx="271">
                  <c:v>0</c:v>
                </c:pt>
                <c:pt idx="272">
                  <c:v>0.19433085745867848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0.28158995126448105</c:v>
                </c:pt>
                <c:pt idx="277">
                  <c:v>0.26369237004019896</c:v>
                </c:pt>
                <c:pt idx="278">
                  <c:v>6.4456999564756173E-2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0.13569742098250306</c:v>
                </c:pt>
                <c:pt idx="288">
                  <c:v>0.32251006123726722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5.6917511186058409E-2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FB-F341-AAF6-BCC7EE093A9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PMTable!$Y$4:$Y$303</c:f>
              <c:numCache>
                <c:formatCode>General</c:formatCode>
                <c:ptCount val="300"/>
                <c:pt idx="0">
                  <c:v>0</c:v>
                </c:pt>
                <c:pt idx="1">
                  <c:v>0.61776977503568387</c:v>
                </c:pt>
                <c:pt idx="2">
                  <c:v>0.76317589043787493</c:v>
                </c:pt>
                <c:pt idx="3">
                  <c:v>0.84821933151605511</c:v>
                </c:pt>
                <c:pt idx="4">
                  <c:v>0</c:v>
                </c:pt>
                <c:pt idx="5">
                  <c:v>0.81084139985537218</c:v>
                </c:pt>
                <c:pt idx="6">
                  <c:v>0.3621276169373317</c:v>
                </c:pt>
                <c:pt idx="7">
                  <c:v>0</c:v>
                </c:pt>
                <c:pt idx="8">
                  <c:v>0.19093389561908966</c:v>
                </c:pt>
                <c:pt idx="9">
                  <c:v>0.21675662729738124</c:v>
                </c:pt>
                <c:pt idx="10">
                  <c:v>5.9857552200489467E-2</c:v>
                </c:pt>
                <c:pt idx="11">
                  <c:v>0.785563105850277</c:v>
                </c:pt>
                <c:pt idx="12">
                  <c:v>0.21962101045978302</c:v>
                </c:pt>
                <c:pt idx="13">
                  <c:v>0</c:v>
                </c:pt>
                <c:pt idx="14">
                  <c:v>0.61319157346766051</c:v>
                </c:pt>
                <c:pt idx="15">
                  <c:v>0.17823541428811635</c:v>
                </c:pt>
                <c:pt idx="16">
                  <c:v>0</c:v>
                </c:pt>
                <c:pt idx="17">
                  <c:v>0</c:v>
                </c:pt>
                <c:pt idx="18">
                  <c:v>0.9001144866459605</c:v>
                </c:pt>
                <c:pt idx="19">
                  <c:v>0.16393996014443224</c:v>
                </c:pt>
                <c:pt idx="20">
                  <c:v>0.27269953897814248</c:v>
                </c:pt>
                <c:pt idx="21">
                  <c:v>0.23659757978124432</c:v>
                </c:pt>
                <c:pt idx="22">
                  <c:v>0.65096090834166898</c:v>
                </c:pt>
                <c:pt idx="23">
                  <c:v>0</c:v>
                </c:pt>
                <c:pt idx="24">
                  <c:v>9.2006567209962087E-2</c:v>
                </c:pt>
                <c:pt idx="25">
                  <c:v>0</c:v>
                </c:pt>
                <c:pt idx="26">
                  <c:v>0.6907331231938364</c:v>
                </c:pt>
                <c:pt idx="27">
                  <c:v>8.9399462374578909E-2</c:v>
                </c:pt>
                <c:pt idx="28">
                  <c:v>0</c:v>
                </c:pt>
                <c:pt idx="29">
                  <c:v>0.2931680524689928</c:v>
                </c:pt>
                <c:pt idx="30">
                  <c:v>0.58966081640201662</c:v>
                </c:pt>
                <c:pt idx="31">
                  <c:v>6.1509188991742764E-2</c:v>
                </c:pt>
                <c:pt idx="32">
                  <c:v>0</c:v>
                </c:pt>
                <c:pt idx="33">
                  <c:v>0.84693537389251183</c:v>
                </c:pt>
                <c:pt idx="34">
                  <c:v>0</c:v>
                </c:pt>
                <c:pt idx="35">
                  <c:v>0.32244742467182103</c:v>
                </c:pt>
                <c:pt idx="36">
                  <c:v>0.85319441713075828</c:v>
                </c:pt>
                <c:pt idx="37">
                  <c:v>0.461400416661706</c:v>
                </c:pt>
                <c:pt idx="38">
                  <c:v>0</c:v>
                </c:pt>
                <c:pt idx="39">
                  <c:v>0.88167308847497827</c:v>
                </c:pt>
                <c:pt idx="40">
                  <c:v>0</c:v>
                </c:pt>
                <c:pt idx="41">
                  <c:v>0</c:v>
                </c:pt>
                <c:pt idx="42">
                  <c:v>0.41479747133087247</c:v>
                </c:pt>
                <c:pt idx="43">
                  <c:v>0.3380466838544452</c:v>
                </c:pt>
                <c:pt idx="44">
                  <c:v>0.28885129363688233</c:v>
                </c:pt>
                <c:pt idx="45">
                  <c:v>0.26008221356202021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0.79915532111150922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0.33431224098164225</c:v>
                </c:pt>
                <c:pt idx="55">
                  <c:v>9.954126300268866E-2</c:v>
                </c:pt>
                <c:pt idx="56">
                  <c:v>0</c:v>
                </c:pt>
                <c:pt idx="57">
                  <c:v>0.31012446377897845</c:v>
                </c:pt>
                <c:pt idx="58">
                  <c:v>0.16973309529467165</c:v>
                </c:pt>
                <c:pt idx="59">
                  <c:v>0.49863190809201074</c:v>
                </c:pt>
                <c:pt idx="60">
                  <c:v>2.8099120374815129E-2</c:v>
                </c:pt>
                <c:pt idx="61">
                  <c:v>0.24983423703808069</c:v>
                </c:pt>
                <c:pt idx="62">
                  <c:v>0</c:v>
                </c:pt>
                <c:pt idx="63">
                  <c:v>0.62765951833113076</c:v>
                </c:pt>
                <c:pt idx="64">
                  <c:v>0.14735933609649507</c:v>
                </c:pt>
                <c:pt idx="65">
                  <c:v>0.95294288240975833</c:v>
                </c:pt>
                <c:pt idx="66">
                  <c:v>0.86567550588663456</c:v>
                </c:pt>
                <c:pt idx="67">
                  <c:v>0</c:v>
                </c:pt>
                <c:pt idx="68">
                  <c:v>0.61750627733650909</c:v>
                </c:pt>
                <c:pt idx="69">
                  <c:v>0</c:v>
                </c:pt>
                <c:pt idx="70">
                  <c:v>0.62473999761265697</c:v>
                </c:pt>
                <c:pt idx="71">
                  <c:v>0</c:v>
                </c:pt>
                <c:pt idx="72">
                  <c:v>0.97097589982253307</c:v>
                </c:pt>
                <c:pt idx="73">
                  <c:v>0</c:v>
                </c:pt>
                <c:pt idx="74">
                  <c:v>0.79941766955862648</c:v>
                </c:pt>
                <c:pt idx="75">
                  <c:v>0.31265767189332178</c:v>
                </c:pt>
                <c:pt idx="76">
                  <c:v>0.76280909695793364</c:v>
                </c:pt>
                <c:pt idx="77">
                  <c:v>0.67254508387881573</c:v>
                </c:pt>
                <c:pt idx="78">
                  <c:v>0</c:v>
                </c:pt>
                <c:pt idx="79">
                  <c:v>0.92153001270328183</c:v>
                </c:pt>
                <c:pt idx="80">
                  <c:v>0.47713984082319766</c:v>
                </c:pt>
                <c:pt idx="81">
                  <c:v>0.16288285686768725</c:v>
                </c:pt>
                <c:pt idx="82">
                  <c:v>0.88339470298187561</c:v>
                </c:pt>
                <c:pt idx="83">
                  <c:v>0</c:v>
                </c:pt>
                <c:pt idx="84">
                  <c:v>0</c:v>
                </c:pt>
                <c:pt idx="85">
                  <c:v>0.51727412781551207</c:v>
                </c:pt>
                <c:pt idx="86">
                  <c:v>0.11078997403885703</c:v>
                </c:pt>
                <c:pt idx="87">
                  <c:v>0.15395582311505257</c:v>
                </c:pt>
                <c:pt idx="88">
                  <c:v>0.57828627576971714</c:v>
                </c:pt>
                <c:pt idx="89">
                  <c:v>0</c:v>
                </c:pt>
                <c:pt idx="90">
                  <c:v>0.54192464334979873</c:v>
                </c:pt>
                <c:pt idx="91">
                  <c:v>6.6974384042888122E-2</c:v>
                </c:pt>
                <c:pt idx="92">
                  <c:v>0.94467237984979169</c:v>
                </c:pt>
                <c:pt idx="93">
                  <c:v>0</c:v>
                </c:pt>
                <c:pt idx="94">
                  <c:v>0.72949678834038634</c:v>
                </c:pt>
                <c:pt idx="95">
                  <c:v>0.62236502679174999</c:v>
                </c:pt>
                <c:pt idx="96">
                  <c:v>0</c:v>
                </c:pt>
                <c:pt idx="97">
                  <c:v>0.37336813652579121</c:v>
                </c:pt>
                <c:pt idx="98">
                  <c:v>0</c:v>
                </c:pt>
                <c:pt idx="99">
                  <c:v>0</c:v>
                </c:pt>
                <c:pt idx="100">
                  <c:v>0.80610307646268187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6.5465648456227807E-2</c:v>
                </c:pt>
                <c:pt idx="106">
                  <c:v>0.82179039033213186</c:v>
                </c:pt>
                <c:pt idx="107">
                  <c:v>6.7500469539081898E-2</c:v>
                </c:pt>
                <c:pt idx="108">
                  <c:v>0.99822534271433272</c:v>
                </c:pt>
                <c:pt idx="109">
                  <c:v>0.16040399002861416</c:v>
                </c:pt>
                <c:pt idx="110">
                  <c:v>0.54690732436576273</c:v>
                </c:pt>
                <c:pt idx="111">
                  <c:v>0.15470093426047868</c:v>
                </c:pt>
                <c:pt idx="112">
                  <c:v>0.6585717029676641</c:v>
                </c:pt>
                <c:pt idx="113">
                  <c:v>0</c:v>
                </c:pt>
                <c:pt idx="114">
                  <c:v>0.34240707095824513</c:v>
                </c:pt>
                <c:pt idx="115">
                  <c:v>0.12380817701286086</c:v>
                </c:pt>
                <c:pt idx="116">
                  <c:v>0.54138073140819587</c:v>
                </c:pt>
                <c:pt idx="117">
                  <c:v>0.36885840067121128</c:v>
                </c:pt>
                <c:pt idx="118">
                  <c:v>0.19845998738820664</c:v>
                </c:pt>
                <c:pt idx="119">
                  <c:v>4.3497871394966671E-2</c:v>
                </c:pt>
                <c:pt idx="120">
                  <c:v>0.25661214196896748</c:v>
                </c:pt>
                <c:pt idx="121">
                  <c:v>9.0693892254817249E-2</c:v>
                </c:pt>
                <c:pt idx="122">
                  <c:v>0.65880449822116849</c:v>
                </c:pt>
                <c:pt idx="123">
                  <c:v>0.45341376632145314</c:v>
                </c:pt>
                <c:pt idx="124">
                  <c:v>0.34800435921549999</c:v>
                </c:pt>
                <c:pt idx="125">
                  <c:v>0</c:v>
                </c:pt>
                <c:pt idx="126">
                  <c:v>0.26717902802265203</c:v>
                </c:pt>
                <c:pt idx="127">
                  <c:v>0.94307410877341136</c:v>
                </c:pt>
                <c:pt idx="128">
                  <c:v>0.35929580771331482</c:v>
                </c:pt>
                <c:pt idx="129">
                  <c:v>0.29038000423013233</c:v>
                </c:pt>
                <c:pt idx="130">
                  <c:v>0</c:v>
                </c:pt>
                <c:pt idx="131">
                  <c:v>0</c:v>
                </c:pt>
                <c:pt idx="132">
                  <c:v>0.33053134280747332</c:v>
                </c:pt>
                <c:pt idx="133">
                  <c:v>0.37655004713523671</c:v>
                </c:pt>
                <c:pt idx="134">
                  <c:v>0</c:v>
                </c:pt>
                <c:pt idx="135">
                  <c:v>0</c:v>
                </c:pt>
                <c:pt idx="136">
                  <c:v>8.6713249137025911E-2</c:v>
                </c:pt>
                <c:pt idx="137">
                  <c:v>0.87687334994639887</c:v>
                </c:pt>
                <c:pt idx="138">
                  <c:v>0.32868205934235922</c:v>
                </c:pt>
                <c:pt idx="139">
                  <c:v>0.17828257273802653</c:v>
                </c:pt>
                <c:pt idx="140">
                  <c:v>0.41854580301723715</c:v>
                </c:pt>
                <c:pt idx="141">
                  <c:v>4.2342663063827279E-2</c:v>
                </c:pt>
                <c:pt idx="142">
                  <c:v>0</c:v>
                </c:pt>
                <c:pt idx="143">
                  <c:v>0</c:v>
                </c:pt>
                <c:pt idx="144">
                  <c:v>0.14364415064623773</c:v>
                </c:pt>
                <c:pt idx="145">
                  <c:v>0.23028465860070876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0.65338472237502443</c:v>
                </c:pt>
                <c:pt idx="152">
                  <c:v>1.4651577228052345E-2</c:v>
                </c:pt>
                <c:pt idx="153">
                  <c:v>0.50188284926204141</c:v>
                </c:pt>
                <c:pt idx="154">
                  <c:v>0</c:v>
                </c:pt>
                <c:pt idx="155">
                  <c:v>0.20301798624127079</c:v>
                </c:pt>
                <c:pt idx="156">
                  <c:v>0</c:v>
                </c:pt>
                <c:pt idx="157">
                  <c:v>0.7585864929755155</c:v>
                </c:pt>
                <c:pt idx="158">
                  <c:v>0</c:v>
                </c:pt>
                <c:pt idx="159">
                  <c:v>0.29230532925217662</c:v>
                </c:pt>
                <c:pt idx="160">
                  <c:v>3.5514805249643885E-2</c:v>
                </c:pt>
                <c:pt idx="161">
                  <c:v>0</c:v>
                </c:pt>
                <c:pt idx="162">
                  <c:v>0</c:v>
                </c:pt>
                <c:pt idx="163">
                  <c:v>0.20534759932446647</c:v>
                </c:pt>
                <c:pt idx="164">
                  <c:v>0</c:v>
                </c:pt>
                <c:pt idx="165">
                  <c:v>0</c:v>
                </c:pt>
                <c:pt idx="166">
                  <c:v>7.5599523063562588E-2</c:v>
                </c:pt>
                <c:pt idx="167">
                  <c:v>0.76557966101243147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0.75788607227517579</c:v>
                </c:pt>
                <c:pt idx="172">
                  <c:v>0</c:v>
                </c:pt>
                <c:pt idx="173">
                  <c:v>0.62084950791711435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0.42708418654607805</c:v>
                </c:pt>
                <c:pt idx="181">
                  <c:v>0.84519161579440893</c:v>
                </c:pt>
                <c:pt idx="182">
                  <c:v>0</c:v>
                </c:pt>
                <c:pt idx="183">
                  <c:v>0</c:v>
                </c:pt>
                <c:pt idx="184">
                  <c:v>0.38960396120771951</c:v>
                </c:pt>
                <c:pt idx="185">
                  <c:v>0</c:v>
                </c:pt>
                <c:pt idx="186">
                  <c:v>0.55831365941945166</c:v>
                </c:pt>
                <c:pt idx="187">
                  <c:v>0.73056004486538473</c:v>
                </c:pt>
                <c:pt idx="188">
                  <c:v>0.6255665398787551</c:v>
                </c:pt>
                <c:pt idx="189">
                  <c:v>0.53208966601271634</c:v>
                </c:pt>
                <c:pt idx="190">
                  <c:v>0</c:v>
                </c:pt>
                <c:pt idx="191">
                  <c:v>0.44249903268297158</c:v>
                </c:pt>
                <c:pt idx="192">
                  <c:v>0.43212709898693819</c:v>
                </c:pt>
                <c:pt idx="193">
                  <c:v>0.10186530444857911</c:v>
                </c:pt>
                <c:pt idx="194">
                  <c:v>0.44458456195173068</c:v>
                </c:pt>
                <c:pt idx="195">
                  <c:v>0</c:v>
                </c:pt>
                <c:pt idx="196">
                  <c:v>0.12044988461791066</c:v>
                </c:pt>
                <c:pt idx="197">
                  <c:v>0.43933777554861164</c:v>
                </c:pt>
                <c:pt idx="198">
                  <c:v>0.40269037005616837</c:v>
                </c:pt>
                <c:pt idx="199">
                  <c:v>3.378581024416993E-3</c:v>
                </c:pt>
                <c:pt idx="200">
                  <c:v>0.23427332133719386</c:v>
                </c:pt>
                <c:pt idx="201">
                  <c:v>0</c:v>
                </c:pt>
                <c:pt idx="202">
                  <c:v>0.21263601012185029</c:v>
                </c:pt>
                <c:pt idx="203">
                  <c:v>0.98148113744402354</c:v>
                </c:pt>
                <c:pt idx="204">
                  <c:v>0.35201644564607015</c:v>
                </c:pt>
                <c:pt idx="205">
                  <c:v>0</c:v>
                </c:pt>
                <c:pt idx="206">
                  <c:v>0.28453251150647763</c:v>
                </c:pt>
                <c:pt idx="207">
                  <c:v>0</c:v>
                </c:pt>
                <c:pt idx="208">
                  <c:v>0.50357964355665241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0.23270133963446196</c:v>
                </c:pt>
                <c:pt idx="213">
                  <c:v>0</c:v>
                </c:pt>
                <c:pt idx="214">
                  <c:v>0</c:v>
                </c:pt>
                <c:pt idx="215">
                  <c:v>0.60389446006337855</c:v>
                </c:pt>
                <c:pt idx="216">
                  <c:v>0</c:v>
                </c:pt>
                <c:pt idx="217">
                  <c:v>0.70324644921498669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0.97954842563697531</c:v>
                </c:pt>
                <c:pt idx="223">
                  <c:v>0.40508959391391353</c:v>
                </c:pt>
                <c:pt idx="224">
                  <c:v>0.83316279870139565</c:v>
                </c:pt>
                <c:pt idx="225">
                  <c:v>0.24010772199374983</c:v>
                </c:pt>
                <c:pt idx="226">
                  <c:v>0</c:v>
                </c:pt>
                <c:pt idx="227">
                  <c:v>0</c:v>
                </c:pt>
                <c:pt idx="228">
                  <c:v>0.78558325734249468</c:v>
                </c:pt>
                <c:pt idx="229">
                  <c:v>0</c:v>
                </c:pt>
                <c:pt idx="230">
                  <c:v>0</c:v>
                </c:pt>
                <c:pt idx="231">
                  <c:v>0.42348967954678912</c:v>
                </c:pt>
                <c:pt idx="232">
                  <c:v>7.593948374313278E-2</c:v>
                </c:pt>
                <c:pt idx="233">
                  <c:v>0.45581164534939994</c:v>
                </c:pt>
                <c:pt idx="234">
                  <c:v>0.96134163647021242</c:v>
                </c:pt>
                <c:pt idx="235">
                  <c:v>0.22777075121541077</c:v>
                </c:pt>
                <c:pt idx="236">
                  <c:v>0</c:v>
                </c:pt>
                <c:pt idx="237">
                  <c:v>1.4810003114310095E-2</c:v>
                </c:pt>
                <c:pt idx="238">
                  <c:v>0</c:v>
                </c:pt>
                <c:pt idx="239">
                  <c:v>0</c:v>
                </c:pt>
                <c:pt idx="240">
                  <c:v>0.84541293808511131</c:v>
                </c:pt>
                <c:pt idx="241">
                  <c:v>0</c:v>
                </c:pt>
                <c:pt idx="242">
                  <c:v>0</c:v>
                </c:pt>
                <c:pt idx="243">
                  <c:v>0.94729350854050998</c:v>
                </c:pt>
                <c:pt idx="244">
                  <c:v>0</c:v>
                </c:pt>
                <c:pt idx="245">
                  <c:v>0.84411573193227674</c:v>
                </c:pt>
                <c:pt idx="246">
                  <c:v>0.31981013520611923</c:v>
                </c:pt>
                <c:pt idx="247">
                  <c:v>0.47085461671038281</c:v>
                </c:pt>
                <c:pt idx="248">
                  <c:v>0.29012008932890376</c:v>
                </c:pt>
                <c:pt idx="249">
                  <c:v>0.85989755315701366</c:v>
                </c:pt>
                <c:pt idx="250">
                  <c:v>0.43980808180747932</c:v>
                </c:pt>
                <c:pt idx="251">
                  <c:v>0.8733265126931139</c:v>
                </c:pt>
                <c:pt idx="252">
                  <c:v>0.23362798231357149</c:v>
                </c:pt>
                <c:pt idx="253">
                  <c:v>0.51358340355268839</c:v>
                </c:pt>
                <c:pt idx="254">
                  <c:v>0.70606368929430086</c:v>
                </c:pt>
                <c:pt idx="255">
                  <c:v>0.88478279038555119</c:v>
                </c:pt>
                <c:pt idx="256">
                  <c:v>0</c:v>
                </c:pt>
                <c:pt idx="257">
                  <c:v>0.14841654368136847</c:v>
                </c:pt>
                <c:pt idx="258">
                  <c:v>0.60981073794412</c:v>
                </c:pt>
                <c:pt idx="259">
                  <c:v>0.78934868578303075</c:v>
                </c:pt>
                <c:pt idx="260">
                  <c:v>0.68747797244576647</c:v>
                </c:pt>
                <c:pt idx="261">
                  <c:v>0.4482285137978515</c:v>
                </c:pt>
                <c:pt idx="262">
                  <c:v>0.97605151239598709</c:v>
                </c:pt>
                <c:pt idx="263">
                  <c:v>0</c:v>
                </c:pt>
                <c:pt idx="264">
                  <c:v>0.12670772784701909</c:v>
                </c:pt>
                <c:pt idx="265">
                  <c:v>0.93865399315890574</c:v>
                </c:pt>
                <c:pt idx="266">
                  <c:v>0.28578514456087034</c:v>
                </c:pt>
                <c:pt idx="267">
                  <c:v>0</c:v>
                </c:pt>
                <c:pt idx="268">
                  <c:v>0.48467077593536617</c:v>
                </c:pt>
                <c:pt idx="269">
                  <c:v>0</c:v>
                </c:pt>
                <c:pt idx="270">
                  <c:v>0.66633192504119687</c:v>
                </c:pt>
                <c:pt idx="271">
                  <c:v>0.54414469331695914</c:v>
                </c:pt>
                <c:pt idx="272">
                  <c:v>0</c:v>
                </c:pt>
                <c:pt idx="273">
                  <c:v>0.28313813395013016</c:v>
                </c:pt>
                <c:pt idx="274">
                  <c:v>0.74984998872962316</c:v>
                </c:pt>
                <c:pt idx="275">
                  <c:v>0.86232534999136135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0.95652107869112912</c:v>
                </c:pt>
                <c:pt idx="280">
                  <c:v>0.6536021237976859</c:v>
                </c:pt>
                <c:pt idx="281">
                  <c:v>9.430408272627E-2</c:v>
                </c:pt>
                <c:pt idx="282">
                  <c:v>0.62812711025035339</c:v>
                </c:pt>
                <c:pt idx="283">
                  <c:v>0.24794211925377235</c:v>
                </c:pt>
                <c:pt idx="284">
                  <c:v>0.85272265614602838</c:v>
                </c:pt>
                <c:pt idx="285">
                  <c:v>0.93302904508683315</c:v>
                </c:pt>
                <c:pt idx="286">
                  <c:v>7.7940154158482405E-2</c:v>
                </c:pt>
                <c:pt idx="287">
                  <c:v>0</c:v>
                </c:pt>
                <c:pt idx="288">
                  <c:v>0</c:v>
                </c:pt>
                <c:pt idx="289">
                  <c:v>0.82901093099685896</c:v>
                </c:pt>
                <c:pt idx="290">
                  <c:v>0.16105004943024834</c:v>
                </c:pt>
                <c:pt idx="291">
                  <c:v>0.52204845241366349</c:v>
                </c:pt>
                <c:pt idx="292">
                  <c:v>0.2901371129742531</c:v>
                </c:pt>
                <c:pt idx="293">
                  <c:v>0.99756150203643434</c:v>
                </c:pt>
                <c:pt idx="294">
                  <c:v>0.71255791430015025</c:v>
                </c:pt>
                <c:pt idx="295">
                  <c:v>0.42799726264923682</c:v>
                </c:pt>
                <c:pt idx="296">
                  <c:v>0</c:v>
                </c:pt>
                <c:pt idx="297">
                  <c:v>0.89695496735952562</c:v>
                </c:pt>
                <c:pt idx="298">
                  <c:v>0.26105392294053636</c:v>
                </c:pt>
                <c:pt idx="299">
                  <c:v>0.59707946614226304</c:v>
                </c:pt>
              </c:numCache>
            </c:numRef>
          </c:xVal>
          <c:yVal>
            <c:numRef>
              <c:f>PMTable!$Z$4:$Z$303</c:f>
              <c:numCache>
                <c:formatCode>General</c:formatCode>
                <c:ptCount val="300"/>
                <c:pt idx="0">
                  <c:v>0</c:v>
                </c:pt>
                <c:pt idx="1">
                  <c:v>0.96072120054658561</c:v>
                </c:pt>
                <c:pt idx="2">
                  <c:v>0.92805381697977607</c:v>
                </c:pt>
                <c:pt idx="3">
                  <c:v>0.8160389113780292</c:v>
                </c:pt>
                <c:pt idx="4">
                  <c:v>0</c:v>
                </c:pt>
                <c:pt idx="5">
                  <c:v>0.90567365261058963</c:v>
                </c:pt>
                <c:pt idx="6">
                  <c:v>0.39131944807773428</c:v>
                </c:pt>
                <c:pt idx="7">
                  <c:v>0</c:v>
                </c:pt>
                <c:pt idx="8">
                  <c:v>0.95285207706170716</c:v>
                </c:pt>
                <c:pt idx="9">
                  <c:v>0.73857826704093177</c:v>
                </c:pt>
                <c:pt idx="10">
                  <c:v>0.71787926192296636</c:v>
                </c:pt>
                <c:pt idx="11">
                  <c:v>0.45719016061964918</c:v>
                </c:pt>
                <c:pt idx="12">
                  <c:v>0.6740720128519796</c:v>
                </c:pt>
                <c:pt idx="13">
                  <c:v>0</c:v>
                </c:pt>
                <c:pt idx="14">
                  <c:v>0.80910134003921474</c:v>
                </c:pt>
                <c:pt idx="15">
                  <c:v>0.69256564937185761</c:v>
                </c:pt>
                <c:pt idx="16">
                  <c:v>0</c:v>
                </c:pt>
                <c:pt idx="17">
                  <c:v>0</c:v>
                </c:pt>
                <c:pt idx="18">
                  <c:v>0.75244883599339463</c:v>
                </c:pt>
                <c:pt idx="19">
                  <c:v>0.88799281855486001</c:v>
                </c:pt>
                <c:pt idx="20">
                  <c:v>0.63709234918332303</c:v>
                </c:pt>
                <c:pt idx="21">
                  <c:v>0.8121112321094196</c:v>
                </c:pt>
                <c:pt idx="22">
                  <c:v>0.41150834360695832</c:v>
                </c:pt>
                <c:pt idx="23">
                  <c:v>0</c:v>
                </c:pt>
                <c:pt idx="24">
                  <c:v>0.82994249711276147</c:v>
                </c:pt>
                <c:pt idx="25">
                  <c:v>0</c:v>
                </c:pt>
                <c:pt idx="26">
                  <c:v>0.6876479444036484</c:v>
                </c:pt>
                <c:pt idx="27">
                  <c:v>0.74228014482291427</c:v>
                </c:pt>
                <c:pt idx="28">
                  <c:v>0</c:v>
                </c:pt>
                <c:pt idx="29">
                  <c:v>0.83037163006624748</c:v>
                </c:pt>
                <c:pt idx="30">
                  <c:v>0.48223571990720726</c:v>
                </c:pt>
                <c:pt idx="31">
                  <c:v>0.54460792478388542</c:v>
                </c:pt>
                <c:pt idx="32">
                  <c:v>0</c:v>
                </c:pt>
                <c:pt idx="33">
                  <c:v>0.89471218473963077</c:v>
                </c:pt>
                <c:pt idx="34">
                  <c:v>0</c:v>
                </c:pt>
                <c:pt idx="35">
                  <c:v>0.86835542012395128</c:v>
                </c:pt>
                <c:pt idx="36">
                  <c:v>0.96015134475200969</c:v>
                </c:pt>
                <c:pt idx="37">
                  <c:v>0.86654847598008278</c:v>
                </c:pt>
                <c:pt idx="38">
                  <c:v>0</c:v>
                </c:pt>
                <c:pt idx="39">
                  <c:v>0.81811356233345045</c:v>
                </c:pt>
                <c:pt idx="40">
                  <c:v>0</c:v>
                </c:pt>
                <c:pt idx="41">
                  <c:v>0</c:v>
                </c:pt>
                <c:pt idx="42">
                  <c:v>0.80131820603335191</c:v>
                </c:pt>
                <c:pt idx="43">
                  <c:v>0.96969614386078717</c:v>
                </c:pt>
                <c:pt idx="44">
                  <c:v>0.49139897897439028</c:v>
                </c:pt>
                <c:pt idx="45">
                  <c:v>0.47061430195840742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0.68606999199188778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0.87169238709457797</c:v>
                </c:pt>
                <c:pt idx="55">
                  <c:v>0.52554881620479232</c:v>
                </c:pt>
                <c:pt idx="56">
                  <c:v>0</c:v>
                </c:pt>
                <c:pt idx="57">
                  <c:v>0.66441387923639916</c:v>
                </c:pt>
                <c:pt idx="58">
                  <c:v>0.43341866179062921</c:v>
                </c:pt>
                <c:pt idx="59">
                  <c:v>0.62881142745204799</c:v>
                </c:pt>
                <c:pt idx="60">
                  <c:v>0.44949827946233484</c:v>
                </c:pt>
                <c:pt idx="61">
                  <c:v>0.40641247104220674</c:v>
                </c:pt>
                <c:pt idx="62">
                  <c:v>0</c:v>
                </c:pt>
                <c:pt idx="63">
                  <c:v>0.98488802019734312</c:v>
                </c:pt>
                <c:pt idx="64">
                  <c:v>0.89044552640544505</c:v>
                </c:pt>
                <c:pt idx="65">
                  <c:v>0.63513748586882723</c:v>
                </c:pt>
                <c:pt idx="66">
                  <c:v>0.29065517605778535</c:v>
                </c:pt>
                <c:pt idx="67">
                  <c:v>0</c:v>
                </c:pt>
                <c:pt idx="68">
                  <c:v>0.67476285164000604</c:v>
                </c:pt>
                <c:pt idx="69">
                  <c:v>0</c:v>
                </c:pt>
                <c:pt idx="70">
                  <c:v>0.88982596965032912</c:v>
                </c:pt>
                <c:pt idx="71">
                  <c:v>0</c:v>
                </c:pt>
                <c:pt idx="72">
                  <c:v>0.63828592614190927</c:v>
                </c:pt>
                <c:pt idx="73">
                  <c:v>0</c:v>
                </c:pt>
                <c:pt idx="74">
                  <c:v>0.61888655327208641</c:v>
                </c:pt>
                <c:pt idx="75">
                  <c:v>0.73954364621990532</c:v>
                </c:pt>
                <c:pt idx="76">
                  <c:v>0.68238283143489753</c:v>
                </c:pt>
                <c:pt idx="77">
                  <c:v>0.44586298519087164</c:v>
                </c:pt>
                <c:pt idx="78">
                  <c:v>0</c:v>
                </c:pt>
                <c:pt idx="79">
                  <c:v>0.42858170342099933</c:v>
                </c:pt>
                <c:pt idx="80">
                  <c:v>0.64473802044276984</c:v>
                </c:pt>
                <c:pt idx="81">
                  <c:v>0.67537081110075614</c:v>
                </c:pt>
                <c:pt idx="82">
                  <c:v>0.2955441841834896</c:v>
                </c:pt>
                <c:pt idx="83">
                  <c:v>0</c:v>
                </c:pt>
                <c:pt idx="84">
                  <c:v>0</c:v>
                </c:pt>
                <c:pt idx="85">
                  <c:v>0.91184423557102878</c:v>
                </c:pt>
                <c:pt idx="86">
                  <c:v>0.99174253851722116</c:v>
                </c:pt>
                <c:pt idx="87">
                  <c:v>0.87687057274248015</c:v>
                </c:pt>
                <c:pt idx="88">
                  <c:v>0.56568721452061421</c:v>
                </c:pt>
                <c:pt idx="89">
                  <c:v>0</c:v>
                </c:pt>
                <c:pt idx="90">
                  <c:v>0.34822182583074168</c:v>
                </c:pt>
                <c:pt idx="91">
                  <c:v>0.43885754791035203</c:v>
                </c:pt>
                <c:pt idx="92">
                  <c:v>0.3270173826380714</c:v>
                </c:pt>
                <c:pt idx="93">
                  <c:v>0</c:v>
                </c:pt>
                <c:pt idx="94">
                  <c:v>0.43561003912967167</c:v>
                </c:pt>
                <c:pt idx="95">
                  <c:v>0.35063466748717925</c:v>
                </c:pt>
                <c:pt idx="96">
                  <c:v>0</c:v>
                </c:pt>
                <c:pt idx="97">
                  <c:v>0.55322165370603171</c:v>
                </c:pt>
                <c:pt idx="98">
                  <c:v>0</c:v>
                </c:pt>
                <c:pt idx="99">
                  <c:v>0</c:v>
                </c:pt>
                <c:pt idx="100">
                  <c:v>0.57242993315329305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0.84576347952045661</c:v>
                </c:pt>
                <c:pt idx="106">
                  <c:v>0.97993521274995765</c:v>
                </c:pt>
                <c:pt idx="107">
                  <c:v>0.86371788026938112</c:v>
                </c:pt>
                <c:pt idx="108">
                  <c:v>0.47578059741099393</c:v>
                </c:pt>
                <c:pt idx="109">
                  <c:v>0.54729360530492555</c:v>
                </c:pt>
                <c:pt idx="110">
                  <c:v>0.6310828114538839</c:v>
                </c:pt>
                <c:pt idx="111">
                  <c:v>0.88416166481755754</c:v>
                </c:pt>
                <c:pt idx="112">
                  <c:v>0.43351286506909542</c:v>
                </c:pt>
                <c:pt idx="113">
                  <c:v>0</c:v>
                </c:pt>
                <c:pt idx="114">
                  <c:v>0.87074176844709639</c:v>
                </c:pt>
                <c:pt idx="115">
                  <c:v>0.92864713092737228</c:v>
                </c:pt>
                <c:pt idx="116">
                  <c:v>0.9304405317783544</c:v>
                </c:pt>
                <c:pt idx="117">
                  <c:v>0.43849665109929475</c:v>
                </c:pt>
                <c:pt idx="118">
                  <c:v>0.991086062272585</c:v>
                </c:pt>
                <c:pt idx="119">
                  <c:v>0.58666764157203377</c:v>
                </c:pt>
                <c:pt idx="120">
                  <c:v>0.54581597216698152</c:v>
                </c:pt>
                <c:pt idx="121">
                  <c:v>0.57921931849756247</c:v>
                </c:pt>
                <c:pt idx="122">
                  <c:v>0.65099146177572731</c:v>
                </c:pt>
                <c:pt idx="123">
                  <c:v>0.75959127827528461</c:v>
                </c:pt>
                <c:pt idx="124">
                  <c:v>0.65143655899513353</c:v>
                </c:pt>
                <c:pt idx="125">
                  <c:v>0</c:v>
                </c:pt>
                <c:pt idx="126">
                  <c:v>0.7518260484802658</c:v>
                </c:pt>
                <c:pt idx="127">
                  <c:v>0.34878612256086716</c:v>
                </c:pt>
                <c:pt idx="128">
                  <c:v>0.97486825123190335</c:v>
                </c:pt>
                <c:pt idx="129">
                  <c:v>0.62853131076718272</c:v>
                </c:pt>
                <c:pt idx="130">
                  <c:v>0</c:v>
                </c:pt>
                <c:pt idx="131">
                  <c:v>0</c:v>
                </c:pt>
                <c:pt idx="132">
                  <c:v>0.7395948372965655</c:v>
                </c:pt>
                <c:pt idx="133">
                  <c:v>0.48817038302690274</c:v>
                </c:pt>
                <c:pt idx="134">
                  <c:v>0</c:v>
                </c:pt>
                <c:pt idx="135">
                  <c:v>0</c:v>
                </c:pt>
                <c:pt idx="136">
                  <c:v>0.84698439871286246</c:v>
                </c:pt>
                <c:pt idx="137">
                  <c:v>0.66581445101919323</c:v>
                </c:pt>
                <c:pt idx="138">
                  <c:v>0.79798552826884461</c:v>
                </c:pt>
                <c:pt idx="139">
                  <c:v>0.6196852252444649</c:v>
                </c:pt>
                <c:pt idx="140">
                  <c:v>0.64595964092107472</c:v>
                </c:pt>
                <c:pt idx="141">
                  <c:v>0.87526765157248254</c:v>
                </c:pt>
                <c:pt idx="142">
                  <c:v>0</c:v>
                </c:pt>
                <c:pt idx="143">
                  <c:v>0</c:v>
                </c:pt>
                <c:pt idx="144">
                  <c:v>0.73959808295573948</c:v>
                </c:pt>
                <c:pt idx="145">
                  <c:v>0.4091684342870342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0.4313196213596126</c:v>
                </c:pt>
                <c:pt idx="152">
                  <c:v>0.72290060493298836</c:v>
                </c:pt>
                <c:pt idx="153">
                  <c:v>0.96449054799251754</c:v>
                </c:pt>
                <c:pt idx="154">
                  <c:v>0</c:v>
                </c:pt>
                <c:pt idx="155">
                  <c:v>0.80381421293309618</c:v>
                </c:pt>
                <c:pt idx="156">
                  <c:v>0</c:v>
                </c:pt>
                <c:pt idx="157">
                  <c:v>0.59733598497572171</c:v>
                </c:pt>
                <c:pt idx="158">
                  <c:v>0</c:v>
                </c:pt>
                <c:pt idx="159">
                  <c:v>0.72489976101783093</c:v>
                </c:pt>
                <c:pt idx="160">
                  <c:v>0.65051099199359819</c:v>
                </c:pt>
                <c:pt idx="161">
                  <c:v>0</c:v>
                </c:pt>
                <c:pt idx="162">
                  <c:v>0</c:v>
                </c:pt>
                <c:pt idx="163">
                  <c:v>0.97605645958150578</c:v>
                </c:pt>
                <c:pt idx="164">
                  <c:v>0</c:v>
                </c:pt>
                <c:pt idx="165">
                  <c:v>0</c:v>
                </c:pt>
                <c:pt idx="166">
                  <c:v>0.5323620471322732</c:v>
                </c:pt>
                <c:pt idx="167">
                  <c:v>0.57854027770391681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0.40959774838276103</c:v>
                </c:pt>
                <c:pt idx="172">
                  <c:v>0</c:v>
                </c:pt>
                <c:pt idx="173">
                  <c:v>0.37282272282653617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0.85870354639305901</c:v>
                </c:pt>
                <c:pt idx="181">
                  <c:v>0.88806265191550493</c:v>
                </c:pt>
                <c:pt idx="182">
                  <c:v>0</c:v>
                </c:pt>
                <c:pt idx="183">
                  <c:v>0</c:v>
                </c:pt>
                <c:pt idx="184">
                  <c:v>0.53153098329507331</c:v>
                </c:pt>
                <c:pt idx="185">
                  <c:v>0</c:v>
                </c:pt>
                <c:pt idx="186">
                  <c:v>0.4079244792963958</c:v>
                </c:pt>
                <c:pt idx="187">
                  <c:v>0.97572223864296559</c:v>
                </c:pt>
                <c:pt idx="188">
                  <c:v>0.96119917391855236</c:v>
                </c:pt>
                <c:pt idx="189">
                  <c:v>0.36281416139696454</c:v>
                </c:pt>
                <c:pt idx="190">
                  <c:v>0</c:v>
                </c:pt>
                <c:pt idx="191">
                  <c:v>0.40829379805749927</c:v>
                </c:pt>
                <c:pt idx="192">
                  <c:v>0.91257377267469364</c:v>
                </c:pt>
                <c:pt idx="193">
                  <c:v>0.60686892974510276</c:v>
                </c:pt>
                <c:pt idx="194">
                  <c:v>0.70959652038737975</c:v>
                </c:pt>
                <c:pt idx="195">
                  <c:v>0</c:v>
                </c:pt>
                <c:pt idx="196">
                  <c:v>0.57183887254066712</c:v>
                </c:pt>
                <c:pt idx="197">
                  <c:v>0.53415621958400883</c:v>
                </c:pt>
                <c:pt idx="198">
                  <c:v>0.89874150529445218</c:v>
                </c:pt>
                <c:pt idx="199">
                  <c:v>0.66405360594580587</c:v>
                </c:pt>
                <c:pt idx="200">
                  <c:v>0.8403625550402154</c:v>
                </c:pt>
                <c:pt idx="201">
                  <c:v>0</c:v>
                </c:pt>
                <c:pt idx="202">
                  <c:v>0.64782911359697071</c:v>
                </c:pt>
                <c:pt idx="203">
                  <c:v>0.58660518614882839</c:v>
                </c:pt>
                <c:pt idx="204">
                  <c:v>0.61951290169708095</c:v>
                </c:pt>
                <c:pt idx="205">
                  <c:v>0</c:v>
                </c:pt>
                <c:pt idx="206">
                  <c:v>0.73127377230267687</c:v>
                </c:pt>
                <c:pt idx="207">
                  <c:v>0</c:v>
                </c:pt>
                <c:pt idx="208">
                  <c:v>0.97078273560422601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0.7837289810570558</c:v>
                </c:pt>
                <c:pt idx="213">
                  <c:v>0</c:v>
                </c:pt>
                <c:pt idx="214">
                  <c:v>0</c:v>
                </c:pt>
                <c:pt idx="215">
                  <c:v>0.46953011069890582</c:v>
                </c:pt>
                <c:pt idx="216">
                  <c:v>0</c:v>
                </c:pt>
                <c:pt idx="217">
                  <c:v>0.77487344028189475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0.52800395853258852</c:v>
                </c:pt>
                <c:pt idx="223">
                  <c:v>0.62764478667063861</c:v>
                </c:pt>
                <c:pt idx="224">
                  <c:v>0.37656273268003143</c:v>
                </c:pt>
                <c:pt idx="225">
                  <c:v>0.77321667283457551</c:v>
                </c:pt>
                <c:pt idx="226">
                  <c:v>0</c:v>
                </c:pt>
                <c:pt idx="227">
                  <c:v>0</c:v>
                </c:pt>
                <c:pt idx="228">
                  <c:v>0.80327451848577458</c:v>
                </c:pt>
                <c:pt idx="229">
                  <c:v>0</c:v>
                </c:pt>
                <c:pt idx="230">
                  <c:v>0</c:v>
                </c:pt>
                <c:pt idx="231">
                  <c:v>0.70776696559403418</c:v>
                </c:pt>
                <c:pt idx="232">
                  <c:v>0.95188220238866383</c:v>
                </c:pt>
                <c:pt idx="233">
                  <c:v>0.83140444351891263</c:v>
                </c:pt>
                <c:pt idx="234">
                  <c:v>0.34479256525858892</c:v>
                </c:pt>
                <c:pt idx="235">
                  <c:v>0.49050544388150119</c:v>
                </c:pt>
                <c:pt idx="236">
                  <c:v>0</c:v>
                </c:pt>
                <c:pt idx="237">
                  <c:v>0.67274097687226764</c:v>
                </c:pt>
                <c:pt idx="238">
                  <c:v>0</c:v>
                </c:pt>
                <c:pt idx="239">
                  <c:v>0</c:v>
                </c:pt>
                <c:pt idx="240">
                  <c:v>0.609312667096645</c:v>
                </c:pt>
                <c:pt idx="241">
                  <c:v>0</c:v>
                </c:pt>
                <c:pt idx="242">
                  <c:v>0</c:v>
                </c:pt>
                <c:pt idx="243">
                  <c:v>0.69413688694785203</c:v>
                </c:pt>
                <c:pt idx="244">
                  <c:v>0</c:v>
                </c:pt>
                <c:pt idx="245">
                  <c:v>0.41247880082227234</c:v>
                </c:pt>
                <c:pt idx="246">
                  <c:v>0.9518034246060082</c:v>
                </c:pt>
                <c:pt idx="247">
                  <c:v>0.47703937952268838</c:v>
                </c:pt>
                <c:pt idx="248">
                  <c:v>0.80851163170696783</c:v>
                </c:pt>
                <c:pt idx="249">
                  <c:v>0.34070193946394228</c:v>
                </c:pt>
                <c:pt idx="250">
                  <c:v>0.92356261304745568</c:v>
                </c:pt>
                <c:pt idx="251">
                  <c:v>0.30803621271999376</c:v>
                </c:pt>
                <c:pt idx="252">
                  <c:v>0.81922209091448317</c:v>
                </c:pt>
                <c:pt idx="253">
                  <c:v>0.44583736962910619</c:v>
                </c:pt>
                <c:pt idx="254">
                  <c:v>0.8694422032541792</c:v>
                </c:pt>
                <c:pt idx="255">
                  <c:v>0.34575353835045991</c:v>
                </c:pt>
                <c:pt idx="256">
                  <c:v>0</c:v>
                </c:pt>
                <c:pt idx="257">
                  <c:v>0.99545572907452273</c:v>
                </c:pt>
                <c:pt idx="258">
                  <c:v>0.87868594116470122</c:v>
                </c:pt>
                <c:pt idx="259">
                  <c:v>0.38261495199176249</c:v>
                </c:pt>
                <c:pt idx="260">
                  <c:v>0.48641111095734457</c:v>
                </c:pt>
                <c:pt idx="261">
                  <c:v>0.494902217292647</c:v>
                </c:pt>
                <c:pt idx="262">
                  <c:v>0.81309982822886662</c:v>
                </c:pt>
                <c:pt idx="263">
                  <c:v>0</c:v>
                </c:pt>
                <c:pt idx="264">
                  <c:v>0.89553395584017692</c:v>
                </c:pt>
                <c:pt idx="265">
                  <c:v>0.84554491580722146</c:v>
                </c:pt>
                <c:pt idx="266">
                  <c:v>0.91024119472608023</c:v>
                </c:pt>
                <c:pt idx="267">
                  <c:v>0</c:v>
                </c:pt>
                <c:pt idx="268">
                  <c:v>0.60692501166226576</c:v>
                </c:pt>
                <c:pt idx="269">
                  <c:v>0</c:v>
                </c:pt>
                <c:pt idx="270">
                  <c:v>0.88360245776530466</c:v>
                </c:pt>
                <c:pt idx="271">
                  <c:v>0.60951501415554199</c:v>
                </c:pt>
                <c:pt idx="272">
                  <c:v>0</c:v>
                </c:pt>
                <c:pt idx="273">
                  <c:v>0.38781853992856041</c:v>
                </c:pt>
                <c:pt idx="274">
                  <c:v>0.63455169887028251</c:v>
                </c:pt>
                <c:pt idx="275">
                  <c:v>0.93298921055765316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0.91076148693019598</c:v>
                </c:pt>
                <c:pt idx="280">
                  <c:v>0.80106470841032673</c:v>
                </c:pt>
                <c:pt idx="281">
                  <c:v>0.73382554027895697</c:v>
                </c:pt>
                <c:pt idx="282">
                  <c:v>0.70750285880989527</c:v>
                </c:pt>
                <c:pt idx="283">
                  <c:v>0.72055554027695001</c:v>
                </c:pt>
                <c:pt idx="284">
                  <c:v>0.77144246095392965</c:v>
                </c:pt>
                <c:pt idx="285">
                  <c:v>0.85862249711464278</c:v>
                </c:pt>
                <c:pt idx="286">
                  <c:v>0.98055452503289775</c:v>
                </c:pt>
                <c:pt idx="287">
                  <c:v>0</c:v>
                </c:pt>
                <c:pt idx="288">
                  <c:v>0</c:v>
                </c:pt>
                <c:pt idx="289">
                  <c:v>0.53945132207099877</c:v>
                </c:pt>
                <c:pt idx="290">
                  <c:v>0.56611008153581532</c:v>
                </c:pt>
                <c:pt idx="291">
                  <c:v>0.4822244103915172</c:v>
                </c:pt>
                <c:pt idx="292">
                  <c:v>0.4238439886476118</c:v>
                </c:pt>
                <c:pt idx="293">
                  <c:v>0.38942769257790766</c:v>
                </c:pt>
                <c:pt idx="294">
                  <c:v>0.37743439845621324</c:v>
                </c:pt>
                <c:pt idx="295">
                  <c:v>0.3851489745476977</c:v>
                </c:pt>
                <c:pt idx="296">
                  <c:v>0</c:v>
                </c:pt>
                <c:pt idx="297">
                  <c:v>0.74648567859385428</c:v>
                </c:pt>
                <c:pt idx="298">
                  <c:v>0.45231235304489376</c:v>
                </c:pt>
                <c:pt idx="299">
                  <c:v>0.74583919497478712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FB-F341-AAF6-BCC7EE093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3329840"/>
        <c:axId val="1197575440"/>
      </c:scatterChart>
      <c:valAx>
        <c:axId val="1163329840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575440"/>
        <c:crosses val="autoZero"/>
        <c:crossBetween val="midCat"/>
      </c:valAx>
      <c:valAx>
        <c:axId val="1197575440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329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15" fmlaLink="PMTable!$A$1" max="30000" noThreeD="1" page="10" val="14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26</xdr:row>
      <xdr:rowOff>190500</xdr:rowOff>
    </xdr:from>
    <xdr:to>
      <xdr:col>2</xdr:col>
      <xdr:colOff>0</xdr:colOff>
      <xdr:row>31</xdr:row>
      <xdr:rowOff>0</xdr:rowOff>
    </xdr:to>
    <xdr:sp macro="" textlink="$B$28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>
          <a:spLocks noChangeAspect="1"/>
        </xdr:cNvSpPr>
      </xdr:nvSpPr>
      <xdr:spPr>
        <a:xfrm>
          <a:off x="825500" y="5473700"/>
          <a:ext cx="825500" cy="825500"/>
        </a:xfrm>
        <a:prstGeom prst="round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8DB741A0-7F90-FA40-9198-78BE6FC7DCE9}" type="TxLink">
            <a:rPr lang="en-US" sz="48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1</a:t>
          </a:fld>
          <a:endParaRPr lang="en-US" sz="4400"/>
        </a:p>
      </xdr:txBody>
    </xdr:sp>
    <xdr:clientData/>
  </xdr:twoCellAnchor>
  <xdr:twoCellAnchor>
    <xdr:from>
      <xdr:col>2</xdr:col>
      <xdr:colOff>0</xdr:colOff>
      <xdr:row>26</xdr:row>
      <xdr:rowOff>190500</xdr:rowOff>
    </xdr:from>
    <xdr:to>
      <xdr:col>3</xdr:col>
      <xdr:colOff>0</xdr:colOff>
      <xdr:row>31</xdr:row>
      <xdr:rowOff>0</xdr:rowOff>
    </xdr:to>
    <xdr:sp macro="" textlink="$C$28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>
          <a:spLocks noChangeAspect="1"/>
        </xdr:cNvSpPr>
      </xdr:nvSpPr>
      <xdr:spPr>
        <a:xfrm>
          <a:off x="1651000" y="5473700"/>
          <a:ext cx="825500" cy="825500"/>
        </a:xfrm>
        <a:prstGeom prst="round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2B20358A-3FBA-E948-A790-399D02C6B2B4}" type="TxLink">
            <a:rPr lang="en-US" sz="48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2</a:t>
          </a:fld>
          <a:endParaRPr lang="en-US" sz="4400"/>
        </a:p>
      </xdr:txBody>
    </xdr:sp>
    <xdr:clientData/>
  </xdr:twoCellAnchor>
  <xdr:twoCellAnchor>
    <xdr:from>
      <xdr:col>4</xdr:col>
      <xdr:colOff>0</xdr:colOff>
      <xdr:row>26</xdr:row>
      <xdr:rowOff>190500</xdr:rowOff>
    </xdr:from>
    <xdr:to>
      <xdr:col>5</xdr:col>
      <xdr:colOff>0</xdr:colOff>
      <xdr:row>31</xdr:row>
      <xdr:rowOff>0</xdr:rowOff>
    </xdr:to>
    <xdr:sp macro="" textlink="$E$28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>
          <a:spLocks noChangeAspect="1"/>
        </xdr:cNvSpPr>
      </xdr:nvSpPr>
      <xdr:spPr>
        <a:xfrm>
          <a:off x="3302000" y="5473700"/>
          <a:ext cx="825500" cy="825500"/>
        </a:xfrm>
        <a:prstGeom prst="round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5037C2D6-9E05-C846-95A4-EDF53CADFC6E}" type="TxLink">
            <a:rPr lang="en-US" sz="48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4</a:t>
          </a:fld>
          <a:endParaRPr lang="en-US" sz="4400"/>
        </a:p>
      </xdr:txBody>
    </xdr:sp>
    <xdr:clientData/>
  </xdr:twoCellAnchor>
  <xdr:twoCellAnchor>
    <xdr:from>
      <xdr:col>5</xdr:col>
      <xdr:colOff>0</xdr:colOff>
      <xdr:row>26</xdr:row>
      <xdr:rowOff>190500</xdr:rowOff>
    </xdr:from>
    <xdr:to>
      <xdr:col>6</xdr:col>
      <xdr:colOff>0</xdr:colOff>
      <xdr:row>31</xdr:row>
      <xdr:rowOff>0</xdr:rowOff>
    </xdr:to>
    <xdr:sp macro="" textlink="$F$28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>
          <a:spLocks noChangeAspect="1"/>
        </xdr:cNvSpPr>
      </xdr:nvSpPr>
      <xdr:spPr>
        <a:xfrm>
          <a:off x="4127500" y="5473700"/>
          <a:ext cx="825500" cy="825500"/>
        </a:xfrm>
        <a:prstGeom prst="round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13DDB73B-8CA2-5A43-AFF7-B684CE3A4100}" type="TxLink">
            <a:rPr lang="en-US" sz="48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5</a:t>
          </a:fld>
          <a:endParaRPr lang="en-US" sz="4400"/>
        </a:p>
      </xdr:txBody>
    </xdr:sp>
    <xdr:clientData/>
  </xdr:twoCellAnchor>
  <xdr:twoCellAnchor>
    <xdr:from>
      <xdr:col>3</xdr:col>
      <xdr:colOff>0</xdr:colOff>
      <xdr:row>26</xdr:row>
      <xdr:rowOff>190500</xdr:rowOff>
    </xdr:from>
    <xdr:to>
      <xdr:col>4</xdr:col>
      <xdr:colOff>0</xdr:colOff>
      <xdr:row>31</xdr:row>
      <xdr:rowOff>0</xdr:rowOff>
    </xdr:to>
    <xdr:sp macro="" textlink="$D$28">
      <xdr:nvSpPr>
        <xdr:cNvPr id="18" name="Rounded Rectangl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>
          <a:spLocks noChangeAspect="1"/>
        </xdr:cNvSpPr>
      </xdr:nvSpPr>
      <xdr:spPr>
        <a:xfrm>
          <a:off x="2476500" y="5473700"/>
          <a:ext cx="825500" cy="825500"/>
        </a:xfrm>
        <a:prstGeom prst="round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4280B8A9-0AEA-1148-B7C8-3C57D355F51A}" type="TxLink">
            <a:rPr lang="en-US" sz="48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3</a:t>
          </a:fld>
          <a:endParaRPr lang="en-US" sz="4400"/>
        </a:p>
      </xdr:txBody>
    </xdr:sp>
    <xdr:clientData/>
  </xdr:twoCellAnchor>
  <xdr:twoCellAnchor>
    <xdr:from>
      <xdr:col>6</xdr:col>
      <xdr:colOff>0</xdr:colOff>
      <xdr:row>26</xdr:row>
      <xdr:rowOff>190500</xdr:rowOff>
    </xdr:from>
    <xdr:to>
      <xdr:col>7</xdr:col>
      <xdr:colOff>0</xdr:colOff>
      <xdr:row>31</xdr:row>
      <xdr:rowOff>0</xdr:rowOff>
    </xdr:to>
    <xdr:sp macro="" textlink="$G$28">
      <xdr:nvSpPr>
        <xdr:cNvPr id="19" name="Rounded Rectangl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>
          <a:spLocks noChangeAspect="1"/>
        </xdr:cNvSpPr>
      </xdr:nvSpPr>
      <xdr:spPr>
        <a:xfrm>
          <a:off x="4953000" y="5473700"/>
          <a:ext cx="825500" cy="825500"/>
        </a:xfrm>
        <a:prstGeom prst="round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FC59F7D-FBE3-4541-897F-5653D058AB63}" type="TxLink">
            <a:rPr lang="en-US" sz="48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6</a:t>
          </a:fld>
          <a:endParaRPr lang="en-US" sz="44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622300</xdr:colOff>
          <xdr:row>44</xdr:row>
          <xdr:rowOff>0</xdr:rowOff>
        </xdr:from>
        <xdr:to>
          <xdr:col>2</xdr:col>
          <xdr:colOff>0</xdr:colOff>
          <xdr:row>46</xdr:row>
          <xdr:rowOff>0</xdr:rowOff>
        </xdr:to>
        <xdr:sp macro="" textlink="">
          <xdr:nvSpPr>
            <xdr:cNvPr id="2049" name="Spinner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482600</xdr:colOff>
      <xdr:row>0</xdr:row>
      <xdr:rowOff>38100</xdr:rowOff>
    </xdr:from>
    <xdr:to>
      <xdr:col>12</xdr:col>
      <xdr:colOff>660400</xdr:colOff>
      <xdr:row>25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698500</xdr:colOff>
      <xdr:row>5</xdr:row>
      <xdr:rowOff>88900</xdr:rowOff>
    </xdr:from>
    <xdr:to>
      <xdr:col>16</xdr:col>
      <xdr:colOff>0</xdr:colOff>
      <xdr:row>19</xdr:row>
      <xdr:rowOff>74084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884833" y="1083733"/>
          <a:ext cx="1852084" cy="303318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Try:</a:t>
          </a:r>
        </a:p>
        <a:p>
          <a:endParaRPr lang="en-US" sz="1100"/>
        </a:p>
        <a:p>
          <a:r>
            <a:rPr lang="en-US" sz="1100"/>
            <a:t>Arc of</a:t>
          </a:r>
          <a:r>
            <a:rPr lang="en-US" sz="1100" baseline="0"/>
            <a:t> a Circle:</a:t>
          </a:r>
        </a:p>
        <a:p>
          <a:r>
            <a:rPr lang="en-US" sz="1100" baseline="0"/>
            <a:t>- Set x and y between 0,1. </a:t>
          </a:r>
        </a:p>
        <a:p>
          <a:r>
            <a:rPr lang="en-US" sz="1100" baseline="0"/>
            <a:t>- Set Graph to Arc.</a:t>
          </a:r>
        </a:p>
        <a:p>
          <a:endParaRPr lang="en-US" sz="1100" baseline="0"/>
        </a:p>
        <a:p>
          <a:r>
            <a:rPr lang="en-US" sz="1100" baseline="0"/>
            <a:t>Find the integral in the Area. </a:t>
          </a:r>
        </a:p>
        <a:p>
          <a:endParaRPr lang="en-US" sz="1100" baseline="0"/>
        </a:p>
        <a:p>
          <a:r>
            <a:rPr lang="en-US" sz="1100" baseline="0"/>
            <a:t>Normal:</a:t>
          </a:r>
        </a:p>
        <a:p>
          <a:r>
            <a:rPr lang="en-US" sz="1100" baseline="0"/>
            <a:t>- Set X to be between 0,5.</a:t>
          </a:r>
        </a:p>
        <a:p>
          <a:r>
            <a:rPr lang="en-US" sz="1100" baseline="0"/>
            <a:t>- Set Y to be between 0, 0.5.</a:t>
          </a:r>
        </a:p>
        <a:p>
          <a:r>
            <a:rPr lang="en-US" sz="1100" baseline="0"/>
            <a:t>- Set Graph to Normal.</a:t>
          </a:r>
        </a:p>
        <a:p>
          <a:r>
            <a:rPr lang="en-US" sz="1100" baseline="0"/>
            <a:t>- Set mean to 2. </a:t>
          </a:r>
        </a:p>
        <a:p>
          <a:endParaRPr lang="en-US" sz="1100" baseline="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0</xdr:row>
      <xdr:rowOff>0</xdr:rowOff>
    </xdr:from>
    <xdr:to>
      <xdr:col>3</xdr:col>
      <xdr:colOff>123190</xdr:colOff>
      <xdr:row>0</xdr:row>
      <xdr:rowOff>622173</xdr:rowOff>
    </xdr:to>
    <xdr:pic>
      <xdr:nvPicPr>
        <xdr:cNvPr id="2" name="PM Logo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4550" y="0"/>
          <a:ext cx="1755140" cy="6221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F5A67-4BB8-2647-979F-12FE9C1C9CCF}">
  <sheetPr codeName="Sheet1"/>
  <dimension ref="A2:H60"/>
  <sheetViews>
    <sheetView tabSelected="1" workbookViewId="0">
      <selection activeCell="B16" sqref="B16:G23"/>
    </sheetView>
  </sheetViews>
  <sheetFormatPr baseColWidth="10" defaultRowHeight="16" x14ac:dyDescent="0.2"/>
  <cols>
    <col min="1" max="16384" width="10.83203125" style="16"/>
  </cols>
  <sheetData>
    <row r="2" spans="2:7" x14ac:dyDescent="0.2">
      <c r="B2" s="16" t="s">
        <v>26</v>
      </c>
    </row>
    <row r="3" spans="2:7" x14ac:dyDescent="0.2">
      <c r="B3" s="44">
        <f>( MOD((( MOD( (7055482+1000000)^2 + (7055482+1000000)*(PM_Index+10000000), 99999989 )) + 1000007 ) * (( MOD( (PM_Index+10000000)^2 + (PM_Index+10000000) * ( MOD( (7055482+1000000)^2 + (7055482+1000000)*(PM_Index+10000000), 99999989 )), 99999989 )) + 1000013 ), 2147483647 ) + 0.5 ) / 2147483647</f>
        <v>0.55978129620653638</v>
      </c>
      <c r="C3" s="44"/>
      <c r="D3" s="44"/>
      <c r="E3" s="44"/>
      <c r="F3" s="44"/>
      <c r="G3" s="44"/>
    </row>
    <row r="4" spans="2:7" x14ac:dyDescent="0.2">
      <c r="B4" s="44"/>
      <c r="C4" s="44"/>
      <c r="D4" s="44"/>
      <c r="E4" s="44"/>
      <c r="F4" s="44"/>
      <c r="G4" s="44"/>
    </row>
    <row r="5" spans="2:7" x14ac:dyDescent="0.2">
      <c r="B5" s="44"/>
      <c r="C5" s="44"/>
      <c r="D5" s="44"/>
      <c r="E5" s="44"/>
      <c r="F5" s="44"/>
      <c r="G5" s="44"/>
    </row>
    <row r="6" spans="2:7" x14ac:dyDescent="0.2">
      <c r="B6" s="44"/>
      <c r="C6" s="44"/>
      <c r="D6" s="44"/>
      <c r="E6" s="44"/>
      <c r="F6" s="44"/>
      <c r="G6" s="44"/>
    </row>
    <row r="7" spans="2:7" x14ac:dyDescent="0.2">
      <c r="B7" s="44"/>
      <c r="C7" s="44"/>
      <c r="D7" s="44"/>
      <c r="E7" s="44"/>
      <c r="F7" s="44"/>
      <c r="G7" s="44"/>
    </row>
    <row r="8" spans="2:7" x14ac:dyDescent="0.2">
      <c r="B8" s="44"/>
      <c r="C8" s="44"/>
      <c r="D8" s="44"/>
      <c r="E8" s="44"/>
      <c r="F8" s="44"/>
      <c r="G8" s="44"/>
    </row>
    <row r="9" spans="2:7" x14ac:dyDescent="0.2">
      <c r="B9" s="44"/>
      <c r="C9" s="44"/>
      <c r="D9" s="44"/>
      <c r="E9" s="44"/>
      <c r="F9" s="44"/>
      <c r="G9" s="44"/>
    </row>
    <row r="10" spans="2:7" x14ac:dyDescent="0.2">
      <c r="B10" s="44"/>
      <c r="C10" s="44"/>
      <c r="D10" s="44"/>
      <c r="E10" s="44"/>
      <c r="F10" s="44"/>
      <c r="G10" s="44"/>
    </row>
    <row r="12" spans="2:7" x14ac:dyDescent="0.2">
      <c r="B12" s="17" t="s">
        <v>24</v>
      </c>
    </row>
    <row r="14" spans="2:7" x14ac:dyDescent="0.2">
      <c r="B14" s="19" t="s">
        <v>25</v>
      </c>
      <c r="C14" s="20">
        <v>0</v>
      </c>
    </row>
    <row r="15" spans="2:7" x14ac:dyDescent="0.2">
      <c r="B15" s="19" t="s">
        <v>28</v>
      </c>
      <c r="C15" s="20">
        <v>1</v>
      </c>
    </row>
    <row r="16" spans="2:7" x14ac:dyDescent="0.2">
      <c r="B16" s="44">
        <f>IF( C15 = 0, C14, NORMINV( B3, C14, C15 ))</f>
        <v>0.1504147465209893</v>
      </c>
      <c r="C16" s="44"/>
      <c r="D16" s="44"/>
      <c r="E16" s="44"/>
      <c r="F16" s="44"/>
      <c r="G16" s="44"/>
    </row>
    <row r="17" spans="2:7" x14ac:dyDescent="0.2">
      <c r="B17" s="44"/>
      <c r="C17" s="44"/>
      <c r="D17" s="44"/>
      <c r="E17" s="44"/>
      <c r="F17" s="44"/>
      <c r="G17" s="44"/>
    </row>
    <row r="18" spans="2:7" x14ac:dyDescent="0.2">
      <c r="B18" s="44"/>
      <c r="C18" s="44"/>
      <c r="D18" s="44"/>
      <c r="E18" s="44"/>
      <c r="F18" s="44"/>
      <c r="G18" s="44"/>
    </row>
    <row r="19" spans="2:7" x14ac:dyDescent="0.2">
      <c r="B19" s="44"/>
      <c r="C19" s="44"/>
      <c r="D19" s="44"/>
      <c r="E19" s="44"/>
      <c r="F19" s="44"/>
      <c r="G19" s="44"/>
    </row>
    <row r="20" spans="2:7" x14ac:dyDescent="0.2">
      <c r="B20" s="44"/>
      <c r="C20" s="44"/>
      <c r="D20" s="44"/>
      <c r="E20" s="44"/>
      <c r="F20" s="44"/>
      <c r="G20" s="44"/>
    </row>
    <row r="21" spans="2:7" x14ac:dyDescent="0.2">
      <c r="B21" s="44"/>
      <c r="C21" s="44"/>
      <c r="D21" s="44"/>
      <c r="E21" s="44"/>
      <c r="F21" s="44"/>
      <c r="G21" s="44"/>
    </row>
    <row r="22" spans="2:7" x14ac:dyDescent="0.2">
      <c r="B22" s="44"/>
      <c r="C22" s="44"/>
      <c r="D22" s="44"/>
      <c r="E22" s="44"/>
      <c r="F22" s="44"/>
      <c r="G22" s="44"/>
    </row>
    <row r="23" spans="2:7" x14ac:dyDescent="0.2">
      <c r="B23" s="44"/>
      <c r="C23" s="44"/>
      <c r="D23" s="44"/>
      <c r="E23" s="44"/>
      <c r="F23" s="44"/>
      <c r="G23" s="44"/>
    </row>
    <row r="25" spans="2:7" x14ac:dyDescent="0.2">
      <c r="B25" s="21" t="s">
        <v>30</v>
      </c>
    </row>
    <row r="26" spans="2:7" x14ac:dyDescent="0.2">
      <c r="B26" s="16" t="s">
        <v>31</v>
      </c>
    </row>
    <row r="28" spans="2:7" x14ac:dyDescent="0.2">
      <c r="B28" s="16">
        <v>1</v>
      </c>
      <c r="C28" s="16">
        <v>2</v>
      </c>
      <c r="D28" s="16">
        <v>3</v>
      </c>
      <c r="E28" s="16">
        <v>4</v>
      </c>
      <c r="F28" s="16">
        <v>5</v>
      </c>
      <c r="G28" s="16">
        <v>6</v>
      </c>
    </row>
    <row r="33" spans="1:8" x14ac:dyDescent="0.2">
      <c r="B33" s="22">
        <f>B28*1000</f>
        <v>1000</v>
      </c>
      <c r="C33" s="22">
        <f t="shared" ref="C33:G33" si="0">C28*1000</f>
        <v>2000</v>
      </c>
      <c r="D33" s="22">
        <f t="shared" si="0"/>
        <v>3000</v>
      </c>
      <c r="E33" s="22">
        <f t="shared" si="0"/>
        <v>4000</v>
      </c>
      <c r="F33" s="22">
        <f t="shared" si="0"/>
        <v>5000</v>
      </c>
      <c r="G33" s="22">
        <f t="shared" si="0"/>
        <v>6000</v>
      </c>
    </row>
    <row r="35" spans="1:8" x14ac:dyDescent="0.2">
      <c r="C35" s="21" t="s">
        <v>32</v>
      </c>
    </row>
    <row r="36" spans="1:8" x14ac:dyDescent="0.2">
      <c r="C36" s="16" t="s">
        <v>35</v>
      </c>
      <c r="D36" s="24">
        <f>SUM(B33:G33)</f>
        <v>21000</v>
      </c>
      <c r="E36" s="26" t="s">
        <v>33</v>
      </c>
      <c r="F36" s="25">
        <f>D36/6</f>
        <v>3500</v>
      </c>
    </row>
    <row r="37" spans="1:8" x14ac:dyDescent="0.2">
      <c r="D37" s="18">
        <v>6</v>
      </c>
      <c r="E37" s="26"/>
      <c r="F37" s="25"/>
    </row>
    <row r="39" spans="1:8" x14ac:dyDescent="0.2">
      <c r="C39" s="16" t="s">
        <v>34</v>
      </c>
      <c r="D39" s="27">
        <v>3000</v>
      </c>
      <c r="F39" s="27">
        <f>D39+MAX(D39-F36,0)*D40</f>
        <v>3000</v>
      </c>
    </row>
    <row r="40" spans="1:8" x14ac:dyDescent="0.2">
      <c r="C40" s="16" t="s">
        <v>39</v>
      </c>
      <c r="D40" s="31">
        <v>0.12</v>
      </c>
      <c r="F40" s="28"/>
    </row>
    <row r="41" spans="1:8" x14ac:dyDescent="0.2">
      <c r="G41" s="16" t="s">
        <v>43</v>
      </c>
    </row>
    <row r="42" spans="1:8" x14ac:dyDescent="0.2">
      <c r="C42" s="16" t="s">
        <v>36</v>
      </c>
      <c r="F42" s="23">
        <f>F36-F39</f>
        <v>500</v>
      </c>
      <c r="G42" s="35">
        <f>AVERAGE(F42)</f>
        <v>500</v>
      </c>
    </row>
    <row r="43" spans="1:8" x14ac:dyDescent="0.2">
      <c r="A43" s="28"/>
      <c r="B43" s="28"/>
      <c r="C43" s="28"/>
      <c r="D43" s="28"/>
      <c r="E43" s="28"/>
      <c r="F43" s="24"/>
      <c r="G43" s="39"/>
      <c r="H43" s="28"/>
    </row>
    <row r="45" spans="1:8" x14ac:dyDescent="0.2">
      <c r="B45" s="16" t="s">
        <v>41</v>
      </c>
      <c r="C45" s="21" t="s">
        <v>37</v>
      </c>
    </row>
    <row r="46" spans="1:8" x14ac:dyDescent="0.2">
      <c r="B46" s="32">
        <f>PM_Index</f>
        <v>14</v>
      </c>
      <c r="C46" s="16" t="s">
        <v>35</v>
      </c>
      <c r="D46" s="16" t="s">
        <v>38</v>
      </c>
      <c r="E46" s="26" t="s">
        <v>33</v>
      </c>
      <c r="F46" s="30">
        <f>ROUNDUP(6*B3,0)*1000</f>
        <v>4000</v>
      </c>
    </row>
    <row r="47" spans="1:8" x14ac:dyDescent="0.2">
      <c r="E47" s="29"/>
      <c r="F47" s="30"/>
    </row>
    <row r="49" spans="1:8" x14ac:dyDescent="0.2">
      <c r="C49" s="32" t="s">
        <v>34</v>
      </c>
      <c r="D49" s="33">
        <v>3000</v>
      </c>
      <c r="F49" s="27">
        <f>D49+MAX(D49-F46,0)*D50</f>
        <v>3000</v>
      </c>
    </row>
    <row r="50" spans="1:8" x14ac:dyDescent="0.2">
      <c r="C50" s="19" t="s">
        <v>40</v>
      </c>
      <c r="D50" s="34">
        <v>0.12</v>
      </c>
      <c r="F50" s="28"/>
    </row>
    <row r="51" spans="1:8" x14ac:dyDescent="0.2">
      <c r="G51" s="16" t="s">
        <v>43</v>
      </c>
    </row>
    <row r="52" spans="1:8" x14ac:dyDescent="0.2">
      <c r="C52" s="16" t="s">
        <v>36</v>
      </c>
      <c r="F52" s="23">
        <f>F46-F49</f>
        <v>1000</v>
      </c>
      <c r="G52" s="35">
        <f>AVERAGE(Net_pay)</f>
        <v>460.6</v>
      </c>
    </row>
    <row r="53" spans="1:8" x14ac:dyDescent="0.2">
      <c r="A53" s="28"/>
      <c r="B53" s="28"/>
      <c r="C53" s="28"/>
      <c r="D53" s="28"/>
      <c r="E53" s="28"/>
      <c r="F53" s="28"/>
      <c r="G53" s="28"/>
      <c r="H53" s="28"/>
    </row>
    <row r="55" spans="1:8" x14ac:dyDescent="0.2">
      <c r="B55" s="21" t="s">
        <v>44</v>
      </c>
    </row>
    <row r="56" spans="1:8" x14ac:dyDescent="0.2">
      <c r="B56" s="16" t="s">
        <v>45</v>
      </c>
      <c r="C56" s="36"/>
      <c r="D56" s="36"/>
      <c r="E56" s="37"/>
      <c r="F56" s="36"/>
    </row>
    <row r="57" spans="1:8" x14ac:dyDescent="0.2">
      <c r="B57" s="16" t="s">
        <v>46</v>
      </c>
      <c r="C57" s="37"/>
      <c r="D57" s="37"/>
      <c r="E57" s="36"/>
      <c r="F57" s="37"/>
    </row>
    <row r="58" spans="1:8" x14ac:dyDescent="0.2">
      <c r="C58" s="37"/>
      <c r="D58" s="37"/>
      <c r="E58" s="38"/>
      <c r="F58" s="37"/>
    </row>
    <row r="59" spans="1:8" x14ac:dyDescent="0.2">
      <c r="A59" s="66" t="s">
        <v>69</v>
      </c>
    </row>
    <row r="60" spans="1:8" x14ac:dyDescent="0.2">
      <c r="A60" s="67" t="s">
        <v>68</v>
      </c>
    </row>
  </sheetData>
  <mergeCells count="2">
    <mergeCell ref="B3:G10"/>
    <mergeCell ref="B16:G23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Spinner 1">
              <controlPr defaultSize="0" autoPict="0">
                <anchor moveWithCells="1" sizeWithCells="1">
                  <from>
                    <xdr:col>1</xdr:col>
                    <xdr:colOff>622300</xdr:colOff>
                    <xdr:row>44</xdr:row>
                    <xdr:rowOff>0</xdr:rowOff>
                  </from>
                  <to>
                    <xdr:col>2</xdr:col>
                    <xdr:colOff>0</xdr:colOff>
                    <xdr:row>46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05C60535-1F16-4fd2-B633-F4F36F0B64E0}">
      <x14:sparklineGroups xmlns:xm="http://schemas.microsoft.com/office/excel/2006/main">
        <x14:sparklineGroup manualMin="0" type="column" displayEmptyCellsAs="gap" minAxisType="custom" xr2:uid="{3B5F636E-C2A1-504D-B93A-17ABDE5662BB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PM_Net_hist_data</xm:f>
              <xm:sqref>F56</xm:sqref>
            </x14:sparkline>
          </x14:sparklines>
        </x14:sparklineGroup>
        <x14:sparklineGroup manualMin="0" type="column" displayEmptyCellsAs="gap" minAxisType="custom" xr2:uid="{3D48B21E-E240-BB4A-BB5D-220747314D25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PM_Penalty_hist_data</xm:f>
              <xm:sqref>E57</xm:sqref>
            </x14:sparkline>
          </x14:sparklines>
        </x14:sparklineGroup>
        <x14:sparklineGroup manualMin="0" type="column" displayEmptyCellsAs="gap" minAxisType="custom" xr2:uid="{631D795D-9A34-3948-827E-7F96AFEF8772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PM_Roll_hist_data</xm:f>
              <xm:sqref>C56</xm:sqref>
            </x14:sparkline>
          </x14:sparklines>
        </x14:sparklineGroup>
        <x14:sparklineGroup manualMin="0" type="column" displayEmptyCellsAs="gap" minAxisType="custom" xr2:uid="{CF3A9B1A-AB12-C747-ADC5-607309BD7F0C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PM_Normal_hist_data</xm:f>
              <xm:sqref>B12</xm:sqref>
            </x14:sparkline>
          </x14:sparklines>
        </x14:sparklineGroup>
        <x14:sparklineGroup manualMin="0" type="column" displayEmptyCellsAs="gap" minAxisType="custom" xr2:uid="{46F23535-6C6C-7746-A9AB-A5B77812FA0B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PM_Normal_Distribution_hist_data</xm:f>
              <xm:sqref>B16</xm:sqref>
            </x14:sparkline>
          </x14:sparklines>
        </x14:sparklineGroup>
        <x14:sparklineGroup manualMin="0" type="column" displayEmptyCellsAs="gap" minAxisType="custom" xr2:uid="{F92DF8E2-D269-3A4C-924C-88CCCB0466B2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PM_Random_hist_data</xm:f>
              <xm:sqref>B3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1004B-A26C-0C43-A563-831985D65F1F}">
  <sheetPr codeName="Sheet2"/>
  <dimension ref="B2:P27"/>
  <sheetViews>
    <sheetView zoomScale="120" zoomScaleNormal="120" workbookViewId="0">
      <selection activeCell="B26" sqref="B26:B27"/>
    </sheetView>
  </sheetViews>
  <sheetFormatPr baseColWidth="10" defaultRowHeight="16" x14ac:dyDescent="0.2"/>
  <cols>
    <col min="1" max="1" width="2.5" style="16" customWidth="1"/>
    <col min="2" max="2" width="12.5" style="16" bestFit="1" customWidth="1"/>
    <col min="3" max="4" width="13.33203125" style="16" customWidth="1"/>
    <col min="5" max="5" width="11.33203125" style="16" bestFit="1" customWidth="1"/>
    <col min="6" max="7" width="6.6640625" style="16" customWidth="1"/>
    <col min="8" max="15" width="10.83203125" style="16"/>
    <col min="16" max="16" width="1" style="16" customWidth="1"/>
    <col min="17" max="16384" width="10.83203125" style="16"/>
  </cols>
  <sheetData>
    <row r="2" spans="2:16" x14ac:dyDescent="0.2">
      <c r="B2" s="54" t="s">
        <v>67</v>
      </c>
      <c r="C2" s="53">
        <v>4</v>
      </c>
      <c r="D2" s="53">
        <v>5</v>
      </c>
      <c r="E2" s="45"/>
      <c r="F2" s="45"/>
    </row>
    <row r="3" spans="2:16" x14ac:dyDescent="0.2">
      <c r="B3" s="45"/>
      <c r="C3" s="45" t="s">
        <v>21</v>
      </c>
      <c r="D3" s="45" t="s">
        <v>22</v>
      </c>
      <c r="E3" s="45"/>
      <c r="F3" s="45"/>
      <c r="N3" s="60"/>
      <c r="O3" s="61"/>
      <c r="P3" s="62"/>
    </row>
    <row r="4" spans="2:16" ht="25" customHeight="1" x14ac:dyDescent="0.2">
      <c r="B4" s="45"/>
      <c r="C4" s="50">
        <f>C6*( MOD((( MOD( (C2+1000000)^2 + (C2+1000000)*(PM_Index+10000000), 99999989 )) + 1000007 ) * (( MOD( (PM_Index+10000000)^2 + (PM_Index+10000000) * ( MOD( (C2+1000000)^2 + (C2+1000000)*(PM_Index+10000000), 99999989 )), 99999989 )) + 1000013 ), 2147483647 ) + 0.5 ) / 2147483647</f>
        <v>0.37925388192723219</v>
      </c>
      <c r="D4" s="50">
        <f>D6*( MOD((( MOD( (D2+1000000)^2 + (D2+1000000)*(PM_Index+10000000), 99999989 )) + 1000007 ) * (( MOD( (PM_Index+10000000)^2 + (PM_Index+10000000) * ( MOD( (D2+1000000)^2 + (D2+1000000)*(PM_Index+10000000), 99999989 )), 99999989 )) + 1000013 ), 2147483647 ) + 0.5 ) / 2147483647</f>
        <v>0.36080312536135462</v>
      </c>
      <c r="E4" s="45"/>
      <c r="F4" s="45"/>
      <c r="N4" s="59" t="s">
        <v>61</v>
      </c>
      <c r="O4" s="49" t="s">
        <v>48</v>
      </c>
      <c r="P4" s="58"/>
    </row>
    <row r="5" spans="2:16" ht="6" customHeight="1" x14ac:dyDescent="0.2">
      <c r="B5" s="45"/>
      <c r="C5" s="45"/>
      <c r="D5" s="45"/>
      <c r="E5" s="45"/>
      <c r="F5" s="45"/>
      <c r="N5" s="55"/>
      <c r="O5" s="56"/>
      <c r="P5" s="57"/>
    </row>
    <row r="6" spans="2:16" x14ac:dyDescent="0.2">
      <c r="B6" s="46" t="s">
        <v>56</v>
      </c>
      <c r="C6" s="43">
        <v>1</v>
      </c>
      <c r="D6" s="43">
        <v>1</v>
      </c>
      <c r="E6" s="45"/>
      <c r="F6" s="45"/>
    </row>
    <row r="7" spans="2:16" x14ac:dyDescent="0.2">
      <c r="B7" s="45"/>
      <c r="C7" s="56"/>
      <c r="D7" s="56"/>
      <c r="E7" s="56"/>
      <c r="F7" s="45"/>
      <c r="I7" s="16" t="s">
        <v>19</v>
      </c>
      <c r="J7" s="16" t="s">
        <v>20</v>
      </c>
    </row>
    <row r="8" spans="2:16" x14ac:dyDescent="0.2">
      <c r="B8" s="45"/>
      <c r="C8" s="47" t="s">
        <v>60</v>
      </c>
      <c r="D8" s="45"/>
      <c r="E8" s="45"/>
      <c r="F8" s="45"/>
      <c r="I8" s="40">
        <f>( MOD((( MOD( (C2+1000000)^2 + (C2+1000000)*(PM_Index+10000000), 99999989 )) + 1000007 ) * (( MOD( (PM_Index+10000000)^2 + (PM_Index+10000000) * ( MOD( (C2+1000000)^2 + (C2+1000000)*(PM_Index+10000000), 99999989 )), 99999989 )) + 1000013 ), 2147483647 ) + 0.5 ) / 2147483647</f>
        <v>0.37925388192723219</v>
      </c>
      <c r="J8" s="41">
        <f>( MOD((( MOD( (D2+1000000)^2 + (D2+1000000)*(PM_Index+10000000), 99999989 )) + 1000007 ) * (( MOD( (PM_Index+10000000)^2 + (PM_Index+10000000) * ( MOD( (D2+1000000)^2 + (D2+1000000)*(PM_Index+10000000), 99999989 )), 99999989 )) + 1000013 ), 2147483647 ) + 0.5 ) / 2147483647</f>
        <v>0.36080312536135462</v>
      </c>
    </row>
    <row r="9" spans="2:16" ht="25" customHeight="1" x14ac:dyDescent="0.2">
      <c r="B9" s="45"/>
      <c r="C9" s="50">
        <f>(D12*(C4^2))+(D13*(D4^2))</f>
        <v>0.27401240222739631</v>
      </c>
      <c r="D9" s="45"/>
      <c r="E9" s="45"/>
      <c r="F9" s="45"/>
    </row>
    <row r="10" spans="2:16" x14ac:dyDescent="0.2">
      <c r="B10" s="45"/>
      <c r="C10" s="45" t="s">
        <v>55</v>
      </c>
      <c r="D10" s="51">
        <f>C6*D6</f>
        <v>1</v>
      </c>
      <c r="E10" s="45"/>
      <c r="F10" s="45"/>
    </row>
    <row r="11" spans="2:16" x14ac:dyDescent="0.2">
      <c r="B11" s="45"/>
      <c r="C11" s="45" t="str">
        <f>IF(D12=D13,"Radius", "Vertex Sum")</f>
        <v>Radius</v>
      </c>
      <c r="D11" s="43">
        <v>1</v>
      </c>
      <c r="E11" s="45"/>
      <c r="F11" s="45"/>
    </row>
    <row r="12" spans="2:16" x14ac:dyDescent="0.2">
      <c r="B12" s="48" t="s">
        <v>59</v>
      </c>
      <c r="C12" s="45" t="s">
        <v>57</v>
      </c>
      <c r="D12" s="43">
        <v>1</v>
      </c>
      <c r="E12" s="45"/>
      <c r="F12" s="45"/>
    </row>
    <row r="13" spans="2:16" x14ac:dyDescent="0.2">
      <c r="B13" s="48" t="s">
        <v>59</v>
      </c>
      <c r="C13" s="45" t="s">
        <v>58</v>
      </c>
      <c r="D13" s="43">
        <v>1</v>
      </c>
      <c r="E13" s="45"/>
      <c r="F13" s="45"/>
    </row>
    <row r="14" spans="2:16" x14ac:dyDescent="0.2">
      <c r="B14" s="45"/>
      <c r="C14" s="45"/>
      <c r="D14" s="52"/>
      <c r="E14" s="45"/>
      <c r="F14" s="45"/>
    </row>
    <row r="15" spans="2:16" x14ac:dyDescent="0.2">
      <c r="B15" s="45"/>
      <c r="C15" s="45" t="s">
        <v>63</v>
      </c>
      <c r="D15" s="52" t="s">
        <v>62</v>
      </c>
      <c r="E15" s="45" t="str">
        <f>IF(D12=D13,"Area (Circle):","Area (Ellipse):")</f>
        <v>Area (Circle):</v>
      </c>
      <c r="F15" s="45"/>
    </row>
    <row r="16" spans="2:16" x14ac:dyDescent="0.2">
      <c r="B16" s="45"/>
      <c r="C16" s="51">
        <f>D10</f>
        <v>1</v>
      </c>
      <c r="D16" s="51">
        <f>COUNTIF(Arc,"&lt;"&amp;SQRT(D11))/PM_Trials</f>
        <v>0.79200000000000004</v>
      </c>
      <c r="E16" s="51">
        <f>C16*D16</f>
        <v>0.79200000000000004</v>
      </c>
      <c r="F16" s="45"/>
    </row>
    <row r="17" spans="2:16" x14ac:dyDescent="0.2">
      <c r="B17" s="45"/>
      <c r="C17" s="63"/>
      <c r="D17" s="64"/>
      <c r="E17" s="63"/>
      <c r="F17" s="45"/>
    </row>
    <row r="18" spans="2:16" x14ac:dyDescent="0.2">
      <c r="B18" s="45"/>
      <c r="C18" s="47" t="s">
        <v>24</v>
      </c>
      <c r="D18" s="52"/>
      <c r="E18" s="45"/>
      <c r="F18" s="45"/>
    </row>
    <row r="19" spans="2:16" ht="25" customHeight="1" x14ac:dyDescent="0.2">
      <c r="B19" s="45"/>
      <c r="C19" s="50">
        <f>_xlfn.NORM.DIST(C4,D20,D21,FALSE)</f>
        <v>0.37125902229474139</v>
      </c>
      <c r="D19" s="52"/>
      <c r="E19" s="45"/>
      <c r="F19" s="45"/>
    </row>
    <row r="20" spans="2:16" x14ac:dyDescent="0.2">
      <c r="B20" s="45"/>
      <c r="C20" s="45" t="s">
        <v>25</v>
      </c>
      <c r="D20" s="43">
        <v>0</v>
      </c>
      <c r="E20" s="45"/>
      <c r="F20" s="45"/>
    </row>
    <row r="21" spans="2:16" ht="16" customHeight="1" x14ac:dyDescent="0.2">
      <c r="B21" s="45"/>
      <c r="C21" s="45" t="s">
        <v>53</v>
      </c>
      <c r="D21" s="43">
        <v>1</v>
      </c>
      <c r="E21" s="45"/>
      <c r="F21" s="45"/>
      <c r="O21" s="65"/>
      <c r="P21" s="65"/>
    </row>
    <row r="22" spans="2:16" x14ac:dyDescent="0.2">
      <c r="B22" s="45"/>
      <c r="C22" s="45"/>
      <c r="D22" s="45"/>
      <c r="E22" s="45"/>
      <c r="F22" s="45"/>
      <c r="N22" s="65"/>
      <c r="O22" s="65"/>
      <c r="P22" s="65"/>
    </row>
    <row r="23" spans="2:16" x14ac:dyDescent="0.2">
      <c r="B23" s="45"/>
      <c r="C23" s="45" t="s">
        <v>63</v>
      </c>
      <c r="D23" s="45" t="s">
        <v>62</v>
      </c>
      <c r="E23" s="45" t="s">
        <v>64</v>
      </c>
      <c r="F23" s="45"/>
      <c r="K23" s="18"/>
      <c r="N23" s="65"/>
      <c r="O23" s="65"/>
      <c r="P23" s="65"/>
    </row>
    <row r="24" spans="2:16" x14ac:dyDescent="0.2">
      <c r="B24" s="45"/>
      <c r="C24" s="51">
        <f>C6*D6</f>
        <v>1</v>
      </c>
      <c r="D24" s="51">
        <f>COUNTIF(C19,"&lt;"&amp;D4)/PM_Trials</f>
        <v>0</v>
      </c>
      <c r="E24" s="51">
        <f>C24*D24</f>
        <v>0</v>
      </c>
      <c r="F24" s="45"/>
      <c r="N24" s="65"/>
      <c r="O24" s="65"/>
      <c r="P24" s="65"/>
    </row>
    <row r="25" spans="2:16" x14ac:dyDescent="0.2">
      <c r="B25" s="45"/>
      <c r="C25" s="45"/>
      <c r="D25" s="45"/>
      <c r="E25" s="45"/>
      <c r="F25" s="45"/>
      <c r="N25" s="65"/>
      <c r="O25" s="65"/>
      <c r="P25" s="65"/>
    </row>
    <row r="26" spans="2:16" x14ac:dyDescent="0.2">
      <c r="B26" s="66" t="s">
        <v>69</v>
      </c>
    </row>
    <row r="27" spans="2:16" x14ac:dyDescent="0.2">
      <c r="B27" s="67" t="s">
        <v>68</v>
      </c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E0229ED-FEAF-2342-A605-35D94F105FB6}">
          <x14:formula1>
            <xm:f>PMTable!$Y$2:$Y$3</xm:f>
          </x14:formula1>
          <xm:sqref>N5 O4</xm:sqref>
        </x14:dataValidation>
      </x14:dataValidations>
    </ext>
    <ext xmlns:x14="http://schemas.microsoft.com/office/spreadsheetml/2009/9/main" uri="{05C60535-1F16-4fd2-B633-F4F36F0B64E0}">
      <x14:sparklineGroups xmlns:xm="http://schemas.microsoft.com/office/excel/2006/main">
        <x14:sparklineGroup manualMin="0" type="column" displayEmptyCellsAs="gap" minAxisType="custom" xr2:uid="{2C995F60-80C6-BA4B-92C1-81DBCF0D0AE8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PM_X_hist_data</xm:f>
              <xm:sqref>I8</xm:sqref>
            </x14:sparkline>
          </x14:sparklines>
        </x14:sparklineGroup>
        <x14:sparklineGroup manualMin="0" type="column" displayEmptyCellsAs="gap" minAxisType="custom" xr2:uid="{13B55BB1-7DF7-3142-B691-FB2D864EFA1E}">
          <x14:colorSeries rgb="FF00B0F0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PM_Y_hist_data</xm:f>
              <xm:sqref>J8</xm:sqref>
            </x14:sparkline>
          </x14:sparklines>
        </x14:sparklineGroup>
        <x14:sparklineGroup manualMin="0" type="column" displayEmptyCellsAs="gap" minAxisType="custom" xr2:uid="{C59C97B8-8F4D-DE4D-B848-2136F2FB65AF}">
          <x14:colorSeries theme="8" tint="0.7999816888943144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PM_Arc_hist_data</xm:f>
              <xm:sqref>C9</xm:sqref>
            </x14:sparkline>
          </x14:sparklines>
        </x14:sparklineGroup>
        <x14:sparklineGroup manualMin="0" type="column" displayEmptyCellsAs="gap" minAxisType="custom" xr2:uid="{CBCBD8D4-339E-2343-895B-36F7E57909B9}">
          <x14:colorSeries theme="8" tint="0.7999816888943144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PM_Normal_hist_data</xm:f>
              <xm:sqref>C19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E4439-98AB-FB49-B4C3-25CFC782B6AF}">
  <sheetPr codeName="Sheet3"/>
  <dimension ref="A1:Z10003"/>
  <sheetViews>
    <sheetView workbookViewId="0">
      <selection activeCell="H24" sqref="H24"/>
    </sheetView>
  </sheetViews>
  <sheetFormatPr baseColWidth="10" defaultRowHeight="16" x14ac:dyDescent="0.2"/>
  <sheetData>
    <row r="1" spans="1:26" ht="70" customHeight="1" x14ac:dyDescent="0.2">
      <c r="A1" s="1">
        <v>14</v>
      </c>
      <c r="B1" t="s">
        <v>0</v>
      </c>
    </row>
    <row r="2" spans="1:26" x14ac:dyDescent="0.2">
      <c r="B2" t="s">
        <v>1</v>
      </c>
      <c r="C2" t="s">
        <v>23</v>
      </c>
      <c r="D2" t="s">
        <v>27</v>
      </c>
      <c r="E2" t="s">
        <v>29</v>
      </c>
      <c r="F2" t="s">
        <v>42</v>
      </c>
      <c r="G2" t="s">
        <v>47</v>
      </c>
      <c r="H2" t="s">
        <v>48</v>
      </c>
      <c r="I2" t="s">
        <v>19</v>
      </c>
      <c r="J2" t="s">
        <v>20</v>
      </c>
      <c r="W2" t="s">
        <v>54</v>
      </c>
      <c r="Y2" t="s">
        <v>47</v>
      </c>
    </row>
    <row r="3" spans="1:26" x14ac:dyDescent="0.2">
      <c r="B3" s="6" t="s">
        <v>2</v>
      </c>
      <c r="C3" s="13">
        <f>'Normal and Simulation'!$F$56</f>
        <v>0</v>
      </c>
      <c r="D3" s="13">
        <f>'Normal and Simulation'!$B$3</f>
        <v>0.55978129620653638</v>
      </c>
      <c r="E3" s="13">
        <f>'Normal and Simulation'!$B$16</f>
        <v>0.1504147465209893</v>
      </c>
      <c r="F3" s="13">
        <f>'Normal and Simulation'!$F$52</f>
        <v>1000</v>
      </c>
      <c r="G3" s="13">
        <f>'Monte Carlo Integration'!$C$9</f>
        <v>0.27401240222739631</v>
      </c>
      <c r="H3" s="7">
        <f>'Monte Carlo Integration'!$C$19</f>
        <v>0.37125902229474139</v>
      </c>
      <c r="I3" s="13">
        <f>'Monte Carlo Integration'!$I$8</f>
        <v>0.37925388192723219</v>
      </c>
      <c r="J3" s="7">
        <f>'Monte Carlo Integration'!$J$8</f>
        <v>0.36080312536135462</v>
      </c>
      <c r="L3" t="s">
        <v>66</v>
      </c>
      <c r="M3" t="s">
        <v>49</v>
      </c>
      <c r="N3" t="s">
        <v>50</v>
      </c>
      <c r="O3" t="s">
        <v>51</v>
      </c>
      <c r="P3" t="s">
        <v>52</v>
      </c>
      <c r="R3" t="s">
        <v>65</v>
      </c>
      <c r="S3" t="s">
        <v>49</v>
      </c>
      <c r="T3" t="s">
        <v>50</v>
      </c>
      <c r="U3" t="s">
        <v>51</v>
      </c>
      <c r="V3" t="s">
        <v>52</v>
      </c>
      <c r="W3">
        <f>IF('Monte Carlo Integration'!O4=PMTable!Y2,0,1)</f>
        <v>1</v>
      </c>
      <c r="Y3" t="s">
        <v>48</v>
      </c>
    </row>
    <row r="4" spans="1:26" x14ac:dyDescent="0.2">
      <c r="B4" s="8">
        <v>1</v>
      </c>
      <c r="C4" s="14">
        <f t="dataTable" ref="C4:J1003" dt2D="0" dtr="0" r1="A1"/>
        <v>0</v>
      </c>
      <c r="D4" s="14">
        <v>0.70576221272617679</v>
      </c>
      <c r="E4" s="14">
        <v>0.54104643880429015</v>
      </c>
      <c r="F4" s="14">
        <v>2000</v>
      </c>
      <c r="G4" s="14">
        <v>0.1782688550986562</v>
      </c>
      <c r="H4" s="14">
        <v>0.36539601461409038</v>
      </c>
      <c r="I4" s="14">
        <v>0.41913007242564582</v>
      </c>
      <c r="J4" s="10">
        <v>5.0978794484855046E-2</v>
      </c>
      <c r="L4">
        <f>IF(G4&lt;SQRT('Monte Carlo Integration'!$D$11),0,1)</f>
        <v>0</v>
      </c>
      <c r="M4">
        <f>IF($L4=0,I4,0)</f>
        <v>0.41913007242564582</v>
      </c>
      <c r="N4">
        <f>IF($L4=0,J4,0)</f>
        <v>5.0978794484855046E-2</v>
      </c>
      <c r="O4">
        <f>IF($L4=1,I4,0)</f>
        <v>0</v>
      </c>
      <c r="P4">
        <f>IF($L4=1,J4,0)</f>
        <v>0</v>
      </c>
      <c r="R4">
        <f>IF(H4&lt;J4,1,0)</f>
        <v>0</v>
      </c>
      <c r="S4">
        <f>IF($R4=0,I4,0)</f>
        <v>0.41913007242564582</v>
      </c>
      <c r="T4">
        <f>IF($R4=0,J4,0)</f>
        <v>5.0978794484855046E-2</v>
      </c>
      <c r="U4">
        <f>IF($R4=1,I4,0)</f>
        <v>0</v>
      </c>
      <c r="V4">
        <f>IF($R4=1,J4,0)</f>
        <v>0</v>
      </c>
      <c r="W4" cm="1">
        <f t="array" ref="W4">INDEX(M4:S4,1+$W$3*6)</f>
        <v>0.41913007242564582</v>
      </c>
      <c r="X4" cm="1">
        <f t="array" ref="X4">INDEX(N4:T4,1+$W$3*6)</f>
        <v>5.0978794484855046E-2</v>
      </c>
      <c r="Y4" cm="1">
        <f t="array" ref="Y4">INDEX(O4:U4,1+$W$3*6)</f>
        <v>0</v>
      </c>
      <c r="Z4" cm="1">
        <f t="array" ref="Z4">INDEX(P4:V4,1+$W$3*6)</f>
        <v>0</v>
      </c>
    </row>
    <row r="5" spans="1:26" x14ac:dyDescent="0.2">
      <c r="B5" s="8">
        <v>2</v>
      </c>
      <c r="C5" s="14">
        <v>0</v>
      </c>
      <c r="D5" s="14">
        <v>7.8438610107842185E-2</v>
      </c>
      <c r="E5" s="14">
        <v>-1.4156526768381346</v>
      </c>
      <c r="F5" s="14">
        <v>-2240</v>
      </c>
      <c r="G5" s="14">
        <v>1.3046247201273122</v>
      </c>
      <c r="H5" s="14">
        <v>0.32963863147220612</v>
      </c>
      <c r="I5" s="14">
        <v>0.61776977503568387</v>
      </c>
      <c r="J5" s="10">
        <v>0.96072120054658561</v>
      </c>
      <c r="L5">
        <f>IF(G5&lt;SQRT('Monte Carlo Integration'!$D$11),0,1)</f>
        <v>1</v>
      </c>
      <c r="M5">
        <f t="shared" ref="M5:M68" si="0">IF($L5=0,I5,0)</f>
        <v>0</v>
      </c>
      <c r="N5">
        <f t="shared" ref="N5:N68" si="1">IF($L5=0,J5,0)</f>
        <v>0</v>
      </c>
      <c r="O5">
        <f t="shared" ref="O5:O68" si="2">IF($L5=1,I5,0)</f>
        <v>0.61776977503568387</v>
      </c>
      <c r="P5">
        <f t="shared" ref="P5:P68" si="3">IF($L5=1,J5,0)</f>
        <v>0.96072120054658561</v>
      </c>
      <c r="R5">
        <f t="shared" ref="R5:R68" si="4">IF(H5&lt;J5,1,0)</f>
        <v>1</v>
      </c>
      <c r="S5">
        <f t="shared" ref="S5:S68" si="5">IF($R5=0,I5,0)</f>
        <v>0</v>
      </c>
      <c r="T5">
        <f t="shared" ref="T5:T68" si="6">IF($R5=0,J5,0)</f>
        <v>0</v>
      </c>
      <c r="U5">
        <f t="shared" ref="U5:U68" si="7">IF($R5=1,I5,0)</f>
        <v>0.61776977503568387</v>
      </c>
      <c r="V5">
        <f t="shared" ref="V5:V68" si="8">IF($R5=1,J5,0)</f>
        <v>0.96072120054658561</v>
      </c>
      <c r="W5" cm="1">
        <f t="array" ref="W5">INDEX(M5:S5,1+$W$3*6)</f>
        <v>0</v>
      </c>
      <c r="X5" cm="1">
        <f t="array" ref="X5">INDEX(N5:T5,1+$W$3*6)</f>
        <v>0</v>
      </c>
      <c r="Y5" cm="1">
        <f t="array" ref="Y5">INDEX(O5:U5,1+$W$3*6)</f>
        <v>0.61776977503568387</v>
      </c>
      <c r="Z5" cm="1">
        <f t="array" ref="Z5">INDEX(P5:V5,1+$W$3*6)</f>
        <v>0.96072120054658561</v>
      </c>
    </row>
    <row r="6" spans="1:26" x14ac:dyDescent="0.2">
      <c r="B6" s="8">
        <v>3</v>
      </c>
      <c r="C6" s="14">
        <v>0</v>
      </c>
      <c r="D6" s="14">
        <v>0.33743400072559437</v>
      </c>
      <c r="E6" s="14">
        <v>-0.41947639638721723</v>
      </c>
      <c r="F6" s="14">
        <v>0</v>
      </c>
      <c r="G6" s="14">
        <v>1.4437213269563749</v>
      </c>
      <c r="H6" s="14">
        <v>0.29815039067679361</v>
      </c>
      <c r="I6" s="14">
        <v>0.76317589043787493</v>
      </c>
      <c r="J6" s="10">
        <v>0.92805381697977607</v>
      </c>
      <c r="L6">
        <f>IF(G6&lt;SQRT('Monte Carlo Integration'!$D$11),0,1)</f>
        <v>1</v>
      </c>
      <c r="M6">
        <f t="shared" si="0"/>
        <v>0</v>
      </c>
      <c r="N6">
        <f t="shared" si="1"/>
        <v>0</v>
      </c>
      <c r="O6">
        <f t="shared" si="2"/>
        <v>0.76317589043787493</v>
      </c>
      <c r="P6">
        <f t="shared" si="3"/>
        <v>0.92805381697977607</v>
      </c>
      <c r="R6">
        <f t="shared" si="4"/>
        <v>1</v>
      </c>
      <c r="S6">
        <f t="shared" si="5"/>
        <v>0</v>
      </c>
      <c r="T6">
        <f t="shared" si="6"/>
        <v>0</v>
      </c>
      <c r="U6">
        <f t="shared" si="7"/>
        <v>0.76317589043787493</v>
      </c>
      <c r="V6">
        <f t="shared" si="8"/>
        <v>0.92805381697977607</v>
      </c>
      <c r="W6" cm="1">
        <f t="array" ref="W6">INDEX(M6:S6,1+$W$3*6)</f>
        <v>0</v>
      </c>
      <c r="X6" cm="1">
        <f t="array" ref="X6">INDEX(N6:T6,1+$W$3*6)</f>
        <v>0</v>
      </c>
      <c r="Y6" cm="1">
        <f t="array" ref="Y6">INDEX(O6:U6,1+$W$3*6)</f>
        <v>0.76317589043787493</v>
      </c>
      <c r="Z6" cm="1">
        <f t="array" ref="Z6">INDEX(P6:V6,1+$W$3*6)</f>
        <v>0.92805381697977607</v>
      </c>
    </row>
    <row r="7" spans="1:26" x14ac:dyDescent="0.2">
      <c r="B7" s="8">
        <v>4</v>
      </c>
      <c r="C7" s="14">
        <v>0</v>
      </c>
      <c r="D7" s="14">
        <v>0.27887944913417073</v>
      </c>
      <c r="E7" s="14">
        <v>-0.58617354407709654</v>
      </c>
      <c r="F7" s="14">
        <v>-1120</v>
      </c>
      <c r="G7" s="14">
        <v>1.3853955392405823</v>
      </c>
      <c r="H7" s="14">
        <v>0.27840551241311151</v>
      </c>
      <c r="I7" s="14">
        <v>0.84821933151605511</v>
      </c>
      <c r="J7" s="10">
        <v>0.8160389113780292</v>
      </c>
      <c r="L7">
        <f>IF(G7&lt;SQRT('Monte Carlo Integration'!$D$11),0,1)</f>
        <v>1</v>
      </c>
      <c r="M7">
        <f t="shared" si="0"/>
        <v>0</v>
      </c>
      <c r="N7">
        <f t="shared" si="1"/>
        <v>0</v>
      </c>
      <c r="O7">
        <f t="shared" si="2"/>
        <v>0.84821933151605511</v>
      </c>
      <c r="P7">
        <f t="shared" si="3"/>
        <v>0.8160389113780292</v>
      </c>
      <c r="R7">
        <f t="shared" si="4"/>
        <v>1</v>
      </c>
      <c r="S7">
        <f t="shared" si="5"/>
        <v>0</v>
      </c>
      <c r="T7">
        <f t="shared" si="6"/>
        <v>0</v>
      </c>
      <c r="U7">
        <f t="shared" si="7"/>
        <v>0.84821933151605511</v>
      </c>
      <c r="V7">
        <f t="shared" si="8"/>
        <v>0.8160389113780292</v>
      </c>
      <c r="W7" cm="1">
        <f t="array" ref="W7">INDEX(M7:S7,1+$W$3*6)</f>
        <v>0</v>
      </c>
      <c r="X7" cm="1">
        <f t="array" ref="X7">INDEX(N7:T7,1+$W$3*6)</f>
        <v>0</v>
      </c>
      <c r="Y7" cm="1">
        <f t="array" ref="Y7">INDEX(O7:U7,1+$W$3*6)</f>
        <v>0.84821933151605511</v>
      </c>
      <c r="Z7" cm="1">
        <f t="array" ref="Z7">INDEX(P7:V7,1+$W$3*6)</f>
        <v>0.8160389113780292</v>
      </c>
    </row>
    <row r="8" spans="1:26" x14ac:dyDescent="0.2">
      <c r="B8" s="8">
        <v>5</v>
      </c>
      <c r="C8" s="14">
        <v>0</v>
      </c>
      <c r="D8" s="14">
        <v>0.25185137975581517</v>
      </c>
      <c r="E8" s="14">
        <v>-0.66867509228285604</v>
      </c>
      <c r="F8" s="14">
        <v>-1120</v>
      </c>
      <c r="G8" s="14">
        <v>3.3695011272033497E-2</v>
      </c>
      <c r="H8" s="14">
        <v>0.3926856397125576</v>
      </c>
      <c r="I8" s="14">
        <v>0.17780524710091075</v>
      </c>
      <c r="J8" s="10">
        <v>4.5610364780579865E-2</v>
      </c>
      <c r="L8">
        <f>IF(G8&lt;SQRT('Monte Carlo Integration'!$D$11),0,1)</f>
        <v>0</v>
      </c>
      <c r="M8">
        <f t="shared" si="0"/>
        <v>0.17780524710091075</v>
      </c>
      <c r="N8">
        <f t="shared" si="1"/>
        <v>4.5610364780579865E-2</v>
      </c>
      <c r="O8">
        <f t="shared" si="2"/>
        <v>0</v>
      </c>
      <c r="P8">
        <f t="shared" si="3"/>
        <v>0</v>
      </c>
      <c r="R8">
        <f t="shared" si="4"/>
        <v>0</v>
      </c>
      <c r="S8">
        <f t="shared" si="5"/>
        <v>0.17780524710091075</v>
      </c>
      <c r="T8">
        <f t="shared" si="6"/>
        <v>4.5610364780579865E-2</v>
      </c>
      <c r="U8">
        <f t="shared" si="7"/>
        <v>0</v>
      </c>
      <c r="V8">
        <f t="shared" si="8"/>
        <v>0</v>
      </c>
      <c r="W8" cm="1">
        <f t="array" ref="W8">INDEX(M8:S8,1+$W$3*6)</f>
        <v>0.17780524710091075</v>
      </c>
      <c r="X8" cm="1">
        <f t="array" ref="X8">INDEX(N8:T8,1+$W$3*6)</f>
        <v>4.5610364780579865E-2</v>
      </c>
      <c r="Y8" cm="1">
        <f t="array" ref="Y8">INDEX(O8:U8,1+$W$3*6)</f>
        <v>0</v>
      </c>
      <c r="Z8" cm="1">
        <f t="array" ref="Z8">INDEX(P8:V8,1+$W$3*6)</f>
        <v>0</v>
      </c>
    </row>
    <row r="9" spans="1:26" x14ac:dyDescent="0.2">
      <c r="B9" s="8">
        <v>6</v>
      </c>
      <c r="C9" s="14">
        <v>0</v>
      </c>
      <c r="D9" s="14">
        <v>0.37587741710053635</v>
      </c>
      <c r="E9" s="14">
        <v>-0.31632632180321946</v>
      </c>
      <c r="F9" s="14">
        <v>0</v>
      </c>
      <c r="G9" s="14">
        <v>1.4777085407524266</v>
      </c>
      <c r="H9" s="14">
        <v>0.28717301042583637</v>
      </c>
      <c r="I9" s="14">
        <v>0.81084139985537218</v>
      </c>
      <c r="J9" s="10">
        <v>0.90567365261058963</v>
      </c>
      <c r="L9">
        <f>IF(G9&lt;SQRT('Monte Carlo Integration'!$D$11),0,1)</f>
        <v>1</v>
      </c>
      <c r="M9">
        <f t="shared" si="0"/>
        <v>0</v>
      </c>
      <c r="N9">
        <f t="shared" si="1"/>
        <v>0</v>
      </c>
      <c r="O9">
        <f t="shared" si="2"/>
        <v>0.81084139985537218</v>
      </c>
      <c r="P9">
        <f t="shared" si="3"/>
        <v>0.90567365261058963</v>
      </c>
      <c r="R9">
        <f t="shared" si="4"/>
        <v>1</v>
      </c>
      <c r="S9">
        <f t="shared" si="5"/>
        <v>0</v>
      </c>
      <c r="T9">
        <f t="shared" si="6"/>
        <v>0</v>
      </c>
      <c r="U9">
        <f t="shared" si="7"/>
        <v>0.81084139985537218</v>
      </c>
      <c r="V9">
        <f t="shared" si="8"/>
        <v>0.90567365261058963</v>
      </c>
      <c r="W9" cm="1">
        <f t="array" ref="W9">INDEX(M9:S9,1+$W$3*6)</f>
        <v>0</v>
      </c>
      <c r="X9" cm="1">
        <f t="array" ref="X9">INDEX(N9:T9,1+$W$3*6)</f>
        <v>0</v>
      </c>
      <c r="Y9" cm="1">
        <f t="array" ref="Y9">INDEX(O9:U9,1+$W$3*6)</f>
        <v>0.81084139985537218</v>
      </c>
      <c r="Z9" cm="1">
        <f t="array" ref="Z9">INDEX(P9:V9,1+$W$3*6)</f>
        <v>0.90567365261058963</v>
      </c>
    </row>
    <row r="10" spans="1:26" x14ac:dyDescent="0.2">
      <c r="B10" s="8">
        <v>7</v>
      </c>
      <c r="C10" s="14">
        <v>0</v>
      </c>
      <c r="D10" s="14">
        <v>0.98226662514836838</v>
      </c>
      <c r="E10" s="14">
        <v>2.1029887867266877</v>
      </c>
      <c r="F10" s="14">
        <v>3000</v>
      </c>
      <c r="G10" s="14">
        <v>0.28426732139257338</v>
      </c>
      <c r="H10" s="14">
        <v>0.37362347550065172</v>
      </c>
      <c r="I10" s="14">
        <v>0.3621276169373317</v>
      </c>
      <c r="J10" s="10">
        <v>0.39131944807773428</v>
      </c>
      <c r="L10">
        <f>IF(G10&lt;SQRT('Monte Carlo Integration'!$D$11),0,1)</f>
        <v>0</v>
      </c>
      <c r="M10">
        <f t="shared" si="0"/>
        <v>0.3621276169373317</v>
      </c>
      <c r="N10">
        <f t="shared" si="1"/>
        <v>0.39131944807773428</v>
      </c>
      <c r="O10">
        <f t="shared" si="2"/>
        <v>0</v>
      </c>
      <c r="P10">
        <f t="shared" si="3"/>
        <v>0</v>
      </c>
      <c r="R10">
        <f t="shared" si="4"/>
        <v>1</v>
      </c>
      <c r="S10">
        <f t="shared" si="5"/>
        <v>0</v>
      </c>
      <c r="T10">
        <f t="shared" si="6"/>
        <v>0</v>
      </c>
      <c r="U10">
        <f t="shared" si="7"/>
        <v>0.3621276169373317</v>
      </c>
      <c r="V10">
        <f t="shared" si="8"/>
        <v>0.39131944807773428</v>
      </c>
      <c r="W10" cm="1">
        <f t="array" ref="W10">INDEX(M10:S10,1+$W$3*6)</f>
        <v>0</v>
      </c>
      <c r="X10" cm="1">
        <f t="array" ref="X10">INDEX(N10:T10,1+$W$3*6)</f>
        <v>0</v>
      </c>
      <c r="Y10" cm="1">
        <f t="array" ref="Y10">INDEX(O10:U10,1+$W$3*6)</f>
        <v>0.3621276169373317</v>
      </c>
      <c r="Z10" cm="1">
        <f t="array" ref="Z10">INDEX(P10:V10,1+$W$3*6)</f>
        <v>0.39131944807773428</v>
      </c>
    </row>
    <row r="11" spans="1:26" x14ac:dyDescent="0.2">
      <c r="B11" s="8">
        <v>8</v>
      </c>
      <c r="C11" s="14">
        <v>0</v>
      </c>
      <c r="D11" s="14">
        <v>0.31420470858654226</v>
      </c>
      <c r="E11" s="14">
        <v>-0.48396681976347355</v>
      </c>
      <c r="F11" s="14">
        <v>-1120</v>
      </c>
      <c r="G11" s="14">
        <v>0.72707539534917198</v>
      </c>
      <c r="H11" s="14">
        <v>0.28397548622082597</v>
      </c>
      <c r="I11" s="14">
        <v>0.82453481123062544</v>
      </c>
      <c r="J11" s="10">
        <v>0.21729643443473448</v>
      </c>
      <c r="L11">
        <f>IF(G11&lt;SQRT('Monte Carlo Integration'!$D$11),0,1)</f>
        <v>0</v>
      </c>
      <c r="M11">
        <f t="shared" si="0"/>
        <v>0.82453481123062544</v>
      </c>
      <c r="N11">
        <f t="shared" si="1"/>
        <v>0.21729643443473448</v>
      </c>
      <c r="O11">
        <f t="shared" si="2"/>
        <v>0</v>
      </c>
      <c r="P11">
        <f t="shared" si="3"/>
        <v>0</v>
      </c>
      <c r="R11">
        <f t="shared" si="4"/>
        <v>0</v>
      </c>
      <c r="S11">
        <f t="shared" si="5"/>
        <v>0.82453481123062544</v>
      </c>
      <c r="T11">
        <f t="shared" si="6"/>
        <v>0.21729643443473448</v>
      </c>
      <c r="U11">
        <f t="shared" si="7"/>
        <v>0</v>
      </c>
      <c r="V11">
        <f t="shared" si="8"/>
        <v>0</v>
      </c>
      <c r="W11" cm="1">
        <f t="array" ref="W11">INDEX(M11:S11,1+$W$3*6)</f>
        <v>0.82453481123062544</v>
      </c>
      <c r="X11" cm="1">
        <f t="array" ref="X11">INDEX(N11:T11,1+$W$3*6)</f>
        <v>0.21729643443473448</v>
      </c>
      <c r="Y11" cm="1">
        <f t="array" ref="Y11">INDEX(O11:U11,1+$W$3*6)</f>
        <v>0</v>
      </c>
      <c r="Z11" cm="1">
        <f t="array" ref="Z11">INDEX(P11:V11,1+$W$3*6)</f>
        <v>0</v>
      </c>
    </row>
    <row r="12" spans="1:26" x14ac:dyDescent="0.2">
      <c r="B12" s="8">
        <v>9</v>
      </c>
      <c r="C12" s="14">
        <v>0</v>
      </c>
      <c r="D12" s="14">
        <v>0.16782273196979552</v>
      </c>
      <c r="E12" s="14">
        <v>-0.96280485481991795</v>
      </c>
      <c r="F12" s="14">
        <v>-1120</v>
      </c>
      <c r="G12" s="14">
        <v>0.94438283325709094</v>
      </c>
      <c r="H12" s="14">
        <v>0.39173628440396313</v>
      </c>
      <c r="I12" s="14">
        <v>0.19093389561908966</v>
      </c>
      <c r="J12" s="10">
        <v>0.95285207706170716</v>
      </c>
      <c r="L12">
        <f>IF(G12&lt;SQRT('Monte Carlo Integration'!$D$11),0,1)</f>
        <v>0</v>
      </c>
      <c r="M12">
        <f t="shared" si="0"/>
        <v>0.19093389561908966</v>
      </c>
      <c r="N12">
        <f t="shared" si="1"/>
        <v>0.95285207706170716</v>
      </c>
      <c r="O12">
        <f t="shared" si="2"/>
        <v>0</v>
      </c>
      <c r="P12">
        <f t="shared" si="3"/>
        <v>0</v>
      </c>
      <c r="R12">
        <f t="shared" si="4"/>
        <v>1</v>
      </c>
      <c r="S12">
        <f t="shared" si="5"/>
        <v>0</v>
      </c>
      <c r="T12">
        <f t="shared" si="6"/>
        <v>0</v>
      </c>
      <c r="U12">
        <f t="shared" si="7"/>
        <v>0.19093389561908966</v>
      </c>
      <c r="V12">
        <f t="shared" si="8"/>
        <v>0.95285207706170716</v>
      </c>
      <c r="W12" cm="1">
        <f t="array" ref="W12">INDEX(M12:S12,1+$W$3*6)</f>
        <v>0</v>
      </c>
      <c r="X12" cm="1">
        <f t="array" ref="X12">INDEX(N12:T12,1+$W$3*6)</f>
        <v>0</v>
      </c>
      <c r="Y12" cm="1">
        <f t="array" ref="Y12">INDEX(O12:U12,1+$W$3*6)</f>
        <v>0.19093389561908966</v>
      </c>
      <c r="Z12" cm="1">
        <f t="array" ref="Z12">INDEX(P12:V12,1+$W$3*6)</f>
        <v>0.95285207706170716</v>
      </c>
    </row>
    <row r="13" spans="1:26" x14ac:dyDescent="0.2">
      <c r="B13" s="8">
        <v>10</v>
      </c>
      <c r="C13" s="14">
        <v>0</v>
      </c>
      <c r="D13" s="14">
        <v>0.68158445562309788</v>
      </c>
      <c r="E13" s="14">
        <v>0.47213407932178203</v>
      </c>
      <c r="F13" s="14">
        <v>2000</v>
      </c>
      <c r="G13" s="14">
        <v>0.59248129202252175</v>
      </c>
      <c r="H13" s="14">
        <v>0.38967966430661022</v>
      </c>
      <c r="I13" s="14">
        <v>0.21675662729738124</v>
      </c>
      <c r="J13" s="10">
        <v>0.73857826704093177</v>
      </c>
      <c r="L13">
        <f>IF(G13&lt;SQRT('Monte Carlo Integration'!$D$11),0,1)</f>
        <v>0</v>
      </c>
      <c r="M13">
        <f t="shared" si="0"/>
        <v>0.21675662729738124</v>
      </c>
      <c r="N13">
        <f t="shared" si="1"/>
        <v>0.73857826704093177</v>
      </c>
      <c r="O13">
        <f t="shared" si="2"/>
        <v>0</v>
      </c>
      <c r="P13">
        <f t="shared" si="3"/>
        <v>0</v>
      </c>
      <c r="R13">
        <f t="shared" si="4"/>
        <v>1</v>
      </c>
      <c r="S13">
        <f t="shared" si="5"/>
        <v>0</v>
      </c>
      <c r="T13">
        <f t="shared" si="6"/>
        <v>0</v>
      </c>
      <c r="U13">
        <f t="shared" si="7"/>
        <v>0.21675662729738124</v>
      </c>
      <c r="V13">
        <f t="shared" si="8"/>
        <v>0.73857826704093177</v>
      </c>
      <c r="W13" cm="1">
        <f t="array" ref="W13">INDEX(M13:S13,1+$W$3*6)</f>
        <v>0</v>
      </c>
      <c r="X13" cm="1">
        <f t="array" ref="X13">INDEX(N13:T13,1+$W$3*6)</f>
        <v>0</v>
      </c>
      <c r="Y13" cm="1">
        <f t="array" ref="Y13">INDEX(O13:U13,1+$W$3*6)</f>
        <v>0.21675662729738124</v>
      </c>
      <c r="Z13" cm="1">
        <f t="array" ref="Z13">INDEX(P13:V13,1+$W$3*6)</f>
        <v>0.73857826704093177</v>
      </c>
    </row>
    <row r="14" spans="1:26" x14ac:dyDescent="0.2">
      <c r="B14" s="8">
        <v>11</v>
      </c>
      <c r="C14" s="14">
        <v>0</v>
      </c>
      <c r="D14" s="14">
        <v>0.87069806799790728</v>
      </c>
      <c r="E14" s="14">
        <v>1.1296971370724473</v>
      </c>
      <c r="F14" s="14">
        <v>3000</v>
      </c>
      <c r="G14" s="14">
        <v>0.5189335612544973</v>
      </c>
      <c r="H14" s="14">
        <v>0.39822822974489891</v>
      </c>
      <c r="I14" s="14">
        <v>5.9857552200489467E-2</v>
      </c>
      <c r="J14" s="10">
        <v>0.71787926192296636</v>
      </c>
      <c r="L14">
        <f>IF(G14&lt;SQRT('Monte Carlo Integration'!$D$11),0,1)</f>
        <v>0</v>
      </c>
      <c r="M14">
        <f t="shared" si="0"/>
        <v>5.9857552200489467E-2</v>
      </c>
      <c r="N14">
        <f t="shared" si="1"/>
        <v>0.71787926192296636</v>
      </c>
      <c r="O14">
        <f t="shared" si="2"/>
        <v>0</v>
      </c>
      <c r="P14">
        <f t="shared" si="3"/>
        <v>0</v>
      </c>
      <c r="R14">
        <f t="shared" si="4"/>
        <v>1</v>
      </c>
      <c r="S14">
        <f t="shared" si="5"/>
        <v>0</v>
      </c>
      <c r="T14">
        <f t="shared" si="6"/>
        <v>0</v>
      </c>
      <c r="U14">
        <f t="shared" si="7"/>
        <v>5.9857552200489467E-2</v>
      </c>
      <c r="V14">
        <f t="shared" si="8"/>
        <v>0.71787926192296636</v>
      </c>
      <c r="W14" cm="1">
        <f t="array" ref="W14">INDEX(M14:S14,1+$W$3*6)</f>
        <v>0</v>
      </c>
      <c r="X14" cm="1">
        <f t="array" ref="X14">INDEX(N14:T14,1+$W$3*6)</f>
        <v>0</v>
      </c>
      <c r="Y14" cm="1">
        <f t="array" ref="Y14">INDEX(O14:U14,1+$W$3*6)</f>
        <v>5.9857552200489467E-2</v>
      </c>
      <c r="Z14" cm="1">
        <f t="array" ref="Z14">INDEX(P14:V14,1+$W$3*6)</f>
        <v>0.71787926192296636</v>
      </c>
    </row>
    <row r="15" spans="1:26" x14ac:dyDescent="0.2">
      <c r="B15" s="8">
        <v>12</v>
      </c>
      <c r="C15" s="14">
        <v>0</v>
      </c>
      <c r="D15" s="14">
        <v>0.59390168548277655</v>
      </c>
      <c r="E15" s="14">
        <v>0.23759319496196563</v>
      </c>
      <c r="F15" s="14">
        <v>1000</v>
      </c>
      <c r="G15" s="14">
        <v>0.8261322362405541</v>
      </c>
      <c r="H15" s="14">
        <v>0.29302620712824917</v>
      </c>
      <c r="I15" s="14">
        <v>0.785563105850277</v>
      </c>
      <c r="J15" s="10">
        <v>0.45719016061964918</v>
      </c>
      <c r="L15">
        <f>IF(G15&lt;SQRT('Monte Carlo Integration'!$D$11),0,1)</f>
        <v>0</v>
      </c>
      <c r="M15">
        <f t="shared" si="0"/>
        <v>0.785563105850277</v>
      </c>
      <c r="N15">
        <f t="shared" si="1"/>
        <v>0.45719016061964918</v>
      </c>
      <c r="O15">
        <f t="shared" si="2"/>
        <v>0</v>
      </c>
      <c r="P15">
        <f t="shared" si="3"/>
        <v>0</v>
      </c>
      <c r="R15">
        <f t="shared" si="4"/>
        <v>1</v>
      </c>
      <c r="S15">
        <f t="shared" si="5"/>
        <v>0</v>
      </c>
      <c r="T15">
        <f t="shared" si="6"/>
        <v>0</v>
      </c>
      <c r="U15">
        <f t="shared" si="7"/>
        <v>0.785563105850277</v>
      </c>
      <c r="V15">
        <f t="shared" si="8"/>
        <v>0.45719016061964918</v>
      </c>
      <c r="W15" cm="1">
        <f t="array" ref="W15">INDEX(M15:S15,1+$W$3*6)</f>
        <v>0</v>
      </c>
      <c r="X15" cm="1">
        <f t="array" ref="X15">INDEX(N15:T15,1+$W$3*6)</f>
        <v>0</v>
      </c>
      <c r="Y15" cm="1">
        <f t="array" ref="Y15">INDEX(O15:U15,1+$W$3*6)</f>
        <v>0.785563105850277</v>
      </c>
      <c r="Z15" cm="1">
        <f t="array" ref="Z15">INDEX(P15:V15,1+$W$3*6)</f>
        <v>0.45719016061964918</v>
      </c>
    </row>
    <row r="16" spans="1:26" x14ac:dyDescent="0.2">
      <c r="B16" s="8">
        <v>13</v>
      </c>
      <c r="C16" s="14">
        <v>0</v>
      </c>
      <c r="D16" s="14">
        <v>0.80929175452761903</v>
      </c>
      <c r="E16" s="14">
        <v>0.87528934349859433</v>
      </c>
      <c r="F16" s="14">
        <v>2000</v>
      </c>
      <c r="G16" s="14">
        <v>0.50260646674569542</v>
      </c>
      <c r="H16" s="14">
        <v>0.38943619980873889</v>
      </c>
      <c r="I16" s="14">
        <v>0.21962101045978302</v>
      </c>
      <c r="J16" s="10">
        <v>0.6740720128519796</v>
      </c>
      <c r="L16">
        <f>IF(G16&lt;SQRT('Monte Carlo Integration'!$D$11),0,1)</f>
        <v>0</v>
      </c>
      <c r="M16">
        <f t="shared" si="0"/>
        <v>0.21962101045978302</v>
      </c>
      <c r="N16">
        <f t="shared" si="1"/>
        <v>0.6740720128519796</v>
      </c>
      <c r="O16">
        <f t="shared" si="2"/>
        <v>0</v>
      </c>
      <c r="P16">
        <f t="shared" si="3"/>
        <v>0</v>
      </c>
      <c r="R16">
        <f t="shared" si="4"/>
        <v>1</v>
      </c>
      <c r="S16">
        <f t="shared" si="5"/>
        <v>0</v>
      </c>
      <c r="T16">
        <f t="shared" si="6"/>
        <v>0</v>
      </c>
      <c r="U16">
        <f t="shared" si="7"/>
        <v>0.21962101045978302</v>
      </c>
      <c r="V16">
        <f t="shared" si="8"/>
        <v>0.6740720128519796</v>
      </c>
      <c r="W16" cm="1">
        <f t="array" ref="W16">INDEX(M16:S16,1+$W$3*6)</f>
        <v>0</v>
      </c>
      <c r="X16" cm="1">
        <f t="array" ref="X16">INDEX(N16:T16,1+$W$3*6)</f>
        <v>0</v>
      </c>
      <c r="Y16" cm="1">
        <f t="array" ref="Y16">INDEX(O16:U16,1+$W$3*6)</f>
        <v>0.21962101045978302</v>
      </c>
      <c r="Z16" cm="1">
        <f t="array" ref="Z16">INDEX(P16:V16,1+$W$3*6)</f>
        <v>0.6740720128519796</v>
      </c>
    </row>
    <row r="17" spans="2:26" x14ac:dyDescent="0.2">
      <c r="B17" s="8">
        <v>14</v>
      </c>
      <c r="C17" s="14">
        <v>0</v>
      </c>
      <c r="D17" s="14">
        <v>0.55978129620653638</v>
      </c>
      <c r="E17" s="14">
        <v>0.1504147465209893</v>
      </c>
      <c r="F17" s="14">
        <v>1000</v>
      </c>
      <c r="G17" s="14">
        <v>0.27401240222739631</v>
      </c>
      <c r="H17" s="14">
        <v>0.37125902229474139</v>
      </c>
      <c r="I17" s="14">
        <v>0.37925388192723219</v>
      </c>
      <c r="J17" s="10">
        <v>0.36080312536135462</v>
      </c>
      <c r="L17">
        <f>IF(G17&lt;SQRT('Monte Carlo Integration'!$D$11),0,1)</f>
        <v>0</v>
      </c>
      <c r="M17">
        <f t="shared" si="0"/>
        <v>0.37925388192723219</v>
      </c>
      <c r="N17">
        <f t="shared" si="1"/>
        <v>0.36080312536135462</v>
      </c>
      <c r="O17">
        <f t="shared" si="2"/>
        <v>0</v>
      </c>
      <c r="P17">
        <f t="shared" si="3"/>
        <v>0</v>
      </c>
      <c r="R17">
        <f t="shared" si="4"/>
        <v>0</v>
      </c>
      <c r="S17">
        <f t="shared" si="5"/>
        <v>0.37925388192723219</v>
      </c>
      <c r="T17">
        <f t="shared" si="6"/>
        <v>0.36080312536135462</v>
      </c>
      <c r="U17">
        <f t="shared" si="7"/>
        <v>0</v>
      </c>
      <c r="V17">
        <f t="shared" si="8"/>
        <v>0</v>
      </c>
      <c r="W17" cm="1">
        <f t="array" ref="W17">INDEX(M17:S17,1+$W$3*6)</f>
        <v>0.37925388192723219</v>
      </c>
      <c r="X17" cm="1">
        <f t="array" ref="X17">INDEX(N17:T17,1+$W$3*6)</f>
        <v>0.36080312536135462</v>
      </c>
      <c r="Y17" cm="1">
        <f t="array" ref="Y17">INDEX(O17:U17,1+$W$3*6)</f>
        <v>0</v>
      </c>
      <c r="Z17" cm="1">
        <f t="array" ref="Z17">INDEX(P17:V17,1+$W$3*6)</f>
        <v>0</v>
      </c>
    </row>
    <row r="18" spans="2:26" x14ac:dyDescent="0.2">
      <c r="B18" s="8">
        <v>15</v>
      </c>
      <c r="C18" s="14">
        <v>0</v>
      </c>
      <c r="D18" s="14">
        <v>0.23275403665972597</v>
      </c>
      <c r="E18" s="14">
        <v>-0.72980715011726294</v>
      </c>
      <c r="F18" s="14">
        <v>-1120</v>
      </c>
      <c r="G18" s="14">
        <v>1.0306488842249983</v>
      </c>
      <c r="H18" s="14">
        <v>0.3305687953138105</v>
      </c>
      <c r="I18" s="14">
        <v>0.61319157346766051</v>
      </c>
      <c r="J18" s="10">
        <v>0.80910134003921474</v>
      </c>
      <c r="L18">
        <f>IF(G18&lt;SQRT('Monte Carlo Integration'!$D$11),0,1)</f>
        <v>1</v>
      </c>
      <c r="M18">
        <f t="shared" si="0"/>
        <v>0</v>
      </c>
      <c r="N18">
        <f t="shared" si="1"/>
        <v>0</v>
      </c>
      <c r="O18">
        <f t="shared" si="2"/>
        <v>0.61319157346766051</v>
      </c>
      <c r="P18">
        <f t="shared" si="3"/>
        <v>0.80910134003921474</v>
      </c>
      <c r="R18">
        <f t="shared" si="4"/>
        <v>1</v>
      </c>
      <c r="S18">
        <f t="shared" si="5"/>
        <v>0</v>
      </c>
      <c r="T18">
        <f t="shared" si="6"/>
        <v>0</v>
      </c>
      <c r="U18">
        <f t="shared" si="7"/>
        <v>0.61319157346766051</v>
      </c>
      <c r="V18">
        <f t="shared" si="8"/>
        <v>0.80910134003921474</v>
      </c>
      <c r="W18" cm="1">
        <f t="array" ref="W18">INDEX(M18:S18,1+$W$3*6)</f>
        <v>0</v>
      </c>
      <c r="X18" cm="1">
        <f t="array" ref="X18">INDEX(N18:T18,1+$W$3*6)</f>
        <v>0</v>
      </c>
      <c r="Y18" cm="1">
        <f t="array" ref="Y18">INDEX(O18:U18,1+$W$3*6)</f>
        <v>0.61319157346766051</v>
      </c>
      <c r="Z18" cm="1">
        <f t="array" ref="Z18">INDEX(P18:V18,1+$W$3*6)</f>
        <v>0.80910134003921474</v>
      </c>
    </row>
    <row r="19" spans="2:26" x14ac:dyDescent="0.2">
      <c r="B19" s="8">
        <v>16</v>
      </c>
      <c r="C19" s="14">
        <v>0</v>
      </c>
      <c r="D19" s="14">
        <v>0.75023749761760117</v>
      </c>
      <c r="E19" s="14">
        <v>0.67523731166223033</v>
      </c>
      <c r="F19" s="14">
        <v>2000</v>
      </c>
      <c r="G19" s="14">
        <v>0.51141504159631923</v>
      </c>
      <c r="H19" s="14">
        <v>0.39265556958474218</v>
      </c>
      <c r="I19" s="14">
        <v>0.17823541428811635</v>
      </c>
      <c r="J19" s="10">
        <v>0.69256564937185761</v>
      </c>
      <c r="L19">
        <f>IF(G19&lt;SQRT('Monte Carlo Integration'!$D$11),0,1)</f>
        <v>0</v>
      </c>
      <c r="M19">
        <f t="shared" si="0"/>
        <v>0.17823541428811635</v>
      </c>
      <c r="N19">
        <f t="shared" si="1"/>
        <v>0.69256564937185761</v>
      </c>
      <c r="O19">
        <f t="shared" si="2"/>
        <v>0</v>
      </c>
      <c r="P19">
        <f t="shared" si="3"/>
        <v>0</v>
      </c>
      <c r="R19">
        <f t="shared" si="4"/>
        <v>1</v>
      </c>
      <c r="S19">
        <f t="shared" si="5"/>
        <v>0</v>
      </c>
      <c r="T19">
        <f t="shared" si="6"/>
        <v>0</v>
      </c>
      <c r="U19">
        <f t="shared" si="7"/>
        <v>0.17823541428811635</v>
      </c>
      <c r="V19">
        <f t="shared" si="8"/>
        <v>0.69256564937185761</v>
      </c>
      <c r="W19" cm="1">
        <f t="array" ref="W19">INDEX(M19:S19,1+$W$3*6)</f>
        <v>0</v>
      </c>
      <c r="X19" cm="1">
        <f t="array" ref="X19">INDEX(N19:T19,1+$W$3*6)</f>
        <v>0</v>
      </c>
      <c r="Y19" cm="1">
        <f t="array" ref="Y19">INDEX(O19:U19,1+$W$3*6)</f>
        <v>0.17823541428811635</v>
      </c>
      <c r="Z19" cm="1">
        <f t="array" ref="Z19">INDEX(P19:V19,1+$W$3*6)</f>
        <v>0.69256564937185761</v>
      </c>
    </row>
    <row r="20" spans="2:26" x14ac:dyDescent="0.2">
      <c r="B20" s="8">
        <v>17</v>
      </c>
      <c r="C20" s="14">
        <v>0</v>
      </c>
      <c r="D20" s="14">
        <v>8.5857108973831461E-2</v>
      </c>
      <c r="E20" s="14">
        <v>-1.3667163917027296</v>
      </c>
      <c r="F20" s="14">
        <v>-2240</v>
      </c>
      <c r="G20" s="14">
        <v>0.36062224899769491</v>
      </c>
      <c r="H20" s="14">
        <v>0.33516603398057515</v>
      </c>
      <c r="I20" s="14">
        <v>0.59023844827443284</v>
      </c>
      <c r="J20" s="10">
        <v>0.11063825367513963</v>
      </c>
      <c r="L20">
        <f>IF(G20&lt;SQRT('Monte Carlo Integration'!$D$11),0,1)</f>
        <v>0</v>
      </c>
      <c r="M20">
        <f t="shared" si="0"/>
        <v>0.59023844827443284</v>
      </c>
      <c r="N20">
        <f t="shared" si="1"/>
        <v>0.11063825367513963</v>
      </c>
      <c r="O20">
        <f t="shared" si="2"/>
        <v>0</v>
      </c>
      <c r="P20">
        <f t="shared" si="3"/>
        <v>0</v>
      </c>
      <c r="R20">
        <f t="shared" si="4"/>
        <v>0</v>
      </c>
      <c r="S20">
        <f t="shared" si="5"/>
        <v>0.59023844827443284</v>
      </c>
      <c r="T20">
        <f t="shared" si="6"/>
        <v>0.11063825367513963</v>
      </c>
      <c r="U20">
        <f t="shared" si="7"/>
        <v>0</v>
      </c>
      <c r="V20">
        <f t="shared" si="8"/>
        <v>0</v>
      </c>
      <c r="W20" cm="1">
        <f t="array" ref="W20">INDEX(M20:S20,1+$W$3*6)</f>
        <v>0.59023844827443284</v>
      </c>
      <c r="X20" cm="1">
        <f t="array" ref="X20">INDEX(N20:T20,1+$W$3*6)</f>
        <v>0.11063825367513963</v>
      </c>
      <c r="Y20" cm="1">
        <f t="array" ref="Y20">INDEX(O20:U20,1+$W$3*6)</f>
        <v>0</v>
      </c>
      <c r="Z20" cm="1">
        <f t="array" ref="Z20">INDEX(P20:V20,1+$W$3*6)</f>
        <v>0</v>
      </c>
    </row>
    <row r="21" spans="2:26" x14ac:dyDescent="0.2">
      <c r="B21" s="8">
        <v>18</v>
      </c>
      <c r="C21" s="14">
        <v>0</v>
      </c>
      <c r="D21" s="14">
        <v>0.71682412932479012</v>
      </c>
      <c r="E21" s="14">
        <v>0.57343271995837886</v>
      </c>
      <c r="F21" s="14">
        <v>2000</v>
      </c>
      <c r="G21" s="14">
        <v>6.2517634312788659E-2</v>
      </c>
      <c r="H21" s="14">
        <v>0.39581413982886093</v>
      </c>
      <c r="I21" s="14">
        <v>0.12547500600361963</v>
      </c>
      <c r="J21" s="10">
        <v>0.21627218309616306</v>
      </c>
      <c r="L21">
        <f>IF(G21&lt;SQRT('Monte Carlo Integration'!$D$11),0,1)</f>
        <v>0</v>
      </c>
      <c r="M21">
        <f t="shared" si="0"/>
        <v>0.12547500600361963</v>
      </c>
      <c r="N21">
        <f t="shared" si="1"/>
        <v>0.21627218309616306</v>
      </c>
      <c r="O21">
        <f t="shared" si="2"/>
        <v>0</v>
      </c>
      <c r="P21">
        <f t="shared" si="3"/>
        <v>0</v>
      </c>
      <c r="R21">
        <f t="shared" si="4"/>
        <v>0</v>
      </c>
      <c r="S21">
        <f t="shared" si="5"/>
        <v>0.12547500600361963</v>
      </c>
      <c r="T21">
        <f t="shared" si="6"/>
        <v>0.21627218309616306</v>
      </c>
      <c r="U21">
        <f t="shared" si="7"/>
        <v>0</v>
      </c>
      <c r="V21">
        <f t="shared" si="8"/>
        <v>0</v>
      </c>
      <c r="W21" cm="1">
        <f t="array" ref="W21">INDEX(M21:S21,1+$W$3*6)</f>
        <v>0.12547500600361963</v>
      </c>
      <c r="X21" cm="1">
        <f t="array" ref="X21">INDEX(N21:T21,1+$W$3*6)</f>
        <v>0.21627218309616306</v>
      </c>
      <c r="Y21" cm="1">
        <f t="array" ref="Y21">INDEX(O21:U21,1+$W$3*6)</f>
        <v>0</v>
      </c>
      <c r="Z21" cm="1">
        <f t="array" ref="Z21">INDEX(P21:V21,1+$W$3*6)</f>
        <v>0</v>
      </c>
    </row>
    <row r="22" spans="2:26" x14ac:dyDescent="0.2">
      <c r="B22" s="8">
        <v>19</v>
      </c>
      <c r="C22" s="14">
        <v>0</v>
      </c>
      <c r="D22" s="14">
        <v>0.89961486980301086</v>
      </c>
      <c r="E22" s="14">
        <v>1.2793601489566047</v>
      </c>
      <c r="F22" s="14">
        <v>3000</v>
      </c>
      <c r="G22" s="14">
        <v>1.3763853398577355</v>
      </c>
      <c r="H22" s="14">
        <v>0.26605783268054067</v>
      </c>
      <c r="I22" s="14">
        <v>0.9001144866459605</v>
      </c>
      <c r="J22" s="10">
        <v>0.75244883599339463</v>
      </c>
      <c r="L22">
        <f>IF(G22&lt;SQRT('Monte Carlo Integration'!$D$11),0,1)</f>
        <v>1</v>
      </c>
      <c r="M22">
        <f t="shared" si="0"/>
        <v>0</v>
      </c>
      <c r="N22">
        <f t="shared" si="1"/>
        <v>0</v>
      </c>
      <c r="O22">
        <f t="shared" si="2"/>
        <v>0.9001144866459605</v>
      </c>
      <c r="P22">
        <f t="shared" si="3"/>
        <v>0.75244883599339463</v>
      </c>
      <c r="R22">
        <f t="shared" si="4"/>
        <v>1</v>
      </c>
      <c r="S22">
        <f t="shared" si="5"/>
        <v>0</v>
      </c>
      <c r="T22">
        <f t="shared" si="6"/>
        <v>0</v>
      </c>
      <c r="U22">
        <f t="shared" si="7"/>
        <v>0.9001144866459605</v>
      </c>
      <c r="V22">
        <f t="shared" si="8"/>
        <v>0.75244883599339463</v>
      </c>
      <c r="W22" cm="1">
        <f t="array" ref="W22">INDEX(M22:S22,1+$W$3*6)</f>
        <v>0</v>
      </c>
      <c r="X22" cm="1">
        <f t="array" ref="X22">INDEX(N22:T22,1+$W$3*6)</f>
        <v>0</v>
      </c>
      <c r="Y22" cm="1">
        <f t="array" ref="Y22">INDEX(O22:U22,1+$W$3*6)</f>
        <v>0.9001144866459605</v>
      </c>
      <c r="Z22" cm="1">
        <f t="array" ref="Z22">INDEX(P22:V22,1+$W$3*6)</f>
        <v>0.75244883599339463</v>
      </c>
    </row>
    <row r="23" spans="2:26" x14ac:dyDescent="0.2">
      <c r="B23" s="8">
        <v>20</v>
      </c>
      <c r="C23" s="14">
        <v>0</v>
      </c>
      <c r="D23" s="14">
        <v>0.82858970776600283</v>
      </c>
      <c r="E23" s="14">
        <v>0.94860689189465131</v>
      </c>
      <c r="F23" s="14">
        <v>2000</v>
      </c>
      <c r="G23" s="14">
        <v>0.81540755633716255</v>
      </c>
      <c r="H23" s="14">
        <v>0.3936170925823046</v>
      </c>
      <c r="I23" s="14">
        <v>0.16393996014443224</v>
      </c>
      <c r="J23" s="10">
        <v>0.88799281855486001</v>
      </c>
      <c r="L23">
        <f>IF(G23&lt;SQRT('Monte Carlo Integration'!$D$11),0,1)</f>
        <v>0</v>
      </c>
      <c r="M23">
        <f t="shared" si="0"/>
        <v>0.16393996014443224</v>
      </c>
      <c r="N23">
        <f t="shared" si="1"/>
        <v>0.88799281855486001</v>
      </c>
      <c r="O23">
        <f t="shared" si="2"/>
        <v>0</v>
      </c>
      <c r="P23">
        <f t="shared" si="3"/>
        <v>0</v>
      </c>
      <c r="R23">
        <f t="shared" si="4"/>
        <v>1</v>
      </c>
      <c r="S23">
        <f t="shared" si="5"/>
        <v>0</v>
      </c>
      <c r="T23">
        <f t="shared" si="6"/>
        <v>0</v>
      </c>
      <c r="U23">
        <f t="shared" si="7"/>
        <v>0.16393996014443224</v>
      </c>
      <c r="V23">
        <f t="shared" si="8"/>
        <v>0.88799281855486001</v>
      </c>
      <c r="W23" cm="1">
        <f t="array" ref="W23">INDEX(M23:S23,1+$W$3*6)</f>
        <v>0</v>
      </c>
      <c r="X23" cm="1">
        <f t="array" ref="X23">INDEX(N23:T23,1+$W$3*6)</f>
        <v>0</v>
      </c>
      <c r="Y23" cm="1">
        <f t="array" ref="Y23">INDEX(O23:U23,1+$W$3*6)</f>
        <v>0.16393996014443224</v>
      </c>
      <c r="Z23" cm="1">
        <f t="array" ref="Z23">INDEX(P23:V23,1+$W$3*6)</f>
        <v>0.88799281855486001</v>
      </c>
    </row>
    <row r="24" spans="2:26" x14ac:dyDescent="0.2">
      <c r="B24" s="8">
        <v>21</v>
      </c>
      <c r="C24" s="14">
        <v>0</v>
      </c>
      <c r="D24" s="14">
        <v>0.31540869121225956</v>
      </c>
      <c r="E24" s="14">
        <v>-0.48057669460402519</v>
      </c>
      <c r="F24" s="14">
        <v>-1120</v>
      </c>
      <c r="G24" s="14">
        <v>0.4802516999468166</v>
      </c>
      <c r="H24" s="14">
        <v>0.38438099166007395</v>
      </c>
      <c r="I24" s="14">
        <v>0.27269953897814248</v>
      </c>
      <c r="J24" s="10">
        <v>0.63709234918332303</v>
      </c>
      <c r="L24">
        <f>IF(G24&lt;SQRT('Monte Carlo Integration'!$D$11),0,1)</f>
        <v>0</v>
      </c>
      <c r="M24">
        <f t="shared" si="0"/>
        <v>0.27269953897814248</v>
      </c>
      <c r="N24">
        <f t="shared" si="1"/>
        <v>0.63709234918332303</v>
      </c>
      <c r="O24">
        <f t="shared" si="2"/>
        <v>0</v>
      </c>
      <c r="P24">
        <f t="shared" si="3"/>
        <v>0</v>
      </c>
      <c r="R24">
        <f t="shared" si="4"/>
        <v>1</v>
      </c>
      <c r="S24">
        <f t="shared" si="5"/>
        <v>0</v>
      </c>
      <c r="T24">
        <f t="shared" si="6"/>
        <v>0</v>
      </c>
      <c r="U24">
        <f t="shared" si="7"/>
        <v>0.27269953897814248</v>
      </c>
      <c r="V24">
        <f t="shared" si="8"/>
        <v>0.63709234918332303</v>
      </c>
      <c r="W24" cm="1">
        <f t="array" ref="W24">INDEX(M24:S24,1+$W$3*6)</f>
        <v>0</v>
      </c>
      <c r="X24" cm="1">
        <f t="array" ref="X24">INDEX(N24:T24,1+$W$3*6)</f>
        <v>0</v>
      </c>
      <c r="Y24" cm="1">
        <f t="array" ref="Y24">INDEX(O24:U24,1+$W$3*6)</f>
        <v>0.27269953897814248</v>
      </c>
      <c r="Z24" cm="1">
        <f t="array" ref="Z24">INDEX(P24:V24,1+$W$3*6)</f>
        <v>0.63709234918332303</v>
      </c>
    </row>
    <row r="25" spans="2:26" x14ac:dyDescent="0.2">
      <c r="B25" s="8">
        <v>22</v>
      </c>
      <c r="C25" s="14">
        <v>0</v>
      </c>
      <c r="D25" s="14">
        <v>0.7217739923958546</v>
      </c>
      <c r="E25" s="14">
        <v>0.58811960436646127</v>
      </c>
      <c r="F25" s="14">
        <v>2000</v>
      </c>
      <c r="G25" s="14">
        <v>0.7155030680766219</v>
      </c>
      <c r="H25" s="14">
        <v>0.38793101925731971</v>
      </c>
      <c r="I25" s="14">
        <v>0.23659757978124432</v>
      </c>
      <c r="J25" s="10">
        <v>0.8121112321094196</v>
      </c>
      <c r="L25">
        <f>IF(G25&lt;SQRT('Monte Carlo Integration'!$D$11),0,1)</f>
        <v>0</v>
      </c>
      <c r="M25">
        <f t="shared" si="0"/>
        <v>0.23659757978124432</v>
      </c>
      <c r="N25">
        <f t="shared" si="1"/>
        <v>0.8121112321094196</v>
      </c>
      <c r="O25">
        <f t="shared" si="2"/>
        <v>0</v>
      </c>
      <c r="P25">
        <f t="shared" si="3"/>
        <v>0</v>
      </c>
      <c r="R25">
        <f t="shared" si="4"/>
        <v>1</v>
      </c>
      <c r="S25">
        <f t="shared" si="5"/>
        <v>0</v>
      </c>
      <c r="T25">
        <f t="shared" si="6"/>
        <v>0</v>
      </c>
      <c r="U25">
        <f t="shared" si="7"/>
        <v>0.23659757978124432</v>
      </c>
      <c r="V25">
        <f t="shared" si="8"/>
        <v>0.8121112321094196</v>
      </c>
      <c r="W25" cm="1">
        <f t="array" ref="W25">INDEX(M25:S25,1+$W$3*6)</f>
        <v>0</v>
      </c>
      <c r="X25" cm="1">
        <f t="array" ref="X25">INDEX(N25:T25,1+$W$3*6)</f>
        <v>0</v>
      </c>
      <c r="Y25" cm="1">
        <f t="array" ref="Y25">INDEX(O25:U25,1+$W$3*6)</f>
        <v>0.23659757978124432</v>
      </c>
      <c r="Z25" cm="1">
        <f t="array" ref="Z25">INDEX(P25:V25,1+$W$3*6)</f>
        <v>0.8121112321094196</v>
      </c>
    </row>
    <row r="26" spans="2:26" x14ac:dyDescent="0.2">
      <c r="B26" s="8">
        <v>23</v>
      </c>
      <c r="C26" s="14">
        <v>0</v>
      </c>
      <c r="D26" s="14">
        <v>0.50554513978098758</v>
      </c>
      <c r="E26" s="14">
        <v>1.3900051756999151E-2</v>
      </c>
      <c r="F26" s="14">
        <v>1000</v>
      </c>
      <c r="G26" s="14">
        <v>0.59308922104715323</v>
      </c>
      <c r="H26" s="14">
        <v>0.32277054819594864</v>
      </c>
      <c r="I26" s="14">
        <v>0.65096090834166898</v>
      </c>
      <c r="J26" s="10">
        <v>0.41150834360695832</v>
      </c>
      <c r="L26">
        <f>IF(G26&lt;SQRT('Monte Carlo Integration'!$D$11),0,1)</f>
        <v>0</v>
      </c>
      <c r="M26">
        <f t="shared" si="0"/>
        <v>0.65096090834166898</v>
      </c>
      <c r="N26">
        <f t="shared" si="1"/>
        <v>0.41150834360695832</v>
      </c>
      <c r="O26">
        <f t="shared" si="2"/>
        <v>0</v>
      </c>
      <c r="P26">
        <f t="shared" si="3"/>
        <v>0</v>
      </c>
      <c r="R26">
        <f t="shared" si="4"/>
        <v>1</v>
      </c>
      <c r="S26">
        <f t="shared" si="5"/>
        <v>0</v>
      </c>
      <c r="T26">
        <f t="shared" si="6"/>
        <v>0</v>
      </c>
      <c r="U26">
        <f t="shared" si="7"/>
        <v>0.65096090834166898</v>
      </c>
      <c r="V26">
        <f t="shared" si="8"/>
        <v>0.41150834360695832</v>
      </c>
      <c r="W26" cm="1">
        <f t="array" ref="W26">INDEX(M26:S26,1+$W$3*6)</f>
        <v>0</v>
      </c>
      <c r="X26" cm="1">
        <f t="array" ref="X26">INDEX(N26:T26,1+$W$3*6)</f>
        <v>0</v>
      </c>
      <c r="Y26" cm="1">
        <f t="array" ref="Y26">INDEX(O26:U26,1+$W$3*6)</f>
        <v>0.65096090834166898</v>
      </c>
      <c r="Z26" cm="1">
        <f t="array" ref="Z26">INDEX(P26:V26,1+$W$3*6)</f>
        <v>0.41150834360695832</v>
      </c>
    </row>
    <row r="27" spans="2:26" x14ac:dyDescent="0.2">
      <c r="B27" s="8">
        <v>24</v>
      </c>
      <c r="C27" s="14">
        <v>0</v>
      </c>
      <c r="D27" s="14">
        <v>0.44858478240137212</v>
      </c>
      <c r="E27" s="14">
        <v>-0.12923770157610304</v>
      </c>
      <c r="F27" s="14">
        <v>0</v>
      </c>
      <c r="G27" s="14">
        <v>8.2930740665815433E-2</v>
      </c>
      <c r="H27" s="14">
        <v>0.38290997967892132</v>
      </c>
      <c r="I27" s="14">
        <v>0.28641516798474603</v>
      </c>
      <c r="J27" s="10">
        <v>2.9951497693523531E-2</v>
      </c>
      <c r="L27">
        <f>IF(G27&lt;SQRT('Monte Carlo Integration'!$D$11),0,1)</f>
        <v>0</v>
      </c>
      <c r="M27">
        <f t="shared" si="0"/>
        <v>0.28641516798474603</v>
      </c>
      <c r="N27">
        <f t="shared" si="1"/>
        <v>2.9951497693523531E-2</v>
      </c>
      <c r="O27">
        <f t="shared" si="2"/>
        <v>0</v>
      </c>
      <c r="P27">
        <f t="shared" si="3"/>
        <v>0</v>
      </c>
      <c r="R27">
        <f t="shared" si="4"/>
        <v>0</v>
      </c>
      <c r="S27">
        <f t="shared" si="5"/>
        <v>0.28641516798474603</v>
      </c>
      <c r="T27">
        <f t="shared" si="6"/>
        <v>2.9951497693523531E-2</v>
      </c>
      <c r="U27">
        <f t="shared" si="7"/>
        <v>0</v>
      </c>
      <c r="V27">
        <f t="shared" si="8"/>
        <v>0</v>
      </c>
      <c r="W27" cm="1">
        <f t="array" ref="W27">INDEX(M27:S27,1+$W$3*6)</f>
        <v>0.28641516798474603</v>
      </c>
      <c r="X27" cm="1">
        <f t="array" ref="X27">INDEX(N27:T27,1+$W$3*6)</f>
        <v>2.9951497693523531E-2</v>
      </c>
      <c r="Y27" cm="1">
        <f t="array" ref="Y27">INDEX(O27:U27,1+$W$3*6)</f>
        <v>0</v>
      </c>
      <c r="Z27" cm="1">
        <f t="array" ref="Z27">INDEX(P27:V27,1+$W$3*6)</f>
        <v>0</v>
      </c>
    </row>
    <row r="28" spans="2:26" x14ac:dyDescent="0.2">
      <c r="B28" s="8">
        <v>25</v>
      </c>
      <c r="C28" s="14">
        <v>0</v>
      </c>
      <c r="D28" s="14">
        <v>0.73970813594744922</v>
      </c>
      <c r="E28" s="14">
        <v>0.64244586489756073</v>
      </c>
      <c r="F28" s="14">
        <v>2000</v>
      </c>
      <c r="G28" s="14">
        <v>0.69726975692352733</v>
      </c>
      <c r="H28" s="14">
        <v>0.39725728410465605</v>
      </c>
      <c r="I28" s="14">
        <v>9.2006567209962087E-2</v>
      </c>
      <c r="J28" s="10">
        <v>0.82994249711276147</v>
      </c>
      <c r="L28">
        <f>IF(G28&lt;SQRT('Monte Carlo Integration'!$D$11),0,1)</f>
        <v>0</v>
      </c>
      <c r="M28">
        <f t="shared" si="0"/>
        <v>9.2006567209962087E-2</v>
      </c>
      <c r="N28">
        <f t="shared" si="1"/>
        <v>0.82994249711276147</v>
      </c>
      <c r="O28">
        <f t="shared" si="2"/>
        <v>0</v>
      </c>
      <c r="P28">
        <f t="shared" si="3"/>
        <v>0</v>
      </c>
      <c r="R28">
        <f t="shared" si="4"/>
        <v>1</v>
      </c>
      <c r="S28">
        <f t="shared" si="5"/>
        <v>0</v>
      </c>
      <c r="T28">
        <f t="shared" si="6"/>
        <v>0</v>
      </c>
      <c r="U28">
        <f t="shared" si="7"/>
        <v>9.2006567209962087E-2</v>
      </c>
      <c r="V28">
        <f t="shared" si="8"/>
        <v>0.82994249711276147</v>
      </c>
      <c r="W28" cm="1">
        <f t="array" ref="W28">INDEX(M28:S28,1+$W$3*6)</f>
        <v>0</v>
      </c>
      <c r="X28" cm="1">
        <f t="array" ref="X28">INDEX(N28:T28,1+$W$3*6)</f>
        <v>0</v>
      </c>
      <c r="Y28" cm="1">
        <f t="array" ref="Y28">INDEX(O28:U28,1+$W$3*6)</f>
        <v>9.2006567209962087E-2</v>
      </c>
      <c r="Z28" cm="1">
        <f t="array" ref="Z28">INDEX(P28:V28,1+$W$3*6)</f>
        <v>0.82994249711276147</v>
      </c>
    </row>
    <row r="29" spans="2:26" x14ac:dyDescent="0.2">
      <c r="B29" s="8">
        <v>26</v>
      </c>
      <c r="C29" s="14">
        <v>0</v>
      </c>
      <c r="D29" s="14">
        <v>0.19334782925124644</v>
      </c>
      <c r="E29" s="14">
        <v>-0.86562533316728318</v>
      </c>
      <c r="F29" s="14">
        <v>-1120</v>
      </c>
      <c r="G29" s="14">
        <v>6.8189396382519349E-2</v>
      </c>
      <c r="H29" s="14">
        <v>0.38604599247021026</v>
      </c>
      <c r="I29" s="14">
        <v>0.2563600278256275</v>
      </c>
      <c r="J29" s="10">
        <v>4.9688353924866931E-2</v>
      </c>
      <c r="L29">
        <f>IF(G29&lt;SQRT('Monte Carlo Integration'!$D$11),0,1)</f>
        <v>0</v>
      </c>
      <c r="M29">
        <f t="shared" si="0"/>
        <v>0.2563600278256275</v>
      </c>
      <c r="N29">
        <f t="shared" si="1"/>
        <v>4.9688353924866931E-2</v>
      </c>
      <c r="O29">
        <f t="shared" si="2"/>
        <v>0</v>
      </c>
      <c r="P29">
        <f t="shared" si="3"/>
        <v>0</v>
      </c>
      <c r="R29">
        <f t="shared" si="4"/>
        <v>0</v>
      </c>
      <c r="S29">
        <f t="shared" si="5"/>
        <v>0.2563600278256275</v>
      </c>
      <c r="T29">
        <f t="shared" si="6"/>
        <v>4.9688353924866931E-2</v>
      </c>
      <c r="U29">
        <f t="shared" si="7"/>
        <v>0</v>
      </c>
      <c r="V29">
        <f t="shared" si="8"/>
        <v>0</v>
      </c>
      <c r="W29" cm="1">
        <f t="array" ref="W29">INDEX(M29:S29,1+$W$3*6)</f>
        <v>0.2563600278256275</v>
      </c>
      <c r="X29" cm="1">
        <f t="array" ref="X29">INDEX(N29:T29,1+$W$3*6)</f>
        <v>4.9688353924866931E-2</v>
      </c>
      <c r="Y29" cm="1">
        <f t="array" ref="Y29">INDEX(O29:U29,1+$W$3*6)</f>
        <v>0</v>
      </c>
      <c r="Z29" cm="1">
        <f t="array" ref="Z29">INDEX(P29:V29,1+$W$3*6)</f>
        <v>0</v>
      </c>
    </row>
    <row r="30" spans="2:26" x14ac:dyDescent="0.2">
      <c r="B30" s="8">
        <v>27</v>
      </c>
      <c r="C30" s="14">
        <v>0</v>
      </c>
      <c r="D30" s="14">
        <v>0.60563492686750131</v>
      </c>
      <c r="E30" s="14">
        <v>0.2679599509016492</v>
      </c>
      <c r="F30" s="14">
        <v>1000</v>
      </c>
      <c r="G30" s="14">
        <v>0.94997194291967468</v>
      </c>
      <c r="H30" s="14">
        <v>0.31427255596763015</v>
      </c>
      <c r="I30" s="14">
        <v>0.6907331231938364</v>
      </c>
      <c r="J30" s="10">
        <v>0.6876479444036484</v>
      </c>
      <c r="L30">
        <f>IF(G30&lt;SQRT('Monte Carlo Integration'!$D$11),0,1)</f>
        <v>0</v>
      </c>
      <c r="M30">
        <f t="shared" si="0"/>
        <v>0.6907331231938364</v>
      </c>
      <c r="N30">
        <f t="shared" si="1"/>
        <v>0.6876479444036484</v>
      </c>
      <c r="O30">
        <f t="shared" si="2"/>
        <v>0</v>
      </c>
      <c r="P30">
        <f t="shared" si="3"/>
        <v>0</v>
      </c>
      <c r="R30">
        <f t="shared" si="4"/>
        <v>1</v>
      </c>
      <c r="S30">
        <f t="shared" si="5"/>
        <v>0</v>
      </c>
      <c r="T30">
        <f t="shared" si="6"/>
        <v>0</v>
      </c>
      <c r="U30">
        <f t="shared" si="7"/>
        <v>0.6907331231938364</v>
      </c>
      <c r="V30">
        <f t="shared" si="8"/>
        <v>0.6876479444036484</v>
      </c>
      <c r="W30" cm="1">
        <f t="array" ref="W30">INDEX(M30:S30,1+$W$3*6)</f>
        <v>0</v>
      </c>
      <c r="X30" cm="1">
        <f t="array" ref="X30">INDEX(N30:T30,1+$W$3*6)</f>
        <v>0</v>
      </c>
      <c r="Y30" cm="1">
        <f t="array" ref="Y30">INDEX(O30:U30,1+$W$3*6)</f>
        <v>0.6907331231938364</v>
      </c>
      <c r="Z30" cm="1">
        <f t="array" ref="Z30">INDEX(P30:V30,1+$W$3*6)</f>
        <v>0.6876479444036484</v>
      </c>
    </row>
    <row r="31" spans="2:26" x14ac:dyDescent="0.2">
      <c r="B31" s="8">
        <v>28</v>
      </c>
      <c r="C31" s="14">
        <v>0</v>
      </c>
      <c r="D31" s="14">
        <v>0.77270049335095126</v>
      </c>
      <c r="E31" s="14">
        <v>0.74776981278999832</v>
      </c>
      <c r="F31" s="14">
        <v>2000</v>
      </c>
      <c r="G31" s="14">
        <v>0.55897207727119036</v>
      </c>
      <c r="H31" s="14">
        <v>0.39735123554380325</v>
      </c>
      <c r="I31" s="14">
        <v>8.9399462374578909E-2</v>
      </c>
      <c r="J31" s="10">
        <v>0.74228014482291427</v>
      </c>
      <c r="L31">
        <f>IF(G31&lt;SQRT('Monte Carlo Integration'!$D$11),0,1)</f>
        <v>0</v>
      </c>
      <c r="M31">
        <f t="shared" si="0"/>
        <v>8.9399462374578909E-2</v>
      </c>
      <c r="N31">
        <f t="shared" si="1"/>
        <v>0.74228014482291427</v>
      </c>
      <c r="O31">
        <f t="shared" si="2"/>
        <v>0</v>
      </c>
      <c r="P31">
        <f t="shared" si="3"/>
        <v>0</v>
      </c>
      <c r="R31">
        <f t="shared" si="4"/>
        <v>1</v>
      </c>
      <c r="S31">
        <f t="shared" si="5"/>
        <v>0</v>
      </c>
      <c r="T31">
        <f t="shared" si="6"/>
        <v>0</v>
      </c>
      <c r="U31">
        <f t="shared" si="7"/>
        <v>8.9399462374578909E-2</v>
      </c>
      <c r="V31">
        <f t="shared" si="8"/>
        <v>0.74228014482291427</v>
      </c>
      <c r="W31" cm="1">
        <f t="array" ref="W31">INDEX(M31:S31,1+$W$3*6)</f>
        <v>0</v>
      </c>
      <c r="X31" cm="1">
        <f t="array" ref="X31">INDEX(N31:T31,1+$W$3*6)</f>
        <v>0</v>
      </c>
      <c r="Y31" cm="1">
        <f t="array" ref="Y31">INDEX(O31:U31,1+$W$3*6)</f>
        <v>8.9399462374578909E-2</v>
      </c>
      <c r="Z31" cm="1">
        <f t="array" ref="Z31">INDEX(P31:V31,1+$W$3*6)</f>
        <v>0.74228014482291427</v>
      </c>
    </row>
    <row r="32" spans="2:26" x14ac:dyDescent="0.2">
      <c r="B32" s="8">
        <v>29</v>
      </c>
      <c r="C32" s="14">
        <v>0</v>
      </c>
      <c r="D32" s="14">
        <v>0.49067559325633364</v>
      </c>
      <c r="E32" s="14">
        <v>-2.3374950046549259E-2</v>
      </c>
      <c r="F32" s="14">
        <v>0</v>
      </c>
      <c r="G32" s="14">
        <v>6.0347988440001249E-2</v>
      </c>
      <c r="H32" s="14">
        <v>0.39588511074812244</v>
      </c>
      <c r="I32" s="14">
        <v>0.12403790542112565</v>
      </c>
      <c r="J32" s="10">
        <v>0.21204383145647301</v>
      </c>
      <c r="L32">
        <f>IF(G32&lt;SQRT('Monte Carlo Integration'!$D$11),0,1)</f>
        <v>0</v>
      </c>
      <c r="M32">
        <f t="shared" si="0"/>
        <v>0.12403790542112565</v>
      </c>
      <c r="N32">
        <f t="shared" si="1"/>
        <v>0.21204383145647301</v>
      </c>
      <c r="O32">
        <f t="shared" si="2"/>
        <v>0</v>
      </c>
      <c r="P32">
        <f t="shared" si="3"/>
        <v>0</v>
      </c>
      <c r="R32">
        <f t="shared" si="4"/>
        <v>0</v>
      </c>
      <c r="S32">
        <f t="shared" si="5"/>
        <v>0.12403790542112565</v>
      </c>
      <c r="T32">
        <f t="shared" si="6"/>
        <v>0.21204383145647301</v>
      </c>
      <c r="U32">
        <f t="shared" si="7"/>
        <v>0</v>
      </c>
      <c r="V32">
        <f t="shared" si="8"/>
        <v>0</v>
      </c>
      <c r="W32" cm="1">
        <f t="array" ref="W32">INDEX(M32:S32,1+$W$3*6)</f>
        <v>0.12403790542112565</v>
      </c>
      <c r="X32" cm="1">
        <f t="array" ref="X32">INDEX(N32:T32,1+$W$3*6)</f>
        <v>0.21204383145647301</v>
      </c>
      <c r="Y32" cm="1">
        <f t="array" ref="Y32">INDEX(O32:U32,1+$W$3*6)</f>
        <v>0</v>
      </c>
      <c r="Z32" cm="1">
        <f t="array" ref="Z32">INDEX(P32:V32,1+$W$3*6)</f>
        <v>0</v>
      </c>
    </row>
    <row r="33" spans="2:26" x14ac:dyDescent="0.2">
      <c r="B33" s="8">
        <v>30</v>
      </c>
      <c r="C33" s="14">
        <v>0</v>
      </c>
      <c r="D33" s="14">
        <v>0.54240068469308345</v>
      </c>
      <c r="E33" s="14">
        <v>0.10648364552158462</v>
      </c>
      <c r="F33" s="14">
        <v>1000</v>
      </c>
      <c r="G33" s="14">
        <v>0.77546455100733902</v>
      </c>
      <c r="H33" s="14">
        <v>0.38216138464520394</v>
      </c>
      <c r="I33" s="14">
        <v>0.2931680524689928</v>
      </c>
      <c r="J33" s="10">
        <v>0.83037163006624748</v>
      </c>
      <c r="L33">
        <f>IF(G33&lt;SQRT('Monte Carlo Integration'!$D$11),0,1)</f>
        <v>0</v>
      </c>
      <c r="M33">
        <f t="shared" si="0"/>
        <v>0.2931680524689928</v>
      </c>
      <c r="N33">
        <f t="shared" si="1"/>
        <v>0.83037163006624748</v>
      </c>
      <c r="O33">
        <f t="shared" si="2"/>
        <v>0</v>
      </c>
      <c r="P33">
        <f t="shared" si="3"/>
        <v>0</v>
      </c>
      <c r="R33">
        <f t="shared" si="4"/>
        <v>1</v>
      </c>
      <c r="S33">
        <f t="shared" si="5"/>
        <v>0</v>
      </c>
      <c r="T33">
        <f t="shared" si="6"/>
        <v>0</v>
      </c>
      <c r="U33">
        <f t="shared" si="7"/>
        <v>0.2931680524689928</v>
      </c>
      <c r="V33">
        <f t="shared" si="8"/>
        <v>0.83037163006624748</v>
      </c>
      <c r="W33" cm="1">
        <f t="array" ref="W33">INDEX(M33:S33,1+$W$3*6)</f>
        <v>0</v>
      </c>
      <c r="X33" cm="1">
        <f t="array" ref="X33">INDEX(N33:T33,1+$W$3*6)</f>
        <v>0</v>
      </c>
      <c r="Y33" cm="1">
        <f t="array" ref="Y33">INDEX(O33:U33,1+$W$3*6)</f>
        <v>0.2931680524689928</v>
      </c>
      <c r="Z33" cm="1">
        <f t="array" ref="Z33">INDEX(P33:V33,1+$W$3*6)</f>
        <v>0.83037163006624748</v>
      </c>
    </row>
    <row r="34" spans="2:26" x14ac:dyDescent="0.2">
      <c r="B34" s="8">
        <v>31</v>
      </c>
      <c r="C34" s="14">
        <v>0</v>
      </c>
      <c r="D34" s="14">
        <v>0.59587199804180857</v>
      </c>
      <c r="E34" s="14">
        <v>0.2426765125215736</v>
      </c>
      <c r="F34" s="14">
        <v>1000</v>
      </c>
      <c r="G34" s="14">
        <v>0.58025116795431519</v>
      </c>
      <c r="H34" s="14">
        <v>0.33528026921677223</v>
      </c>
      <c r="I34" s="14">
        <v>0.58966081640201662</v>
      </c>
      <c r="J34" s="10">
        <v>0.48223571990720726</v>
      </c>
      <c r="L34">
        <f>IF(G34&lt;SQRT('Monte Carlo Integration'!$D$11),0,1)</f>
        <v>0</v>
      </c>
      <c r="M34">
        <f t="shared" si="0"/>
        <v>0.58966081640201662</v>
      </c>
      <c r="N34">
        <f t="shared" si="1"/>
        <v>0.48223571990720726</v>
      </c>
      <c r="O34">
        <f t="shared" si="2"/>
        <v>0</v>
      </c>
      <c r="P34">
        <f t="shared" si="3"/>
        <v>0</v>
      </c>
      <c r="R34">
        <f t="shared" si="4"/>
        <v>1</v>
      </c>
      <c r="S34">
        <f t="shared" si="5"/>
        <v>0</v>
      </c>
      <c r="T34">
        <f t="shared" si="6"/>
        <v>0</v>
      </c>
      <c r="U34">
        <f t="shared" si="7"/>
        <v>0.58966081640201662</v>
      </c>
      <c r="V34">
        <f t="shared" si="8"/>
        <v>0.48223571990720726</v>
      </c>
      <c r="W34" cm="1">
        <f t="array" ref="W34">INDEX(M34:S34,1+$W$3*6)</f>
        <v>0</v>
      </c>
      <c r="X34" cm="1">
        <f t="array" ref="X34">INDEX(N34:T34,1+$W$3*6)</f>
        <v>0</v>
      </c>
      <c r="Y34" cm="1">
        <f t="array" ref="Y34">INDEX(O34:U34,1+$W$3*6)</f>
        <v>0.58966081640201662</v>
      </c>
      <c r="Z34" cm="1">
        <f t="array" ref="Z34">INDEX(P34:V34,1+$W$3*6)</f>
        <v>0.48223571990720726</v>
      </c>
    </row>
    <row r="35" spans="2:26" x14ac:dyDescent="0.2">
      <c r="B35" s="8">
        <v>32</v>
      </c>
      <c r="C35" s="14">
        <v>0</v>
      </c>
      <c r="D35" s="14">
        <v>0.60193664492198107</v>
      </c>
      <c r="E35" s="14">
        <v>0.25836307643723527</v>
      </c>
      <c r="F35" s="14">
        <v>1000</v>
      </c>
      <c r="G35" s="14">
        <v>0.3003811720678321</v>
      </c>
      <c r="H35" s="14">
        <v>0.3981883185690393</v>
      </c>
      <c r="I35" s="14">
        <v>6.1509188991742764E-2</v>
      </c>
      <c r="J35" s="10">
        <v>0.54460792478388542</v>
      </c>
      <c r="L35">
        <f>IF(G35&lt;SQRT('Monte Carlo Integration'!$D$11),0,1)</f>
        <v>0</v>
      </c>
      <c r="M35">
        <f t="shared" si="0"/>
        <v>6.1509188991742764E-2</v>
      </c>
      <c r="N35">
        <f t="shared" si="1"/>
        <v>0.54460792478388542</v>
      </c>
      <c r="O35">
        <f t="shared" si="2"/>
        <v>0</v>
      </c>
      <c r="P35">
        <f t="shared" si="3"/>
        <v>0</v>
      </c>
      <c r="R35">
        <f t="shared" si="4"/>
        <v>1</v>
      </c>
      <c r="S35">
        <f t="shared" si="5"/>
        <v>0</v>
      </c>
      <c r="T35">
        <f t="shared" si="6"/>
        <v>0</v>
      </c>
      <c r="U35">
        <f t="shared" si="7"/>
        <v>6.1509188991742764E-2</v>
      </c>
      <c r="V35">
        <f t="shared" si="8"/>
        <v>0.54460792478388542</v>
      </c>
      <c r="W35" cm="1">
        <f t="array" ref="W35">INDEX(M35:S35,1+$W$3*6)</f>
        <v>0</v>
      </c>
      <c r="X35" cm="1">
        <f t="array" ref="X35">INDEX(N35:T35,1+$W$3*6)</f>
        <v>0</v>
      </c>
      <c r="Y35" cm="1">
        <f t="array" ref="Y35">INDEX(O35:U35,1+$W$3*6)</f>
        <v>6.1509188991742764E-2</v>
      </c>
      <c r="Z35" cm="1">
        <f t="array" ref="Z35">INDEX(P35:V35,1+$W$3*6)</f>
        <v>0.54460792478388542</v>
      </c>
    </row>
    <row r="36" spans="2:26" x14ac:dyDescent="0.2">
      <c r="B36" s="8">
        <v>33</v>
      </c>
      <c r="C36" s="14">
        <v>0</v>
      </c>
      <c r="D36" s="14">
        <v>0.61800631606858514</v>
      </c>
      <c r="E36" s="14">
        <v>0.30024882132714265</v>
      </c>
      <c r="F36" s="14">
        <v>1000</v>
      </c>
      <c r="G36" s="14">
        <v>0.81247812152629628</v>
      </c>
      <c r="H36" s="14">
        <v>0.26578955268880605</v>
      </c>
      <c r="I36" s="14">
        <v>0.9012346036737946</v>
      </c>
      <c r="J36" s="10">
        <v>1.5947120970090441E-2</v>
      </c>
      <c r="L36">
        <f>IF(G36&lt;SQRT('Monte Carlo Integration'!$D$11),0,1)</f>
        <v>0</v>
      </c>
      <c r="M36">
        <f t="shared" si="0"/>
        <v>0.9012346036737946</v>
      </c>
      <c r="N36">
        <f t="shared" si="1"/>
        <v>1.5947120970090441E-2</v>
      </c>
      <c r="O36">
        <f t="shared" si="2"/>
        <v>0</v>
      </c>
      <c r="P36">
        <f t="shared" si="3"/>
        <v>0</v>
      </c>
      <c r="R36">
        <f t="shared" si="4"/>
        <v>0</v>
      </c>
      <c r="S36">
        <f t="shared" si="5"/>
        <v>0.9012346036737946</v>
      </c>
      <c r="T36">
        <f t="shared" si="6"/>
        <v>1.5947120970090441E-2</v>
      </c>
      <c r="U36">
        <f t="shared" si="7"/>
        <v>0</v>
      </c>
      <c r="V36">
        <f t="shared" si="8"/>
        <v>0</v>
      </c>
      <c r="W36" cm="1">
        <f t="array" ref="W36">INDEX(M36:S36,1+$W$3*6)</f>
        <v>0.9012346036737946</v>
      </c>
      <c r="X36" cm="1">
        <f t="array" ref="X36">INDEX(N36:T36,1+$W$3*6)</f>
        <v>1.5947120970090441E-2</v>
      </c>
      <c r="Y36" cm="1">
        <f t="array" ref="Y36">INDEX(O36:U36,1+$W$3*6)</f>
        <v>0</v>
      </c>
      <c r="Z36" cm="1">
        <f t="array" ref="Z36">INDEX(P36:V36,1+$W$3*6)</f>
        <v>0</v>
      </c>
    </row>
    <row r="37" spans="2:26" x14ac:dyDescent="0.2">
      <c r="B37" s="8">
        <v>34</v>
      </c>
      <c r="C37" s="14">
        <v>0</v>
      </c>
      <c r="D37" s="14">
        <v>0.1595608772055995</v>
      </c>
      <c r="E37" s="14">
        <v>-0.99626428008532464</v>
      </c>
      <c r="F37" s="14">
        <v>-2240</v>
      </c>
      <c r="G37" s="14">
        <v>1.5178094210720121</v>
      </c>
      <c r="H37" s="14">
        <v>0.27870865307657339</v>
      </c>
      <c r="I37" s="14">
        <v>0.84693537389251183</v>
      </c>
      <c r="J37" s="10">
        <v>0.89471218473963077</v>
      </c>
      <c r="L37">
        <f>IF(G37&lt;SQRT('Monte Carlo Integration'!$D$11),0,1)</f>
        <v>1</v>
      </c>
      <c r="M37">
        <f t="shared" si="0"/>
        <v>0</v>
      </c>
      <c r="N37">
        <f t="shared" si="1"/>
        <v>0</v>
      </c>
      <c r="O37">
        <f t="shared" si="2"/>
        <v>0.84693537389251183</v>
      </c>
      <c r="P37">
        <f t="shared" si="3"/>
        <v>0.89471218473963077</v>
      </c>
      <c r="R37">
        <f t="shared" si="4"/>
        <v>1</v>
      </c>
      <c r="S37">
        <f t="shared" si="5"/>
        <v>0</v>
      </c>
      <c r="T37">
        <f t="shared" si="6"/>
        <v>0</v>
      </c>
      <c r="U37">
        <f t="shared" si="7"/>
        <v>0.84693537389251183</v>
      </c>
      <c r="V37">
        <f t="shared" si="8"/>
        <v>0.89471218473963077</v>
      </c>
      <c r="W37" cm="1">
        <f t="array" ref="W37">INDEX(M37:S37,1+$W$3*6)</f>
        <v>0</v>
      </c>
      <c r="X37" cm="1">
        <f t="array" ref="X37">INDEX(N37:T37,1+$W$3*6)</f>
        <v>0</v>
      </c>
      <c r="Y37" cm="1">
        <f t="array" ref="Y37">INDEX(O37:U37,1+$W$3*6)</f>
        <v>0.84693537389251183</v>
      </c>
      <c r="Z37" cm="1">
        <f t="array" ref="Z37">INDEX(P37:V37,1+$W$3*6)</f>
        <v>0.89471218473963077</v>
      </c>
    </row>
    <row r="38" spans="2:26" x14ac:dyDescent="0.2">
      <c r="B38" s="8">
        <v>35</v>
      </c>
      <c r="C38" s="14">
        <v>0</v>
      </c>
      <c r="D38" s="14">
        <v>0.87938975420752064</v>
      </c>
      <c r="E38" s="14">
        <v>1.1719416302221448</v>
      </c>
      <c r="F38" s="14">
        <v>3000</v>
      </c>
      <c r="G38" s="14">
        <v>0.82691161615900921</v>
      </c>
      <c r="H38" s="14">
        <v>0.26812312585797515</v>
      </c>
      <c r="I38" s="14">
        <v>0.89148241253173088</v>
      </c>
      <c r="J38" s="10">
        <v>0.17936199236631487</v>
      </c>
      <c r="L38">
        <f>IF(G38&lt;SQRT('Monte Carlo Integration'!$D$11),0,1)</f>
        <v>0</v>
      </c>
      <c r="M38">
        <f t="shared" si="0"/>
        <v>0.89148241253173088</v>
      </c>
      <c r="N38">
        <f t="shared" si="1"/>
        <v>0.17936199236631487</v>
      </c>
      <c r="O38">
        <f t="shared" si="2"/>
        <v>0</v>
      </c>
      <c r="P38">
        <f t="shared" si="3"/>
        <v>0</v>
      </c>
      <c r="R38">
        <f t="shared" si="4"/>
        <v>0</v>
      </c>
      <c r="S38">
        <f t="shared" si="5"/>
        <v>0.89148241253173088</v>
      </c>
      <c r="T38">
        <f t="shared" si="6"/>
        <v>0.17936199236631487</v>
      </c>
      <c r="U38">
        <f t="shared" si="7"/>
        <v>0</v>
      </c>
      <c r="V38">
        <f t="shared" si="8"/>
        <v>0</v>
      </c>
      <c r="W38" cm="1">
        <f t="array" ref="W38">INDEX(M38:S38,1+$W$3*6)</f>
        <v>0.89148241253173088</v>
      </c>
      <c r="X38" cm="1">
        <f t="array" ref="X38">INDEX(N38:T38,1+$W$3*6)</f>
        <v>0.17936199236631487</v>
      </c>
      <c r="Y38" cm="1">
        <f t="array" ref="Y38">INDEX(O38:U38,1+$W$3*6)</f>
        <v>0</v>
      </c>
      <c r="Z38" cm="1">
        <f t="array" ref="Z38">INDEX(P38:V38,1+$W$3*6)</f>
        <v>0</v>
      </c>
    </row>
    <row r="39" spans="2:26" x14ac:dyDescent="0.2">
      <c r="B39" s="8">
        <v>36</v>
      </c>
      <c r="C39" s="14">
        <v>0</v>
      </c>
      <c r="D39" s="14">
        <v>0.34706248801530454</v>
      </c>
      <c r="E39" s="14">
        <v>-0.39326336142072504</v>
      </c>
      <c r="F39" s="14">
        <v>0</v>
      </c>
      <c r="G39" s="14">
        <v>0.85801347733613365</v>
      </c>
      <c r="H39" s="14">
        <v>0.37873266050802984</v>
      </c>
      <c r="I39" s="14">
        <v>0.32244742467182103</v>
      </c>
      <c r="J39" s="10">
        <v>0.86835542012395128</v>
      </c>
      <c r="L39">
        <f>IF(G39&lt;SQRT('Monte Carlo Integration'!$D$11),0,1)</f>
        <v>0</v>
      </c>
      <c r="M39">
        <f t="shared" si="0"/>
        <v>0.32244742467182103</v>
      </c>
      <c r="N39">
        <f t="shared" si="1"/>
        <v>0.86835542012395128</v>
      </c>
      <c r="O39">
        <f t="shared" si="2"/>
        <v>0</v>
      </c>
      <c r="P39">
        <f t="shared" si="3"/>
        <v>0</v>
      </c>
      <c r="R39">
        <f t="shared" si="4"/>
        <v>1</v>
      </c>
      <c r="S39">
        <f t="shared" si="5"/>
        <v>0</v>
      </c>
      <c r="T39">
        <f t="shared" si="6"/>
        <v>0</v>
      </c>
      <c r="U39">
        <f t="shared" si="7"/>
        <v>0.32244742467182103</v>
      </c>
      <c r="V39">
        <f t="shared" si="8"/>
        <v>0.86835542012395128</v>
      </c>
      <c r="W39" cm="1">
        <f t="array" ref="W39">INDEX(M39:S39,1+$W$3*6)</f>
        <v>0</v>
      </c>
      <c r="X39" cm="1">
        <f t="array" ref="X39">INDEX(N39:T39,1+$W$3*6)</f>
        <v>0</v>
      </c>
      <c r="Y39" cm="1">
        <f t="array" ref="Y39">INDEX(O39:U39,1+$W$3*6)</f>
        <v>0.32244742467182103</v>
      </c>
      <c r="Z39" cm="1">
        <f t="array" ref="Z39">INDEX(P39:V39,1+$W$3*6)</f>
        <v>0.86835542012395128</v>
      </c>
    </row>
    <row r="40" spans="2:26" x14ac:dyDescent="0.2">
      <c r="B40" s="8">
        <v>37</v>
      </c>
      <c r="C40" s="14">
        <v>0</v>
      </c>
      <c r="D40" s="14">
        <v>0.20122151528542001</v>
      </c>
      <c r="E40" s="14">
        <v>-0.83726606328457653</v>
      </c>
      <c r="F40" s="14">
        <v>-1120</v>
      </c>
      <c r="G40" s="14">
        <v>1.6498313182521869</v>
      </c>
      <c r="H40" s="14">
        <v>0.27722969573964823</v>
      </c>
      <c r="I40" s="14">
        <v>0.85319441713075828</v>
      </c>
      <c r="J40" s="10">
        <v>0.96015134475200969</v>
      </c>
      <c r="L40">
        <f>IF(G40&lt;SQRT('Monte Carlo Integration'!$D$11),0,1)</f>
        <v>1</v>
      </c>
      <c r="M40">
        <f t="shared" si="0"/>
        <v>0</v>
      </c>
      <c r="N40">
        <f t="shared" si="1"/>
        <v>0</v>
      </c>
      <c r="O40">
        <f t="shared" si="2"/>
        <v>0.85319441713075828</v>
      </c>
      <c r="P40">
        <f t="shared" si="3"/>
        <v>0.96015134475200969</v>
      </c>
      <c r="R40">
        <f t="shared" si="4"/>
        <v>1</v>
      </c>
      <c r="S40">
        <f t="shared" si="5"/>
        <v>0</v>
      </c>
      <c r="T40">
        <f t="shared" si="6"/>
        <v>0</v>
      </c>
      <c r="U40">
        <f t="shared" si="7"/>
        <v>0.85319441713075828</v>
      </c>
      <c r="V40">
        <f t="shared" si="8"/>
        <v>0.96015134475200969</v>
      </c>
      <c r="W40" cm="1">
        <f t="array" ref="W40">INDEX(M40:S40,1+$W$3*6)</f>
        <v>0</v>
      </c>
      <c r="X40" cm="1">
        <f t="array" ref="X40">INDEX(N40:T40,1+$W$3*6)</f>
        <v>0</v>
      </c>
      <c r="Y40" cm="1">
        <f t="array" ref="Y40">INDEX(O40:U40,1+$W$3*6)</f>
        <v>0.85319441713075828</v>
      </c>
      <c r="Z40" cm="1">
        <f t="array" ref="Z40">INDEX(P40:V40,1+$W$3*6)</f>
        <v>0.96015134475200969</v>
      </c>
    </row>
    <row r="41" spans="2:26" x14ac:dyDescent="0.2">
      <c r="B41" s="8">
        <v>38</v>
      </c>
      <c r="C41" s="14">
        <v>0</v>
      </c>
      <c r="D41" s="14">
        <v>0.25406108785144105</v>
      </c>
      <c r="E41" s="14">
        <v>-0.66176447651297343</v>
      </c>
      <c r="F41" s="14">
        <v>-1120</v>
      </c>
      <c r="G41" s="14">
        <v>0.96379660571899994</v>
      </c>
      <c r="H41" s="14">
        <v>0.35865881965524943</v>
      </c>
      <c r="I41" s="14">
        <v>0.461400416661706</v>
      </c>
      <c r="J41" s="10">
        <v>0.86654847598008278</v>
      </c>
      <c r="L41">
        <f>IF(G41&lt;SQRT('Monte Carlo Integration'!$D$11),0,1)</f>
        <v>0</v>
      </c>
      <c r="M41">
        <f t="shared" si="0"/>
        <v>0.461400416661706</v>
      </c>
      <c r="N41">
        <f t="shared" si="1"/>
        <v>0.86654847598008278</v>
      </c>
      <c r="O41">
        <f t="shared" si="2"/>
        <v>0</v>
      </c>
      <c r="P41">
        <f t="shared" si="3"/>
        <v>0</v>
      </c>
      <c r="R41">
        <f t="shared" si="4"/>
        <v>1</v>
      </c>
      <c r="S41">
        <f t="shared" si="5"/>
        <v>0</v>
      </c>
      <c r="T41">
        <f t="shared" si="6"/>
        <v>0</v>
      </c>
      <c r="U41">
        <f t="shared" si="7"/>
        <v>0.461400416661706</v>
      </c>
      <c r="V41">
        <f t="shared" si="8"/>
        <v>0.86654847598008278</v>
      </c>
      <c r="W41" cm="1">
        <f t="array" ref="W41">INDEX(M41:S41,1+$W$3*6)</f>
        <v>0</v>
      </c>
      <c r="X41" cm="1">
        <f t="array" ref="X41">INDEX(N41:T41,1+$W$3*6)</f>
        <v>0</v>
      </c>
      <c r="Y41" cm="1">
        <f t="array" ref="Y41">INDEX(O41:U41,1+$W$3*6)</f>
        <v>0.461400416661706</v>
      </c>
      <c r="Z41" cm="1">
        <f t="array" ref="Z41">INDEX(P41:V41,1+$W$3*6)</f>
        <v>0.86654847598008278</v>
      </c>
    </row>
    <row r="42" spans="2:26" x14ac:dyDescent="0.2">
      <c r="B42" s="8">
        <v>39</v>
      </c>
      <c r="C42" s="14">
        <v>0</v>
      </c>
      <c r="D42" s="14">
        <v>0.3017122702681051</v>
      </c>
      <c r="E42" s="14">
        <v>-0.51948217415167586</v>
      </c>
      <c r="F42" s="14">
        <v>-1120</v>
      </c>
      <c r="G42" s="14">
        <v>1.9590161531382527E-2</v>
      </c>
      <c r="H42" s="14">
        <v>0.39505526112185718</v>
      </c>
      <c r="I42" s="14">
        <v>0.1399363361485006</v>
      </c>
      <c r="J42" s="10">
        <v>2.8254834482564981E-3</v>
      </c>
      <c r="L42">
        <f>IF(G42&lt;SQRT('Monte Carlo Integration'!$D$11),0,1)</f>
        <v>0</v>
      </c>
      <c r="M42">
        <f t="shared" si="0"/>
        <v>0.1399363361485006</v>
      </c>
      <c r="N42">
        <f t="shared" si="1"/>
        <v>2.8254834482564981E-3</v>
      </c>
      <c r="O42">
        <f t="shared" si="2"/>
        <v>0</v>
      </c>
      <c r="P42">
        <f t="shared" si="3"/>
        <v>0</v>
      </c>
      <c r="R42">
        <f t="shared" si="4"/>
        <v>0</v>
      </c>
      <c r="S42">
        <f t="shared" si="5"/>
        <v>0.1399363361485006</v>
      </c>
      <c r="T42">
        <f t="shared" si="6"/>
        <v>2.8254834482564981E-3</v>
      </c>
      <c r="U42">
        <f t="shared" si="7"/>
        <v>0</v>
      </c>
      <c r="V42">
        <f t="shared" si="8"/>
        <v>0</v>
      </c>
      <c r="W42" cm="1">
        <f t="array" ref="W42">INDEX(M42:S42,1+$W$3*6)</f>
        <v>0.1399363361485006</v>
      </c>
      <c r="X42" cm="1">
        <f t="array" ref="X42">INDEX(N42:T42,1+$W$3*6)</f>
        <v>2.8254834482564981E-3</v>
      </c>
      <c r="Y42" cm="1">
        <f t="array" ref="Y42">INDEX(O42:U42,1+$W$3*6)</f>
        <v>0</v>
      </c>
      <c r="Z42" cm="1">
        <f t="array" ref="Z42">INDEX(P42:V42,1+$W$3*6)</f>
        <v>0</v>
      </c>
    </row>
    <row r="43" spans="2:26" x14ac:dyDescent="0.2">
      <c r="B43" s="8">
        <v>40</v>
      </c>
      <c r="C43" s="14">
        <v>0</v>
      </c>
      <c r="D43" s="14">
        <v>0.14030612709014961</v>
      </c>
      <c r="E43" s="14">
        <v>-1.0789449832631806</v>
      </c>
      <c r="F43" s="14">
        <v>-2240</v>
      </c>
      <c r="G43" s="14">
        <v>1.4466572358149354</v>
      </c>
      <c r="H43" s="14">
        <v>0.27046508882356579</v>
      </c>
      <c r="I43" s="14">
        <v>0.88167308847497827</v>
      </c>
      <c r="J43" s="10">
        <v>0.81811356233345045</v>
      </c>
      <c r="L43">
        <f>IF(G43&lt;SQRT('Monte Carlo Integration'!$D$11),0,1)</f>
        <v>1</v>
      </c>
      <c r="M43">
        <f t="shared" si="0"/>
        <v>0</v>
      </c>
      <c r="N43">
        <f t="shared" si="1"/>
        <v>0</v>
      </c>
      <c r="O43">
        <f t="shared" si="2"/>
        <v>0.88167308847497827</v>
      </c>
      <c r="P43">
        <f t="shared" si="3"/>
        <v>0.81811356233345045</v>
      </c>
      <c r="R43">
        <f t="shared" si="4"/>
        <v>1</v>
      </c>
      <c r="S43">
        <f t="shared" si="5"/>
        <v>0</v>
      </c>
      <c r="T43">
        <f t="shared" si="6"/>
        <v>0</v>
      </c>
      <c r="U43">
        <f t="shared" si="7"/>
        <v>0.88167308847497827</v>
      </c>
      <c r="V43">
        <f t="shared" si="8"/>
        <v>0.81811356233345045</v>
      </c>
      <c r="W43" cm="1">
        <f t="array" ref="W43">INDEX(M43:S43,1+$W$3*6)</f>
        <v>0</v>
      </c>
      <c r="X43" cm="1">
        <f t="array" ref="X43">INDEX(N43:T43,1+$W$3*6)</f>
        <v>0</v>
      </c>
      <c r="Y43" cm="1">
        <f t="array" ref="Y43">INDEX(O43:U43,1+$W$3*6)</f>
        <v>0.88167308847497827</v>
      </c>
      <c r="Z43" cm="1">
        <f t="array" ref="Z43">INDEX(P43:V43,1+$W$3*6)</f>
        <v>0.81811356233345045</v>
      </c>
    </row>
    <row r="44" spans="2:26" x14ac:dyDescent="0.2">
      <c r="B44" s="8">
        <v>41</v>
      </c>
      <c r="C44" s="14">
        <v>0</v>
      </c>
      <c r="D44" s="14">
        <v>0.56597372287231207</v>
      </c>
      <c r="E44" s="14">
        <v>0.16613265754131828</v>
      </c>
      <c r="F44" s="14">
        <v>1000</v>
      </c>
      <c r="G44" s="14">
        <v>0.51186486123986208</v>
      </c>
      <c r="H44" s="14">
        <v>0.31670449052734972</v>
      </c>
      <c r="I44" s="14">
        <v>0.67948158652497526</v>
      </c>
      <c r="J44" s="10">
        <v>0.22398579154349202</v>
      </c>
      <c r="L44">
        <f>IF(G44&lt;SQRT('Monte Carlo Integration'!$D$11),0,1)</f>
        <v>0</v>
      </c>
      <c r="M44">
        <f t="shared" si="0"/>
        <v>0.67948158652497526</v>
      </c>
      <c r="N44">
        <f t="shared" si="1"/>
        <v>0.22398579154349202</v>
      </c>
      <c r="O44">
        <f t="shared" si="2"/>
        <v>0</v>
      </c>
      <c r="P44">
        <f t="shared" si="3"/>
        <v>0</v>
      </c>
      <c r="R44">
        <f t="shared" si="4"/>
        <v>0</v>
      </c>
      <c r="S44">
        <f t="shared" si="5"/>
        <v>0.67948158652497526</v>
      </c>
      <c r="T44">
        <f t="shared" si="6"/>
        <v>0.22398579154349202</v>
      </c>
      <c r="U44">
        <f t="shared" si="7"/>
        <v>0</v>
      </c>
      <c r="V44">
        <f t="shared" si="8"/>
        <v>0</v>
      </c>
      <c r="W44" cm="1">
        <f t="array" ref="W44">INDEX(M44:S44,1+$W$3*6)</f>
        <v>0.67948158652497526</v>
      </c>
      <c r="X44" cm="1">
        <f t="array" ref="X44">INDEX(N44:T44,1+$W$3*6)</f>
        <v>0.22398579154349202</v>
      </c>
      <c r="Y44" cm="1">
        <f t="array" ref="Y44">INDEX(O44:U44,1+$W$3*6)</f>
        <v>0</v>
      </c>
      <c r="Z44" cm="1">
        <f t="array" ref="Z44">INDEX(P44:V44,1+$W$3*6)</f>
        <v>0</v>
      </c>
    </row>
    <row r="45" spans="2:26" x14ac:dyDescent="0.2">
      <c r="B45" s="8">
        <v>42</v>
      </c>
      <c r="C45" s="14">
        <v>0</v>
      </c>
      <c r="D45" s="14">
        <v>0.36379389272248086</v>
      </c>
      <c r="E45" s="14">
        <v>-0.34833610017476541</v>
      </c>
      <c r="F45" s="14">
        <v>0</v>
      </c>
      <c r="G45" s="14">
        <v>0.32483856852908355</v>
      </c>
      <c r="H45" s="14">
        <v>0.34735812066552013</v>
      </c>
      <c r="I45" s="14">
        <v>0.52623274318232793</v>
      </c>
      <c r="J45" s="10">
        <v>0.21890104735218968</v>
      </c>
      <c r="L45">
        <f>IF(G45&lt;SQRT('Monte Carlo Integration'!$D$11),0,1)</f>
        <v>0</v>
      </c>
      <c r="M45">
        <f t="shared" si="0"/>
        <v>0.52623274318232793</v>
      </c>
      <c r="N45">
        <f t="shared" si="1"/>
        <v>0.21890104735218968</v>
      </c>
      <c r="O45">
        <f t="shared" si="2"/>
        <v>0</v>
      </c>
      <c r="P45">
        <f t="shared" si="3"/>
        <v>0</v>
      </c>
      <c r="R45">
        <f t="shared" si="4"/>
        <v>0</v>
      </c>
      <c r="S45">
        <f t="shared" si="5"/>
        <v>0.52623274318232793</v>
      </c>
      <c r="T45">
        <f t="shared" si="6"/>
        <v>0.21890104735218968</v>
      </c>
      <c r="U45">
        <f t="shared" si="7"/>
        <v>0</v>
      </c>
      <c r="V45">
        <f t="shared" si="8"/>
        <v>0</v>
      </c>
      <c r="W45" cm="1">
        <f t="array" ref="W45">INDEX(M45:S45,1+$W$3*6)</f>
        <v>0.52623274318232793</v>
      </c>
      <c r="X45" cm="1">
        <f t="array" ref="X45">INDEX(N45:T45,1+$W$3*6)</f>
        <v>0.21890104735218968</v>
      </c>
      <c r="Y45" cm="1">
        <f t="array" ref="Y45">INDEX(O45:U45,1+$W$3*6)</f>
        <v>0</v>
      </c>
      <c r="Z45" cm="1">
        <f t="array" ref="Z45">INDEX(P45:V45,1+$W$3*6)</f>
        <v>0</v>
      </c>
    </row>
    <row r="46" spans="2:26" x14ac:dyDescent="0.2">
      <c r="B46" s="8">
        <v>43</v>
      </c>
      <c r="C46" s="14">
        <v>0</v>
      </c>
      <c r="D46" s="14">
        <v>0.78128943977937537</v>
      </c>
      <c r="E46" s="14">
        <v>0.77655540530576561</v>
      </c>
      <c r="F46" s="14">
        <v>2000</v>
      </c>
      <c r="G46" s="14">
        <v>0.81416780954299539</v>
      </c>
      <c r="H46" s="14">
        <v>0.36605671289640745</v>
      </c>
      <c r="I46" s="14">
        <v>0.41479747133087247</v>
      </c>
      <c r="J46" s="10">
        <v>0.80131820603335191</v>
      </c>
      <c r="L46">
        <f>IF(G46&lt;SQRT('Monte Carlo Integration'!$D$11),0,1)</f>
        <v>0</v>
      </c>
      <c r="M46">
        <f t="shared" si="0"/>
        <v>0.41479747133087247</v>
      </c>
      <c r="N46">
        <f t="shared" si="1"/>
        <v>0.80131820603335191</v>
      </c>
      <c r="O46">
        <f t="shared" si="2"/>
        <v>0</v>
      </c>
      <c r="P46">
        <f t="shared" si="3"/>
        <v>0</v>
      </c>
      <c r="R46">
        <f t="shared" si="4"/>
        <v>1</v>
      </c>
      <c r="S46">
        <f t="shared" si="5"/>
        <v>0</v>
      </c>
      <c r="T46">
        <f t="shared" si="6"/>
        <v>0</v>
      </c>
      <c r="U46">
        <f t="shared" si="7"/>
        <v>0.41479747133087247</v>
      </c>
      <c r="V46">
        <f t="shared" si="8"/>
        <v>0.80131820603335191</v>
      </c>
      <c r="W46" cm="1">
        <f t="array" ref="W46">INDEX(M46:S46,1+$W$3*6)</f>
        <v>0</v>
      </c>
      <c r="X46" cm="1">
        <f t="array" ref="X46">INDEX(N46:T46,1+$W$3*6)</f>
        <v>0</v>
      </c>
      <c r="Y46" cm="1">
        <f t="array" ref="Y46">INDEX(O46:U46,1+$W$3*6)</f>
        <v>0.41479747133087247</v>
      </c>
      <c r="Z46" cm="1">
        <f t="array" ref="Z46">INDEX(P46:V46,1+$W$3*6)</f>
        <v>0.80131820603335191</v>
      </c>
    </row>
    <row r="47" spans="2:26" x14ac:dyDescent="0.2">
      <c r="B47" s="8">
        <v>44</v>
      </c>
      <c r="C47" s="14">
        <v>0</v>
      </c>
      <c r="D47" s="14">
        <v>2.1774249394319135E-2</v>
      </c>
      <c r="E47" s="14">
        <v>-2.0184107686823869</v>
      </c>
      <c r="F47" s="14">
        <v>-2240</v>
      </c>
      <c r="G47" s="14">
        <v>1.0545861718834677</v>
      </c>
      <c r="H47" s="14">
        <v>0.37678659476561449</v>
      </c>
      <c r="I47" s="14">
        <v>0.3380466838544452</v>
      </c>
      <c r="J47" s="10">
        <v>0.96969614386078717</v>
      </c>
      <c r="L47">
        <f>IF(G47&lt;SQRT('Monte Carlo Integration'!$D$11),0,1)</f>
        <v>1</v>
      </c>
      <c r="M47">
        <f t="shared" si="0"/>
        <v>0</v>
      </c>
      <c r="N47">
        <f t="shared" si="1"/>
        <v>0</v>
      </c>
      <c r="O47">
        <f t="shared" si="2"/>
        <v>0.3380466838544452</v>
      </c>
      <c r="P47">
        <f t="shared" si="3"/>
        <v>0.96969614386078717</v>
      </c>
      <c r="R47">
        <f t="shared" si="4"/>
        <v>1</v>
      </c>
      <c r="S47">
        <f t="shared" si="5"/>
        <v>0</v>
      </c>
      <c r="T47">
        <f t="shared" si="6"/>
        <v>0</v>
      </c>
      <c r="U47">
        <f t="shared" si="7"/>
        <v>0.3380466838544452</v>
      </c>
      <c r="V47">
        <f t="shared" si="8"/>
        <v>0.96969614386078717</v>
      </c>
      <c r="W47" cm="1">
        <f t="array" ref="W47">INDEX(M47:S47,1+$W$3*6)</f>
        <v>0</v>
      </c>
      <c r="X47" cm="1">
        <f t="array" ref="X47">INDEX(N47:T47,1+$W$3*6)</f>
        <v>0</v>
      </c>
      <c r="Y47" cm="1">
        <f t="array" ref="Y47">INDEX(O47:U47,1+$W$3*6)</f>
        <v>0.3380466838544452</v>
      </c>
      <c r="Z47" cm="1">
        <f t="array" ref="Z47">INDEX(P47:V47,1+$W$3*6)</f>
        <v>0.96969614386078717</v>
      </c>
    </row>
    <row r="48" spans="2:26" x14ac:dyDescent="0.2">
      <c r="B48" s="8">
        <v>45</v>
      </c>
      <c r="C48" s="14">
        <v>0</v>
      </c>
      <c r="D48" s="14">
        <v>0.89243161556889838</v>
      </c>
      <c r="E48" s="14">
        <v>1.2395638221762668</v>
      </c>
      <c r="F48" s="14">
        <v>3000</v>
      </c>
      <c r="G48" s="14">
        <v>0.32490802637277372</v>
      </c>
      <c r="H48" s="14">
        <v>0.38264176454367343</v>
      </c>
      <c r="I48" s="14">
        <v>0.28885129363688233</v>
      </c>
      <c r="J48" s="10">
        <v>0.49139897897439028</v>
      </c>
      <c r="L48">
        <f>IF(G48&lt;SQRT('Monte Carlo Integration'!$D$11),0,1)</f>
        <v>0</v>
      </c>
      <c r="M48">
        <f t="shared" si="0"/>
        <v>0.28885129363688233</v>
      </c>
      <c r="N48">
        <f t="shared" si="1"/>
        <v>0.49139897897439028</v>
      </c>
      <c r="O48">
        <f t="shared" si="2"/>
        <v>0</v>
      </c>
      <c r="P48">
        <f t="shared" si="3"/>
        <v>0</v>
      </c>
      <c r="R48">
        <f t="shared" si="4"/>
        <v>1</v>
      </c>
      <c r="S48">
        <f t="shared" si="5"/>
        <v>0</v>
      </c>
      <c r="T48">
        <f t="shared" si="6"/>
        <v>0</v>
      </c>
      <c r="U48">
        <f t="shared" si="7"/>
        <v>0.28885129363688233</v>
      </c>
      <c r="V48">
        <f t="shared" si="8"/>
        <v>0.49139897897439028</v>
      </c>
      <c r="W48" cm="1">
        <f t="array" ref="W48">INDEX(M48:S48,1+$W$3*6)</f>
        <v>0</v>
      </c>
      <c r="X48" cm="1">
        <f t="array" ref="X48">INDEX(N48:T48,1+$W$3*6)</f>
        <v>0</v>
      </c>
      <c r="Y48" cm="1">
        <f t="array" ref="Y48">INDEX(O48:U48,1+$W$3*6)</f>
        <v>0.28885129363688233</v>
      </c>
      <c r="Z48" cm="1">
        <f t="array" ref="Z48">INDEX(P48:V48,1+$W$3*6)</f>
        <v>0.49139897897439028</v>
      </c>
    </row>
    <row r="49" spans="2:26" x14ac:dyDescent="0.2">
      <c r="B49" s="8">
        <v>46</v>
      </c>
      <c r="C49" s="14">
        <v>0</v>
      </c>
      <c r="D49" s="14">
        <v>0.18939260285785078</v>
      </c>
      <c r="E49" s="14">
        <v>-0.88013679984459425</v>
      </c>
      <c r="F49" s="14">
        <v>-1120</v>
      </c>
      <c r="G49" s="14">
        <v>0.28912057901911936</v>
      </c>
      <c r="H49" s="14">
        <v>0.38567512379159058</v>
      </c>
      <c r="I49" s="14">
        <v>0.26008221356202021</v>
      </c>
      <c r="J49" s="10">
        <v>0.47061430195840742</v>
      </c>
      <c r="L49">
        <f>IF(G49&lt;SQRT('Monte Carlo Integration'!$D$11),0,1)</f>
        <v>0</v>
      </c>
      <c r="M49">
        <f t="shared" si="0"/>
        <v>0.26008221356202021</v>
      </c>
      <c r="N49">
        <f t="shared" si="1"/>
        <v>0.47061430195840742</v>
      </c>
      <c r="O49">
        <f t="shared" si="2"/>
        <v>0</v>
      </c>
      <c r="P49">
        <f t="shared" si="3"/>
        <v>0</v>
      </c>
      <c r="R49">
        <f t="shared" si="4"/>
        <v>1</v>
      </c>
      <c r="S49">
        <f t="shared" si="5"/>
        <v>0</v>
      </c>
      <c r="T49">
        <f t="shared" si="6"/>
        <v>0</v>
      </c>
      <c r="U49">
        <f t="shared" si="7"/>
        <v>0.26008221356202021</v>
      </c>
      <c r="V49">
        <f t="shared" si="8"/>
        <v>0.47061430195840742</v>
      </c>
      <c r="W49" cm="1">
        <f t="array" ref="W49">INDEX(M49:S49,1+$W$3*6)</f>
        <v>0</v>
      </c>
      <c r="X49" cm="1">
        <f t="array" ref="X49">INDEX(N49:T49,1+$W$3*6)</f>
        <v>0</v>
      </c>
      <c r="Y49" cm="1">
        <f t="array" ref="Y49">INDEX(O49:U49,1+$W$3*6)</f>
        <v>0.26008221356202021</v>
      </c>
      <c r="Z49" cm="1">
        <f t="array" ref="Z49">INDEX(P49:V49,1+$W$3*6)</f>
        <v>0.47061430195840742</v>
      </c>
    </row>
    <row r="50" spans="2:26" x14ac:dyDescent="0.2">
      <c r="B50" s="8">
        <v>47</v>
      </c>
      <c r="C50" s="14">
        <v>0</v>
      </c>
      <c r="D50" s="14">
        <v>0.53223831068362959</v>
      </c>
      <c r="E50" s="14">
        <v>8.0897612575741309E-2</v>
      </c>
      <c r="F50" s="14">
        <v>1000</v>
      </c>
      <c r="G50" s="14">
        <v>6.0805610454177678E-2</v>
      </c>
      <c r="H50" s="14">
        <v>0.38718384523716703</v>
      </c>
      <c r="I50" s="14">
        <v>0.24461035651369503</v>
      </c>
      <c r="J50" s="10">
        <v>3.1167032910123016E-2</v>
      </c>
      <c r="L50">
        <f>IF(G50&lt;SQRT('Monte Carlo Integration'!$D$11),0,1)</f>
        <v>0</v>
      </c>
      <c r="M50">
        <f t="shared" si="0"/>
        <v>0.24461035651369503</v>
      </c>
      <c r="N50">
        <f t="shared" si="1"/>
        <v>3.1167032910123016E-2</v>
      </c>
      <c r="O50">
        <f t="shared" si="2"/>
        <v>0</v>
      </c>
      <c r="P50">
        <f t="shared" si="3"/>
        <v>0</v>
      </c>
      <c r="R50">
        <f t="shared" si="4"/>
        <v>0</v>
      </c>
      <c r="S50">
        <f t="shared" si="5"/>
        <v>0.24461035651369503</v>
      </c>
      <c r="T50">
        <f t="shared" si="6"/>
        <v>3.1167032910123016E-2</v>
      </c>
      <c r="U50">
        <f t="shared" si="7"/>
        <v>0</v>
      </c>
      <c r="V50">
        <f t="shared" si="8"/>
        <v>0</v>
      </c>
      <c r="W50" cm="1">
        <f t="array" ref="W50">INDEX(M50:S50,1+$W$3*6)</f>
        <v>0.24461035651369503</v>
      </c>
      <c r="X50" cm="1">
        <f t="array" ref="X50">INDEX(N50:T50,1+$W$3*6)</f>
        <v>3.1167032910123016E-2</v>
      </c>
      <c r="Y50" cm="1">
        <f t="array" ref="Y50">INDEX(O50:U50,1+$W$3*6)</f>
        <v>0</v>
      </c>
      <c r="Z50" cm="1">
        <f t="array" ref="Z50">INDEX(P50:V50,1+$W$3*6)</f>
        <v>0</v>
      </c>
    </row>
    <row r="51" spans="2:26" x14ac:dyDescent="0.2">
      <c r="B51" s="8">
        <v>48</v>
      </c>
      <c r="C51" s="14">
        <v>0</v>
      </c>
      <c r="D51" s="14">
        <v>0.83605633272605773</v>
      </c>
      <c r="E51" s="14">
        <v>0.97837814243689747</v>
      </c>
      <c r="F51" s="14">
        <v>3000</v>
      </c>
      <c r="G51" s="14">
        <v>8.4786967408842062E-2</v>
      </c>
      <c r="H51" s="14">
        <v>0.38804920145266858</v>
      </c>
      <c r="I51" s="14">
        <v>0.23530663537574309</v>
      </c>
      <c r="J51" s="10">
        <v>0.17151604810334559</v>
      </c>
      <c r="L51">
        <f>IF(G51&lt;SQRT('Monte Carlo Integration'!$D$11),0,1)</f>
        <v>0</v>
      </c>
      <c r="M51">
        <f t="shared" si="0"/>
        <v>0.23530663537574309</v>
      </c>
      <c r="N51">
        <f t="shared" si="1"/>
        <v>0.17151604810334559</v>
      </c>
      <c r="O51">
        <f t="shared" si="2"/>
        <v>0</v>
      </c>
      <c r="P51">
        <f t="shared" si="3"/>
        <v>0</v>
      </c>
      <c r="R51">
        <f t="shared" si="4"/>
        <v>0</v>
      </c>
      <c r="S51">
        <f t="shared" si="5"/>
        <v>0.23530663537574309</v>
      </c>
      <c r="T51">
        <f t="shared" si="6"/>
        <v>0.17151604810334559</v>
      </c>
      <c r="U51">
        <f t="shared" si="7"/>
        <v>0</v>
      </c>
      <c r="V51">
        <f t="shared" si="8"/>
        <v>0</v>
      </c>
      <c r="W51" cm="1">
        <f t="array" ref="W51">INDEX(M51:S51,1+$W$3*6)</f>
        <v>0.23530663537574309</v>
      </c>
      <c r="X51" cm="1">
        <f t="array" ref="X51">INDEX(N51:T51,1+$W$3*6)</f>
        <v>0.17151604810334559</v>
      </c>
      <c r="Y51" cm="1">
        <f t="array" ref="Y51">INDEX(O51:U51,1+$W$3*6)</f>
        <v>0</v>
      </c>
      <c r="Z51" cm="1">
        <f t="array" ref="Z51">INDEX(P51:V51,1+$W$3*6)</f>
        <v>0</v>
      </c>
    </row>
    <row r="52" spans="2:26" x14ac:dyDescent="0.2">
      <c r="B52" s="8">
        <v>49</v>
      </c>
      <c r="C52" s="14">
        <v>0</v>
      </c>
      <c r="D52" s="14">
        <v>0.7338382919476546</v>
      </c>
      <c r="E52" s="14">
        <v>0.62446322238826912</v>
      </c>
      <c r="F52" s="14">
        <v>2000</v>
      </c>
      <c r="G52" s="14">
        <v>0.10501785050057919</v>
      </c>
      <c r="H52" s="14">
        <v>0.38896711517305571</v>
      </c>
      <c r="I52" s="14">
        <v>0.22504196303200069</v>
      </c>
      <c r="J52" s="10">
        <v>0.23318225784841098</v>
      </c>
      <c r="L52">
        <f>IF(G52&lt;SQRT('Monte Carlo Integration'!$D$11),0,1)</f>
        <v>0</v>
      </c>
      <c r="M52">
        <f t="shared" si="0"/>
        <v>0.22504196303200069</v>
      </c>
      <c r="N52">
        <f t="shared" si="1"/>
        <v>0.23318225784841098</v>
      </c>
      <c r="O52">
        <f t="shared" si="2"/>
        <v>0</v>
      </c>
      <c r="P52">
        <f t="shared" si="3"/>
        <v>0</v>
      </c>
      <c r="R52">
        <f t="shared" si="4"/>
        <v>0</v>
      </c>
      <c r="S52">
        <f t="shared" si="5"/>
        <v>0.22504196303200069</v>
      </c>
      <c r="T52">
        <f t="shared" si="6"/>
        <v>0.23318225784841098</v>
      </c>
      <c r="U52">
        <f t="shared" si="7"/>
        <v>0</v>
      </c>
      <c r="V52">
        <f t="shared" si="8"/>
        <v>0</v>
      </c>
      <c r="W52" cm="1">
        <f t="array" ref="W52">INDEX(M52:S52,1+$W$3*6)</f>
        <v>0.22504196303200069</v>
      </c>
      <c r="X52" cm="1">
        <f t="array" ref="X52">INDEX(N52:T52,1+$W$3*6)</f>
        <v>0.23318225784841098</v>
      </c>
      <c r="Y52" cm="1">
        <f t="array" ref="Y52">INDEX(O52:U52,1+$W$3*6)</f>
        <v>0</v>
      </c>
      <c r="Z52" cm="1">
        <f t="array" ref="Z52">INDEX(P52:V52,1+$W$3*6)</f>
        <v>0</v>
      </c>
    </row>
    <row r="53" spans="2:26" x14ac:dyDescent="0.2">
      <c r="B53" s="8">
        <v>50</v>
      </c>
      <c r="C53" s="14">
        <v>0</v>
      </c>
      <c r="D53" s="14">
        <v>0.28192747141324331</v>
      </c>
      <c r="E53" s="14">
        <v>-0.57712511004576039</v>
      </c>
      <c r="F53" s="14">
        <v>-1120</v>
      </c>
      <c r="G53" s="14">
        <v>7.2317267790020345E-2</v>
      </c>
      <c r="H53" s="14">
        <v>0.39051131152442164</v>
      </c>
      <c r="I53" s="14">
        <v>0.20668725236630406</v>
      </c>
      <c r="J53" s="10">
        <v>0.1720396683886832</v>
      </c>
      <c r="L53">
        <f>IF(G53&lt;SQRT('Monte Carlo Integration'!$D$11),0,1)</f>
        <v>0</v>
      </c>
      <c r="M53">
        <f t="shared" si="0"/>
        <v>0.20668725236630406</v>
      </c>
      <c r="N53">
        <f t="shared" si="1"/>
        <v>0.1720396683886832</v>
      </c>
      <c r="O53">
        <f t="shared" si="2"/>
        <v>0</v>
      </c>
      <c r="P53">
        <f t="shared" si="3"/>
        <v>0</v>
      </c>
      <c r="R53">
        <f t="shared" si="4"/>
        <v>0</v>
      </c>
      <c r="S53">
        <f t="shared" si="5"/>
        <v>0.20668725236630406</v>
      </c>
      <c r="T53">
        <f t="shared" si="6"/>
        <v>0.1720396683886832</v>
      </c>
      <c r="U53">
        <f t="shared" si="7"/>
        <v>0</v>
      </c>
      <c r="V53">
        <f t="shared" si="8"/>
        <v>0</v>
      </c>
      <c r="W53" cm="1">
        <f t="array" ref="W53">INDEX(M53:S53,1+$W$3*6)</f>
        <v>0.20668725236630406</v>
      </c>
      <c r="X53" cm="1">
        <f t="array" ref="X53">INDEX(N53:T53,1+$W$3*6)</f>
        <v>0.1720396683886832</v>
      </c>
      <c r="Y53" cm="1">
        <f t="array" ref="Y53">INDEX(O53:U53,1+$W$3*6)</f>
        <v>0</v>
      </c>
      <c r="Z53" cm="1">
        <f t="array" ref="Z53">INDEX(P53:V53,1+$W$3*6)</f>
        <v>0</v>
      </c>
    </row>
    <row r="54" spans="2:26" x14ac:dyDescent="0.2">
      <c r="B54" s="8">
        <v>51</v>
      </c>
      <c r="C54" s="14">
        <v>0</v>
      </c>
      <c r="D54" s="14">
        <v>0.86099246626766046</v>
      </c>
      <c r="E54" s="14">
        <v>1.0847891153340863</v>
      </c>
      <c r="F54" s="14">
        <v>3000</v>
      </c>
      <c r="G54" s="14">
        <v>1.1093412611725884</v>
      </c>
      <c r="H54" s="14">
        <v>0.2898872725734073</v>
      </c>
      <c r="I54" s="14">
        <v>0.79915532111150922</v>
      </c>
      <c r="J54" s="10">
        <v>0.68606999199188778</v>
      </c>
      <c r="L54">
        <f>IF(G54&lt;SQRT('Monte Carlo Integration'!$D$11),0,1)</f>
        <v>1</v>
      </c>
      <c r="M54">
        <f t="shared" si="0"/>
        <v>0</v>
      </c>
      <c r="N54">
        <f t="shared" si="1"/>
        <v>0</v>
      </c>
      <c r="O54">
        <f t="shared" si="2"/>
        <v>0.79915532111150922</v>
      </c>
      <c r="P54">
        <f t="shared" si="3"/>
        <v>0.68606999199188778</v>
      </c>
      <c r="R54">
        <f t="shared" si="4"/>
        <v>1</v>
      </c>
      <c r="S54">
        <f t="shared" si="5"/>
        <v>0</v>
      </c>
      <c r="T54">
        <f t="shared" si="6"/>
        <v>0</v>
      </c>
      <c r="U54">
        <f t="shared" si="7"/>
        <v>0.79915532111150922</v>
      </c>
      <c r="V54">
        <f t="shared" si="8"/>
        <v>0.68606999199188778</v>
      </c>
      <c r="W54" cm="1">
        <f t="array" ref="W54">INDEX(M54:S54,1+$W$3*6)</f>
        <v>0</v>
      </c>
      <c r="X54" cm="1">
        <f t="array" ref="X54">INDEX(N54:T54,1+$W$3*6)</f>
        <v>0</v>
      </c>
      <c r="Y54" cm="1">
        <f t="array" ref="Y54">INDEX(O54:U54,1+$W$3*6)</f>
        <v>0.79915532111150922</v>
      </c>
      <c r="Z54" cm="1">
        <f t="array" ref="Z54">INDEX(P54:V54,1+$W$3*6)</f>
        <v>0.68606999199188778</v>
      </c>
    </row>
    <row r="55" spans="2:26" x14ac:dyDescent="0.2">
      <c r="B55" s="8">
        <v>52</v>
      </c>
      <c r="C55" s="14">
        <v>0</v>
      </c>
      <c r="D55" s="14">
        <v>0.26716434106564352</v>
      </c>
      <c r="E55" s="14">
        <v>-0.6214118425073839</v>
      </c>
      <c r="F55" s="14">
        <v>-1120</v>
      </c>
      <c r="G55" s="14">
        <v>0.78839460269976347</v>
      </c>
      <c r="H55" s="14">
        <v>0.26927775157596434</v>
      </c>
      <c r="I55" s="14">
        <v>0.88664915849764325</v>
      </c>
      <c r="J55" s="10">
        <v>4.7411733096191538E-2</v>
      </c>
      <c r="L55">
        <f>IF(G55&lt;SQRT('Monte Carlo Integration'!$D$11),0,1)</f>
        <v>0</v>
      </c>
      <c r="M55">
        <f t="shared" si="0"/>
        <v>0.88664915849764325</v>
      </c>
      <c r="N55">
        <f t="shared" si="1"/>
        <v>4.7411733096191538E-2</v>
      </c>
      <c r="O55">
        <f t="shared" si="2"/>
        <v>0</v>
      </c>
      <c r="P55">
        <f t="shared" si="3"/>
        <v>0</v>
      </c>
      <c r="R55">
        <f t="shared" si="4"/>
        <v>0</v>
      </c>
      <c r="S55">
        <f t="shared" si="5"/>
        <v>0.88664915849764325</v>
      </c>
      <c r="T55">
        <f t="shared" si="6"/>
        <v>4.7411733096191538E-2</v>
      </c>
      <c r="U55">
        <f t="shared" si="7"/>
        <v>0</v>
      </c>
      <c r="V55">
        <f t="shared" si="8"/>
        <v>0</v>
      </c>
      <c r="W55" cm="1">
        <f t="array" ref="W55">INDEX(M55:S55,1+$W$3*6)</f>
        <v>0.88664915849764325</v>
      </c>
      <c r="X55" cm="1">
        <f t="array" ref="X55">INDEX(N55:T55,1+$W$3*6)</f>
        <v>4.7411733096191538E-2</v>
      </c>
      <c r="Y55" cm="1">
        <f t="array" ref="Y55">INDEX(O55:U55,1+$W$3*6)</f>
        <v>0</v>
      </c>
      <c r="Z55" cm="1">
        <f t="array" ref="Z55">INDEX(P55:V55,1+$W$3*6)</f>
        <v>0</v>
      </c>
    </row>
    <row r="56" spans="2:26" x14ac:dyDescent="0.2">
      <c r="B56" s="8">
        <v>53</v>
      </c>
      <c r="C56" s="14">
        <v>0</v>
      </c>
      <c r="D56" s="14">
        <v>0.29657416036192985</v>
      </c>
      <c r="E56" s="14">
        <v>-0.53427928672074521</v>
      </c>
      <c r="F56" s="14">
        <v>-1120</v>
      </c>
      <c r="G56" s="14">
        <v>0.17669841630511446</v>
      </c>
      <c r="H56" s="14">
        <v>0.38837217105053395</v>
      </c>
      <c r="I56" s="14">
        <v>0.23174409229855245</v>
      </c>
      <c r="J56" s="10">
        <v>0.35070370968929665</v>
      </c>
      <c r="L56">
        <f>IF(G56&lt;SQRT('Monte Carlo Integration'!$D$11),0,1)</f>
        <v>0</v>
      </c>
      <c r="M56">
        <f t="shared" si="0"/>
        <v>0.23174409229855245</v>
      </c>
      <c r="N56">
        <f t="shared" si="1"/>
        <v>0.35070370968929665</v>
      </c>
      <c r="O56">
        <f t="shared" si="2"/>
        <v>0</v>
      </c>
      <c r="P56">
        <f t="shared" si="3"/>
        <v>0</v>
      </c>
      <c r="R56">
        <f t="shared" si="4"/>
        <v>0</v>
      </c>
      <c r="S56">
        <f t="shared" si="5"/>
        <v>0.23174409229855245</v>
      </c>
      <c r="T56">
        <f t="shared" si="6"/>
        <v>0.35070370968929665</v>
      </c>
      <c r="U56">
        <f t="shared" si="7"/>
        <v>0</v>
      </c>
      <c r="V56">
        <f t="shared" si="8"/>
        <v>0</v>
      </c>
      <c r="W56" cm="1">
        <f t="array" ref="W56">INDEX(M56:S56,1+$W$3*6)</f>
        <v>0.23174409229855245</v>
      </c>
      <c r="X56" cm="1">
        <f t="array" ref="X56">INDEX(N56:T56,1+$W$3*6)</f>
        <v>0.35070370968929665</v>
      </c>
      <c r="Y56" cm="1">
        <f t="array" ref="Y56">INDEX(O56:U56,1+$W$3*6)</f>
        <v>0</v>
      </c>
      <c r="Z56" cm="1">
        <f t="array" ref="Z56">INDEX(P56:V56,1+$W$3*6)</f>
        <v>0</v>
      </c>
    </row>
    <row r="57" spans="2:26" x14ac:dyDescent="0.2">
      <c r="B57" s="8">
        <v>54</v>
      </c>
      <c r="C57" s="14">
        <v>0</v>
      </c>
      <c r="D57" s="14">
        <v>0.74535298871125699</v>
      </c>
      <c r="E57" s="14">
        <v>0.65993736843538786</v>
      </c>
      <c r="F57" s="14">
        <v>2000</v>
      </c>
      <c r="G57" s="14">
        <v>0.73486410878389385</v>
      </c>
      <c r="H57" s="14">
        <v>0.28332509137593581</v>
      </c>
      <c r="I57" s="14">
        <v>0.82731103539807305</v>
      </c>
      <c r="J57" s="10">
        <v>0.22454522816675959</v>
      </c>
      <c r="L57">
        <f>IF(G57&lt;SQRT('Monte Carlo Integration'!$D$11),0,1)</f>
        <v>0</v>
      </c>
      <c r="M57">
        <f t="shared" si="0"/>
        <v>0.82731103539807305</v>
      </c>
      <c r="N57">
        <f t="shared" si="1"/>
        <v>0.22454522816675959</v>
      </c>
      <c r="O57">
        <f t="shared" si="2"/>
        <v>0</v>
      </c>
      <c r="P57">
        <f t="shared" si="3"/>
        <v>0</v>
      </c>
      <c r="R57">
        <f t="shared" si="4"/>
        <v>0</v>
      </c>
      <c r="S57">
        <f t="shared" si="5"/>
        <v>0.82731103539807305</v>
      </c>
      <c r="T57">
        <f t="shared" si="6"/>
        <v>0.22454522816675959</v>
      </c>
      <c r="U57">
        <f t="shared" si="7"/>
        <v>0</v>
      </c>
      <c r="V57">
        <f t="shared" si="8"/>
        <v>0</v>
      </c>
      <c r="W57" cm="1">
        <f t="array" ref="W57">INDEX(M57:S57,1+$W$3*6)</f>
        <v>0.82731103539807305</v>
      </c>
      <c r="X57" cm="1">
        <f t="array" ref="X57">INDEX(N57:T57,1+$W$3*6)</f>
        <v>0.22454522816675959</v>
      </c>
      <c r="Y57" cm="1">
        <f t="array" ref="Y57">INDEX(O57:U57,1+$W$3*6)</f>
        <v>0</v>
      </c>
      <c r="Z57" cm="1">
        <f t="array" ref="Z57">INDEX(P57:V57,1+$W$3*6)</f>
        <v>0</v>
      </c>
    </row>
    <row r="58" spans="2:26" x14ac:dyDescent="0.2">
      <c r="B58" s="8">
        <v>55</v>
      </c>
      <c r="C58" s="14">
        <v>0</v>
      </c>
      <c r="D58" s="14">
        <v>0.83010531791025088</v>
      </c>
      <c r="E58" s="14">
        <v>0.95458152407057717</v>
      </c>
      <c r="F58" s="14">
        <v>2000</v>
      </c>
      <c r="G58" s="14">
        <v>0.8716122921888112</v>
      </c>
      <c r="H58" s="14">
        <v>0.37725992591550006</v>
      </c>
      <c r="I58" s="14">
        <v>0.33431224098164225</v>
      </c>
      <c r="J58" s="10">
        <v>0.87169238709457797</v>
      </c>
      <c r="L58">
        <f>IF(G58&lt;SQRT('Monte Carlo Integration'!$D$11),0,1)</f>
        <v>0</v>
      </c>
      <c r="M58">
        <f t="shared" si="0"/>
        <v>0.33431224098164225</v>
      </c>
      <c r="N58">
        <f t="shared" si="1"/>
        <v>0.87169238709457797</v>
      </c>
      <c r="O58">
        <f t="shared" si="2"/>
        <v>0</v>
      </c>
      <c r="P58">
        <f t="shared" si="3"/>
        <v>0</v>
      </c>
      <c r="R58">
        <f t="shared" si="4"/>
        <v>1</v>
      </c>
      <c r="S58">
        <f t="shared" si="5"/>
        <v>0</v>
      </c>
      <c r="T58">
        <f t="shared" si="6"/>
        <v>0</v>
      </c>
      <c r="U58">
        <f t="shared" si="7"/>
        <v>0.33431224098164225</v>
      </c>
      <c r="V58">
        <f t="shared" si="8"/>
        <v>0.87169238709457797</v>
      </c>
      <c r="W58" cm="1">
        <f t="array" ref="W58">INDEX(M58:S58,1+$W$3*6)</f>
        <v>0</v>
      </c>
      <c r="X58" cm="1">
        <f t="array" ref="X58">INDEX(N58:T58,1+$W$3*6)</f>
        <v>0</v>
      </c>
      <c r="Y58" cm="1">
        <f t="array" ref="Y58">INDEX(O58:U58,1+$W$3*6)</f>
        <v>0.33431224098164225</v>
      </c>
      <c r="Z58" cm="1">
        <f t="array" ref="Z58">INDEX(P58:V58,1+$W$3*6)</f>
        <v>0.87169238709457797</v>
      </c>
    </row>
    <row r="59" spans="2:26" x14ac:dyDescent="0.2">
      <c r="B59" s="8">
        <v>56</v>
      </c>
      <c r="C59" s="14">
        <v>0</v>
      </c>
      <c r="D59" s="14">
        <v>0.7850633446523283</v>
      </c>
      <c r="E59" s="14">
        <v>0.78940846372480178</v>
      </c>
      <c r="F59" s="14">
        <v>2000</v>
      </c>
      <c r="G59" s="14">
        <v>0.28611002125442903</v>
      </c>
      <c r="H59" s="14">
        <v>0.3969707158074734</v>
      </c>
      <c r="I59" s="14">
        <v>9.954126300268866E-2</v>
      </c>
      <c r="J59" s="10">
        <v>0.52554881620479232</v>
      </c>
      <c r="L59">
        <f>IF(G59&lt;SQRT('Monte Carlo Integration'!$D$11),0,1)</f>
        <v>0</v>
      </c>
      <c r="M59">
        <f t="shared" si="0"/>
        <v>9.954126300268866E-2</v>
      </c>
      <c r="N59">
        <f t="shared" si="1"/>
        <v>0.52554881620479232</v>
      </c>
      <c r="O59">
        <f t="shared" si="2"/>
        <v>0</v>
      </c>
      <c r="P59">
        <f t="shared" si="3"/>
        <v>0</v>
      </c>
      <c r="R59">
        <f t="shared" si="4"/>
        <v>1</v>
      </c>
      <c r="S59">
        <f t="shared" si="5"/>
        <v>0</v>
      </c>
      <c r="T59">
        <f t="shared" si="6"/>
        <v>0</v>
      </c>
      <c r="U59">
        <f t="shared" si="7"/>
        <v>9.954126300268866E-2</v>
      </c>
      <c r="V59">
        <f t="shared" si="8"/>
        <v>0.52554881620479232</v>
      </c>
      <c r="W59" cm="1">
        <f t="array" ref="W59">INDEX(M59:S59,1+$W$3*6)</f>
        <v>0</v>
      </c>
      <c r="X59" cm="1">
        <f t="array" ref="X59">INDEX(N59:T59,1+$W$3*6)</f>
        <v>0</v>
      </c>
      <c r="Y59" cm="1">
        <f t="array" ref="Y59">INDEX(O59:U59,1+$W$3*6)</f>
        <v>9.954126300268866E-2</v>
      </c>
      <c r="Z59" cm="1">
        <f t="array" ref="Z59">INDEX(P59:V59,1+$W$3*6)</f>
        <v>0.52554881620479232</v>
      </c>
    </row>
    <row r="60" spans="2:26" x14ac:dyDescent="0.2">
      <c r="B60" s="8">
        <v>57</v>
      </c>
      <c r="C60" s="14">
        <v>0</v>
      </c>
      <c r="D60" s="14">
        <v>0.12731014686977032</v>
      </c>
      <c r="E60" s="14">
        <v>-1.1391986854597698</v>
      </c>
      <c r="F60" s="14">
        <v>-2240</v>
      </c>
      <c r="G60" s="14">
        <v>6.4838987348113886E-2</v>
      </c>
      <c r="H60" s="14">
        <v>0.3971890493466318</v>
      </c>
      <c r="I60" s="14">
        <v>9.3855032973855279E-2</v>
      </c>
      <c r="J60" s="10">
        <v>0.23670703439819954</v>
      </c>
      <c r="L60">
        <f>IF(G60&lt;SQRT('Monte Carlo Integration'!$D$11),0,1)</f>
        <v>0</v>
      </c>
      <c r="M60">
        <f t="shared" si="0"/>
        <v>9.3855032973855279E-2</v>
      </c>
      <c r="N60">
        <f t="shared" si="1"/>
        <v>0.23670703439819954</v>
      </c>
      <c r="O60">
        <f t="shared" si="2"/>
        <v>0</v>
      </c>
      <c r="P60">
        <f t="shared" si="3"/>
        <v>0</v>
      </c>
      <c r="R60">
        <f t="shared" si="4"/>
        <v>0</v>
      </c>
      <c r="S60">
        <f t="shared" si="5"/>
        <v>9.3855032973855279E-2</v>
      </c>
      <c r="T60">
        <f t="shared" si="6"/>
        <v>0.23670703439819954</v>
      </c>
      <c r="U60">
        <f t="shared" si="7"/>
        <v>0</v>
      </c>
      <c r="V60">
        <f t="shared" si="8"/>
        <v>0</v>
      </c>
      <c r="W60" cm="1">
        <f t="array" ref="W60">INDEX(M60:S60,1+$W$3*6)</f>
        <v>9.3855032973855279E-2</v>
      </c>
      <c r="X60" cm="1">
        <f t="array" ref="X60">INDEX(N60:T60,1+$W$3*6)</f>
        <v>0.23670703439819954</v>
      </c>
      <c r="Y60" cm="1">
        <f t="array" ref="Y60">INDEX(O60:U60,1+$W$3*6)</f>
        <v>0</v>
      </c>
      <c r="Z60" cm="1">
        <f t="array" ref="Z60">INDEX(P60:V60,1+$W$3*6)</f>
        <v>0</v>
      </c>
    </row>
    <row r="61" spans="2:26" x14ac:dyDescent="0.2">
      <c r="B61" s="8">
        <v>58</v>
      </c>
      <c r="C61" s="14">
        <v>0</v>
      </c>
      <c r="D61" s="14">
        <v>0.78178548313760454</v>
      </c>
      <c r="E61" s="14">
        <v>0.77823746533208005</v>
      </c>
      <c r="F61" s="14">
        <v>2000</v>
      </c>
      <c r="G61" s="14">
        <v>0.53762298595615932</v>
      </c>
      <c r="H61" s="14">
        <v>0.38021168152258678</v>
      </c>
      <c r="I61" s="14">
        <v>0.31012446377897845</v>
      </c>
      <c r="J61" s="10">
        <v>0.66441387923639916</v>
      </c>
      <c r="L61">
        <f>IF(G61&lt;SQRT('Monte Carlo Integration'!$D$11),0,1)</f>
        <v>0</v>
      </c>
      <c r="M61">
        <f t="shared" si="0"/>
        <v>0.31012446377897845</v>
      </c>
      <c r="N61">
        <f t="shared" si="1"/>
        <v>0.66441387923639916</v>
      </c>
      <c r="O61">
        <f t="shared" si="2"/>
        <v>0</v>
      </c>
      <c r="P61">
        <f t="shared" si="3"/>
        <v>0</v>
      </c>
      <c r="R61">
        <f t="shared" si="4"/>
        <v>1</v>
      </c>
      <c r="S61">
        <f t="shared" si="5"/>
        <v>0</v>
      </c>
      <c r="T61">
        <f t="shared" si="6"/>
        <v>0</v>
      </c>
      <c r="U61">
        <f t="shared" si="7"/>
        <v>0.31012446377897845</v>
      </c>
      <c r="V61">
        <f t="shared" si="8"/>
        <v>0.66441387923639916</v>
      </c>
      <c r="W61" cm="1">
        <f t="array" ref="W61">INDEX(M61:S61,1+$W$3*6)</f>
        <v>0</v>
      </c>
      <c r="X61" cm="1">
        <f t="array" ref="X61">INDEX(N61:T61,1+$W$3*6)</f>
        <v>0</v>
      </c>
      <c r="Y61" cm="1">
        <f t="array" ref="Y61">INDEX(O61:U61,1+$W$3*6)</f>
        <v>0.31012446377897845</v>
      </c>
      <c r="Z61" cm="1">
        <f t="array" ref="Z61">INDEX(P61:V61,1+$W$3*6)</f>
        <v>0.66441387923639916</v>
      </c>
    </row>
    <row r="62" spans="2:26" x14ac:dyDescent="0.2">
      <c r="B62" s="8">
        <v>59</v>
      </c>
      <c r="C62" s="14">
        <v>0</v>
      </c>
      <c r="D62" s="14">
        <v>0.99251077533350829</v>
      </c>
      <c r="E62" s="14">
        <v>2.432899701926118</v>
      </c>
      <c r="F62" s="14">
        <v>3000</v>
      </c>
      <c r="G62" s="14">
        <v>0.21666106002668992</v>
      </c>
      <c r="H62" s="14">
        <v>0.39323684286944111</v>
      </c>
      <c r="I62" s="14">
        <v>0.16973309529467165</v>
      </c>
      <c r="J62" s="10">
        <v>0.43341866179062921</v>
      </c>
      <c r="L62">
        <f>IF(G62&lt;SQRT('Monte Carlo Integration'!$D$11),0,1)</f>
        <v>0</v>
      </c>
      <c r="M62">
        <f t="shared" si="0"/>
        <v>0.16973309529467165</v>
      </c>
      <c r="N62">
        <f t="shared" si="1"/>
        <v>0.43341866179062921</v>
      </c>
      <c r="O62">
        <f t="shared" si="2"/>
        <v>0</v>
      </c>
      <c r="P62">
        <f t="shared" si="3"/>
        <v>0</v>
      </c>
      <c r="R62">
        <f t="shared" si="4"/>
        <v>1</v>
      </c>
      <c r="S62">
        <f t="shared" si="5"/>
        <v>0</v>
      </c>
      <c r="T62">
        <f t="shared" si="6"/>
        <v>0</v>
      </c>
      <c r="U62">
        <f t="shared" si="7"/>
        <v>0.16973309529467165</v>
      </c>
      <c r="V62">
        <f t="shared" si="8"/>
        <v>0.43341866179062921</v>
      </c>
      <c r="W62" cm="1">
        <f t="array" ref="W62">INDEX(M62:S62,1+$W$3*6)</f>
        <v>0</v>
      </c>
      <c r="X62" cm="1">
        <f t="array" ref="X62">INDEX(N62:T62,1+$W$3*6)</f>
        <v>0</v>
      </c>
      <c r="Y62" cm="1">
        <f t="array" ref="Y62">INDEX(O62:U62,1+$W$3*6)</f>
        <v>0.16973309529467165</v>
      </c>
      <c r="Z62" cm="1">
        <f t="array" ref="Z62">INDEX(P62:V62,1+$W$3*6)</f>
        <v>0.43341866179062921</v>
      </c>
    </row>
    <row r="63" spans="2:26" x14ac:dyDescent="0.2">
      <c r="B63" s="8">
        <v>60</v>
      </c>
      <c r="C63" s="14">
        <v>0</v>
      </c>
      <c r="D63" s="14">
        <v>0.62688615411840665</v>
      </c>
      <c r="E63" s="14">
        <v>0.32361742806469507</v>
      </c>
      <c r="F63" s="14">
        <v>1000</v>
      </c>
      <c r="G63" s="14">
        <v>0.64403759106176162</v>
      </c>
      <c r="H63" s="14">
        <v>0.35230590831308617</v>
      </c>
      <c r="I63" s="14">
        <v>0.49863190809201074</v>
      </c>
      <c r="J63" s="10">
        <v>0.62881142745204799</v>
      </c>
      <c r="L63">
        <f>IF(G63&lt;SQRT('Monte Carlo Integration'!$D$11),0,1)</f>
        <v>0</v>
      </c>
      <c r="M63">
        <f t="shared" si="0"/>
        <v>0.49863190809201074</v>
      </c>
      <c r="N63">
        <f t="shared" si="1"/>
        <v>0.62881142745204799</v>
      </c>
      <c r="O63">
        <f t="shared" si="2"/>
        <v>0</v>
      </c>
      <c r="P63">
        <f t="shared" si="3"/>
        <v>0</v>
      </c>
      <c r="R63">
        <f t="shared" si="4"/>
        <v>1</v>
      </c>
      <c r="S63">
        <f t="shared" si="5"/>
        <v>0</v>
      </c>
      <c r="T63">
        <f t="shared" si="6"/>
        <v>0</v>
      </c>
      <c r="U63">
        <f t="shared" si="7"/>
        <v>0.49863190809201074</v>
      </c>
      <c r="V63">
        <f t="shared" si="8"/>
        <v>0.62881142745204799</v>
      </c>
      <c r="W63" cm="1">
        <f t="array" ref="W63">INDEX(M63:S63,1+$W$3*6)</f>
        <v>0</v>
      </c>
      <c r="X63" cm="1">
        <f t="array" ref="X63">INDEX(N63:T63,1+$W$3*6)</f>
        <v>0</v>
      </c>
      <c r="Y63" cm="1">
        <f t="array" ref="Y63">INDEX(O63:U63,1+$W$3*6)</f>
        <v>0.49863190809201074</v>
      </c>
      <c r="Z63" cm="1">
        <f t="array" ref="Z63">INDEX(P63:V63,1+$W$3*6)</f>
        <v>0.62881142745204799</v>
      </c>
    </row>
    <row r="64" spans="2:26" x14ac:dyDescent="0.2">
      <c r="B64" s="8">
        <v>61</v>
      </c>
      <c r="C64" s="14">
        <v>0</v>
      </c>
      <c r="D64" s="14">
        <v>0.87756486534027611</v>
      </c>
      <c r="E64" s="14">
        <v>1.1628995271206688</v>
      </c>
      <c r="F64" s="14">
        <v>3000</v>
      </c>
      <c r="G64" s="14">
        <v>0.20283826380543762</v>
      </c>
      <c r="H64" s="14">
        <v>0.39878481693888762</v>
      </c>
      <c r="I64" s="14">
        <v>2.8099120374815129E-2</v>
      </c>
      <c r="J64" s="10">
        <v>0.44949827946233484</v>
      </c>
      <c r="L64">
        <f>IF(G64&lt;SQRT('Monte Carlo Integration'!$D$11),0,1)</f>
        <v>0</v>
      </c>
      <c r="M64">
        <f t="shared" si="0"/>
        <v>2.8099120374815129E-2</v>
      </c>
      <c r="N64">
        <f t="shared" si="1"/>
        <v>0.44949827946233484</v>
      </c>
      <c r="O64">
        <f t="shared" si="2"/>
        <v>0</v>
      </c>
      <c r="P64">
        <f t="shared" si="3"/>
        <v>0</v>
      </c>
      <c r="R64">
        <f t="shared" si="4"/>
        <v>1</v>
      </c>
      <c r="S64">
        <f t="shared" si="5"/>
        <v>0</v>
      </c>
      <c r="T64">
        <f t="shared" si="6"/>
        <v>0</v>
      </c>
      <c r="U64">
        <f t="shared" si="7"/>
        <v>2.8099120374815129E-2</v>
      </c>
      <c r="V64">
        <f t="shared" si="8"/>
        <v>0.44949827946233484</v>
      </c>
      <c r="W64" cm="1">
        <f t="array" ref="W64">INDEX(M64:S64,1+$W$3*6)</f>
        <v>0</v>
      </c>
      <c r="X64" cm="1">
        <f t="array" ref="X64">INDEX(N64:T64,1+$W$3*6)</f>
        <v>0</v>
      </c>
      <c r="Y64" cm="1">
        <f t="array" ref="Y64">INDEX(O64:U64,1+$W$3*6)</f>
        <v>2.8099120374815129E-2</v>
      </c>
      <c r="Z64" cm="1">
        <f t="array" ref="Z64">INDEX(P64:V64,1+$W$3*6)</f>
        <v>0.44949827946233484</v>
      </c>
    </row>
    <row r="65" spans="2:26" x14ac:dyDescent="0.2">
      <c r="B65" s="8">
        <v>62</v>
      </c>
      <c r="C65" s="14">
        <v>0</v>
      </c>
      <c r="D65" s="14">
        <v>0.81695337934277645</v>
      </c>
      <c r="E65" s="14">
        <v>0.90381550014274703</v>
      </c>
      <c r="F65" s="14">
        <v>2000</v>
      </c>
      <c r="G65" s="14">
        <v>0.22758824261503241</v>
      </c>
      <c r="H65" s="14">
        <v>0.38668413563542386</v>
      </c>
      <c r="I65" s="14">
        <v>0.24983423703808069</v>
      </c>
      <c r="J65" s="10">
        <v>0.40641247104220674</v>
      </c>
      <c r="L65">
        <f>IF(G65&lt;SQRT('Monte Carlo Integration'!$D$11),0,1)</f>
        <v>0</v>
      </c>
      <c r="M65">
        <f t="shared" si="0"/>
        <v>0.24983423703808069</v>
      </c>
      <c r="N65">
        <f t="shared" si="1"/>
        <v>0.40641247104220674</v>
      </c>
      <c r="O65">
        <f t="shared" si="2"/>
        <v>0</v>
      </c>
      <c r="P65">
        <f t="shared" si="3"/>
        <v>0</v>
      </c>
      <c r="R65">
        <f t="shared" si="4"/>
        <v>1</v>
      </c>
      <c r="S65">
        <f t="shared" si="5"/>
        <v>0</v>
      </c>
      <c r="T65">
        <f t="shared" si="6"/>
        <v>0</v>
      </c>
      <c r="U65">
        <f t="shared" si="7"/>
        <v>0.24983423703808069</v>
      </c>
      <c r="V65">
        <f t="shared" si="8"/>
        <v>0.40641247104220674</v>
      </c>
      <c r="W65" cm="1">
        <f t="array" ref="W65">INDEX(M65:S65,1+$W$3*6)</f>
        <v>0</v>
      </c>
      <c r="X65" cm="1">
        <f t="array" ref="X65">INDEX(N65:T65,1+$W$3*6)</f>
        <v>0</v>
      </c>
      <c r="Y65" cm="1">
        <f t="array" ref="Y65">INDEX(O65:U65,1+$W$3*6)</f>
        <v>0.24983423703808069</v>
      </c>
      <c r="Z65" cm="1">
        <f t="array" ref="Z65">INDEX(P65:V65,1+$W$3*6)</f>
        <v>0.40641247104220674</v>
      </c>
    </row>
    <row r="66" spans="2:26" x14ac:dyDescent="0.2">
      <c r="B66" s="8">
        <v>63</v>
      </c>
      <c r="C66" s="14">
        <v>0</v>
      </c>
      <c r="D66" s="14">
        <v>0.82348191427229056</v>
      </c>
      <c r="E66" s="14">
        <v>0.9287162221981784</v>
      </c>
      <c r="F66" s="14">
        <v>2000</v>
      </c>
      <c r="G66" s="14">
        <v>0.79538640932166516</v>
      </c>
      <c r="H66" s="14">
        <v>0.27818421205741684</v>
      </c>
      <c r="I66" s="14">
        <v>0.84915630861611868</v>
      </c>
      <c r="J66" s="10">
        <v>0.27261689760378416</v>
      </c>
      <c r="L66">
        <f>IF(G66&lt;SQRT('Monte Carlo Integration'!$D$11),0,1)</f>
        <v>0</v>
      </c>
      <c r="M66">
        <f t="shared" si="0"/>
        <v>0.84915630861611868</v>
      </c>
      <c r="N66">
        <f t="shared" si="1"/>
        <v>0.27261689760378416</v>
      </c>
      <c r="O66">
        <f t="shared" si="2"/>
        <v>0</v>
      </c>
      <c r="P66">
        <f t="shared" si="3"/>
        <v>0</v>
      </c>
      <c r="R66">
        <f t="shared" si="4"/>
        <v>0</v>
      </c>
      <c r="S66">
        <f t="shared" si="5"/>
        <v>0.84915630861611868</v>
      </c>
      <c r="T66">
        <f t="shared" si="6"/>
        <v>0.27261689760378416</v>
      </c>
      <c r="U66">
        <f t="shared" si="7"/>
        <v>0</v>
      </c>
      <c r="V66">
        <f t="shared" si="8"/>
        <v>0</v>
      </c>
      <c r="W66" cm="1">
        <f t="array" ref="W66">INDEX(M66:S66,1+$W$3*6)</f>
        <v>0.84915630861611868</v>
      </c>
      <c r="X66" cm="1">
        <f t="array" ref="X66">INDEX(N66:T66,1+$W$3*6)</f>
        <v>0.27261689760378416</v>
      </c>
      <c r="Y66" cm="1">
        <f t="array" ref="Y66">INDEX(O66:U66,1+$W$3*6)</f>
        <v>0</v>
      </c>
      <c r="Z66" cm="1">
        <f t="array" ref="Z66">INDEX(P66:V66,1+$W$3*6)</f>
        <v>0</v>
      </c>
    </row>
    <row r="67" spans="2:26" x14ac:dyDescent="0.2">
      <c r="B67" s="8">
        <v>64</v>
      </c>
      <c r="C67" s="14">
        <v>0</v>
      </c>
      <c r="D67" s="14">
        <v>0.69328153468355613</v>
      </c>
      <c r="E67" s="14">
        <v>0.50517357201161384</v>
      </c>
      <c r="F67" s="14">
        <v>2000</v>
      </c>
      <c r="G67" s="14">
        <v>1.3639608832799093</v>
      </c>
      <c r="H67" s="14">
        <v>0.32761479420056006</v>
      </c>
      <c r="I67" s="14">
        <v>0.62765951833113076</v>
      </c>
      <c r="J67" s="10">
        <v>0.98488802019734312</v>
      </c>
      <c r="L67">
        <f>IF(G67&lt;SQRT('Monte Carlo Integration'!$D$11),0,1)</f>
        <v>1</v>
      </c>
      <c r="M67">
        <f t="shared" si="0"/>
        <v>0</v>
      </c>
      <c r="N67">
        <f t="shared" si="1"/>
        <v>0</v>
      </c>
      <c r="O67">
        <f t="shared" si="2"/>
        <v>0.62765951833113076</v>
      </c>
      <c r="P67">
        <f t="shared" si="3"/>
        <v>0.98488802019734312</v>
      </c>
      <c r="R67">
        <f t="shared" si="4"/>
        <v>1</v>
      </c>
      <c r="S67">
        <f t="shared" si="5"/>
        <v>0</v>
      </c>
      <c r="T67">
        <f t="shared" si="6"/>
        <v>0</v>
      </c>
      <c r="U67">
        <f t="shared" si="7"/>
        <v>0.62765951833113076</v>
      </c>
      <c r="V67">
        <f t="shared" si="8"/>
        <v>0.98488802019734312</v>
      </c>
      <c r="W67" cm="1">
        <f t="array" ref="W67">INDEX(M67:S67,1+$W$3*6)</f>
        <v>0</v>
      </c>
      <c r="X67" cm="1">
        <f t="array" ref="X67">INDEX(N67:T67,1+$W$3*6)</f>
        <v>0</v>
      </c>
      <c r="Y67" cm="1">
        <f t="array" ref="Y67">INDEX(O67:U67,1+$W$3*6)</f>
        <v>0.62765951833113076</v>
      </c>
      <c r="Z67" cm="1">
        <f t="array" ref="Z67">INDEX(P67:V67,1+$W$3*6)</f>
        <v>0.98488802019734312</v>
      </c>
    </row>
    <row r="68" spans="2:26" x14ac:dyDescent="0.2">
      <c r="B68" s="8">
        <v>65</v>
      </c>
      <c r="C68" s="14">
        <v>0</v>
      </c>
      <c r="D68" s="14">
        <v>0.22248330513131026</v>
      </c>
      <c r="E68" s="14">
        <v>-0.76383326555284259</v>
      </c>
      <c r="F68" s="14">
        <v>-1120</v>
      </c>
      <c r="G68" s="14">
        <v>0.81460800943027001</v>
      </c>
      <c r="H68" s="14">
        <v>0.39463423904178097</v>
      </c>
      <c r="I68" s="14">
        <v>0.14735933609649507</v>
      </c>
      <c r="J68" s="10">
        <v>0.89044552640544505</v>
      </c>
      <c r="L68">
        <f>IF(G68&lt;SQRT('Monte Carlo Integration'!$D$11),0,1)</f>
        <v>0</v>
      </c>
      <c r="M68">
        <f t="shared" si="0"/>
        <v>0.14735933609649507</v>
      </c>
      <c r="N68">
        <f t="shared" si="1"/>
        <v>0.89044552640544505</v>
      </c>
      <c r="O68">
        <f t="shared" si="2"/>
        <v>0</v>
      </c>
      <c r="P68">
        <f t="shared" si="3"/>
        <v>0</v>
      </c>
      <c r="R68">
        <f t="shared" si="4"/>
        <v>1</v>
      </c>
      <c r="S68">
        <f t="shared" si="5"/>
        <v>0</v>
      </c>
      <c r="T68">
        <f t="shared" si="6"/>
        <v>0</v>
      </c>
      <c r="U68">
        <f t="shared" si="7"/>
        <v>0.14735933609649507</v>
      </c>
      <c r="V68">
        <f t="shared" si="8"/>
        <v>0.89044552640544505</v>
      </c>
      <c r="W68" cm="1">
        <f t="array" ref="W68">INDEX(M68:S68,1+$W$3*6)</f>
        <v>0</v>
      </c>
      <c r="X68" cm="1">
        <f t="array" ref="X68">INDEX(N68:T68,1+$W$3*6)</f>
        <v>0</v>
      </c>
      <c r="Y68" cm="1">
        <f t="array" ref="Y68">INDEX(O68:U68,1+$W$3*6)</f>
        <v>0.14735933609649507</v>
      </c>
      <c r="Z68" cm="1">
        <f t="array" ref="Z68">INDEX(P68:V68,1+$W$3*6)</f>
        <v>0.89044552640544505</v>
      </c>
    </row>
    <row r="69" spans="2:26" x14ac:dyDescent="0.2">
      <c r="B69" s="8">
        <v>66</v>
      </c>
      <c r="C69" s="14">
        <v>0</v>
      </c>
      <c r="D69" s="14">
        <v>0.20721829017029064</v>
      </c>
      <c r="E69" s="14">
        <v>-0.81611112728155921</v>
      </c>
      <c r="F69" s="14">
        <v>-1120</v>
      </c>
      <c r="G69" s="14">
        <v>1.3114997630911933</v>
      </c>
      <c r="H69" s="14">
        <v>0.2533486687221711</v>
      </c>
      <c r="I69" s="14">
        <v>0.95294288240975833</v>
      </c>
      <c r="J69" s="10">
        <v>0.63513748586882723</v>
      </c>
      <c r="L69">
        <f>IF(G69&lt;SQRT('Monte Carlo Integration'!$D$11),0,1)</f>
        <v>1</v>
      </c>
      <c r="M69">
        <f t="shared" ref="M69:M132" si="9">IF($L69=0,I69,0)</f>
        <v>0</v>
      </c>
      <c r="N69">
        <f t="shared" ref="N69:N132" si="10">IF($L69=0,J69,0)</f>
        <v>0</v>
      </c>
      <c r="O69">
        <f t="shared" ref="O69:O132" si="11">IF($L69=1,I69,0)</f>
        <v>0.95294288240975833</v>
      </c>
      <c r="P69">
        <f t="shared" ref="P69:P132" si="12">IF($L69=1,J69,0)</f>
        <v>0.63513748586882723</v>
      </c>
      <c r="R69">
        <f t="shared" ref="R69:R132" si="13">IF(H69&lt;J69,1,0)</f>
        <v>1</v>
      </c>
      <c r="S69">
        <f t="shared" ref="S69:S132" si="14">IF($R69=0,I69,0)</f>
        <v>0</v>
      </c>
      <c r="T69">
        <f t="shared" ref="T69:T132" si="15">IF($R69=0,J69,0)</f>
        <v>0</v>
      </c>
      <c r="U69">
        <f t="shared" ref="U69:U132" si="16">IF($R69=1,I69,0)</f>
        <v>0.95294288240975833</v>
      </c>
      <c r="V69">
        <f t="shared" ref="V69:V132" si="17">IF($R69=1,J69,0)</f>
        <v>0.63513748586882723</v>
      </c>
      <c r="W69" cm="1">
        <f t="array" ref="W69">INDEX(M69:S69,1+$W$3*6)</f>
        <v>0</v>
      </c>
      <c r="X69" cm="1">
        <f t="array" ref="X69">INDEX(N69:T69,1+$W$3*6)</f>
        <v>0</v>
      </c>
      <c r="Y69" cm="1">
        <f t="array" ref="Y69">INDEX(O69:U69,1+$W$3*6)</f>
        <v>0.95294288240975833</v>
      </c>
      <c r="Z69" cm="1">
        <f t="array" ref="Z69">INDEX(P69:V69,1+$W$3*6)</f>
        <v>0.63513748586882723</v>
      </c>
    </row>
    <row r="70" spans="2:26" x14ac:dyDescent="0.2">
      <c r="B70" s="8">
        <v>67</v>
      </c>
      <c r="C70" s="14">
        <v>0</v>
      </c>
      <c r="D70" s="14">
        <v>0.8663293585955768</v>
      </c>
      <c r="E70" s="14">
        <v>1.1092060974273441</v>
      </c>
      <c r="F70" s="14">
        <v>3000</v>
      </c>
      <c r="G70" s="14">
        <v>0.8338745128612628</v>
      </c>
      <c r="H70" s="14">
        <v>0.27427183278051342</v>
      </c>
      <c r="I70" s="14">
        <v>0.86567550588663456</v>
      </c>
      <c r="J70" s="10">
        <v>0.29065517605778535</v>
      </c>
      <c r="L70">
        <f>IF(G70&lt;SQRT('Monte Carlo Integration'!$D$11),0,1)</f>
        <v>0</v>
      </c>
      <c r="M70">
        <f t="shared" si="9"/>
        <v>0.86567550588663456</v>
      </c>
      <c r="N70">
        <f t="shared" si="10"/>
        <v>0.29065517605778535</v>
      </c>
      <c r="O70">
        <f t="shared" si="11"/>
        <v>0</v>
      </c>
      <c r="P70">
        <f t="shared" si="12"/>
        <v>0</v>
      </c>
      <c r="R70">
        <f t="shared" si="13"/>
        <v>1</v>
      </c>
      <c r="S70">
        <f t="shared" si="14"/>
        <v>0</v>
      </c>
      <c r="T70">
        <f t="shared" si="15"/>
        <v>0</v>
      </c>
      <c r="U70">
        <f t="shared" si="16"/>
        <v>0.86567550588663456</v>
      </c>
      <c r="V70">
        <f t="shared" si="17"/>
        <v>0.29065517605778535</v>
      </c>
      <c r="W70" cm="1">
        <f t="array" ref="W70">INDEX(M70:S70,1+$W$3*6)</f>
        <v>0</v>
      </c>
      <c r="X70" cm="1">
        <f t="array" ref="X70">INDEX(N70:T70,1+$W$3*6)</f>
        <v>0</v>
      </c>
      <c r="Y70" cm="1">
        <f t="array" ref="Y70">INDEX(O70:U70,1+$W$3*6)</f>
        <v>0.86567550588663456</v>
      </c>
      <c r="Z70" cm="1">
        <f t="array" ref="Z70">INDEX(P70:V70,1+$W$3*6)</f>
        <v>0.29065517605778535</v>
      </c>
    </row>
    <row r="71" spans="2:26" x14ac:dyDescent="0.2">
      <c r="B71" s="8">
        <v>68</v>
      </c>
      <c r="C71" s="14">
        <v>0</v>
      </c>
      <c r="D71" s="14">
        <v>0.57981124617150581</v>
      </c>
      <c r="E71" s="14">
        <v>0.20141062530678472</v>
      </c>
      <c r="F71" s="14">
        <v>1000</v>
      </c>
      <c r="G71" s="14">
        <v>0.45294706246456606</v>
      </c>
      <c r="H71" s="14">
        <v>0.31877492614846581</v>
      </c>
      <c r="I71" s="14">
        <v>0.66982304033349405</v>
      </c>
      <c r="J71" s="10">
        <v>6.5453472810542895E-2</v>
      </c>
      <c r="L71">
        <f>IF(G71&lt;SQRT('Monte Carlo Integration'!$D$11),0,1)</f>
        <v>0</v>
      </c>
      <c r="M71">
        <f t="shared" si="9"/>
        <v>0.66982304033349405</v>
      </c>
      <c r="N71">
        <f t="shared" si="10"/>
        <v>6.5453472810542895E-2</v>
      </c>
      <c r="O71">
        <f t="shared" si="11"/>
        <v>0</v>
      </c>
      <c r="P71">
        <f t="shared" si="12"/>
        <v>0</v>
      </c>
      <c r="R71">
        <f t="shared" si="13"/>
        <v>0</v>
      </c>
      <c r="S71">
        <f t="shared" si="14"/>
        <v>0.66982304033349405</v>
      </c>
      <c r="T71">
        <f t="shared" si="15"/>
        <v>6.5453472810542895E-2</v>
      </c>
      <c r="U71">
        <f t="shared" si="16"/>
        <v>0</v>
      </c>
      <c r="V71">
        <f t="shared" si="17"/>
        <v>0</v>
      </c>
      <c r="W71" cm="1">
        <f t="array" ref="W71">INDEX(M71:S71,1+$W$3*6)</f>
        <v>0.66982304033349405</v>
      </c>
      <c r="X71" cm="1">
        <f t="array" ref="X71">INDEX(N71:T71,1+$W$3*6)</f>
        <v>6.5453472810542895E-2</v>
      </c>
      <c r="Y71" cm="1">
        <f t="array" ref="Y71">INDEX(O71:U71,1+$W$3*6)</f>
        <v>0</v>
      </c>
      <c r="Z71" cm="1">
        <f t="array" ref="Z71">INDEX(P71:V71,1+$W$3*6)</f>
        <v>0</v>
      </c>
    </row>
    <row r="72" spans="2:26" x14ac:dyDescent="0.2">
      <c r="B72" s="8">
        <v>69</v>
      </c>
      <c r="C72" s="14">
        <v>0</v>
      </c>
      <c r="D72" s="14">
        <v>0.41850590562378331</v>
      </c>
      <c r="E72" s="14">
        <v>-0.20571721409600746</v>
      </c>
      <c r="F72" s="14">
        <v>0</v>
      </c>
      <c r="G72" s="14">
        <v>0.83661890850334653</v>
      </c>
      <c r="H72" s="14">
        <v>0.32969228327215827</v>
      </c>
      <c r="I72" s="14">
        <v>0.61750627733650909</v>
      </c>
      <c r="J72" s="10">
        <v>0.67476285164000604</v>
      </c>
      <c r="L72">
        <f>IF(G72&lt;SQRT('Monte Carlo Integration'!$D$11),0,1)</f>
        <v>0</v>
      </c>
      <c r="M72">
        <f t="shared" si="9"/>
        <v>0.61750627733650909</v>
      </c>
      <c r="N72">
        <f t="shared" si="10"/>
        <v>0.67476285164000604</v>
      </c>
      <c r="O72">
        <f t="shared" si="11"/>
        <v>0</v>
      </c>
      <c r="P72">
        <f t="shared" si="12"/>
        <v>0</v>
      </c>
      <c r="R72">
        <f t="shared" si="13"/>
        <v>1</v>
      </c>
      <c r="S72">
        <f t="shared" si="14"/>
        <v>0</v>
      </c>
      <c r="T72">
        <f t="shared" si="15"/>
        <v>0</v>
      </c>
      <c r="U72">
        <f t="shared" si="16"/>
        <v>0.61750627733650909</v>
      </c>
      <c r="V72">
        <f t="shared" si="17"/>
        <v>0.67476285164000604</v>
      </c>
      <c r="W72" cm="1">
        <f t="array" ref="W72">INDEX(M72:S72,1+$W$3*6)</f>
        <v>0</v>
      </c>
      <c r="X72" cm="1">
        <f t="array" ref="X72">INDEX(N72:T72,1+$W$3*6)</f>
        <v>0</v>
      </c>
      <c r="Y72" cm="1">
        <f t="array" ref="Y72">INDEX(O72:U72,1+$W$3*6)</f>
        <v>0.61750627733650909</v>
      </c>
      <c r="Z72" cm="1">
        <f t="array" ref="Z72">INDEX(P72:V72,1+$W$3*6)</f>
        <v>0.67476285164000604</v>
      </c>
    </row>
    <row r="73" spans="2:26" x14ac:dyDescent="0.2">
      <c r="B73" s="8">
        <v>70</v>
      </c>
      <c r="C73" s="14">
        <v>0</v>
      </c>
      <c r="D73" s="14">
        <v>0.75583259726680474</v>
      </c>
      <c r="E73" s="14">
        <v>0.69295975905929019</v>
      </c>
      <c r="F73" s="14">
        <v>2000</v>
      </c>
      <c r="G73" s="14">
        <v>0.58764826660012914</v>
      </c>
      <c r="H73" s="14">
        <v>0.30757024194017263</v>
      </c>
      <c r="I73" s="14">
        <v>0.72126729517302812</v>
      </c>
      <c r="J73" s="10">
        <v>0.25965699588863972</v>
      </c>
      <c r="L73">
        <f>IF(G73&lt;SQRT('Monte Carlo Integration'!$D$11),0,1)</f>
        <v>0</v>
      </c>
      <c r="M73">
        <f t="shared" si="9"/>
        <v>0.72126729517302812</v>
      </c>
      <c r="N73">
        <f t="shared" si="10"/>
        <v>0.25965699588863972</v>
      </c>
      <c r="O73">
        <f t="shared" si="11"/>
        <v>0</v>
      </c>
      <c r="P73">
        <f t="shared" si="12"/>
        <v>0</v>
      </c>
      <c r="R73">
        <f t="shared" si="13"/>
        <v>0</v>
      </c>
      <c r="S73">
        <f t="shared" si="14"/>
        <v>0.72126729517302812</v>
      </c>
      <c r="T73">
        <f t="shared" si="15"/>
        <v>0.25965699588863972</v>
      </c>
      <c r="U73">
        <f t="shared" si="16"/>
        <v>0</v>
      </c>
      <c r="V73">
        <f t="shared" si="17"/>
        <v>0</v>
      </c>
      <c r="W73" cm="1">
        <f t="array" ref="W73">INDEX(M73:S73,1+$W$3*6)</f>
        <v>0.72126729517302812</v>
      </c>
      <c r="X73" cm="1">
        <f t="array" ref="X73">INDEX(N73:T73,1+$W$3*6)</f>
        <v>0.25965699588863972</v>
      </c>
      <c r="Y73" cm="1">
        <f t="array" ref="Y73">INDEX(O73:U73,1+$W$3*6)</f>
        <v>0</v>
      </c>
      <c r="Z73" cm="1">
        <f t="array" ref="Z73">INDEX(P73:V73,1+$W$3*6)</f>
        <v>0</v>
      </c>
    </row>
    <row r="74" spans="2:26" x14ac:dyDescent="0.2">
      <c r="B74" s="8">
        <v>71</v>
      </c>
      <c r="C74" s="14">
        <v>0</v>
      </c>
      <c r="D74" s="14">
        <v>0.3879223856553074</v>
      </c>
      <c r="E74" s="14">
        <v>-0.28473813583854202</v>
      </c>
      <c r="F74" s="14">
        <v>0</v>
      </c>
      <c r="G74" s="14">
        <v>1.182090320881211</v>
      </c>
      <c r="H74" s="14">
        <v>0.3282142884366277</v>
      </c>
      <c r="I74" s="14">
        <v>0.62473999761265697</v>
      </c>
      <c r="J74" s="10">
        <v>0.88982596965032912</v>
      </c>
      <c r="L74">
        <f>IF(G74&lt;SQRT('Monte Carlo Integration'!$D$11),0,1)</f>
        <v>1</v>
      </c>
      <c r="M74">
        <f t="shared" si="9"/>
        <v>0</v>
      </c>
      <c r="N74">
        <f t="shared" si="10"/>
        <v>0</v>
      </c>
      <c r="O74">
        <f t="shared" si="11"/>
        <v>0.62473999761265697</v>
      </c>
      <c r="P74">
        <f t="shared" si="12"/>
        <v>0.88982596965032912</v>
      </c>
      <c r="R74">
        <f t="shared" si="13"/>
        <v>1</v>
      </c>
      <c r="S74">
        <f t="shared" si="14"/>
        <v>0</v>
      </c>
      <c r="T74">
        <f t="shared" si="15"/>
        <v>0</v>
      </c>
      <c r="U74">
        <f t="shared" si="16"/>
        <v>0.62473999761265697</v>
      </c>
      <c r="V74">
        <f t="shared" si="17"/>
        <v>0.88982596965032912</v>
      </c>
      <c r="W74" cm="1">
        <f t="array" ref="W74">INDEX(M74:S74,1+$W$3*6)</f>
        <v>0</v>
      </c>
      <c r="X74" cm="1">
        <f t="array" ref="X74">INDEX(N74:T74,1+$W$3*6)</f>
        <v>0</v>
      </c>
      <c r="Y74" cm="1">
        <f t="array" ref="Y74">INDEX(O74:U74,1+$W$3*6)</f>
        <v>0.62473999761265697</v>
      </c>
      <c r="Z74" cm="1">
        <f t="array" ref="Z74">INDEX(P74:V74,1+$W$3*6)</f>
        <v>0.88982596965032912</v>
      </c>
    </row>
    <row r="75" spans="2:26" x14ac:dyDescent="0.2">
      <c r="B75" s="8">
        <v>72</v>
      </c>
      <c r="C75" s="14">
        <v>0</v>
      </c>
      <c r="D75" s="14">
        <v>9.2721667416729811E-2</v>
      </c>
      <c r="E75" s="14">
        <v>-1.3241798091284787</v>
      </c>
      <c r="F75" s="14">
        <v>-2240</v>
      </c>
      <c r="G75" s="14">
        <v>0.12494222581172262</v>
      </c>
      <c r="H75" s="14">
        <v>0.39843906226786024</v>
      </c>
      <c r="I75" s="14">
        <v>5.0242949999050678E-2</v>
      </c>
      <c r="J75" s="10">
        <v>0.34988265431014942</v>
      </c>
      <c r="L75">
        <f>IF(G75&lt;SQRT('Monte Carlo Integration'!$D$11),0,1)</f>
        <v>0</v>
      </c>
      <c r="M75">
        <f t="shared" si="9"/>
        <v>5.0242949999050678E-2</v>
      </c>
      <c r="N75">
        <f t="shared" si="10"/>
        <v>0.34988265431014942</v>
      </c>
      <c r="O75">
        <f t="shared" si="11"/>
        <v>0</v>
      </c>
      <c r="P75">
        <f t="shared" si="12"/>
        <v>0</v>
      </c>
      <c r="R75">
        <f t="shared" si="13"/>
        <v>0</v>
      </c>
      <c r="S75">
        <f t="shared" si="14"/>
        <v>5.0242949999050678E-2</v>
      </c>
      <c r="T75">
        <f t="shared" si="15"/>
        <v>0.34988265431014942</v>
      </c>
      <c r="U75">
        <f t="shared" si="16"/>
        <v>0</v>
      </c>
      <c r="V75">
        <f t="shared" si="17"/>
        <v>0</v>
      </c>
      <c r="W75" cm="1">
        <f t="array" ref="W75">INDEX(M75:S75,1+$W$3*6)</f>
        <v>5.0242949999050678E-2</v>
      </c>
      <c r="X75" cm="1">
        <f t="array" ref="X75">INDEX(N75:T75,1+$W$3*6)</f>
        <v>0.34988265431014942</v>
      </c>
      <c r="Y75" cm="1">
        <f t="array" ref="Y75">INDEX(O75:U75,1+$W$3*6)</f>
        <v>0</v>
      </c>
      <c r="Z75" cm="1">
        <f t="array" ref="Z75">INDEX(P75:V75,1+$W$3*6)</f>
        <v>0</v>
      </c>
    </row>
    <row r="76" spans="2:26" x14ac:dyDescent="0.2">
      <c r="B76" s="8">
        <v>73</v>
      </c>
      <c r="C76" s="14">
        <v>0</v>
      </c>
      <c r="D76" s="14">
        <v>2.1634137966499729E-2</v>
      </c>
      <c r="E76" s="14">
        <v>-2.0211109997567096</v>
      </c>
      <c r="F76" s="14">
        <v>-2240</v>
      </c>
      <c r="G76" s="14">
        <v>1.3502031215470127</v>
      </c>
      <c r="H76" s="14">
        <v>0.24899172096101085</v>
      </c>
      <c r="I76" s="14">
        <v>0.97097589982253307</v>
      </c>
      <c r="J76" s="10">
        <v>0.63828592614190927</v>
      </c>
      <c r="L76">
        <f>IF(G76&lt;SQRT('Monte Carlo Integration'!$D$11),0,1)</f>
        <v>1</v>
      </c>
      <c r="M76">
        <f t="shared" si="9"/>
        <v>0</v>
      </c>
      <c r="N76">
        <f t="shared" si="10"/>
        <v>0</v>
      </c>
      <c r="O76">
        <f t="shared" si="11"/>
        <v>0.97097589982253307</v>
      </c>
      <c r="P76">
        <f t="shared" si="12"/>
        <v>0.63828592614190927</v>
      </c>
      <c r="R76">
        <f t="shared" si="13"/>
        <v>1</v>
      </c>
      <c r="S76">
        <f t="shared" si="14"/>
        <v>0</v>
      </c>
      <c r="T76">
        <f t="shared" si="15"/>
        <v>0</v>
      </c>
      <c r="U76">
        <f t="shared" si="16"/>
        <v>0.97097589982253307</v>
      </c>
      <c r="V76">
        <f t="shared" si="17"/>
        <v>0.63828592614190927</v>
      </c>
      <c r="W76" cm="1">
        <f t="array" ref="W76">INDEX(M76:S76,1+$W$3*6)</f>
        <v>0</v>
      </c>
      <c r="X76" cm="1">
        <f t="array" ref="X76">INDEX(N76:T76,1+$W$3*6)</f>
        <v>0</v>
      </c>
      <c r="Y76" cm="1">
        <f t="array" ref="Y76">INDEX(O76:U76,1+$W$3*6)</f>
        <v>0.97097589982253307</v>
      </c>
      <c r="Z76" cm="1">
        <f t="array" ref="Z76">INDEX(P76:V76,1+$W$3*6)</f>
        <v>0.63828592614190927</v>
      </c>
    </row>
    <row r="77" spans="2:26" x14ac:dyDescent="0.2">
      <c r="B77" s="8">
        <v>74</v>
      </c>
      <c r="C77" s="14">
        <v>0</v>
      </c>
      <c r="D77" s="14">
        <v>0.67765899383353956</v>
      </c>
      <c r="E77" s="14">
        <v>0.46116251601938879</v>
      </c>
      <c r="F77" s="14">
        <v>2000</v>
      </c>
      <c r="G77" s="14">
        <v>0.46331437516162188</v>
      </c>
      <c r="H77" s="14">
        <v>0.33328111434955038</v>
      </c>
      <c r="I77" s="14">
        <v>0.59971730788225186</v>
      </c>
      <c r="J77" s="10">
        <v>0.32195267631763252</v>
      </c>
      <c r="L77">
        <f>IF(G77&lt;SQRT('Monte Carlo Integration'!$D$11),0,1)</f>
        <v>0</v>
      </c>
      <c r="M77">
        <f t="shared" si="9"/>
        <v>0.59971730788225186</v>
      </c>
      <c r="N77">
        <f t="shared" si="10"/>
        <v>0.32195267631763252</v>
      </c>
      <c r="O77">
        <f t="shared" si="11"/>
        <v>0</v>
      </c>
      <c r="P77">
        <f t="shared" si="12"/>
        <v>0</v>
      </c>
      <c r="R77">
        <f t="shared" si="13"/>
        <v>0</v>
      </c>
      <c r="S77">
        <f t="shared" si="14"/>
        <v>0.59971730788225186</v>
      </c>
      <c r="T77">
        <f t="shared" si="15"/>
        <v>0.32195267631763252</v>
      </c>
      <c r="U77">
        <f t="shared" si="16"/>
        <v>0</v>
      </c>
      <c r="V77">
        <f t="shared" si="17"/>
        <v>0</v>
      </c>
      <c r="W77" cm="1">
        <f t="array" ref="W77">INDEX(M77:S77,1+$W$3*6)</f>
        <v>0.59971730788225186</v>
      </c>
      <c r="X77" cm="1">
        <f t="array" ref="X77">INDEX(N77:T77,1+$W$3*6)</f>
        <v>0.32195267631763252</v>
      </c>
      <c r="Y77" cm="1">
        <f t="array" ref="Y77">INDEX(O77:U77,1+$W$3*6)</f>
        <v>0</v>
      </c>
      <c r="Z77" cm="1">
        <f t="array" ref="Z77">INDEX(P77:V77,1+$W$3*6)</f>
        <v>0</v>
      </c>
    </row>
    <row r="78" spans="2:26" x14ac:dyDescent="0.2">
      <c r="B78" s="8">
        <v>75</v>
      </c>
      <c r="C78" s="14">
        <v>0</v>
      </c>
      <c r="D78" s="14">
        <v>0.72918701368811867</v>
      </c>
      <c r="E78" s="14">
        <v>0.61035605390265035</v>
      </c>
      <c r="F78" s="14">
        <v>2000</v>
      </c>
      <c r="G78" s="14">
        <v>1.0220891762235484</v>
      </c>
      <c r="H78" s="14">
        <v>0.28982649202865779</v>
      </c>
      <c r="I78" s="14">
        <v>0.79941766955862648</v>
      </c>
      <c r="J78" s="10">
        <v>0.61888655327208641</v>
      </c>
      <c r="L78">
        <f>IF(G78&lt;SQRT('Monte Carlo Integration'!$D$11),0,1)</f>
        <v>1</v>
      </c>
      <c r="M78">
        <f t="shared" si="9"/>
        <v>0</v>
      </c>
      <c r="N78">
        <f t="shared" si="10"/>
        <v>0</v>
      </c>
      <c r="O78">
        <f t="shared" si="11"/>
        <v>0.79941766955862648</v>
      </c>
      <c r="P78">
        <f t="shared" si="12"/>
        <v>0.61888655327208641</v>
      </c>
      <c r="R78">
        <f t="shared" si="13"/>
        <v>1</v>
      </c>
      <c r="S78">
        <f t="shared" si="14"/>
        <v>0</v>
      </c>
      <c r="T78">
        <f t="shared" si="15"/>
        <v>0</v>
      </c>
      <c r="U78">
        <f t="shared" si="16"/>
        <v>0.79941766955862648</v>
      </c>
      <c r="V78">
        <f t="shared" si="17"/>
        <v>0.61888655327208641</v>
      </c>
      <c r="W78" cm="1">
        <f t="array" ref="W78">INDEX(M78:S78,1+$W$3*6)</f>
        <v>0</v>
      </c>
      <c r="X78" cm="1">
        <f t="array" ref="X78">INDEX(N78:T78,1+$W$3*6)</f>
        <v>0</v>
      </c>
      <c r="Y78" cm="1">
        <f t="array" ref="Y78">INDEX(O78:U78,1+$W$3*6)</f>
        <v>0.79941766955862648</v>
      </c>
      <c r="Z78" cm="1">
        <f t="array" ref="Z78">INDEX(P78:V78,1+$W$3*6)</f>
        <v>0.61888655327208641</v>
      </c>
    </row>
    <row r="79" spans="2:26" x14ac:dyDescent="0.2">
      <c r="B79" s="8">
        <v>76</v>
      </c>
      <c r="C79" s="14">
        <v>0</v>
      </c>
      <c r="D79" s="14">
        <v>0.95866410735001051</v>
      </c>
      <c r="E79" s="14">
        <v>1.7353898012639932</v>
      </c>
      <c r="F79" s="14">
        <v>3000</v>
      </c>
      <c r="G79" s="14">
        <v>0.64467962445798443</v>
      </c>
      <c r="H79" s="14">
        <v>0.37991188181929958</v>
      </c>
      <c r="I79" s="14">
        <v>0.31265767189332178</v>
      </c>
      <c r="J79" s="10">
        <v>0.73954364621990532</v>
      </c>
      <c r="L79">
        <f>IF(G79&lt;SQRT('Monte Carlo Integration'!$D$11),0,1)</f>
        <v>0</v>
      </c>
      <c r="M79">
        <f t="shared" si="9"/>
        <v>0.31265767189332178</v>
      </c>
      <c r="N79">
        <f t="shared" si="10"/>
        <v>0.73954364621990532</v>
      </c>
      <c r="O79">
        <f t="shared" si="11"/>
        <v>0</v>
      </c>
      <c r="P79">
        <f t="shared" si="12"/>
        <v>0</v>
      </c>
      <c r="R79">
        <f t="shared" si="13"/>
        <v>1</v>
      </c>
      <c r="S79">
        <f t="shared" si="14"/>
        <v>0</v>
      </c>
      <c r="T79">
        <f t="shared" si="15"/>
        <v>0</v>
      </c>
      <c r="U79">
        <f t="shared" si="16"/>
        <v>0.31265767189332178</v>
      </c>
      <c r="V79">
        <f t="shared" si="17"/>
        <v>0.73954364621990532</v>
      </c>
      <c r="W79" cm="1">
        <f t="array" ref="W79">INDEX(M79:S79,1+$W$3*6)</f>
        <v>0</v>
      </c>
      <c r="X79" cm="1">
        <f t="array" ref="X79">INDEX(N79:T79,1+$W$3*6)</f>
        <v>0</v>
      </c>
      <c r="Y79" cm="1">
        <f t="array" ref="Y79">INDEX(O79:U79,1+$W$3*6)</f>
        <v>0.31265767189332178</v>
      </c>
      <c r="Z79" cm="1">
        <f t="array" ref="Z79">INDEX(P79:V79,1+$W$3*6)</f>
        <v>0.73954364621990532</v>
      </c>
    </row>
    <row r="80" spans="2:26" x14ac:dyDescent="0.2">
      <c r="B80" s="8">
        <v>77</v>
      </c>
      <c r="C80" s="14">
        <v>0</v>
      </c>
      <c r="D80" s="14">
        <v>0.8837075565865764</v>
      </c>
      <c r="E80" s="14">
        <v>1.1937267148842288</v>
      </c>
      <c r="F80" s="14">
        <v>3000</v>
      </c>
      <c r="G80" s="14">
        <v>1.0475240470388858</v>
      </c>
      <c r="H80" s="14">
        <v>0.29823384292242144</v>
      </c>
      <c r="I80" s="14">
        <v>0.76280909695793364</v>
      </c>
      <c r="J80" s="10">
        <v>0.68238283143489753</v>
      </c>
      <c r="L80">
        <f>IF(G80&lt;SQRT('Monte Carlo Integration'!$D$11),0,1)</f>
        <v>1</v>
      </c>
      <c r="M80">
        <f t="shared" si="9"/>
        <v>0</v>
      </c>
      <c r="N80">
        <f t="shared" si="10"/>
        <v>0</v>
      </c>
      <c r="O80">
        <f t="shared" si="11"/>
        <v>0.76280909695793364</v>
      </c>
      <c r="P80">
        <f t="shared" si="12"/>
        <v>0.68238283143489753</v>
      </c>
      <c r="R80">
        <f t="shared" si="13"/>
        <v>1</v>
      </c>
      <c r="S80">
        <f t="shared" si="14"/>
        <v>0</v>
      </c>
      <c r="T80">
        <f t="shared" si="15"/>
        <v>0</v>
      </c>
      <c r="U80">
        <f t="shared" si="16"/>
        <v>0.76280909695793364</v>
      </c>
      <c r="V80">
        <f t="shared" si="17"/>
        <v>0.68238283143489753</v>
      </c>
      <c r="W80" cm="1">
        <f t="array" ref="W80">INDEX(M80:S80,1+$W$3*6)</f>
        <v>0</v>
      </c>
      <c r="X80" cm="1">
        <f t="array" ref="X80">INDEX(N80:T80,1+$W$3*6)</f>
        <v>0</v>
      </c>
      <c r="Y80" cm="1">
        <f t="array" ref="Y80">INDEX(O80:U80,1+$W$3*6)</f>
        <v>0.76280909695793364</v>
      </c>
      <c r="Z80" cm="1">
        <f t="array" ref="Z80">INDEX(P80:V80,1+$W$3*6)</f>
        <v>0.68238283143489753</v>
      </c>
    </row>
    <row r="81" spans="2:26" x14ac:dyDescent="0.2">
      <c r="B81" s="8">
        <v>78</v>
      </c>
      <c r="C81" s="14">
        <v>0</v>
      </c>
      <c r="D81" s="14">
        <v>0.29611132750106572</v>
      </c>
      <c r="E81" s="14">
        <v>-0.5356179001227348</v>
      </c>
      <c r="F81" s="14">
        <v>-1120</v>
      </c>
      <c r="G81" s="14">
        <v>0.65111069141287869</v>
      </c>
      <c r="H81" s="14">
        <v>0.31819305852648516</v>
      </c>
      <c r="I81" s="14">
        <v>0.67254508387881573</v>
      </c>
      <c r="J81" s="10">
        <v>0.44586298519087164</v>
      </c>
      <c r="L81">
        <f>IF(G81&lt;SQRT('Monte Carlo Integration'!$D$11),0,1)</f>
        <v>0</v>
      </c>
      <c r="M81">
        <f t="shared" si="9"/>
        <v>0.67254508387881573</v>
      </c>
      <c r="N81">
        <f t="shared" si="10"/>
        <v>0.44586298519087164</v>
      </c>
      <c r="O81">
        <f t="shared" si="11"/>
        <v>0</v>
      </c>
      <c r="P81">
        <f t="shared" si="12"/>
        <v>0</v>
      </c>
      <c r="R81">
        <f t="shared" si="13"/>
        <v>1</v>
      </c>
      <c r="S81">
        <f t="shared" si="14"/>
        <v>0</v>
      </c>
      <c r="T81">
        <f t="shared" si="15"/>
        <v>0</v>
      </c>
      <c r="U81">
        <f t="shared" si="16"/>
        <v>0.67254508387881573</v>
      </c>
      <c r="V81">
        <f t="shared" si="17"/>
        <v>0.44586298519087164</v>
      </c>
      <c r="W81" cm="1">
        <f t="array" ref="W81">INDEX(M81:S81,1+$W$3*6)</f>
        <v>0</v>
      </c>
      <c r="X81" cm="1">
        <f t="array" ref="X81">INDEX(N81:T81,1+$W$3*6)</f>
        <v>0</v>
      </c>
      <c r="Y81" cm="1">
        <f t="array" ref="Y81">INDEX(O81:U81,1+$W$3*6)</f>
        <v>0.67254508387881573</v>
      </c>
      <c r="Z81" cm="1">
        <f t="array" ref="Z81">INDEX(P81:V81,1+$W$3*6)</f>
        <v>0.44586298519087164</v>
      </c>
    </row>
    <row r="82" spans="2:26" x14ac:dyDescent="0.2">
      <c r="B82" s="8">
        <v>79</v>
      </c>
      <c r="C82" s="14">
        <v>0</v>
      </c>
      <c r="D82" s="14">
        <v>0.42996796124147624</v>
      </c>
      <c r="E82" s="14">
        <v>-0.17645573351466445</v>
      </c>
      <c r="F82" s="14">
        <v>0</v>
      </c>
      <c r="G82" s="14">
        <v>0.6474139331545723</v>
      </c>
      <c r="H82" s="14">
        <v>0.2887364345626518</v>
      </c>
      <c r="I82" s="14">
        <v>0.80411748509114489</v>
      </c>
      <c r="J82" s="10">
        <v>2.8442983761636068E-2</v>
      </c>
      <c r="L82">
        <f>IF(G82&lt;SQRT('Monte Carlo Integration'!$D$11),0,1)</f>
        <v>0</v>
      </c>
      <c r="M82">
        <f t="shared" si="9"/>
        <v>0.80411748509114489</v>
      </c>
      <c r="N82">
        <f t="shared" si="10"/>
        <v>2.8442983761636068E-2</v>
      </c>
      <c r="O82">
        <f t="shared" si="11"/>
        <v>0</v>
      </c>
      <c r="P82">
        <f t="shared" si="12"/>
        <v>0</v>
      </c>
      <c r="R82">
        <f t="shared" si="13"/>
        <v>0</v>
      </c>
      <c r="S82">
        <f t="shared" si="14"/>
        <v>0.80411748509114489</v>
      </c>
      <c r="T82">
        <f t="shared" si="15"/>
        <v>2.8442983761636068E-2</v>
      </c>
      <c r="U82">
        <f t="shared" si="16"/>
        <v>0</v>
      </c>
      <c r="V82">
        <f t="shared" si="17"/>
        <v>0</v>
      </c>
      <c r="W82" cm="1">
        <f t="array" ref="W82">INDEX(M82:S82,1+$W$3*6)</f>
        <v>0.80411748509114489</v>
      </c>
      <c r="X82" cm="1">
        <f t="array" ref="X82">INDEX(N82:T82,1+$W$3*6)</f>
        <v>2.8442983761636068E-2</v>
      </c>
      <c r="Y82" cm="1">
        <f t="array" ref="Y82">INDEX(O82:U82,1+$W$3*6)</f>
        <v>0</v>
      </c>
      <c r="Z82" cm="1">
        <f t="array" ref="Z82">INDEX(P82:V82,1+$W$3*6)</f>
        <v>0</v>
      </c>
    </row>
    <row r="83" spans="2:26" x14ac:dyDescent="0.2">
      <c r="B83" s="8">
        <v>80</v>
      </c>
      <c r="C83" s="14">
        <v>0</v>
      </c>
      <c r="D83" s="14">
        <v>0.50202160514985283</v>
      </c>
      <c r="E83" s="14">
        <v>5.0674343163590822E-3</v>
      </c>
      <c r="F83" s="14">
        <v>1000</v>
      </c>
      <c r="G83" s="14">
        <v>1.0328998408201562</v>
      </c>
      <c r="H83" s="14">
        <v>0.26091846493208287</v>
      </c>
      <c r="I83" s="14">
        <v>0.92153001270328183</v>
      </c>
      <c r="J83" s="10">
        <v>0.42858170342099933</v>
      </c>
      <c r="L83">
        <f>IF(G83&lt;SQRT('Monte Carlo Integration'!$D$11),0,1)</f>
        <v>1</v>
      </c>
      <c r="M83">
        <f t="shared" si="9"/>
        <v>0</v>
      </c>
      <c r="N83">
        <f t="shared" si="10"/>
        <v>0</v>
      </c>
      <c r="O83">
        <f t="shared" si="11"/>
        <v>0.92153001270328183</v>
      </c>
      <c r="P83">
        <f t="shared" si="12"/>
        <v>0.42858170342099933</v>
      </c>
      <c r="R83">
        <f t="shared" si="13"/>
        <v>1</v>
      </c>
      <c r="S83">
        <f t="shared" si="14"/>
        <v>0</v>
      </c>
      <c r="T83">
        <f t="shared" si="15"/>
        <v>0</v>
      </c>
      <c r="U83">
        <f t="shared" si="16"/>
        <v>0.92153001270328183</v>
      </c>
      <c r="V83">
        <f t="shared" si="17"/>
        <v>0.42858170342099933</v>
      </c>
      <c r="W83" cm="1">
        <f t="array" ref="W83">INDEX(M83:S83,1+$W$3*6)</f>
        <v>0</v>
      </c>
      <c r="X83" cm="1">
        <f t="array" ref="X83">INDEX(N83:T83,1+$W$3*6)</f>
        <v>0</v>
      </c>
      <c r="Y83" cm="1">
        <f t="array" ref="Y83">INDEX(O83:U83,1+$W$3*6)</f>
        <v>0.92153001270328183</v>
      </c>
      <c r="Z83" cm="1">
        <f t="array" ref="Z83">INDEX(P83:V83,1+$W$3*6)</f>
        <v>0.42858170342099933</v>
      </c>
    </row>
    <row r="84" spans="2:26" x14ac:dyDescent="0.2">
      <c r="B84" s="8">
        <v>81</v>
      </c>
      <c r="C84" s="14">
        <v>0</v>
      </c>
      <c r="D84" s="14">
        <v>2.9215681613057702E-2</v>
      </c>
      <c r="E84" s="14">
        <v>-1.892447643567551</v>
      </c>
      <c r="F84" s="14">
        <v>-2240</v>
      </c>
      <c r="G84" s="14">
        <v>0.64334954270524791</v>
      </c>
      <c r="H84" s="14">
        <v>0.35601950971728635</v>
      </c>
      <c r="I84" s="14">
        <v>0.47713984082319766</v>
      </c>
      <c r="J84" s="10">
        <v>0.64473802044276984</v>
      </c>
      <c r="L84">
        <f>IF(G84&lt;SQRT('Monte Carlo Integration'!$D$11),0,1)</f>
        <v>0</v>
      </c>
      <c r="M84">
        <f t="shared" si="9"/>
        <v>0.47713984082319766</v>
      </c>
      <c r="N84">
        <f t="shared" si="10"/>
        <v>0.64473802044276984</v>
      </c>
      <c r="O84">
        <f t="shared" si="11"/>
        <v>0</v>
      </c>
      <c r="P84">
        <f t="shared" si="12"/>
        <v>0</v>
      </c>
      <c r="R84">
        <f t="shared" si="13"/>
        <v>1</v>
      </c>
      <c r="S84">
        <f t="shared" si="14"/>
        <v>0</v>
      </c>
      <c r="T84">
        <f t="shared" si="15"/>
        <v>0</v>
      </c>
      <c r="U84">
        <f t="shared" si="16"/>
        <v>0.47713984082319766</v>
      </c>
      <c r="V84">
        <f t="shared" si="17"/>
        <v>0.64473802044276984</v>
      </c>
      <c r="W84" cm="1">
        <f t="array" ref="W84">INDEX(M84:S84,1+$W$3*6)</f>
        <v>0</v>
      </c>
      <c r="X84" cm="1">
        <f t="array" ref="X84">INDEX(N84:T84,1+$W$3*6)</f>
        <v>0</v>
      </c>
      <c r="Y84" cm="1">
        <f t="array" ref="Y84">INDEX(O84:U84,1+$W$3*6)</f>
        <v>0.47713984082319766</v>
      </c>
      <c r="Z84" cm="1">
        <f t="array" ref="Z84">INDEX(P84:V84,1+$W$3*6)</f>
        <v>0.64473802044276984</v>
      </c>
    </row>
    <row r="85" spans="2:26" x14ac:dyDescent="0.2">
      <c r="B85" s="8">
        <v>82</v>
      </c>
      <c r="C85" s="14">
        <v>0</v>
      </c>
      <c r="D85" s="14">
        <v>0.94544345673427144</v>
      </c>
      <c r="E85" s="14">
        <v>1.6021923259503854</v>
      </c>
      <c r="F85" s="14">
        <v>3000</v>
      </c>
      <c r="G85" s="14">
        <v>0.48265655754827275</v>
      </c>
      <c r="H85" s="14">
        <v>0.39368509294868881</v>
      </c>
      <c r="I85" s="14">
        <v>0.16288285686768725</v>
      </c>
      <c r="J85" s="10">
        <v>0.67537081110075614</v>
      </c>
      <c r="L85">
        <f>IF(G85&lt;SQRT('Monte Carlo Integration'!$D$11),0,1)</f>
        <v>0</v>
      </c>
      <c r="M85">
        <f t="shared" si="9"/>
        <v>0.16288285686768725</v>
      </c>
      <c r="N85">
        <f t="shared" si="10"/>
        <v>0.67537081110075614</v>
      </c>
      <c r="O85">
        <f t="shared" si="11"/>
        <v>0</v>
      </c>
      <c r="P85">
        <f t="shared" si="12"/>
        <v>0</v>
      </c>
      <c r="R85">
        <f t="shared" si="13"/>
        <v>1</v>
      </c>
      <c r="S85">
        <f t="shared" si="14"/>
        <v>0</v>
      </c>
      <c r="T85">
        <f t="shared" si="15"/>
        <v>0</v>
      </c>
      <c r="U85">
        <f t="shared" si="16"/>
        <v>0.16288285686768725</v>
      </c>
      <c r="V85">
        <f t="shared" si="17"/>
        <v>0.67537081110075614</v>
      </c>
      <c r="W85" cm="1">
        <f t="array" ref="W85">INDEX(M85:S85,1+$W$3*6)</f>
        <v>0</v>
      </c>
      <c r="X85" cm="1">
        <f t="array" ref="X85">INDEX(N85:T85,1+$W$3*6)</f>
        <v>0</v>
      </c>
      <c r="Y85" cm="1">
        <f t="array" ref="Y85">INDEX(O85:U85,1+$W$3*6)</f>
        <v>0.16288285686768725</v>
      </c>
      <c r="Z85" cm="1">
        <f t="array" ref="Z85">INDEX(P85:V85,1+$W$3*6)</f>
        <v>0.67537081110075614</v>
      </c>
    </row>
    <row r="86" spans="2:26" x14ac:dyDescent="0.2">
      <c r="B86" s="8">
        <v>83</v>
      </c>
      <c r="C86" s="14">
        <v>0</v>
      </c>
      <c r="D86" s="14">
        <v>0.19259853413915193</v>
      </c>
      <c r="E86" s="14">
        <v>-0.86836039641105822</v>
      </c>
      <c r="F86" s="14">
        <v>-1120</v>
      </c>
      <c r="G86" s="14">
        <v>0.86773256606112059</v>
      </c>
      <c r="H86" s="14">
        <v>0.27005446075254047</v>
      </c>
      <c r="I86" s="14">
        <v>0.88339470298187561</v>
      </c>
      <c r="J86" s="10">
        <v>0.2955441841834896</v>
      </c>
      <c r="L86">
        <f>IF(G86&lt;SQRT('Monte Carlo Integration'!$D$11),0,1)</f>
        <v>0</v>
      </c>
      <c r="M86">
        <f t="shared" si="9"/>
        <v>0.88339470298187561</v>
      </c>
      <c r="N86">
        <f t="shared" si="10"/>
        <v>0.2955441841834896</v>
      </c>
      <c r="O86">
        <f t="shared" si="11"/>
        <v>0</v>
      </c>
      <c r="P86">
        <f t="shared" si="12"/>
        <v>0</v>
      </c>
      <c r="R86">
        <f t="shared" si="13"/>
        <v>1</v>
      </c>
      <c r="S86">
        <f t="shared" si="14"/>
        <v>0</v>
      </c>
      <c r="T86">
        <f t="shared" si="15"/>
        <v>0</v>
      </c>
      <c r="U86">
        <f t="shared" si="16"/>
        <v>0.88339470298187561</v>
      </c>
      <c r="V86">
        <f t="shared" si="17"/>
        <v>0.2955441841834896</v>
      </c>
      <c r="W86" cm="1">
        <f t="array" ref="W86">INDEX(M86:S86,1+$W$3*6)</f>
        <v>0</v>
      </c>
      <c r="X86" cm="1">
        <f t="array" ref="X86">INDEX(N86:T86,1+$W$3*6)</f>
        <v>0</v>
      </c>
      <c r="Y86" cm="1">
        <f t="array" ref="Y86">INDEX(O86:U86,1+$W$3*6)</f>
        <v>0.88339470298187561</v>
      </c>
      <c r="Z86" cm="1">
        <f t="array" ref="Z86">INDEX(P86:V86,1+$W$3*6)</f>
        <v>0.2955441841834896</v>
      </c>
    </row>
    <row r="87" spans="2:26" x14ac:dyDescent="0.2">
      <c r="B87" s="8">
        <v>84</v>
      </c>
      <c r="C87" s="14">
        <v>0</v>
      </c>
      <c r="D87" s="14">
        <v>0.93592920221198783</v>
      </c>
      <c r="E87" s="14">
        <v>1.5214713502902617</v>
      </c>
      <c r="F87" s="14">
        <v>3000</v>
      </c>
      <c r="G87" s="14">
        <v>9.465813277090708E-2</v>
      </c>
      <c r="H87" s="14">
        <v>0.39885668115475781</v>
      </c>
      <c r="I87" s="14">
        <v>2.0716588255351682E-2</v>
      </c>
      <c r="J87" s="10">
        <v>0.30696735289272264</v>
      </c>
      <c r="L87">
        <f>IF(G87&lt;SQRT('Monte Carlo Integration'!$D$11),0,1)</f>
        <v>0</v>
      </c>
      <c r="M87">
        <f t="shared" si="9"/>
        <v>2.0716588255351682E-2</v>
      </c>
      <c r="N87">
        <f t="shared" si="10"/>
        <v>0.30696735289272264</v>
      </c>
      <c r="O87">
        <f t="shared" si="11"/>
        <v>0</v>
      </c>
      <c r="P87">
        <f t="shared" si="12"/>
        <v>0</v>
      </c>
      <c r="R87">
        <f t="shared" si="13"/>
        <v>0</v>
      </c>
      <c r="S87">
        <f t="shared" si="14"/>
        <v>2.0716588255351682E-2</v>
      </c>
      <c r="T87">
        <f t="shared" si="15"/>
        <v>0.30696735289272264</v>
      </c>
      <c r="U87">
        <f t="shared" si="16"/>
        <v>0</v>
      </c>
      <c r="V87">
        <f t="shared" si="17"/>
        <v>0</v>
      </c>
      <c r="W87" cm="1">
        <f t="array" ref="W87">INDEX(M87:S87,1+$W$3*6)</f>
        <v>2.0716588255351682E-2</v>
      </c>
      <c r="X87" cm="1">
        <f t="array" ref="X87">INDEX(N87:T87,1+$W$3*6)</f>
        <v>0.30696735289272264</v>
      </c>
      <c r="Y87" cm="1">
        <f t="array" ref="Y87">INDEX(O87:U87,1+$W$3*6)</f>
        <v>0</v>
      </c>
      <c r="Z87" cm="1">
        <f t="array" ref="Z87">INDEX(P87:V87,1+$W$3*6)</f>
        <v>0</v>
      </c>
    </row>
    <row r="88" spans="2:26" x14ac:dyDescent="0.2">
      <c r="B88" s="8">
        <v>85</v>
      </c>
      <c r="C88" s="14">
        <v>0</v>
      </c>
      <c r="D88" s="14">
        <v>0.86130276013226381</v>
      </c>
      <c r="E88" s="14">
        <v>1.0861910418784693</v>
      </c>
      <c r="F88" s="14">
        <v>3000</v>
      </c>
      <c r="G88" s="14">
        <v>0.33875177328368611</v>
      </c>
      <c r="H88" s="14">
        <v>0.33956455380919359</v>
      </c>
      <c r="I88" s="14">
        <v>0.56771942557195176</v>
      </c>
      <c r="J88" s="10">
        <v>0.12824362405959686</v>
      </c>
      <c r="L88">
        <f>IF(G88&lt;SQRT('Monte Carlo Integration'!$D$11),0,1)</f>
        <v>0</v>
      </c>
      <c r="M88">
        <f t="shared" si="9"/>
        <v>0.56771942557195176</v>
      </c>
      <c r="N88">
        <f t="shared" si="10"/>
        <v>0.12824362405959686</v>
      </c>
      <c r="O88">
        <f t="shared" si="11"/>
        <v>0</v>
      </c>
      <c r="P88">
        <f t="shared" si="12"/>
        <v>0</v>
      </c>
      <c r="R88">
        <f t="shared" si="13"/>
        <v>0</v>
      </c>
      <c r="S88">
        <f t="shared" si="14"/>
        <v>0.56771942557195176</v>
      </c>
      <c r="T88">
        <f t="shared" si="15"/>
        <v>0.12824362405959686</v>
      </c>
      <c r="U88">
        <f t="shared" si="16"/>
        <v>0</v>
      </c>
      <c r="V88">
        <f t="shared" si="17"/>
        <v>0</v>
      </c>
      <c r="W88" cm="1">
        <f t="array" ref="W88">INDEX(M88:S88,1+$W$3*6)</f>
        <v>0.56771942557195176</v>
      </c>
      <c r="X88" cm="1">
        <f t="array" ref="X88">INDEX(N88:T88,1+$W$3*6)</f>
        <v>0.12824362405959686</v>
      </c>
      <c r="Y88" cm="1">
        <f t="array" ref="Y88">INDEX(O88:U88,1+$W$3*6)</f>
        <v>0</v>
      </c>
      <c r="Z88" cm="1">
        <f t="array" ref="Z88">INDEX(P88:V88,1+$W$3*6)</f>
        <v>0</v>
      </c>
    </row>
    <row r="89" spans="2:26" x14ac:dyDescent="0.2">
      <c r="B89" s="8">
        <v>86</v>
      </c>
      <c r="C89" s="14">
        <v>0</v>
      </c>
      <c r="D89" s="14">
        <v>0.8492615257153574</v>
      </c>
      <c r="E89" s="14">
        <v>1.0332713121497243</v>
      </c>
      <c r="F89" s="14">
        <v>3000</v>
      </c>
      <c r="G89" s="14">
        <v>1.0990324332514125</v>
      </c>
      <c r="H89" s="14">
        <v>0.34898553841019669</v>
      </c>
      <c r="I89" s="14">
        <v>0.51727412781551207</v>
      </c>
      <c r="J89" s="10">
        <v>0.91184423557102878</v>
      </c>
      <c r="L89">
        <f>IF(G89&lt;SQRT('Monte Carlo Integration'!$D$11),0,1)</f>
        <v>1</v>
      </c>
      <c r="M89">
        <f t="shared" si="9"/>
        <v>0</v>
      </c>
      <c r="N89">
        <f t="shared" si="10"/>
        <v>0</v>
      </c>
      <c r="O89">
        <f t="shared" si="11"/>
        <v>0.51727412781551207</v>
      </c>
      <c r="P89">
        <f t="shared" si="12"/>
        <v>0.91184423557102878</v>
      </c>
      <c r="R89">
        <f t="shared" si="13"/>
        <v>1</v>
      </c>
      <c r="S89">
        <f t="shared" si="14"/>
        <v>0</v>
      </c>
      <c r="T89">
        <f t="shared" si="15"/>
        <v>0</v>
      </c>
      <c r="U89">
        <f t="shared" si="16"/>
        <v>0.51727412781551207</v>
      </c>
      <c r="V89">
        <f t="shared" si="17"/>
        <v>0.91184423557102878</v>
      </c>
      <c r="W89" cm="1">
        <f t="array" ref="W89">INDEX(M89:S89,1+$W$3*6)</f>
        <v>0</v>
      </c>
      <c r="X89" cm="1">
        <f t="array" ref="X89">INDEX(N89:T89,1+$W$3*6)</f>
        <v>0</v>
      </c>
      <c r="Y89" cm="1">
        <f t="array" ref="Y89">INDEX(O89:U89,1+$W$3*6)</f>
        <v>0.51727412781551207</v>
      </c>
      <c r="Z89" cm="1">
        <f t="array" ref="Z89">INDEX(P89:V89,1+$W$3*6)</f>
        <v>0.91184423557102878</v>
      </c>
    </row>
    <row r="90" spans="2:26" x14ac:dyDescent="0.2">
      <c r="B90" s="8">
        <v>87</v>
      </c>
      <c r="C90" s="14">
        <v>0</v>
      </c>
      <c r="D90" s="14">
        <v>0.82815360339738131</v>
      </c>
      <c r="E90" s="14">
        <v>0.9468940047848905</v>
      </c>
      <c r="F90" s="14">
        <v>2000</v>
      </c>
      <c r="G90" s="14">
        <v>0.9958276810521125</v>
      </c>
      <c r="H90" s="14">
        <v>0.39650138597959012</v>
      </c>
      <c r="I90" s="14">
        <v>0.11078997403885703</v>
      </c>
      <c r="J90" s="10">
        <v>0.99174253851722116</v>
      </c>
      <c r="L90">
        <f>IF(G90&lt;SQRT('Monte Carlo Integration'!$D$11),0,1)</f>
        <v>0</v>
      </c>
      <c r="M90">
        <f t="shared" si="9"/>
        <v>0.11078997403885703</v>
      </c>
      <c r="N90">
        <f t="shared" si="10"/>
        <v>0.99174253851722116</v>
      </c>
      <c r="O90">
        <f t="shared" si="11"/>
        <v>0</v>
      </c>
      <c r="P90">
        <f t="shared" si="12"/>
        <v>0</v>
      </c>
      <c r="R90">
        <f t="shared" si="13"/>
        <v>1</v>
      </c>
      <c r="S90">
        <f t="shared" si="14"/>
        <v>0</v>
      </c>
      <c r="T90">
        <f t="shared" si="15"/>
        <v>0</v>
      </c>
      <c r="U90">
        <f t="shared" si="16"/>
        <v>0.11078997403885703</v>
      </c>
      <c r="V90">
        <f t="shared" si="17"/>
        <v>0.99174253851722116</v>
      </c>
      <c r="W90" cm="1">
        <f t="array" ref="W90">INDEX(M90:S90,1+$W$3*6)</f>
        <v>0</v>
      </c>
      <c r="X90" cm="1">
        <f t="array" ref="X90">INDEX(N90:T90,1+$W$3*6)</f>
        <v>0</v>
      </c>
      <c r="Y90" cm="1">
        <f t="array" ref="Y90">INDEX(O90:U90,1+$W$3*6)</f>
        <v>0.11078997403885703</v>
      </c>
      <c r="Z90" cm="1">
        <f t="array" ref="Z90">INDEX(P90:V90,1+$W$3*6)</f>
        <v>0.99174253851722116</v>
      </c>
    </row>
    <row r="91" spans="2:26" x14ac:dyDescent="0.2">
      <c r="B91" s="8">
        <v>88</v>
      </c>
      <c r="C91" s="14">
        <v>0</v>
      </c>
      <c r="D91" s="14">
        <v>0.74264517763752735</v>
      </c>
      <c r="E91" s="14">
        <v>0.65152190012031175</v>
      </c>
      <c r="F91" s="14">
        <v>2000</v>
      </c>
      <c r="G91" s="14">
        <v>0.79260439681275852</v>
      </c>
      <c r="H91" s="14">
        <v>0.3942422421032063</v>
      </c>
      <c r="I91" s="14">
        <v>0.15395582311505257</v>
      </c>
      <c r="J91" s="10">
        <v>0.87687057274248015</v>
      </c>
      <c r="L91">
        <f>IF(G91&lt;SQRT('Monte Carlo Integration'!$D$11),0,1)</f>
        <v>0</v>
      </c>
      <c r="M91">
        <f t="shared" si="9"/>
        <v>0.15395582311505257</v>
      </c>
      <c r="N91">
        <f t="shared" si="10"/>
        <v>0.87687057274248015</v>
      </c>
      <c r="O91">
        <f t="shared" si="11"/>
        <v>0</v>
      </c>
      <c r="P91">
        <f t="shared" si="12"/>
        <v>0</v>
      </c>
      <c r="R91">
        <f t="shared" si="13"/>
        <v>1</v>
      </c>
      <c r="S91">
        <f t="shared" si="14"/>
        <v>0</v>
      </c>
      <c r="T91">
        <f t="shared" si="15"/>
        <v>0</v>
      </c>
      <c r="U91">
        <f t="shared" si="16"/>
        <v>0.15395582311505257</v>
      </c>
      <c r="V91">
        <f t="shared" si="17"/>
        <v>0.87687057274248015</v>
      </c>
      <c r="W91" cm="1">
        <f t="array" ref="W91">INDEX(M91:S91,1+$W$3*6)</f>
        <v>0</v>
      </c>
      <c r="X91" cm="1">
        <f t="array" ref="X91">INDEX(N91:T91,1+$W$3*6)</f>
        <v>0</v>
      </c>
      <c r="Y91" cm="1">
        <f t="array" ref="Y91">INDEX(O91:U91,1+$W$3*6)</f>
        <v>0.15395582311505257</v>
      </c>
      <c r="Z91" cm="1">
        <f t="array" ref="Z91">INDEX(P91:V91,1+$W$3*6)</f>
        <v>0.87687057274248015</v>
      </c>
    </row>
    <row r="92" spans="2:26" x14ac:dyDescent="0.2">
      <c r="B92" s="8">
        <v>89</v>
      </c>
      <c r="C92" s="14">
        <v>0</v>
      </c>
      <c r="D92" s="14">
        <v>0.38886731299053284</v>
      </c>
      <c r="E92" s="14">
        <v>-0.28227242746180375</v>
      </c>
      <c r="F92" s="14">
        <v>0</v>
      </c>
      <c r="G92" s="14">
        <v>0.65441704141570067</v>
      </c>
      <c r="H92" s="14">
        <v>0.33751475821657745</v>
      </c>
      <c r="I92" s="14">
        <v>0.57828627576971714</v>
      </c>
      <c r="J92" s="10">
        <v>0.56568721452061421</v>
      </c>
      <c r="L92">
        <f>IF(G92&lt;SQRT('Monte Carlo Integration'!$D$11),0,1)</f>
        <v>0</v>
      </c>
      <c r="M92">
        <f t="shared" si="9"/>
        <v>0.57828627576971714</v>
      </c>
      <c r="N92">
        <f t="shared" si="10"/>
        <v>0.56568721452061421</v>
      </c>
      <c r="O92">
        <f t="shared" si="11"/>
        <v>0</v>
      </c>
      <c r="P92">
        <f t="shared" si="12"/>
        <v>0</v>
      </c>
      <c r="R92">
        <f t="shared" si="13"/>
        <v>1</v>
      </c>
      <c r="S92">
        <f t="shared" si="14"/>
        <v>0</v>
      </c>
      <c r="T92">
        <f t="shared" si="15"/>
        <v>0</v>
      </c>
      <c r="U92">
        <f t="shared" si="16"/>
        <v>0.57828627576971714</v>
      </c>
      <c r="V92">
        <f t="shared" si="17"/>
        <v>0.56568721452061421</v>
      </c>
      <c r="W92" cm="1">
        <f t="array" ref="W92">INDEX(M92:S92,1+$W$3*6)</f>
        <v>0</v>
      </c>
      <c r="X92" cm="1">
        <f t="array" ref="X92">INDEX(N92:T92,1+$W$3*6)</f>
        <v>0</v>
      </c>
      <c r="Y92" cm="1">
        <f t="array" ref="Y92">INDEX(O92:U92,1+$W$3*6)</f>
        <v>0.57828627576971714</v>
      </c>
      <c r="Z92" cm="1">
        <f t="array" ref="Z92">INDEX(P92:V92,1+$W$3*6)</f>
        <v>0.56568721452061421</v>
      </c>
    </row>
    <row r="93" spans="2:26" x14ac:dyDescent="0.2">
      <c r="B93" s="8">
        <v>90</v>
      </c>
      <c r="C93" s="14">
        <v>0</v>
      </c>
      <c r="D93" s="14">
        <v>0.56295107401113542</v>
      </c>
      <c r="E93" s="14">
        <v>0.15845553993664188</v>
      </c>
      <c r="F93" s="14">
        <v>1000</v>
      </c>
      <c r="G93" s="14">
        <v>0.14507628791618832</v>
      </c>
      <c r="H93" s="14">
        <v>0.37162425960114298</v>
      </c>
      <c r="I93" s="14">
        <v>0.37665224488668714</v>
      </c>
      <c r="J93" s="10">
        <v>5.665134012543193E-2</v>
      </c>
      <c r="L93">
        <f>IF(G93&lt;SQRT('Monte Carlo Integration'!$D$11),0,1)</f>
        <v>0</v>
      </c>
      <c r="M93">
        <f t="shared" si="9"/>
        <v>0.37665224488668714</v>
      </c>
      <c r="N93">
        <f t="shared" si="10"/>
        <v>5.665134012543193E-2</v>
      </c>
      <c r="O93">
        <f t="shared" si="11"/>
        <v>0</v>
      </c>
      <c r="P93">
        <f t="shared" si="12"/>
        <v>0</v>
      </c>
      <c r="R93">
        <f t="shared" si="13"/>
        <v>0</v>
      </c>
      <c r="S93">
        <f t="shared" si="14"/>
        <v>0.37665224488668714</v>
      </c>
      <c r="T93">
        <f t="shared" si="15"/>
        <v>5.665134012543193E-2</v>
      </c>
      <c r="U93">
        <f t="shared" si="16"/>
        <v>0</v>
      </c>
      <c r="V93">
        <f t="shared" si="17"/>
        <v>0</v>
      </c>
      <c r="W93" cm="1">
        <f t="array" ref="W93">INDEX(M93:S93,1+$W$3*6)</f>
        <v>0.37665224488668714</v>
      </c>
      <c r="X93" cm="1">
        <f t="array" ref="X93">INDEX(N93:T93,1+$W$3*6)</f>
        <v>5.665134012543193E-2</v>
      </c>
      <c r="Y93" cm="1">
        <f t="array" ref="Y93">INDEX(O93:U93,1+$W$3*6)</f>
        <v>0</v>
      </c>
      <c r="Z93" cm="1">
        <f t="array" ref="Z93">INDEX(P93:V93,1+$W$3*6)</f>
        <v>0</v>
      </c>
    </row>
    <row r="94" spans="2:26" x14ac:dyDescent="0.2">
      <c r="B94" s="8">
        <v>91</v>
      </c>
      <c r="C94" s="14">
        <v>0</v>
      </c>
      <c r="D94" s="14">
        <v>6.1027525254072401E-2</v>
      </c>
      <c r="E94" s="14">
        <v>-1.5462050656636408</v>
      </c>
      <c r="F94" s="14">
        <v>-2240</v>
      </c>
      <c r="G94" s="14">
        <v>0.41494075905470196</v>
      </c>
      <c r="H94" s="14">
        <v>0.34445917771811202</v>
      </c>
      <c r="I94" s="14">
        <v>0.54192464334979873</v>
      </c>
      <c r="J94" s="10">
        <v>0.34822182583074168</v>
      </c>
      <c r="L94">
        <f>IF(G94&lt;SQRT('Monte Carlo Integration'!$D$11),0,1)</f>
        <v>0</v>
      </c>
      <c r="M94">
        <f t="shared" si="9"/>
        <v>0.54192464334979873</v>
      </c>
      <c r="N94">
        <f t="shared" si="10"/>
        <v>0.34822182583074168</v>
      </c>
      <c r="O94">
        <f t="shared" si="11"/>
        <v>0</v>
      </c>
      <c r="P94">
        <f t="shared" si="12"/>
        <v>0</v>
      </c>
      <c r="R94">
        <f t="shared" si="13"/>
        <v>1</v>
      </c>
      <c r="S94">
        <f t="shared" si="14"/>
        <v>0</v>
      </c>
      <c r="T94">
        <f t="shared" si="15"/>
        <v>0</v>
      </c>
      <c r="U94">
        <f t="shared" si="16"/>
        <v>0.54192464334979873</v>
      </c>
      <c r="V94">
        <f t="shared" si="17"/>
        <v>0.34822182583074168</v>
      </c>
      <c r="W94" cm="1">
        <f t="array" ref="W94">INDEX(M94:S94,1+$W$3*6)</f>
        <v>0</v>
      </c>
      <c r="X94" cm="1">
        <f t="array" ref="X94">INDEX(N94:T94,1+$W$3*6)</f>
        <v>0</v>
      </c>
      <c r="Y94" cm="1">
        <f t="array" ref="Y94">INDEX(O94:U94,1+$W$3*6)</f>
        <v>0.54192464334979873</v>
      </c>
      <c r="Z94" cm="1">
        <f t="array" ref="Z94">INDEX(P94:V94,1+$W$3*6)</f>
        <v>0.34822182583074168</v>
      </c>
    </row>
    <row r="95" spans="2:26" x14ac:dyDescent="0.2">
      <c r="B95" s="8">
        <v>92</v>
      </c>
      <c r="C95" s="14">
        <v>0</v>
      </c>
      <c r="D95" s="14">
        <v>0.53570356920161455</v>
      </c>
      <c r="E95" s="14">
        <v>8.9615380648147863E-2</v>
      </c>
      <c r="F95" s="14">
        <v>1000</v>
      </c>
      <c r="G95" s="14">
        <v>0.19708151547581121</v>
      </c>
      <c r="H95" s="14">
        <v>0.39804854162067899</v>
      </c>
      <c r="I95" s="14">
        <v>6.6974384042888122E-2</v>
      </c>
      <c r="J95" s="10">
        <v>0.43885754791035203</v>
      </c>
      <c r="L95">
        <f>IF(G95&lt;SQRT('Monte Carlo Integration'!$D$11),0,1)</f>
        <v>0</v>
      </c>
      <c r="M95">
        <f t="shared" si="9"/>
        <v>6.6974384042888122E-2</v>
      </c>
      <c r="N95">
        <f t="shared" si="10"/>
        <v>0.43885754791035203</v>
      </c>
      <c r="O95">
        <f t="shared" si="11"/>
        <v>0</v>
      </c>
      <c r="P95">
        <f t="shared" si="12"/>
        <v>0</v>
      </c>
      <c r="R95">
        <f t="shared" si="13"/>
        <v>1</v>
      </c>
      <c r="S95">
        <f t="shared" si="14"/>
        <v>0</v>
      </c>
      <c r="T95">
        <f t="shared" si="15"/>
        <v>0</v>
      </c>
      <c r="U95">
        <f t="shared" si="16"/>
        <v>6.6974384042888122E-2</v>
      </c>
      <c r="V95">
        <f t="shared" si="17"/>
        <v>0.43885754791035203</v>
      </c>
      <c r="W95" cm="1">
        <f t="array" ref="W95">INDEX(M95:S95,1+$W$3*6)</f>
        <v>0</v>
      </c>
      <c r="X95" cm="1">
        <f t="array" ref="X95">INDEX(N95:T95,1+$W$3*6)</f>
        <v>0</v>
      </c>
      <c r="Y95" cm="1">
        <f t="array" ref="Y95">INDEX(O95:U95,1+$W$3*6)</f>
        <v>6.6974384042888122E-2</v>
      </c>
      <c r="Z95" cm="1">
        <f t="array" ref="Z95">INDEX(P95:V95,1+$W$3*6)</f>
        <v>0.43885754791035203</v>
      </c>
    </row>
    <row r="96" spans="2:26" x14ac:dyDescent="0.2">
      <c r="B96" s="8">
        <v>93</v>
      </c>
      <c r="C96" s="14">
        <v>0</v>
      </c>
      <c r="D96" s="14">
        <v>0.49944587424371667</v>
      </c>
      <c r="E96" s="14">
        <v>-1.3889877350269331E-3</v>
      </c>
      <c r="F96" s="14">
        <v>0</v>
      </c>
      <c r="G96" s="14">
        <v>0.99934627379852392</v>
      </c>
      <c r="H96" s="14">
        <v>0.25534454579713195</v>
      </c>
      <c r="I96" s="14">
        <v>0.94467237984979169</v>
      </c>
      <c r="J96" s="10">
        <v>0.3270173826380714</v>
      </c>
      <c r="L96">
        <f>IF(G96&lt;SQRT('Monte Carlo Integration'!$D$11),0,1)</f>
        <v>0</v>
      </c>
      <c r="M96">
        <f t="shared" si="9"/>
        <v>0.94467237984979169</v>
      </c>
      <c r="N96">
        <f t="shared" si="10"/>
        <v>0.3270173826380714</v>
      </c>
      <c r="O96">
        <f t="shared" si="11"/>
        <v>0</v>
      </c>
      <c r="P96">
        <f t="shared" si="12"/>
        <v>0</v>
      </c>
      <c r="R96">
        <f t="shared" si="13"/>
        <v>1</v>
      </c>
      <c r="S96">
        <f t="shared" si="14"/>
        <v>0</v>
      </c>
      <c r="T96">
        <f t="shared" si="15"/>
        <v>0</v>
      </c>
      <c r="U96">
        <f t="shared" si="16"/>
        <v>0.94467237984979169</v>
      </c>
      <c r="V96">
        <f t="shared" si="17"/>
        <v>0.3270173826380714</v>
      </c>
      <c r="W96" cm="1">
        <f t="array" ref="W96">INDEX(M96:S96,1+$W$3*6)</f>
        <v>0</v>
      </c>
      <c r="X96" cm="1">
        <f t="array" ref="X96">INDEX(N96:T96,1+$W$3*6)</f>
        <v>0</v>
      </c>
      <c r="Y96" cm="1">
        <f t="array" ref="Y96">INDEX(O96:U96,1+$W$3*6)</f>
        <v>0.94467237984979169</v>
      </c>
      <c r="Z96" cm="1">
        <f t="array" ref="Z96">INDEX(P96:V96,1+$W$3*6)</f>
        <v>0.3270173826380714</v>
      </c>
    </row>
    <row r="97" spans="2:26" x14ac:dyDescent="0.2">
      <c r="B97" s="8">
        <v>94</v>
      </c>
      <c r="C97" s="14">
        <v>0</v>
      </c>
      <c r="D97" s="14">
        <v>0.89062446048046673</v>
      </c>
      <c r="E97" s="14">
        <v>1.2298558782186038</v>
      </c>
      <c r="F97" s="14">
        <v>3000</v>
      </c>
      <c r="G97" s="14">
        <v>0.12646046651576984</v>
      </c>
      <c r="H97" s="14">
        <v>0.39335924209023881</v>
      </c>
      <c r="I97" s="14">
        <v>0.16788954365434569</v>
      </c>
      <c r="J97" s="10">
        <v>0.31348615224169851</v>
      </c>
      <c r="L97">
        <f>IF(G97&lt;SQRT('Monte Carlo Integration'!$D$11),0,1)</f>
        <v>0</v>
      </c>
      <c r="M97">
        <f t="shared" si="9"/>
        <v>0.16788954365434569</v>
      </c>
      <c r="N97">
        <f t="shared" si="10"/>
        <v>0.31348615224169851</v>
      </c>
      <c r="O97">
        <f t="shared" si="11"/>
        <v>0</v>
      </c>
      <c r="P97">
        <f t="shared" si="12"/>
        <v>0</v>
      </c>
      <c r="R97">
        <f t="shared" si="13"/>
        <v>0</v>
      </c>
      <c r="S97">
        <f t="shared" si="14"/>
        <v>0.16788954365434569</v>
      </c>
      <c r="T97">
        <f t="shared" si="15"/>
        <v>0.31348615224169851</v>
      </c>
      <c r="U97">
        <f t="shared" si="16"/>
        <v>0</v>
      </c>
      <c r="V97">
        <f t="shared" si="17"/>
        <v>0</v>
      </c>
      <c r="W97" cm="1">
        <f t="array" ref="W97">INDEX(M97:S97,1+$W$3*6)</f>
        <v>0.16788954365434569</v>
      </c>
      <c r="X97" cm="1">
        <f t="array" ref="X97">INDEX(N97:T97,1+$W$3*6)</f>
        <v>0.31348615224169851</v>
      </c>
      <c r="Y97" cm="1">
        <f t="array" ref="Y97">INDEX(O97:U97,1+$W$3*6)</f>
        <v>0</v>
      </c>
      <c r="Z97" cm="1">
        <f t="array" ref="Z97">INDEX(P97:V97,1+$W$3*6)</f>
        <v>0</v>
      </c>
    </row>
    <row r="98" spans="2:26" x14ac:dyDescent="0.2">
      <c r="B98" s="8">
        <v>95</v>
      </c>
      <c r="C98" s="14">
        <v>0</v>
      </c>
      <c r="D98" s="14">
        <v>0.64889455453906886</v>
      </c>
      <c r="E98" s="14">
        <v>0.38233770470091649</v>
      </c>
      <c r="F98" s="14">
        <v>1000</v>
      </c>
      <c r="G98" s="14">
        <v>0.72192167038949251</v>
      </c>
      <c r="H98" s="14">
        <v>0.30573966249536172</v>
      </c>
      <c r="I98" s="14">
        <v>0.72949678834038634</v>
      </c>
      <c r="J98" s="10">
        <v>0.43561003912967167</v>
      </c>
      <c r="L98">
        <f>IF(G98&lt;SQRT('Monte Carlo Integration'!$D$11),0,1)</f>
        <v>0</v>
      </c>
      <c r="M98">
        <f t="shared" si="9"/>
        <v>0.72949678834038634</v>
      </c>
      <c r="N98">
        <f t="shared" si="10"/>
        <v>0.43561003912967167</v>
      </c>
      <c r="O98">
        <f t="shared" si="11"/>
        <v>0</v>
      </c>
      <c r="P98">
        <f t="shared" si="12"/>
        <v>0</v>
      </c>
      <c r="R98">
        <f t="shared" si="13"/>
        <v>1</v>
      </c>
      <c r="S98">
        <f t="shared" si="14"/>
        <v>0</v>
      </c>
      <c r="T98">
        <f t="shared" si="15"/>
        <v>0</v>
      </c>
      <c r="U98">
        <f t="shared" si="16"/>
        <v>0.72949678834038634</v>
      </c>
      <c r="V98">
        <f t="shared" si="17"/>
        <v>0.43561003912967167</v>
      </c>
      <c r="W98" cm="1">
        <f t="array" ref="W98">INDEX(M98:S98,1+$W$3*6)</f>
        <v>0</v>
      </c>
      <c r="X98" cm="1">
        <f t="array" ref="X98">INDEX(N98:T98,1+$W$3*6)</f>
        <v>0</v>
      </c>
      <c r="Y98" cm="1">
        <f t="array" ref="Y98">INDEX(O98:U98,1+$W$3*6)</f>
        <v>0.72949678834038634</v>
      </c>
      <c r="Z98" cm="1">
        <f t="array" ref="Z98">INDEX(P98:V98,1+$W$3*6)</f>
        <v>0.43561003912967167</v>
      </c>
    </row>
    <row r="99" spans="2:26" x14ac:dyDescent="0.2">
      <c r="B99" s="8">
        <v>96</v>
      </c>
      <c r="C99" s="14">
        <v>0</v>
      </c>
      <c r="D99" s="14">
        <v>0.57038722097426053</v>
      </c>
      <c r="E99" s="14">
        <v>0.17736008465262312</v>
      </c>
      <c r="F99" s="14">
        <v>1000</v>
      </c>
      <c r="G99" s="14">
        <v>0.5102828966173405</v>
      </c>
      <c r="H99" s="14">
        <v>0.32870070730417345</v>
      </c>
      <c r="I99" s="14">
        <v>0.62236502679174999</v>
      </c>
      <c r="J99" s="10">
        <v>0.35063466748717925</v>
      </c>
      <c r="L99">
        <f>IF(G99&lt;SQRT('Monte Carlo Integration'!$D$11),0,1)</f>
        <v>0</v>
      </c>
      <c r="M99">
        <f t="shared" si="9"/>
        <v>0.62236502679174999</v>
      </c>
      <c r="N99">
        <f t="shared" si="10"/>
        <v>0.35063466748717925</v>
      </c>
      <c r="O99">
        <f t="shared" si="11"/>
        <v>0</v>
      </c>
      <c r="P99">
        <f t="shared" si="12"/>
        <v>0</v>
      </c>
      <c r="R99">
        <f t="shared" si="13"/>
        <v>1</v>
      </c>
      <c r="S99">
        <f t="shared" si="14"/>
        <v>0</v>
      </c>
      <c r="T99">
        <f t="shared" si="15"/>
        <v>0</v>
      </c>
      <c r="U99">
        <f t="shared" si="16"/>
        <v>0.62236502679174999</v>
      </c>
      <c r="V99">
        <f t="shared" si="17"/>
        <v>0.35063466748717925</v>
      </c>
      <c r="W99" cm="1">
        <f t="array" ref="W99">INDEX(M99:S99,1+$W$3*6)</f>
        <v>0</v>
      </c>
      <c r="X99" cm="1">
        <f t="array" ref="X99">INDEX(N99:T99,1+$W$3*6)</f>
        <v>0</v>
      </c>
      <c r="Y99" cm="1">
        <f t="array" ref="Y99">INDEX(O99:U99,1+$W$3*6)</f>
        <v>0.62236502679174999</v>
      </c>
      <c r="Z99" cm="1">
        <f t="array" ref="Z99">INDEX(P99:V99,1+$W$3*6)</f>
        <v>0.35063466748717925</v>
      </c>
    </row>
    <row r="100" spans="2:26" x14ac:dyDescent="0.2">
      <c r="B100" s="8">
        <v>97</v>
      </c>
      <c r="C100" s="14">
        <v>0</v>
      </c>
      <c r="D100" s="14">
        <v>0.93657713124369135</v>
      </c>
      <c r="E100" s="14">
        <v>1.5266593621224496</v>
      </c>
      <c r="F100" s="14">
        <v>3000</v>
      </c>
      <c r="G100" s="14">
        <v>0.70778504829250399</v>
      </c>
      <c r="H100" s="14">
        <v>0.28049328909585614</v>
      </c>
      <c r="I100" s="14">
        <v>0.83936517189227289</v>
      </c>
      <c r="J100" s="10">
        <v>5.7018913588029761E-2</v>
      </c>
      <c r="L100">
        <f>IF(G100&lt;SQRT('Monte Carlo Integration'!$D$11),0,1)</f>
        <v>0</v>
      </c>
      <c r="M100">
        <f t="shared" si="9"/>
        <v>0.83936517189227289</v>
      </c>
      <c r="N100">
        <f t="shared" si="10"/>
        <v>5.7018913588029761E-2</v>
      </c>
      <c r="O100">
        <f t="shared" si="11"/>
        <v>0</v>
      </c>
      <c r="P100">
        <f t="shared" si="12"/>
        <v>0</v>
      </c>
      <c r="R100">
        <f t="shared" si="13"/>
        <v>0</v>
      </c>
      <c r="S100">
        <f t="shared" si="14"/>
        <v>0.83936517189227289</v>
      </c>
      <c r="T100">
        <f t="shared" si="15"/>
        <v>5.7018913588029761E-2</v>
      </c>
      <c r="U100">
        <f t="shared" si="16"/>
        <v>0</v>
      </c>
      <c r="V100">
        <f t="shared" si="17"/>
        <v>0</v>
      </c>
      <c r="W100" cm="1">
        <f t="array" ref="W100">INDEX(M100:S100,1+$W$3*6)</f>
        <v>0.83936517189227289</v>
      </c>
      <c r="X100" cm="1">
        <f t="array" ref="X100">INDEX(N100:T100,1+$W$3*6)</f>
        <v>5.7018913588029761E-2</v>
      </c>
      <c r="Y100" cm="1">
        <f t="array" ref="Y100">INDEX(O100:U100,1+$W$3*6)</f>
        <v>0</v>
      </c>
      <c r="Z100" cm="1">
        <f t="array" ref="Z100">INDEX(P100:V100,1+$W$3*6)</f>
        <v>0</v>
      </c>
    </row>
    <row r="101" spans="2:26" x14ac:dyDescent="0.2">
      <c r="B101" s="8">
        <v>98</v>
      </c>
      <c r="C101" s="14">
        <v>0</v>
      </c>
      <c r="D101" s="14">
        <v>0.43103331696755876</v>
      </c>
      <c r="E101" s="14">
        <v>-0.17374402855666682</v>
      </c>
      <c r="F101" s="14">
        <v>0</v>
      </c>
      <c r="G101" s="14">
        <v>0.4454579635019783</v>
      </c>
      <c r="H101" s="14">
        <v>0.37208222436609656</v>
      </c>
      <c r="I101" s="14">
        <v>0.37336813652579121</v>
      </c>
      <c r="J101" s="10">
        <v>0.55322165370603171</v>
      </c>
      <c r="L101">
        <f>IF(G101&lt;SQRT('Monte Carlo Integration'!$D$11),0,1)</f>
        <v>0</v>
      </c>
      <c r="M101">
        <f t="shared" si="9"/>
        <v>0.37336813652579121</v>
      </c>
      <c r="N101">
        <f t="shared" si="10"/>
        <v>0.55322165370603171</v>
      </c>
      <c r="O101">
        <f t="shared" si="11"/>
        <v>0</v>
      </c>
      <c r="P101">
        <f t="shared" si="12"/>
        <v>0</v>
      </c>
      <c r="R101">
        <f t="shared" si="13"/>
        <v>1</v>
      </c>
      <c r="S101">
        <f t="shared" si="14"/>
        <v>0</v>
      </c>
      <c r="T101">
        <f t="shared" si="15"/>
        <v>0</v>
      </c>
      <c r="U101">
        <f t="shared" si="16"/>
        <v>0.37336813652579121</v>
      </c>
      <c r="V101">
        <f t="shared" si="17"/>
        <v>0.55322165370603171</v>
      </c>
      <c r="W101" cm="1">
        <f t="array" ref="W101">INDEX(M101:S101,1+$W$3*6)</f>
        <v>0</v>
      </c>
      <c r="X101" cm="1">
        <f t="array" ref="X101">INDEX(N101:T101,1+$W$3*6)</f>
        <v>0</v>
      </c>
      <c r="Y101" cm="1">
        <f t="array" ref="Y101">INDEX(O101:U101,1+$W$3*6)</f>
        <v>0.37336813652579121</v>
      </c>
      <c r="Z101" cm="1">
        <f t="array" ref="Z101">INDEX(P101:V101,1+$W$3*6)</f>
        <v>0.55322165370603171</v>
      </c>
    </row>
    <row r="102" spans="2:26" x14ac:dyDescent="0.2">
      <c r="B102" s="8">
        <v>99</v>
      </c>
      <c r="C102" s="14">
        <v>0</v>
      </c>
      <c r="D102" s="14">
        <v>0.95482539732699534</v>
      </c>
      <c r="E102" s="14">
        <v>1.6935585226091567</v>
      </c>
      <c r="F102" s="14">
        <v>3000</v>
      </c>
      <c r="G102" s="14">
        <v>0.17516156345899672</v>
      </c>
      <c r="H102" s="14">
        <v>0.3896383833935968</v>
      </c>
      <c r="I102" s="14">
        <v>0.2172448335761413</v>
      </c>
      <c r="J102" s="10">
        <v>0.35772370028203526</v>
      </c>
      <c r="L102">
        <f>IF(G102&lt;SQRT('Monte Carlo Integration'!$D$11),0,1)</f>
        <v>0</v>
      </c>
      <c r="M102">
        <f t="shared" si="9"/>
        <v>0.2172448335761413</v>
      </c>
      <c r="N102">
        <f t="shared" si="10"/>
        <v>0.35772370028203526</v>
      </c>
      <c r="O102">
        <f t="shared" si="11"/>
        <v>0</v>
      </c>
      <c r="P102">
        <f t="shared" si="12"/>
        <v>0</v>
      </c>
      <c r="R102">
        <f t="shared" si="13"/>
        <v>0</v>
      </c>
      <c r="S102">
        <f t="shared" si="14"/>
        <v>0.2172448335761413</v>
      </c>
      <c r="T102">
        <f t="shared" si="15"/>
        <v>0.35772370028203526</v>
      </c>
      <c r="U102">
        <f t="shared" si="16"/>
        <v>0</v>
      </c>
      <c r="V102">
        <f t="shared" si="17"/>
        <v>0</v>
      </c>
      <c r="W102" cm="1">
        <f t="array" ref="W102">INDEX(M102:S102,1+$W$3*6)</f>
        <v>0.2172448335761413</v>
      </c>
      <c r="X102" cm="1">
        <f t="array" ref="X102">INDEX(N102:T102,1+$W$3*6)</f>
        <v>0.35772370028203526</v>
      </c>
      <c r="Y102" cm="1">
        <f t="array" ref="Y102">INDEX(O102:U102,1+$W$3*6)</f>
        <v>0</v>
      </c>
      <c r="Z102" cm="1">
        <f t="array" ref="Z102">INDEX(P102:V102,1+$W$3*6)</f>
        <v>0</v>
      </c>
    </row>
    <row r="103" spans="2:26" x14ac:dyDescent="0.2">
      <c r="B103" s="8">
        <v>100</v>
      </c>
      <c r="C103" s="14">
        <v>0</v>
      </c>
      <c r="D103" s="14">
        <v>0.45038117978273945</v>
      </c>
      <c r="E103" s="14">
        <v>-0.12469835524129132</v>
      </c>
      <c r="F103" s="14">
        <v>0</v>
      </c>
      <c r="G103" s="14">
        <v>0.13765183643246168</v>
      </c>
      <c r="H103" s="14">
        <v>0.37338775928157408</v>
      </c>
      <c r="I103" s="14">
        <v>0.36386617592715947</v>
      </c>
      <c r="J103" s="10">
        <v>7.2479255298375733E-2</v>
      </c>
      <c r="L103">
        <f>IF(G103&lt;SQRT('Monte Carlo Integration'!$D$11),0,1)</f>
        <v>0</v>
      </c>
      <c r="M103">
        <f t="shared" si="9"/>
        <v>0.36386617592715947</v>
      </c>
      <c r="N103">
        <f t="shared" si="10"/>
        <v>7.2479255298375733E-2</v>
      </c>
      <c r="O103">
        <f t="shared" si="11"/>
        <v>0</v>
      </c>
      <c r="P103">
        <f t="shared" si="12"/>
        <v>0</v>
      </c>
      <c r="R103">
        <f t="shared" si="13"/>
        <v>0</v>
      </c>
      <c r="S103">
        <f t="shared" si="14"/>
        <v>0.36386617592715947</v>
      </c>
      <c r="T103">
        <f t="shared" si="15"/>
        <v>7.2479255298375733E-2</v>
      </c>
      <c r="U103">
        <f t="shared" si="16"/>
        <v>0</v>
      </c>
      <c r="V103">
        <f t="shared" si="17"/>
        <v>0</v>
      </c>
      <c r="W103" cm="1">
        <f t="array" ref="W103">INDEX(M103:S103,1+$W$3*6)</f>
        <v>0.36386617592715947</v>
      </c>
      <c r="X103" cm="1">
        <f t="array" ref="X103">INDEX(N103:T103,1+$W$3*6)</f>
        <v>7.2479255298375733E-2</v>
      </c>
      <c r="Y103" cm="1">
        <f t="array" ref="Y103">INDEX(O103:U103,1+$W$3*6)</f>
        <v>0</v>
      </c>
      <c r="Z103" cm="1">
        <f t="array" ref="Z103">INDEX(P103:V103,1+$W$3*6)</f>
        <v>0</v>
      </c>
    </row>
    <row r="104" spans="2:26" x14ac:dyDescent="0.2">
      <c r="B104" s="8">
        <v>101</v>
      </c>
      <c r="C104" s="14">
        <v>0</v>
      </c>
      <c r="D104" s="14">
        <v>0.71383172888952851</v>
      </c>
      <c r="E104" s="14">
        <v>0.56461370378479259</v>
      </c>
      <c r="F104" s="14">
        <v>2000</v>
      </c>
      <c r="G104" s="14">
        <v>0.97747819825248383</v>
      </c>
      <c r="H104" s="14">
        <v>0.28827522346480833</v>
      </c>
      <c r="I104" s="14">
        <v>0.80610307646268187</v>
      </c>
      <c r="J104" s="10">
        <v>0.57242993315329305</v>
      </c>
      <c r="L104">
        <f>IF(G104&lt;SQRT('Monte Carlo Integration'!$D$11),0,1)</f>
        <v>0</v>
      </c>
      <c r="M104">
        <f t="shared" si="9"/>
        <v>0.80610307646268187</v>
      </c>
      <c r="N104">
        <f t="shared" si="10"/>
        <v>0.57242993315329305</v>
      </c>
      <c r="O104">
        <f t="shared" si="11"/>
        <v>0</v>
      </c>
      <c r="P104">
        <f t="shared" si="12"/>
        <v>0</v>
      </c>
      <c r="R104">
        <f t="shared" si="13"/>
        <v>1</v>
      </c>
      <c r="S104">
        <f t="shared" si="14"/>
        <v>0</v>
      </c>
      <c r="T104">
        <f t="shared" si="15"/>
        <v>0</v>
      </c>
      <c r="U104">
        <f t="shared" si="16"/>
        <v>0.80610307646268187</v>
      </c>
      <c r="V104">
        <f t="shared" si="17"/>
        <v>0.57242993315329305</v>
      </c>
      <c r="W104" cm="1">
        <f t="array" ref="W104">INDEX(M104:S104,1+$W$3*6)</f>
        <v>0</v>
      </c>
      <c r="X104" cm="1">
        <f t="array" ref="X104">INDEX(N104:T104,1+$W$3*6)</f>
        <v>0</v>
      </c>
      <c r="Y104" cm="1">
        <f t="array" ref="Y104">INDEX(O104:U104,1+$W$3*6)</f>
        <v>0.80610307646268187</v>
      </c>
      <c r="Z104" cm="1">
        <f t="array" ref="Z104">INDEX(P104:V104,1+$W$3*6)</f>
        <v>0.57242993315329305</v>
      </c>
    </row>
    <row r="105" spans="2:26" x14ac:dyDescent="0.2">
      <c r="B105" s="8">
        <v>102</v>
      </c>
      <c r="C105" s="14">
        <v>0</v>
      </c>
      <c r="D105" s="14">
        <v>0.54130810920210004</v>
      </c>
      <c r="E105" s="14">
        <v>0.10372979450457792</v>
      </c>
      <c r="F105" s="14">
        <v>1000</v>
      </c>
      <c r="G105" s="14">
        <v>0.38223166374330919</v>
      </c>
      <c r="H105" s="14">
        <v>0.34540768951614048</v>
      </c>
      <c r="I105" s="14">
        <v>0.53682644806654489</v>
      </c>
      <c r="J105" s="10">
        <v>0.30667414041546831</v>
      </c>
      <c r="L105">
        <f>IF(G105&lt;SQRT('Monte Carlo Integration'!$D$11),0,1)</f>
        <v>0</v>
      </c>
      <c r="M105">
        <f t="shared" si="9"/>
        <v>0.53682644806654489</v>
      </c>
      <c r="N105">
        <f t="shared" si="10"/>
        <v>0.30667414041546831</v>
      </c>
      <c r="O105">
        <f t="shared" si="11"/>
        <v>0</v>
      </c>
      <c r="P105">
        <f t="shared" si="12"/>
        <v>0</v>
      </c>
      <c r="R105">
        <f t="shared" si="13"/>
        <v>0</v>
      </c>
      <c r="S105">
        <f t="shared" si="14"/>
        <v>0.53682644806654489</v>
      </c>
      <c r="T105">
        <f t="shared" si="15"/>
        <v>0.30667414041546831</v>
      </c>
      <c r="U105">
        <f t="shared" si="16"/>
        <v>0</v>
      </c>
      <c r="V105">
        <f t="shared" si="17"/>
        <v>0</v>
      </c>
      <c r="W105" cm="1">
        <f t="array" ref="W105">INDEX(M105:S105,1+$W$3*6)</f>
        <v>0.53682644806654489</v>
      </c>
      <c r="X105" cm="1">
        <f t="array" ref="X105">INDEX(N105:T105,1+$W$3*6)</f>
        <v>0.30667414041546831</v>
      </c>
      <c r="Y105" cm="1">
        <f t="array" ref="Y105">INDEX(O105:U105,1+$W$3*6)</f>
        <v>0</v>
      </c>
      <c r="Z105" cm="1">
        <f t="array" ref="Z105">INDEX(P105:V105,1+$W$3*6)</f>
        <v>0</v>
      </c>
    </row>
    <row r="106" spans="2:26" x14ac:dyDescent="0.2">
      <c r="B106" s="8">
        <v>103</v>
      </c>
      <c r="C106" s="14">
        <v>0</v>
      </c>
      <c r="D106" s="14">
        <v>0.72894138527519137</v>
      </c>
      <c r="E106" s="14">
        <v>0.60961446175013068</v>
      </c>
      <c r="F106" s="14">
        <v>2000</v>
      </c>
      <c r="G106" s="14">
        <v>0.30155291147081614</v>
      </c>
      <c r="H106" s="14">
        <v>0.34314983437129343</v>
      </c>
      <c r="I106" s="14">
        <v>0.54890720362258483</v>
      </c>
      <c r="J106" s="10">
        <v>1.593089081157506E-2</v>
      </c>
      <c r="L106">
        <f>IF(G106&lt;SQRT('Monte Carlo Integration'!$D$11),0,1)</f>
        <v>0</v>
      </c>
      <c r="M106">
        <f t="shared" si="9"/>
        <v>0.54890720362258483</v>
      </c>
      <c r="N106">
        <f t="shared" si="10"/>
        <v>1.593089081157506E-2</v>
      </c>
      <c r="O106">
        <f t="shared" si="11"/>
        <v>0</v>
      </c>
      <c r="P106">
        <f t="shared" si="12"/>
        <v>0</v>
      </c>
      <c r="R106">
        <f t="shared" si="13"/>
        <v>0</v>
      </c>
      <c r="S106">
        <f t="shared" si="14"/>
        <v>0.54890720362258483</v>
      </c>
      <c r="T106">
        <f t="shared" si="15"/>
        <v>1.593089081157506E-2</v>
      </c>
      <c r="U106">
        <f t="shared" si="16"/>
        <v>0</v>
      </c>
      <c r="V106">
        <f t="shared" si="17"/>
        <v>0</v>
      </c>
      <c r="W106" cm="1">
        <f t="array" ref="W106">INDEX(M106:S106,1+$W$3*6)</f>
        <v>0.54890720362258483</v>
      </c>
      <c r="X106" cm="1">
        <f t="array" ref="X106">INDEX(N106:T106,1+$W$3*6)</f>
        <v>1.593089081157506E-2</v>
      </c>
      <c r="Y106" cm="1">
        <f t="array" ref="Y106">INDEX(O106:U106,1+$W$3*6)</f>
        <v>0</v>
      </c>
      <c r="Z106" cm="1">
        <f t="array" ref="Z106">INDEX(P106:V106,1+$W$3*6)</f>
        <v>0</v>
      </c>
    </row>
    <row r="107" spans="2:26" x14ac:dyDescent="0.2">
      <c r="B107" s="8">
        <v>104</v>
      </c>
      <c r="C107" s="14">
        <v>0</v>
      </c>
      <c r="D107" s="14">
        <v>7.2862621663539962E-2</v>
      </c>
      <c r="E107" s="14">
        <v>-1.4547978148388572</v>
      </c>
      <c r="F107" s="14">
        <v>-2240</v>
      </c>
      <c r="G107" s="14">
        <v>0.16070330021564835</v>
      </c>
      <c r="H107" s="14">
        <v>0.37921589934855349</v>
      </c>
      <c r="I107" s="14">
        <v>0.31846835828314923</v>
      </c>
      <c r="J107" s="10">
        <v>0.24347731924777727</v>
      </c>
      <c r="L107">
        <f>IF(G107&lt;SQRT('Monte Carlo Integration'!$D$11),0,1)</f>
        <v>0</v>
      </c>
      <c r="M107">
        <f t="shared" si="9"/>
        <v>0.31846835828314923</v>
      </c>
      <c r="N107">
        <f t="shared" si="10"/>
        <v>0.24347731924777727</v>
      </c>
      <c r="O107">
        <f t="shared" si="11"/>
        <v>0</v>
      </c>
      <c r="P107">
        <f t="shared" si="12"/>
        <v>0</v>
      </c>
      <c r="R107">
        <f t="shared" si="13"/>
        <v>0</v>
      </c>
      <c r="S107">
        <f t="shared" si="14"/>
        <v>0.31846835828314923</v>
      </c>
      <c r="T107">
        <f t="shared" si="15"/>
        <v>0.24347731924777727</v>
      </c>
      <c r="U107">
        <f t="shared" si="16"/>
        <v>0</v>
      </c>
      <c r="V107">
        <f t="shared" si="17"/>
        <v>0</v>
      </c>
      <c r="W107" cm="1">
        <f t="array" ref="W107">INDEX(M107:S107,1+$W$3*6)</f>
        <v>0.31846835828314923</v>
      </c>
      <c r="X107" cm="1">
        <f t="array" ref="X107">INDEX(N107:T107,1+$W$3*6)</f>
        <v>0.24347731924777727</v>
      </c>
      <c r="Y107" cm="1">
        <f t="array" ref="Y107">INDEX(O107:U107,1+$W$3*6)</f>
        <v>0</v>
      </c>
      <c r="Z107" cm="1">
        <f t="array" ref="Z107">INDEX(P107:V107,1+$W$3*6)</f>
        <v>0</v>
      </c>
    </row>
    <row r="108" spans="2:26" x14ac:dyDescent="0.2">
      <c r="B108" s="8">
        <v>105</v>
      </c>
      <c r="C108" s="14">
        <v>0</v>
      </c>
      <c r="D108" s="14">
        <v>0.65720437753815408</v>
      </c>
      <c r="E108" s="14">
        <v>0.40484527726273117</v>
      </c>
      <c r="F108" s="14">
        <v>1000</v>
      </c>
      <c r="G108" s="14">
        <v>0.34012092062540222</v>
      </c>
      <c r="H108" s="14">
        <v>0.34066680704750862</v>
      </c>
      <c r="I108" s="14">
        <v>0.56198194206784569</v>
      </c>
      <c r="J108" s="10">
        <v>0.15587564728030731</v>
      </c>
      <c r="L108">
        <f>IF(G108&lt;SQRT('Monte Carlo Integration'!$D$11),0,1)</f>
        <v>0</v>
      </c>
      <c r="M108">
        <f t="shared" si="9"/>
        <v>0.56198194206784569</v>
      </c>
      <c r="N108">
        <f t="shared" si="10"/>
        <v>0.15587564728030731</v>
      </c>
      <c r="O108">
        <f t="shared" si="11"/>
        <v>0</v>
      </c>
      <c r="P108">
        <f t="shared" si="12"/>
        <v>0</v>
      </c>
      <c r="R108">
        <f t="shared" si="13"/>
        <v>0</v>
      </c>
      <c r="S108">
        <f t="shared" si="14"/>
        <v>0.56198194206784569</v>
      </c>
      <c r="T108">
        <f t="shared" si="15"/>
        <v>0.15587564728030731</v>
      </c>
      <c r="U108">
        <f t="shared" si="16"/>
        <v>0</v>
      </c>
      <c r="V108">
        <f t="shared" si="17"/>
        <v>0</v>
      </c>
      <c r="W108" cm="1">
        <f t="array" ref="W108">INDEX(M108:S108,1+$W$3*6)</f>
        <v>0.56198194206784569</v>
      </c>
      <c r="X108" cm="1">
        <f t="array" ref="X108">INDEX(N108:T108,1+$W$3*6)</f>
        <v>0.15587564728030731</v>
      </c>
      <c r="Y108" cm="1">
        <f t="array" ref="Y108">INDEX(O108:U108,1+$W$3*6)</f>
        <v>0</v>
      </c>
      <c r="Z108" cm="1">
        <f t="array" ref="Z108">INDEX(P108:V108,1+$W$3*6)</f>
        <v>0</v>
      </c>
    </row>
    <row r="109" spans="2:26" x14ac:dyDescent="0.2">
      <c r="B109" s="8">
        <v>106</v>
      </c>
      <c r="C109" s="14">
        <v>0</v>
      </c>
      <c r="D109" s="14">
        <v>0.84867078221806824</v>
      </c>
      <c r="E109" s="14">
        <v>1.0307492226073429</v>
      </c>
      <c r="F109" s="14">
        <v>3000</v>
      </c>
      <c r="G109" s="14">
        <v>0.71960161441834425</v>
      </c>
      <c r="H109" s="14">
        <v>0.3980883120381033</v>
      </c>
      <c r="I109" s="14">
        <v>6.5465648456227807E-2</v>
      </c>
      <c r="J109" s="10">
        <v>0.84576347952045661</v>
      </c>
      <c r="L109">
        <f>IF(G109&lt;SQRT('Monte Carlo Integration'!$D$11),0,1)</f>
        <v>0</v>
      </c>
      <c r="M109">
        <f t="shared" si="9"/>
        <v>6.5465648456227807E-2</v>
      </c>
      <c r="N109">
        <f t="shared" si="10"/>
        <v>0.84576347952045661</v>
      </c>
      <c r="O109">
        <f t="shared" si="11"/>
        <v>0</v>
      </c>
      <c r="P109">
        <f t="shared" si="12"/>
        <v>0</v>
      </c>
      <c r="R109">
        <f t="shared" si="13"/>
        <v>1</v>
      </c>
      <c r="S109">
        <f t="shared" si="14"/>
        <v>0</v>
      </c>
      <c r="T109">
        <f t="shared" si="15"/>
        <v>0</v>
      </c>
      <c r="U109">
        <f t="shared" si="16"/>
        <v>6.5465648456227807E-2</v>
      </c>
      <c r="V109">
        <f t="shared" si="17"/>
        <v>0.84576347952045661</v>
      </c>
      <c r="W109" cm="1">
        <f t="array" ref="W109">INDEX(M109:S109,1+$W$3*6)</f>
        <v>0</v>
      </c>
      <c r="X109" cm="1">
        <f t="array" ref="X109">INDEX(N109:T109,1+$W$3*6)</f>
        <v>0</v>
      </c>
      <c r="Y109" cm="1">
        <f t="array" ref="Y109">INDEX(O109:U109,1+$W$3*6)</f>
        <v>6.5465648456227807E-2</v>
      </c>
      <c r="Z109" cm="1">
        <f t="array" ref="Z109">INDEX(P109:V109,1+$W$3*6)</f>
        <v>0.84576347952045661</v>
      </c>
    </row>
    <row r="110" spans="2:26" x14ac:dyDescent="0.2">
      <c r="B110" s="8">
        <v>107</v>
      </c>
      <c r="C110" s="14">
        <v>0</v>
      </c>
      <c r="D110" s="14">
        <v>0.44339290025801997</v>
      </c>
      <c r="E110" s="14">
        <v>-0.14237247771255965</v>
      </c>
      <c r="F110" s="14">
        <v>0</v>
      </c>
      <c r="G110" s="14">
        <v>1.6356124668295424</v>
      </c>
      <c r="H110" s="14">
        <v>0.28461774174872956</v>
      </c>
      <c r="I110" s="14">
        <v>0.82179039033213186</v>
      </c>
      <c r="J110" s="10">
        <v>0.97993521274995765</v>
      </c>
      <c r="L110">
        <f>IF(G110&lt;SQRT('Monte Carlo Integration'!$D$11),0,1)</f>
        <v>1</v>
      </c>
      <c r="M110">
        <f t="shared" si="9"/>
        <v>0</v>
      </c>
      <c r="N110">
        <f t="shared" si="10"/>
        <v>0</v>
      </c>
      <c r="O110">
        <f t="shared" si="11"/>
        <v>0.82179039033213186</v>
      </c>
      <c r="P110">
        <f t="shared" si="12"/>
        <v>0.97993521274995765</v>
      </c>
      <c r="R110">
        <f t="shared" si="13"/>
        <v>1</v>
      </c>
      <c r="S110">
        <f t="shared" si="14"/>
        <v>0</v>
      </c>
      <c r="T110">
        <f t="shared" si="15"/>
        <v>0</v>
      </c>
      <c r="U110">
        <f t="shared" si="16"/>
        <v>0.82179039033213186</v>
      </c>
      <c r="V110">
        <f t="shared" si="17"/>
        <v>0.97993521274995765</v>
      </c>
      <c r="W110" cm="1">
        <f t="array" ref="W110">INDEX(M110:S110,1+$W$3*6)</f>
        <v>0</v>
      </c>
      <c r="X110" cm="1">
        <f t="array" ref="X110">INDEX(N110:T110,1+$W$3*6)</f>
        <v>0</v>
      </c>
      <c r="Y110" cm="1">
        <f t="array" ref="Y110">INDEX(O110:U110,1+$W$3*6)</f>
        <v>0.82179039033213186</v>
      </c>
      <c r="Z110" cm="1">
        <f t="array" ref="Z110">INDEX(P110:V110,1+$W$3*6)</f>
        <v>0.97993521274995765</v>
      </c>
    </row>
    <row r="111" spans="2:26" x14ac:dyDescent="0.2">
      <c r="B111" s="8">
        <v>108</v>
      </c>
      <c r="C111" s="14">
        <v>0</v>
      </c>
      <c r="D111" s="14">
        <v>0.23750179621274667</v>
      </c>
      <c r="E111" s="14">
        <v>-0.71436162913710088</v>
      </c>
      <c r="F111" s="14">
        <v>-1120</v>
      </c>
      <c r="G111" s="14">
        <v>0.75056489008502958</v>
      </c>
      <c r="H111" s="14">
        <v>0.39803446184391045</v>
      </c>
      <c r="I111" s="14">
        <v>6.7500469539081898E-2</v>
      </c>
      <c r="J111" s="10">
        <v>0.86371788026938112</v>
      </c>
      <c r="L111">
        <f>IF(G111&lt;SQRT('Monte Carlo Integration'!$D$11),0,1)</f>
        <v>0</v>
      </c>
      <c r="M111">
        <f t="shared" si="9"/>
        <v>6.7500469539081898E-2</v>
      </c>
      <c r="N111">
        <f t="shared" si="10"/>
        <v>0.86371788026938112</v>
      </c>
      <c r="O111">
        <f t="shared" si="11"/>
        <v>0</v>
      </c>
      <c r="P111">
        <f t="shared" si="12"/>
        <v>0</v>
      </c>
      <c r="R111">
        <f t="shared" si="13"/>
        <v>1</v>
      </c>
      <c r="S111">
        <f t="shared" si="14"/>
        <v>0</v>
      </c>
      <c r="T111">
        <f t="shared" si="15"/>
        <v>0</v>
      </c>
      <c r="U111">
        <f t="shared" si="16"/>
        <v>6.7500469539081898E-2</v>
      </c>
      <c r="V111">
        <f t="shared" si="17"/>
        <v>0.86371788026938112</v>
      </c>
      <c r="W111" cm="1">
        <f t="array" ref="W111">INDEX(M111:S111,1+$W$3*6)</f>
        <v>0</v>
      </c>
      <c r="X111" cm="1">
        <f t="array" ref="X111">INDEX(N111:T111,1+$W$3*6)</f>
        <v>0</v>
      </c>
      <c r="Y111" cm="1">
        <f t="array" ref="Y111">INDEX(O111:U111,1+$W$3*6)</f>
        <v>6.7500469539081898E-2</v>
      </c>
      <c r="Z111" cm="1">
        <f t="array" ref="Z111">INDEX(P111:V111,1+$W$3*6)</f>
        <v>0.86371788026938112</v>
      </c>
    </row>
    <row r="112" spans="2:26" x14ac:dyDescent="0.2">
      <c r="B112" s="8">
        <v>109</v>
      </c>
      <c r="C112" s="14">
        <v>0</v>
      </c>
      <c r="D112" s="14">
        <v>0.78746365070690572</v>
      </c>
      <c r="E112" s="14">
        <v>0.79765159918874229</v>
      </c>
      <c r="F112" s="14">
        <v>2000</v>
      </c>
      <c r="G112" s="14">
        <v>1.2228210117099092</v>
      </c>
      <c r="H112" s="14">
        <v>0.24240013917732847</v>
      </c>
      <c r="I112" s="14">
        <v>0.99822534271433272</v>
      </c>
      <c r="J112" s="10">
        <v>0.47578059741099393</v>
      </c>
      <c r="L112">
        <f>IF(G112&lt;SQRT('Monte Carlo Integration'!$D$11),0,1)</f>
        <v>1</v>
      </c>
      <c r="M112">
        <f t="shared" si="9"/>
        <v>0</v>
      </c>
      <c r="N112">
        <f t="shared" si="10"/>
        <v>0</v>
      </c>
      <c r="O112">
        <f t="shared" si="11"/>
        <v>0.99822534271433272</v>
      </c>
      <c r="P112">
        <f t="shared" si="12"/>
        <v>0.47578059741099393</v>
      </c>
      <c r="R112">
        <f t="shared" si="13"/>
        <v>1</v>
      </c>
      <c r="S112">
        <f t="shared" si="14"/>
        <v>0</v>
      </c>
      <c r="T112">
        <f t="shared" si="15"/>
        <v>0</v>
      </c>
      <c r="U112">
        <f t="shared" si="16"/>
        <v>0.99822534271433272</v>
      </c>
      <c r="V112">
        <f t="shared" si="17"/>
        <v>0.47578059741099393</v>
      </c>
      <c r="W112" cm="1">
        <f t="array" ref="W112">INDEX(M112:S112,1+$W$3*6)</f>
        <v>0</v>
      </c>
      <c r="X112" cm="1">
        <f t="array" ref="X112">INDEX(N112:T112,1+$W$3*6)</f>
        <v>0</v>
      </c>
      <c r="Y112" cm="1">
        <f t="array" ref="Y112">INDEX(O112:U112,1+$W$3*6)</f>
        <v>0.99822534271433272</v>
      </c>
      <c r="Z112" cm="1">
        <f t="array" ref="Z112">INDEX(P112:V112,1+$W$3*6)</f>
        <v>0.47578059741099393</v>
      </c>
    </row>
    <row r="113" spans="2:26" x14ac:dyDescent="0.2">
      <c r="B113" s="8">
        <v>110</v>
      </c>
      <c r="C113" s="14">
        <v>0</v>
      </c>
      <c r="D113" s="14">
        <v>0.68446698420889074</v>
      </c>
      <c r="E113" s="14">
        <v>0.48022694159822671</v>
      </c>
      <c r="F113" s="14">
        <v>2000</v>
      </c>
      <c r="G113" s="14">
        <v>0.32525973042476336</v>
      </c>
      <c r="H113" s="14">
        <v>0.39384287122968897</v>
      </c>
      <c r="I113" s="14">
        <v>0.16040399002861416</v>
      </c>
      <c r="J113" s="10">
        <v>0.54729360530492555</v>
      </c>
      <c r="L113">
        <f>IF(G113&lt;SQRT('Monte Carlo Integration'!$D$11),0,1)</f>
        <v>0</v>
      </c>
      <c r="M113">
        <f t="shared" si="9"/>
        <v>0.16040399002861416</v>
      </c>
      <c r="N113">
        <f t="shared" si="10"/>
        <v>0.54729360530492555</v>
      </c>
      <c r="O113">
        <f t="shared" si="11"/>
        <v>0</v>
      </c>
      <c r="P113">
        <f t="shared" si="12"/>
        <v>0</v>
      </c>
      <c r="R113">
        <f t="shared" si="13"/>
        <v>1</v>
      </c>
      <c r="S113">
        <f t="shared" si="14"/>
        <v>0</v>
      </c>
      <c r="T113">
        <f t="shared" si="15"/>
        <v>0</v>
      </c>
      <c r="U113">
        <f t="shared" si="16"/>
        <v>0.16040399002861416</v>
      </c>
      <c r="V113">
        <f t="shared" si="17"/>
        <v>0.54729360530492555</v>
      </c>
      <c r="W113" cm="1">
        <f t="array" ref="W113">INDEX(M113:S113,1+$W$3*6)</f>
        <v>0</v>
      </c>
      <c r="X113" cm="1">
        <f t="array" ref="X113">INDEX(N113:T113,1+$W$3*6)</f>
        <v>0</v>
      </c>
      <c r="Y113" cm="1">
        <f t="array" ref="Y113">INDEX(O113:U113,1+$W$3*6)</f>
        <v>0.16040399002861416</v>
      </c>
      <c r="Z113" cm="1">
        <f t="array" ref="Z113">INDEX(P113:V113,1+$W$3*6)</f>
        <v>0.54729360530492555</v>
      </c>
    </row>
    <row r="114" spans="2:26" x14ac:dyDescent="0.2">
      <c r="B114" s="8">
        <v>111</v>
      </c>
      <c r="C114" s="14">
        <v>0</v>
      </c>
      <c r="D114" s="14">
        <v>0.64920879488308392</v>
      </c>
      <c r="E114" s="14">
        <v>0.38318525471725612</v>
      </c>
      <c r="F114" s="14">
        <v>1000</v>
      </c>
      <c r="G114" s="14">
        <v>0.69737313635745601</v>
      </c>
      <c r="H114" s="14">
        <v>0.34352604632280642</v>
      </c>
      <c r="I114" s="14">
        <v>0.54690732436576273</v>
      </c>
      <c r="J114" s="10">
        <v>0.6310828114538839</v>
      </c>
      <c r="L114">
        <f>IF(G114&lt;SQRT('Monte Carlo Integration'!$D$11),0,1)</f>
        <v>0</v>
      </c>
      <c r="M114">
        <f t="shared" si="9"/>
        <v>0.54690732436576273</v>
      </c>
      <c r="N114">
        <f t="shared" si="10"/>
        <v>0.6310828114538839</v>
      </c>
      <c r="O114">
        <f t="shared" si="11"/>
        <v>0</v>
      </c>
      <c r="P114">
        <f t="shared" si="12"/>
        <v>0</v>
      </c>
      <c r="R114">
        <f t="shared" si="13"/>
        <v>1</v>
      </c>
      <c r="S114">
        <f t="shared" si="14"/>
        <v>0</v>
      </c>
      <c r="T114">
        <f t="shared" si="15"/>
        <v>0</v>
      </c>
      <c r="U114">
        <f t="shared" si="16"/>
        <v>0.54690732436576273</v>
      </c>
      <c r="V114">
        <f t="shared" si="17"/>
        <v>0.6310828114538839</v>
      </c>
      <c r="W114" cm="1">
        <f t="array" ref="W114">INDEX(M114:S114,1+$W$3*6)</f>
        <v>0</v>
      </c>
      <c r="X114" cm="1">
        <f t="array" ref="X114">INDEX(N114:T114,1+$W$3*6)</f>
        <v>0</v>
      </c>
      <c r="Y114" cm="1">
        <f t="array" ref="Y114">INDEX(O114:U114,1+$W$3*6)</f>
        <v>0.54690732436576273</v>
      </c>
      <c r="Z114" cm="1">
        <f t="array" ref="Z114">INDEX(P114:V114,1+$W$3*6)</f>
        <v>0.6310828114538839</v>
      </c>
    </row>
    <row r="115" spans="2:26" x14ac:dyDescent="0.2">
      <c r="B115" s="8">
        <v>112</v>
      </c>
      <c r="C115" s="14">
        <v>0</v>
      </c>
      <c r="D115" s="14">
        <v>0.62187851319177012</v>
      </c>
      <c r="E115" s="14">
        <v>0.31041817637840741</v>
      </c>
      <c r="F115" s="14">
        <v>1000</v>
      </c>
      <c r="G115" s="14">
        <v>0.80567422859401994</v>
      </c>
      <c r="H115" s="14">
        <v>0.39419691008657076</v>
      </c>
      <c r="I115" s="14">
        <v>0.15470093426047868</v>
      </c>
      <c r="J115" s="10">
        <v>0.88416166481755754</v>
      </c>
      <c r="L115">
        <f>IF(G115&lt;SQRT('Monte Carlo Integration'!$D$11),0,1)</f>
        <v>0</v>
      </c>
      <c r="M115">
        <f t="shared" si="9"/>
        <v>0.15470093426047868</v>
      </c>
      <c r="N115">
        <f t="shared" si="10"/>
        <v>0.88416166481755754</v>
      </c>
      <c r="O115">
        <f t="shared" si="11"/>
        <v>0</v>
      </c>
      <c r="P115">
        <f t="shared" si="12"/>
        <v>0</v>
      </c>
      <c r="R115">
        <f t="shared" si="13"/>
        <v>1</v>
      </c>
      <c r="S115">
        <f t="shared" si="14"/>
        <v>0</v>
      </c>
      <c r="T115">
        <f t="shared" si="15"/>
        <v>0</v>
      </c>
      <c r="U115">
        <f t="shared" si="16"/>
        <v>0.15470093426047868</v>
      </c>
      <c r="V115">
        <f t="shared" si="17"/>
        <v>0.88416166481755754</v>
      </c>
      <c r="W115" cm="1">
        <f t="array" ref="W115">INDEX(M115:S115,1+$W$3*6)</f>
        <v>0</v>
      </c>
      <c r="X115" cm="1">
        <f t="array" ref="X115">INDEX(N115:T115,1+$W$3*6)</f>
        <v>0</v>
      </c>
      <c r="Y115" cm="1">
        <f t="array" ref="Y115">INDEX(O115:U115,1+$W$3*6)</f>
        <v>0.15470093426047868</v>
      </c>
      <c r="Z115" cm="1">
        <f t="array" ref="Z115">INDEX(P115:V115,1+$W$3*6)</f>
        <v>0.88416166481755754</v>
      </c>
    </row>
    <row r="116" spans="2:26" x14ac:dyDescent="0.2">
      <c r="B116" s="8">
        <v>113</v>
      </c>
      <c r="C116" s="14">
        <v>0</v>
      </c>
      <c r="D116" s="14">
        <v>0.82551645083609804</v>
      </c>
      <c r="E116" s="14">
        <v>0.93659466300637806</v>
      </c>
      <c r="F116" s="14">
        <v>2000</v>
      </c>
      <c r="G116" s="14">
        <v>0.62165009213014488</v>
      </c>
      <c r="H116" s="14">
        <v>0.32116608940745006</v>
      </c>
      <c r="I116" s="14">
        <v>0.6585717029676641</v>
      </c>
      <c r="J116" s="10">
        <v>0.43351286506909542</v>
      </c>
      <c r="L116">
        <f>IF(G116&lt;SQRT('Monte Carlo Integration'!$D$11),0,1)</f>
        <v>0</v>
      </c>
      <c r="M116">
        <f t="shared" si="9"/>
        <v>0.6585717029676641</v>
      </c>
      <c r="N116">
        <f t="shared" si="10"/>
        <v>0.43351286506909542</v>
      </c>
      <c r="O116">
        <f t="shared" si="11"/>
        <v>0</v>
      </c>
      <c r="P116">
        <f t="shared" si="12"/>
        <v>0</v>
      </c>
      <c r="R116">
        <f t="shared" si="13"/>
        <v>1</v>
      </c>
      <c r="S116">
        <f t="shared" si="14"/>
        <v>0</v>
      </c>
      <c r="T116">
        <f t="shared" si="15"/>
        <v>0</v>
      </c>
      <c r="U116">
        <f t="shared" si="16"/>
        <v>0.6585717029676641</v>
      </c>
      <c r="V116">
        <f t="shared" si="17"/>
        <v>0.43351286506909542</v>
      </c>
      <c r="W116" cm="1">
        <f t="array" ref="W116">INDEX(M116:S116,1+$W$3*6)</f>
        <v>0</v>
      </c>
      <c r="X116" cm="1">
        <f t="array" ref="X116">INDEX(N116:T116,1+$W$3*6)</f>
        <v>0</v>
      </c>
      <c r="Y116" cm="1">
        <f t="array" ref="Y116">INDEX(O116:U116,1+$W$3*6)</f>
        <v>0.6585717029676641</v>
      </c>
      <c r="Z116" cm="1">
        <f t="array" ref="Z116">INDEX(P116:V116,1+$W$3*6)</f>
        <v>0.43351286506909542</v>
      </c>
    </row>
    <row r="117" spans="2:26" x14ac:dyDescent="0.2">
      <c r="B117" s="8">
        <v>114</v>
      </c>
      <c r="C117" s="14">
        <v>0</v>
      </c>
      <c r="D117" s="14">
        <v>0.77314789838769837</v>
      </c>
      <c r="E117" s="14">
        <v>0.74925387429803136</v>
      </c>
      <c r="F117" s="14">
        <v>2000</v>
      </c>
      <c r="G117" s="14">
        <v>0.13473468829722252</v>
      </c>
      <c r="H117" s="14">
        <v>0.37318172936300398</v>
      </c>
      <c r="I117" s="14">
        <v>0.36537989734922532</v>
      </c>
      <c r="J117" s="10">
        <v>3.5102975803941013E-2</v>
      </c>
      <c r="L117">
        <f>IF(G117&lt;SQRT('Monte Carlo Integration'!$D$11),0,1)</f>
        <v>0</v>
      </c>
      <c r="M117">
        <f t="shared" si="9"/>
        <v>0.36537989734922532</v>
      </c>
      <c r="N117">
        <f t="shared" si="10"/>
        <v>3.5102975803941013E-2</v>
      </c>
      <c r="O117">
        <f t="shared" si="11"/>
        <v>0</v>
      </c>
      <c r="P117">
        <f t="shared" si="12"/>
        <v>0</v>
      </c>
      <c r="R117">
        <f t="shared" si="13"/>
        <v>0</v>
      </c>
      <c r="S117">
        <f t="shared" si="14"/>
        <v>0.36537989734922532</v>
      </c>
      <c r="T117">
        <f t="shared" si="15"/>
        <v>3.5102975803941013E-2</v>
      </c>
      <c r="U117">
        <f t="shared" si="16"/>
        <v>0</v>
      </c>
      <c r="V117">
        <f t="shared" si="17"/>
        <v>0</v>
      </c>
      <c r="W117" cm="1">
        <f t="array" ref="W117">INDEX(M117:S117,1+$W$3*6)</f>
        <v>0.36537989734922532</v>
      </c>
      <c r="X117" cm="1">
        <f t="array" ref="X117">INDEX(N117:T117,1+$W$3*6)</f>
        <v>3.5102975803941013E-2</v>
      </c>
      <c r="Y117" cm="1">
        <f t="array" ref="Y117">INDEX(O117:U117,1+$W$3*6)</f>
        <v>0</v>
      </c>
      <c r="Z117" cm="1">
        <f t="array" ref="Z117">INDEX(P117:V117,1+$W$3*6)</f>
        <v>0</v>
      </c>
    </row>
    <row r="118" spans="2:26" x14ac:dyDescent="0.2">
      <c r="B118" s="8">
        <v>115</v>
      </c>
      <c r="C118" s="14">
        <v>0</v>
      </c>
      <c r="D118" s="14">
        <v>0.54876575947216044</v>
      </c>
      <c r="E118" s="14">
        <v>0.12254364710428767</v>
      </c>
      <c r="F118" s="14">
        <v>1000</v>
      </c>
      <c r="G118" s="14">
        <v>0.87543382956058158</v>
      </c>
      <c r="H118" s="14">
        <v>0.37622803839919128</v>
      </c>
      <c r="I118" s="14">
        <v>0.34240707095824513</v>
      </c>
      <c r="J118" s="10">
        <v>0.87074176844709639</v>
      </c>
      <c r="L118">
        <f>IF(G118&lt;SQRT('Monte Carlo Integration'!$D$11),0,1)</f>
        <v>0</v>
      </c>
      <c r="M118">
        <f t="shared" si="9"/>
        <v>0.34240707095824513</v>
      </c>
      <c r="N118">
        <f t="shared" si="10"/>
        <v>0.87074176844709639</v>
      </c>
      <c r="O118">
        <f t="shared" si="11"/>
        <v>0</v>
      </c>
      <c r="P118">
        <f t="shared" si="12"/>
        <v>0</v>
      </c>
      <c r="R118">
        <f t="shared" si="13"/>
        <v>1</v>
      </c>
      <c r="S118">
        <f t="shared" si="14"/>
        <v>0</v>
      </c>
      <c r="T118">
        <f t="shared" si="15"/>
        <v>0</v>
      </c>
      <c r="U118">
        <f t="shared" si="16"/>
        <v>0.34240707095824513</v>
      </c>
      <c r="V118">
        <f t="shared" si="17"/>
        <v>0.87074176844709639</v>
      </c>
      <c r="W118" cm="1">
        <f t="array" ref="W118">INDEX(M118:S118,1+$W$3*6)</f>
        <v>0</v>
      </c>
      <c r="X118" cm="1">
        <f t="array" ref="X118">INDEX(N118:T118,1+$W$3*6)</f>
        <v>0</v>
      </c>
      <c r="Y118" cm="1">
        <f t="array" ref="Y118">INDEX(O118:U118,1+$W$3*6)</f>
        <v>0.34240707095824513</v>
      </c>
      <c r="Z118" cm="1">
        <f t="array" ref="Z118">INDEX(P118:V118,1+$W$3*6)</f>
        <v>0.87074176844709639</v>
      </c>
    </row>
    <row r="119" spans="2:26" x14ac:dyDescent="0.2">
      <c r="B119" s="8">
        <v>116</v>
      </c>
      <c r="C119" s="14">
        <v>0</v>
      </c>
      <c r="D119" s="14">
        <v>0.51445775386619275</v>
      </c>
      <c r="E119" s="14">
        <v>3.624815097722206E-2</v>
      </c>
      <c r="F119" s="14">
        <v>1000</v>
      </c>
      <c r="G119" s="14">
        <v>0.87771395847488798</v>
      </c>
      <c r="H119" s="14">
        <v>0.39589638122043846</v>
      </c>
      <c r="I119" s="14">
        <v>0.12380817701286086</v>
      </c>
      <c r="J119" s="10">
        <v>0.92864713092737228</v>
      </c>
      <c r="L119">
        <f>IF(G119&lt;SQRT('Monte Carlo Integration'!$D$11),0,1)</f>
        <v>0</v>
      </c>
      <c r="M119">
        <f t="shared" si="9"/>
        <v>0.12380817701286086</v>
      </c>
      <c r="N119">
        <f t="shared" si="10"/>
        <v>0.92864713092737228</v>
      </c>
      <c r="O119">
        <f t="shared" si="11"/>
        <v>0</v>
      </c>
      <c r="P119">
        <f t="shared" si="12"/>
        <v>0</v>
      </c>
      <c r="R119">
        <f t="shared" si="13"/>
        <v>1</v>
      </c>
      <c r="S119">
        <f t="shared" si="14"/>
        <v>0</v>
      </c>
      <c r="T119">
        <f t="shared" si="15"/>
        <v>0</v>
      </c>
      <c r="U119">
        <f t="shared" si="16"/>
        <v>0.12380817701286086</v>
      </c>
      <c r="V119">
        <f t="shared" si="17"/>
        <v>0.92864713092737228</v>
      </c>
      <c r="W119" cm="1">
        <f t="array" ref="W119">INDEX(M119:S119,1+$W$3*6)</f>
        <v>0</v>
      </c>
      <c r="X119" cm="1">
        <f t="array" ref="X119">INDEX(N119:T119,1+$W$3*6)</f>
        <v>0</v>
      </c>
      <c r="Y119" cm="1">
        <f t="array" ref="Y119">INDEX(O119:U119,1+$W$3*6)</f>
        <v>0.12380817701286086</v>
      </c>
      <c r="Z119" cm="1">
        <f t="array" ref="Z119">INDEX(P119:V119,1+$W$3*6)</f>
        <v>0.92864713092737228</v>
      </c>
    </row>
    <row r="120" spans="2:26" x14ac:dyDescent="0.2">
      <c r="B120" s="8">
        <v>117</v>
      </c>
      <c r="C120" s="14">
        <v>0</v>
      </c>
      <c r="D120" s="14">
        <v>0.46873297866840519</v>
      </c>
      <c r="E120" s="14">
        <v>-7.8455210324363298E-2</v>
      </c>
      <c r="F120" s="14">
        <v>0</v>
      </c>
      <c r="G120" s="14">
        <v>1.15881267951606</v>
      </c>
      <c r="H120" s="14">
        <v>0.34456067425688319</v>
      </c>
      <c r="I120" s="14">
        <v>0.54138073140819587</v>
      </c>
      <c r="J120" s="10">
        <v>0.9304405317783544</v>
      </c>
      <c r="L120">
        <f>IF(G120&lt;SQRT('Monte Carlo Integration'!$D$11),0,1)</f>
        <v>1</v>
      </c>
      <c r="M120">
        <f t="shared" si="9"/>
        <v>0</v>
      </c>
      <c r="N120">
        <f t="shared" si="10"/>
        <v>0</v>
      </c>
      <c r="O120">
        <f t="shared" si="11"/>
        <v>0.54138073140819587</v>
      </c>
      <c r="P120">
        <f t="shared" si="12"/>
        <v>0.9304405317783544</v>
      </c>
      <c r="R120">
        <f t="shared" si="13"/>
        <v>1</v>
      </c>
      <c r="S120">
        <f t="shared" si="14"/>
        <v>0</v>
      </c>
      <c r="T120">
        <f t="shared" si="15"/>
        <v>0</v>
      </c>
      <c r="U120">
        <f t="shared" si="16"/>
        <v>0.54138073140819587</v>
      </c>
      <c r="V120">
        <f t="shared" si="17"/>
        <v>0.9304405317783544</v>
      </c>
      <c r="W120" cm="1">
        <f t="array" ref="W120">INDEX(M120:S120,1+$W$3*6)</f>
        <v>0</v>
      </c>
      <c r="X120" cm="1">
        <f t="array" ref="X120">INDEX(N120:T120,1+$W$3*6)</f>
        <v>0</v>
      </c>
      <c r="Y120" cm="1">
        <f t="array" ref="Y120">INDEX(O120:U120,1+$W$3*6)</f>
        <v>0.54138073140819587</v>
      </c>
      <c r="Z120" cm="1">
        <f t="array" ref="Z120">INDEX(P120:V120,1+$W$3*6)</f>
        <v>0.9304405317783544</v>
      </c>
    </row>
    <row r="121" spans="2:26" x14ac:dyDescent="0.2">
      <c r="B121" s="8">
        <v>118</v>
      </c>
      <c r="C121" s="14">
        <v>0</v>
      </c>
      <c r="D121" s="14">
        <v>0.92724964973854351</v>
      </c>
      <c r="E121" s="14">
        <v>1.4556091378434475</v>
      </c>
      <c r="F121" s="14">
        <v>3000</v>
      </c>
      <c r="G121" s="14">
        <v>0.32833583277102046</v>
      </c>
      <c r="H121" s="14">
        <v>0.37270547105976248</v>
      </c>
      <c r="I121" s="14">
        <v>0.36885840067121128</v>
      </c>
      <c r="J121" s="10">
        <v>0.43849665109929475</v>
      </c>
      <c r="L121">
        <f>IF(G121&lt;SQRT('Monte Carlo Integration'!$D$11),0,1)</f>
        <v>0</v>
      </c>
      <c r="M121">
        <f t="shared" si="9"/>
        <v>0.36885840067121128</v>
      </c>
      <c r="N121">
        <f t="shared" si="10"/>
        <v>0.43849665109929475</v>
      </c>
      <c r="O121">
        <f t="shared" si="11"/>
        <v>0</v>
      </c>
      <c r="P121">
        <f t="shared" si="12"/>
        <v>0</v>
      </c>
      <c r="R121">
        <f t="shared" si="13"/>
        <v>1</v>
      </c>
      <c r="S121">
        <f t="shared" si="14"/>
        <v>0</v>
      </c>
      <c r="T121">
        <f t="shared" si="15"/>
        <v>0</v>
      </c>
      <c r="U121">
        <f t="shared" si="16"/>
        <v>0.36885840067121128</v>
      </c>
      <c r="V121">
        <f t="shared" si="17"/>
        <v>0.43849665109929475</v>
      </c>
      <c r="W121" cm="1">
        <f t="array" ref="W121">INDEX(M121:S121,1+$W$3*6)</f>
        <v>0</v>
      </c>
      <c r="X121" cm="1">
        <f t="array" ref="X121">INDEX(N121:T121,1+$W$3*6)</f>
        <v>0</v>
      </c>
      <c r="Y121" cm="1">
        <f t="array" ref="Y121">INDEX(O121:U121,1+$W$3*6)</f>
        <v>0.36885840067121128</v>
      </c>
      <c r="Z121" cm="1">
        <f t="array" ref="Z121">INDEX(P121:V121,1+$W$3*6)</f>
        <v>0.43849665109929475</v>
      </c>
    </row>
    <row r="122" spans="2:26" x14ac:dyDescent="0.2">
      <c r="B122" s="8">
        <v>119</v>
      </c>
      <c r="C122" s="14">
        <v>0</v>
      </c>
      <c r="D122" s="14">
        <v>0.82518623970690475</v>
      </c>
      <c r="E122" s="14">
        <v>0.93531202380846312</v>
      </c>
      <c r="F122" s="14">
        <v>2000</v>
      </c>
      <c r="G122" s="14">
        <v>1.0216379494251053</v>
      </c>
      <c r="H122" s="14">
        <v>0.39116269081310451</v>
      </c>
      <c r="I122" s="14">
        <v>0.19845998738820664</v>
      </c>
      <c r="J122" s="10">
        <v>0.991086062272585</v>
      </c>
      <c r="L122">
        <f>IF(G122&lt;SQRT('Monte Carlo Integration'!$D$11),0,1)</f>
        <v>1</v>
      </c>
      <c r="M122">
        <f t="shared" si="9"/>
        <v>0</v>
      </c>
      <c r="N122">
        <f t="shared" si="10"/>
        <v>0</v>
      </c>
      <c r="O122">
        <f t="shared" si="11"/>
        <v>0.19845998738820664</v>
      </c>
      <c r="P122">
        <f t="shared" si="12"/>
        <v>0.991086062272585</v>
      </c>
      <c r="R122">
        <f t="shared" si="13"/>
        <v>1</v>
      </c>
      <c r="S122">
        <f t="shared" si="14"/>
        <v>0</v>
      </c>
      <c r="T122">
        <f t="shared" si="15"/>
        <v>0</v>
      </c>
      <c r="U122">
        <f t="shared" si="16"/>
        <v>0.19845998738820664</v>
      </c>
      <c r="V122">
        <f t="shared" si="17"/>
        <v>0.991086062272585</v>
      </c>
      <c r="W122" cm="1">
        <f t="array" ref="W122">INDEX(M122:S122,1+$W$3*6)</f>
        <v>0</v>
      </c>
      <c r="X122" cm="1">
        <f t="array" ref="X122">INDEX(N122:T122,1+$W$3*6)</f>
        <v>0</v>
      </c>
      <c r="Y122" cm="1">
        <f t="array" ref="Y122">INDEX(O122:U122,1+$W$3*6)</f>
        <v>0.19845998738820664</v>
      </c>
      <c r="Z122" cm="1">
        <f t="array" ref="Z122">INDEX(P122:V122,1+$W$3*6)</f>
        <v>0.991086062272585</v>
      </c>
    </row>
    <row r="123" spans="2:26" x14ac:dyDescent="0.2">
      <c r="B123" s="8">
        <v>120</v>
      </c>
      <c r="C123" s="14">
        <v>0</v>
      </c>
      <c r="D123" s="14">
        <v>0.9586738131282263</v>
      </c>
      <c r="E123" s="14">
        <v>1.7354994787355367</v>
      </c>
      <c r="F123" s="14">
        <v>3000</v>
      </c>
      <c r="G123" s="14">
        <v>0.34607098648358531</v>
      </c>
      <c r="H123" s="14">
        <v>0.39856504654113611</v>
      </c>
      <c r="I123" s="14">
        <v>4.3497871394966671E-2</v>
      </c>
      <c r="J123" s="10">
        <v>0.58666764157203377</v>
      </c>
      <c r="L123">
        <f>IF(G123&lt;SQRT('Monte Carlo Integration'!$D$11),0,1)</f>
        <v>0</v>
      </c>
      <c r="M123">
        <f t="shared" si="9"/>
        <v>4.3497871394966671E-2</v>
      </c>
      <c r="N123">
        <f t="shared" si="10"/>
        <v>0.58666764157203377</v>
      </c>
      <c r="O123">
        <f t="shared" si="11"/>
        <v>0</v>
      </c>
      <c r="P123">
        <f t="shared" si="12"/>
        <v>0</v>
      </c>
      <c r="R123">
        <f t="shared" si="13"/>
        <v>1</v>
      </c>
      <c r="S123">
        <f t="shared" si="14"/>
        <v>0</v>
      </c>
      <c r="T123">
        <f t="shared" si="15"/>
        <v>0</v>
      </c>
      <c r="U123">
        <f t="shared" si="16"/>
        <v>4.3497871394966671E-2</v>
      </c>
      <c r="V123">
        <f t="shared" si="17"/>
        <v>0.58666764157203377</v>
      </c>
      <c r="W123" cm="1">
        <f t="array" ref="W123">INDEX(M123:S123,1+$W$3*6)</f>
        <v>0</v>
      </c>
      <c r="X123" cm="1">
        <f t="array" ref="X123">INDEX(N123:T123,1+$W$3*6)</f>
        <v>0</v>
      </c>
      <c r="Y123" cm="1">
        <f t="array" ref="Y123">INDEX(O123:U123,1+$W$3*6)</f>
        <v>4.3497871394966671E-2</v>
      </c>
      <c r="Z123" cm="1">
        <f t="array" ref="Z123">INDEX(P123:V123,1+$W$3*6)</f>
        <v>0.58666764157203377</v>
      </c>
    </row>
    <row r="124" spans="2:26" x14ac:dyDescent="0.2">
      <c r="B124" s="8">
        <v>121</v>
      </c>
      <c r="C124" s="14">
        <v>0</v>
      </c>
      <c r="D124" s="14">
        <v>0.95396871792802995</v>
      </c>
      <c r="E124" s="14">
        <v>1.68461661238601</v>
      </c>
      <c r="F124" s="14">
        <v>3000</v>
      </c>
      <c r="G124" s="14">
        <v>0.36376486687848869</v>
      </c>
      <c r="H124" s="14">
        <v>0.38602103008819838</v>
      </c>
      <c r="I124" s="14">
        <v>0.25661214196896748</v>
      </c>
      <c r="J124" s="10">
        <v>0.54581597216698152</v>
      </c>
      <c r="L124">
        <f>IF(G124&lt;SQRT('Monte Carlo Integration'!$D$11),0,1)</f>
        <v>0</v>
      </c>
      <c r="M124">
        <f t="shared" si="9"/>
        <v>0.25661214196896748</v>
      </c>
      <c r="N124">
        <f t="shared" si="10"/>
        <v>0.54581597216698152</v>
      </c>
      <c r="O124">
        <f t="shared" si="11"/>
        <v>0</v>
      </c>
      <c r="P124">
        <f t="shared" si="12"/>
        <v>0</v>
      </c>
      <c r="R124">
        <f t="shared" si="13"/>
        <v>1</v>
      </c>
      <c r="S124">
        <f t="shared" si="14"/>
        <v>0</v>
      </c>
      <c r="T124">
        <f t="shared" si="15"/>
        <v>0</v>
      </c>
      <c r="U124">
        <f t="shared" si="16"/>
        <v>0.25661214196896748</v>
      </c>
      <c r="V124">
        <f t="shared" si="17"/>
        <v>0.54581597216698152</v>
      </c>
      <c r="W124" cm="1">
        <f t="array" ref="W124">INDEX(M124:S124,1+$W$3*6)</f>
        <v>0</v>
      </c>
      <c r="X124" cm="1">
        <f t="array" ref="X124">INDEX(N124:T124,1+$W$3*6)</f>
        <v>0</v>
      </c>
      <c r="Y124" cm="1">
        <f t="array" ref="Y124">INDEX(O124:U124,1+$W$3*6)</f>
        <v>0.25661214196896748</v>
      </c>
      <c r="Z124" cm="1">
        <f t="array" ref="Z124">INDEX(P124:V124,1+$W$3*6)</f>
        <v>0.54581597216698152</v>
      </c>
    </row>
    <row r="125" spans="2:26" x14ac:dyDescent="0.2">
      <c r="B125" s="8">
        <v>122</v>
      </c>
      <c r="C125" s="14">
        <v>0</v>
      </c>
      <c r="D125" s="14">
        <v>0.43703621762666678</v>
      </c>
      <c r="E125" s="14">
        <v>-0.15848779759184481</v>
      </c>
      <c r="F125" s="14">
        <v>0</v>
      </c>
      <c r="G125" s="14">
        <v>0.34372040101310913</v>
      </c>
      <c r="H125" s="14">
        <v>0.39730492333664447</v>
      </c>
      <c r="I125" s="14">
        <v>9.0693892254817249E-2</v>
      </c>
      <c r="J125" s="10">
        <v>0.57921931849756247</v>
      </c>
      <c r="L125">
        <f>IF(G125&lt;SQRT('Monte Carlo Integration'!$D$11),0,1)</f>
        <v>0</v>
      </c>
      <c r="M125">
        <f t="shared" si="9"/>
        <v>9.0693892254817249E-2</v>
      </c>
      <c r="N125">
        <f t="shared" si="10"/>
        <v>0.57921931849756247</v>
      </c>
      <c r="O125">
        <f t="shared" si="11"/>
        <v>0</v>
      </c>
      <c r="P125">
        <f t="shared" si="12"/>
        <v>0</v>
      </c>
      <c r="R125">
        <f t="shared" si="13"/>
        <v>1</v>
      </c>
      <c r="S125">
        <f t="shared" si="14"/>
        <v>0</v>
      </c>
      <c r="T125">
        <f t="shared" si="15"/>
        <v>0</v>
      </c>
      <c r="U125">
        <f t="shared" si="16"/>
        <v>9.0693892254817249E-2</v>
      </c>
      <c r="V125">
        <f t="shared" si="17"/>
        <v>0.57921931849756247</v>
      </c>
      <c r="W125" cm="1">
        <f t="array" ref="W125">INDEX(M125:S125,1+$W$3*6)</f>
        <v>0</v>
      </c>
      <c r="X125" cm="1">
        <f t="array" ref="X125">INDEX(N125:T125,1+$W$3*6)</f>
        <v>0</v>
      </c>
      <c r="Y125" cm="1">
        <f t="array" ref="Y125">INDEX(O125:U125,1+$W$3*6)</f>
        <v>9.0693892254817249E-2</v>
      </c>
      <c r="Z125" cm="1">
        <f t="array" ref="Z125">INDEX(P125:V125,1+$W$3*6)</f>
        <v>0.57921931849756247</v>
      </c>
    </row>
    <row r="126" spans="2:26" x14ac:dyDescent="0.2">
      <c r="B126" s="8">
        <v>123</v>
      </c>
      <c r="C126" s="14">
        <v>0</v>
      </c>
      <c r="D126" s="14">
        <v>0.4513101954717702</v>
      </c>
      <c r="E126" s="14">
        <v>-0.12235182362313923</v>
      </c>
      <c r="F126" s="14">
        <v>0</v>
      </c>
      <c r="G126" s="14">
        <v>0.8578132501813438</v>
      </c>
      <c r="H126" s="14">
        <v>0.32111684574724619</v>
      </c>
      <c r="I126" s="14">
        <v>0.65880449822116849</v>
      </c>
      <c r="J126" s="10">
        <v>0.65099146177572731</v>
      </c>
      <c r="L126">
        <f>IF(G126&lt;SQRT('Monte Carlo Integration'!$D$11),0,1)</f>
        <v>0</v>
      </c>
      <c r="M126">
        <f t="shared" si="9"/>
        <v>0.65880449822116849</v>
      </c>
      <c r="N126">
        <f t="shared" si="10"/>
        <v>0.65099146177572731</v>
      </c>
      <c r="O126">
        <f t="shared" si="11"/>
        <v>0</v>
      </c>
      <c r="P126">
        <f t="shared" si="12"/>
        <v>0</v>
      </c>
      <c r="R126">
        <f t="shared" si="13"/>
        <v>1</v>
      </c>
      <c r="S126">
        <f t="shared" si="14"/>
        <v>0</v>
      </c>
      <c r="T126">
        <f t="shared" si="15"/>
        <v>0</v>
      </c>
      <c r="U126">
        <f t="shared" si="16"/>
        <v>0.65880449822116849</v>
      </c>
      <c r="V126">
        <f t="shared" si="17"/>
        <v>0.65099146177572731</v>
      </c>
      <c r="W126" cm="1">
        <f t="array" ref="W126">INDEX(M126:S126,1+$W$3*6)</f>
        <v>0</v>
      </c>
      <c r="X126" cm="1">
        <f t="array" ref="X126">INDEX(N126:T126,1+$W$3*6)</f>
        <v>0</v>
      </c>
      <c r="Y126" cm="1">
        <f t="array" ref="Y126">INDEX(O126:U126,1+$W$3*6)</f>
        <v>0.65880449822116849</v>
      </c>
      <c r="Z126" cm="1">
        <f t="array" ref="Z126">INDEX(P126:V126,1+$W$3*6)</f>
        <v>0.65099146177572731</v>
      </c>
    </row>
    <row r="127" spans="2:26" x14ac:dyDescent="0.2">
      <c r="B127" s="8">
        <v>124</v>
      </c>
      <c r="C127" s="14">
        <v>0</v>
      </c>
      <c r="D127" s="14">
        <v>0.79714357727074225</v>
      </c>
      <c r="E127" s="14">
        <v>0.83146171869396623</v>
      </c>
      <c r="F127" s="14">
        <v>2000</v>
      </c>
      <c r="G127" s="14">
        <v>0.78256295352168614</v>
      </c>
      <c r="H127" s="14">
        <v>0.3599714504617762</v>
      </c>
      <c r="I127" s="14">
        <v>0.45341376632145314</v>
      </c>
      <c r="J127" s="10">
        <v>0.75959127827528461</v>
      </c>
      <c r="L127">
        <f>IF(G127&lt;SQRT('Monte Carlo Integration'!$D$11),0,1)</f>
        <v>0</v>
      </c>
      <c r="M127">
        <f t="shared" si="9"/>
        <v>0.45341376632145314</v>
      </c>
      <c r="N127">
        <f t="shared" si="10"/>
        <v>0.75959127827528461</v>
      </c>
      <c r="O127">
        <f t="shared" si="11"/>
        <v>0</v>
      </c>
      <c r="P127">
        <f t="shared" si="12"/>
        <v>0</v>
      </c>
      <c r="R127">
        <f t="shared" si="13"/>
        <v>1</v>
      </c>
      <c r="S127">
        <f t="shared" si="14"/>
        <v>0</v>
      </c>
      <c r="T127">
        <f t="shared" si="15"/>
        <v>0</v>
      </c>
      <c r="U127">
        <f t="shared" si="16"/>
        <v>0.45341376632145314</v>
      </c>
      <c r="V127">
        <f t="shared" si="17"/>
        <v>0.75959127827528461</v>
      </c>
      <c r="W127" cm="1">
        <f t="array" ref="W127">INDEX(M127:S127,1+$W$3*6)</f>
        <v>0</v>
      </c>
      <c r="X127" cm="1">
        <f t="array" ref="X127">INDEX(N127:T127,1+$W$3*6)</f>
        <v>0</v>
      </c>
      <c r="Y127" cm="1">
        <f t="array" ref="Y127">INDEX(O127:U127,1+$W$3*6)</f>
        <v>0.45341376632145314</v>
      </c>
      <c r="Z127" cm="1">
        <f t="array" ref="Z127">INDEX(P127:V127,1+$W$3*6)</f>
        <v>0.75959127827528461</v>
      </c>
    </row>
    <row r="128" spans="2:26" x14ac:dyDescent="0.2">
      <c r="B128" s="8">
        <v>125</v>
      </c>
      <c r="C128" s="14">
        <v>0</v>
      </c>
      <c r="D128" s="14">
        <v>0.40787100694508804</v>
      </c>
      <c r="E128" s="14">
        <v>-0.23302497294615532</v>
      </c>
      <c r="F128" s="14">
        <v>0</v>
      </c>
      <c r="G128" s="14">
        <v>0.54547662442841083</v>
      </c>
      <c r="H128" s="14">
        <v>0.37550178646682031</v>
      </c>
      <c r="I128" s="14">
        <v>0.34800435921549999</v>
      </c>
      <c r="J128" s="10">
        <v>0.65143655899513353</v>
      </c>
      <c r="L128">
        <f>IF(G128&lt;SQRT('Monte Carlo Integration'!$D$11),0,1)</f>
        <v>0</v>
      </c>
      <c r="M128">
        <f t="shared" si="9"/>
        <v>0.34800435921549999</v>
      </c>
      <c r="N128">
        <f t="shared" si="10"/>
        <v>0.65143655899513353</v>
      </c>
      <c r="O128">
        <f t="shared" si="11"/>
        <v>0</v>
      </c>
      <c r="P128">
        <f t="shared" si="12"/>
        <v>0</v>
      </c>
      <c r="R128">
        <f t="shared" si="13"/>
        <v>1</v>
      </c>
      <c r="S128">
        <f t="shared" si="14"/>
        <v>0</v>
      </c>
      <c r="T128">
        <f t="shared" si="15"/>
        <v>0</v>
      </c>
      <c r="U128">
        <f t="shared" si="16"/>
        <v>0.34800435921549999</v>
      </c>
      <c r="V128">
        <f t="shared" si="17"/>
        <v>0.65143655899513353</v>
      </c>
      <c r="W128" cm="1">
        <f t="array" ref="W128">INDEX(M128:S128,1+$W$3*6)</f>
        <v>0</v>
      </c>
      <c r="X128" cm="1">
        <f t="array" ref="X128">INDEX(N128:T128,1+$W$3*6)</f>
        <v>0</v>
      </c>
      <c r="Y128" cm="1">
        <f t="array" ref="Y128">INDEX(O128:U128,1+$W$3*6)</f>
        <v>0.34800435921549999</v>
      </c>
      <c r="Z128" cm="1">
        <f t="array" ref="Z128">INDEX(P128:V128,1+$W$3*6)</f>
        <v>0.65143655899513353</v>
      </c>
    </row>
    <row r="129" spans="2:26" x14ac:dyDescent="0.2">
      <c r="B129" s="8">
        <v>126</v>
      </c>
      <c r="C129" s="14">
        <v>0</v>
      </c>
      <c r="D129" s="14">
        <v>0.80099452906334523</v>
      </c>
      <c r="E129" s="14">
        <v>0.84517893467831118</v>
      </c>
      <c r="F129" s="14">
        <v>2000</v>
      </c>
      <c r="G129" s="14">
        <v>0.58230818822281905</v>
      </c>
      <c r="H129" s="14">
        <v>0.30334573205677279</v>
      </c>
      <c r="I129" s="14">
        <v>0.74019397573554613</v>
      </c>
      <c r="J129" s="10">
        <v>0.18552915271629075</v>
      </c>
      <c r="L129">
        <f>IF(G129&lt;SQRT('Monte Carlo Integration'!$D$11),0,1)</f>
        <v>0</v>
      </c>
      <c r="M129">
        <f t="shared" si="9"/>
        <v>0.74019397573554613</v>
      </c>
      <c r="N129">
        <f t="shared" si="10"/>
        <v>0.18552915271629075</v>
      </c>
      <c r="O129">
        <f t="shared" si="11"/>
        <v>0</v>
      </c>
      <c r="P129">
        <f t="shared" si="12"/>
        <v>0</v>
      </c>
      <c r="R129">
        <f t="shared" si="13"/>
        <v>0</v>
      </c>
      <c r="S129">
        <f t="shared" si="14"/>
        <v>0.74019397573554613</v>
      </c>
      <c r="T129">
        <f t="shared" si="15"/>
        <v>0.18552915271629075</v>
      </c>
      <c r="U129">
        <f t="shared" si="16"/>
        <v>0</v>
      </c>
      <c r="V129">
        <f t="shared" si="17"/>
        <v>0</v>
      </c>
      <c r="W129" cm="1">
        <f t="array" ref="W129">INDEX(M129:S129,1+$W$3*6)</f>
        <v>0.74019397573554613</v>
      </c>
      <c r="X129" cm="1">
        <f t="array" ref="X129">INDEX(N129:T129,1+$W$3*6)</f>
        <v>0.18552915271629075</v>
      </c>
      <c r="Y129" cm="1">
        <f t="array" ref="Y129">INDEX(O129:U129,1+$W$3*6)</f>
        <v>0</v>
      </c>
      <c r="Z129" cm="1">
        <f t="array" ref="Z129">INDEX(P129:V129,1+$W$3*6)</f>
        <v>0</v>
      </c>
    </row>
    <row r="130" spans="2:26" x14ac:dyDescent="0.2">
      <c r="B130" s="8">
        <v>127</v>
      </c>
      <c r="C130" s="14">
        <v>0</v>
      </c>
      <c r="D130" s="14">
        <v>6.0507047251103001E-2</v>
      </c>
      <c r="E130" s="14">
        <v>-1.5505311016737615</v>
      </c>
      <c r="F130" s="14">
        <v>-2240</v>
      </c>
      <c r="G130" s="14">
        <v>0.63662704018858007</v>
      </c>
      <c r="H130" s="14">
        <v>0.38495422428964926</v>
      </c>
      <c r="I130" s="14">
        <v>0.26717902802265203</v>
      </c>
      <c r="J130" s="10">
        <v>0.7518260484802658</v>
      </c>
      <c r="L130">
        <f>IF(G130&lt;SQRT('Monte Carlo Integration'!$D$11),0,1)</f>
        <v>0</v>
      </c>
      <c r="M130">
        <f t="shared" si="9"/>
        <v>0.26717902802265203</v>
      </c>
      <c r="N130">
        <f t="shared" si="10"/>
        <v>0.7518260484802658</v>
      </c>
      <c r="O130">
        <f t="shared" si="11"/>
        <v>0</v>
      </c>
      <c r="P130">
        <f t="shared" si="12"/>
        <v>0</v>
      </c>
      <c r="R130">
        <f t="shared" si="13"/>
        <v>1</v>
      </c>
      <c r="S130">
        <f t="shared" si="14"/>
        <v>0</v>
      </c>
      <c r="T130">
        <f t="shared" si="15"/>
        <v>0</v>
      </c>
      <c r="U130">
        <f t="shared" si="16"/>
        <v>0.26717902802265203</v>
      </c>
      <c r="V130">
        <f t="shared" si="17"/>
        <v>0.7518260484802658</v>
      </c>
      <c r="W130" cm="1">
        <f t="array" ref="W130">INDEX(M130:S130,1+$W$3*6)</f>
        <v>0</v>
      </c>
      <c r="X130" cm="1">
        <f t="array" ref="X130">INDEX(N130:T130,1+$W$3*6)</f>
        <v>0</v>
      </c>
      <c r="Y130" cm="1">
        <f t="array" ref="Y130">INDEX(O130:U130,1+$W$3*6)</f>
        <v>0.26717902802265203</v>
      </c>
      <c r="Z130" cm="1">
        <f t="array" ref="Z130">INDEX(P130:V130,1+$W$3*6)</f>
        <v>0.7518260484802658</v>
      </c>
    </row>
    <row r="131" spans="2:26" x14ac:dyDescent="0.2">
      <c r="B131" s="8">
        <v>128</v>
      </c>
      <c r="C131" s="14">
        <v>0</v>
      </c>
      <c r="D131" s="14">
        <v>0.54401952728816283</v>
      </c>
      <c r="E131" s="14">
        <v>0.11056545118249886</v>
      </c>
      <c r="F131" s="14">
        <v>1000</v>
      </c>
      <c r="G131" s="14">
        <v>1.0110405339298083</v>
      </c>
      <c r="H131" s="14">
        <v>0.25573004041883468</v>
      </c>
      <c r="I131" s="14">
        <v>0.94307410877341136</v>
      </c>
      <c r="J131" s="10">
        <v>0.34878612256086716</v>
      </c>
      <c r="L131">
        <f>IF(G131&lt;SQRT('Monte Carlo Integration'!$D$11),0,1)</f>
        <v>1</v>
      </c>
      <c r="M131">
        <f t="shared" si="9"/>
        <v>0</v>
      </c>
      <c r="N131">
        <f t="shared" si="10"/>
        <v>0</v>
      </c>
      <c r="O131">
        <f t="shared" si="11"/>
        <v>0.94307410877341136</v>
      </c>
      <c r="P131">
        <f t="shared" si="12"/>
        <v>0.34878612256086716</v>
      </c>
      <c r="R131">
        <f t="shared" si="13"/>
        <v>1</v>
      </c>
      <c r="S131">
        <f t="shared" si="14"/>
        <v>0</v>
      </c>
      <c r="T131">
        <f t="shared" si="15"/>
        <v>0</v>
      </c>
      <c r="U131">
        <f t="shared" si="16"/>
        <v>0.94307410877341136</v>
      </c>
      <c r="V131">
        <f t="shared" si="17"/>
        <v>0.34878612256086716</v>
      </c>
      <c r="W131" cm="1">
        <f t="array" ref="W131">INDEX(M131:S131,1+$W$3*6)</f>
        <v>0</v>
      </c>
      <c r="X131" cm="1">
        <f t="array" ref="X131">INDEX(N131:T131,1+$W$3*6)</f>
        <v>0</v>
      </c>
      <c r="Y131" cm="1">
        <f t="array" ref="Y131">INDEX(O131:U131,1+$W$3*6)</f>
        <v>0.94307410877341136</v>
      </c>
      <c r="Z131" cm="1">
        <f t="array" ref="Z131">INDEX(P131:V131,1+$W$3*6)</f>
        <v>0.34878612256086716</v>
      </c>
    </row>
    <row r="132" spans="2:26" x14ac:dyDescent="0.2">
      <c r="B132" s="8">
        <v>129</v>
      </c>
      <c r="C132" s="14">
        <v>0</v>
      </c>
      <c r="D132" s="14">
        <v>5.2279443271588275E-2</v>
      </c>
      <c r="E132" s="14">
        <v>-1.6231427791494772</v>
      </c>
      <c r="F132" s="14">
        <v>-2240</v>
      </c>
      <c r="G132" s="14">
        <v>1.0794615847003128</v>
      </c>
      <c r="H132" s="14">
        <v>0.37400531444414692</v>
      </c>
      <c r="I132" s="14">
        <v>0.35929580771331482</v>
      </c>
      <c r="J132" s="10">
        <v>0.97486825123190335</v>
      </c>
      <c r="L132">
        <f>IF(G132&lt;SQRT('Monte Carlo Integration'!$D$11),0,1)</f>
        <v>1</v>
      </c>
      <c r="M132">
        <f t="shared" si="9"/>
        <v>0</v>
      </c>
      <c r="N132">
        <f t="shared" si="10"/>
        <v>0</v>
      </c>
      <c r="O132">
        <f t="shared" si="11"/>
        <v>0.35929580771331482</v>
      </c>
      <c r="P132">
        <f t="shared" si="12"/>
        <v>0.97486825123190335</v>
      </c>
      <c r="R132">
        <f t="shared" si="13"/>
        <v>1</v>
      </c>
      <c r="S132">
        <f t="shared" si="14"/>
        <v>0</v>
      </c>
      <c r="T132">
        <f t="shared" si="15"/>
        <v>0</v>
      </c>
      <c r="U132">
        <f t="shared" si="16"/>
        <v>0.35929580771331482</v>
      </c>
      <c r="V132">
        <f t="shared" si="17"/>
        <v>0.97486825123190335</v>
      </c>
      <c r="W132" cm="1">
        <f t="array" ref="W132">INDEX(M132:S132,1+$W$3*6)</f>
        <v>0</v>
      </c>
      <c r="X132" cm="1">
        <f t="array" ref="X132">INDEX(N132:T132,1+$W$3*6)</f>
        <v>0</v>
      </c>
      <c r="Y132" cm="1">
        <f t="array" ref="Y132">INDEX(O132:U132,1+$W$3*6)</f>
        <v>0.35929580771331482</v>
      </c>
      <c r="Z132" cm="1">
        <f t="array" ref="Z132">INDEX(P132:V132,1+$W$3*6)</f>
        <v>0.97486825123190335</v>
      </c>
    </row>
    <row r="133" spans="2:26" x14ac:dyDescent="0.2">
      <c r="B133" s="8">
        <v>130</v>
      </c>
      <c r="C133" s="14">
        <v>0</v>
      </c>
      <c r="D133" s="14">
        <v>0.10318338805957855</v>
      </c>
      <c r="E133" s="14">
        <v>-1.2636190961465406</v>
      </c>
      <c r="F133" s="14">
        <v>-2240</v>
      </c>
      <c r="G133" s="14">
        <v>0.47937215547140449</v>
      </c>
      <c r="H133" s="14">
        <v>0.38247239179547171</v>
      </c>
      <c r="I133" s="14">
        <v>0.29038000423013233</v>
      </c>
      <c r="J133" s="10">
        <v>0.62853131076718272</v>
      </c>
      <c r="L133">
        <f>IF(G133&lt;SQRT('Monte Carlo Integration'!$D$11),0,1)</f>
        <v>0</v>
      </c>
      <c r="M133">
        <f t="shared" ref="M133:M196" si="18">IF($L133=0,I133,0)</f>
        <v>0.29038000423013233</v>
      </c>
      <c r="N133">
        <f t="shared" ref="N133:N196" si="19">IF($L133=0,J133,0)</f>
        <v>0.62853131076718272</v>
      </c>
      <c r="O133">
        <f t="shared" ref="O133:O196" si="20">IF($L133=1,I133,0)</f>
        <v>0</v>
      </c>
      <c r="P133">
        <f t="shared" ref="P133:P196" si="21">IF($L133=1,J133,0)</f>
        <v>0</v>
      </c>
      <c r="R133">
        <f t="shared" ref="R133:R196" si="22">IF(H133&lt;J133,1,0)</f>
        <v>1</v>
      </c>
      <c r="S133">
        <f t="shared" ref="S133:S196" si="23">IF($R133=0,I133,0)</f>
        <v>0</v>
      </c>
      <c r="T133">
        <f t="shared" ref="T133:T196" si="24">IF($R133=0,J133,0)</f>
        <v>0</v>
      </c>
      <c r="U133">
        <f t="shared" ref="U133:U196" si="25">IF($R133=1,I133,0)</f>
        <v>0.29038000423013233</v>
      </c>
      <c r="V133">
        <f t="shared" ref="V133:V196" si="26">IF($R133=1,J133,0)</f>
        <v>0.62853131076718272</v>
      </c>
      <c r="W133" cm="1">
        <f t="array" ref="W133">INDEX(M133:S133,1+$W$3*6)</f>
        <v>0</v>
      </c>
      <c r="X133" cm="1">
        <f t="array" ref="X133">INDEX(N133:T133,1+$W$3*6)</f>
        <v>0</v>
      </c>
      <c r="Y133" cm="1">
        <f t="array" ref="Y133">INDEX(O133:U133,1+$W$3*6)</f>
        <v>0.29038000423013233</v>
      </c>
      <c r="Z133" cm="1">
        <f t="array" ref="Z133">INDEX(P133:V133,1+$W$3*6)</f>
        <v>0.62853131076718272</v>
      </c>
    </row>
    <row r="134" spans="2:26" x14ac:dyDescent="0.2">
      <c r="B134" s="8">
        <v>131</v>
      </c>
      <c r="C134" s="14">
        <v>0</v>
      </c>
      <c r="D134" s="14">
        <v>0.62967145728397722</v>
      </c>
      <c r="E134" s="14">
        <v>0.33098331923294705</v>
      </c>
      <c r="F134" s="14">
        <v>1000</v>
      </c>
      <c r="G134" s="14">
        <v>0.56206818217995524</v>
      </c>
      <c r="H134" s="14">
        <v>0.31585612483749398</v>
      </c>
      <c r="I134" s="14">
        <v>0.68341778879213044</v>
      </c>
      <c r="J134" s="10">
        <v>0.30823417744051396</v>
      </c>
      <c r="L134">
        <f>IF(G134&lt;SQRT('Monte Carlo Integration'!$D$11),0,1)</f>
        <v>0</v>
      </c>
      <c r="M134">
        <f t="shared" si="18"/>
        <v>0.68341778879213044</v>
      </c>
      <c r="N134">
        <f t="shared" si="19"/>
        <v>0.30823417744051396</v>
      </c>
      <c r="O134">
        <f t="shared" si="20"/>
        <v>0</v>
      </c>
      <c r="P134">
        <f t="shared" si="21"/>
        <v>0</v>
      </c>
      <c r="R134">
        <f t="shared" si="22"/>
        <v>0</v>
      </c>
      <c r="S134">
        <f t="shared" si="23"/>
        <v>0.68341778879213044</v>
      </c>
      <c r="T134">
        <f t="shared" si="24"/>
        <v>0.30823417744051396</v>
      </c>
      <c r="U134">
        <f t="shared" si="25"/>
        <v>0</v>
      </c>
      <c r="V134">
        <f t="shared" si="26"/>
        <v>0</v>
      </c>
      <c r="W134" cm="1">
        <f t="array" ref="W134">INDEX(M134:S134,1+$W$3*6)</f>
        <v>0.68341778879213044</v>
      </c>
      <c r="X134" cm="1">
        <f t="array" ref="X134">INDEX(N134:T134,1+$W$3*6)</f>
        <v>0.30823417744051396</v>
      </c>
      <c r="Y134" cm="1">
        <f t="array" ref="Y134">INDEX(O134:U134,1+$W$3*6)</f>
        <v>0</v>
      </c>
      <c r="Z134" cm="1">
        <f t="array" ref="Z134">INDEX(P134:V134,1+$W$3*6)</f>
        <v>0</v>
      </c>
    </row>
    <row r="135" spans="2:26" x14ac:dyDescent="0.2">
      <c r="B135" s="8">
        <v>132</v>
      </c>
      <c r="C135" s="14">
        <v>0</v>
      </c>
      <c r="D135" s="14">
        <v>0.42787471549952155</v>
      </c>
      <c r="E135" s="14">
        <v>-0.18178758107168264</v>
      </c>
      <c r="F135" s="14">
        <v>0</v>
      </c>
      <c r="G135" s="14">
        <v>0.28241316464939809</v>
      </c>
      <c r="H135" s="14">
        <v>0.34643232423895542</v>
      </c>
      <c r="I135" s="14">
        <v>0.53128007428314539</v>
      </c>
      <c r="J135" s="10">
        <v>1.2435727525705344E-2</v>
      </c>
      <c r="L135">
        <f>IF(G135&lt;SQRT('Monte Carlo Integration'!$D$11),0,1)</f>
        <v>0</v>
      </c>
      <c r="M135">
        <f t="shared" si="18"/>
        <v>0.53128007428314539</v>
      </c>
      <c r="N135">
        <f t="shared" si="19"/>
        <v>1.2435727525705344E-2</v>
      </c>
      <c r="O135">
        <f t="shared" si="20"/>
        <v>0</v>
      </c>
      <c r="P135">
        <f t="shared" si="21"/>
        <v>0</v>
      </c>
      <c r="R135">
        <f t="shared" si="22"/>
        <v>0</v>
      </c>
      <c r="S135">
        <f t="shared" si="23"/>
        <v>0.53128007428314539</v>
      </c>
      <c r="T135">
        <f t="shared" si="24"/>
        <v>1.2435727525705344E-2</v>
      </c>
      <c r="U135">
        <f t="shared" si="25"/>
        <v>0</v>
      </c>
      <c r="V135">
        <f t="shared" si="26"/>
        <v>0</v>
      </c>
      <c r="W135" cm="1">
        <f t="array" ref="W135">INDEX(M135:S135,1+$W$3*6)</f>
        <v>0.53128007428314539</v>
      </c>
      <c r="X135" cm="1">
        <f t="array" ref="X135">INDEX(N135:T135,1+$W$3*6)</f>
        <v>1.2435727525705344E-2</v>
      </c>
      <c r="Y135" cm="1">
        <f t="array" ref="Y135">INDEX(O135:U135,1+$W$3*6)</f>
        <v>0</v>
      </c>
      <c r="Z135" cm="1">
        <f t="array" ref="Z135">INDEX(P135:V135,1+$W$3*6)</f>
        <v>0</v>
      </c>
    </row>
    <row r="136" spans="2:26" x14ac:dyDescent="0.2">
      <c r="B136" s="8">
        <v>133</v>
      </c>
      <c r="C136" s="14">
        <v>0</v>
      </c>
      <c r="D136" s="14">
        <v>0.29392422726094919</v>
      </c>
      <c r="E136" s="14">
        <v>-0.54195652676585837</v>
      </c>
      <c r="F136" s="14">
        <v>-1120</v>
      </c>
      <c r="G136" s="14">
        <v>0.65625149193384469</v>
      </c>
      <c r="H136" s="14">
        <v>0.37773438426453454</v>
      </c>
      <c r="I136" s="14">
        <v>0.33053134280747332</v>
      </c>
      <c r="J136" s="10">
        <v>0.7395948372965655</v>
      </c>
      <c r="L136">
        <f>IF(G136&lt;SQRT('Monte Carlo Integration'!$D$11),0,1)</f>
        <v>0</v>
      </c>
      <c r="M136">
        <f t="shared" si="18"/>
        <v>0.33053134280747332</v>
      </c>
      <c r="N136">
        <f t="shared" si="19"/>
        <v>0.7395948372965655</v>
      </c>
      <c r="O136">
        <f t="shared" si="20"/>
        <v>0</v>
      </c>
      <c r="P136">
        <f t="shared" si="21"/>
        <v>0</v>
      </c>
      <c r="R136">
        <f t="shared" si="22"/>
        <v>1</v>
      </c>
      <c r="S136">
        <f t="shared" si="23"/>
        <v>0</v>
      </c>
      <c r="T136">
        <f t="shared" si="24"/>
        <v>0</v>
      </c>
      <c r="U136">
        <f t="shared" si="25"/>
        <v>0.33053134280747332</v>
      </c>
      <c r="V136">
        <f t="shared" si="26"/>
        <v>0.7395948372965655</v>
      </c>
      <c r="W136" cm="1">
        <f t="array" ref="W136">INDEX(M136:S136,1+$W$3*6)</f>
        <v>0</v>
      </c>
      <c r="X136" cm="1">
        <f t="array" ref="X136">INDEX(N136:T136,1+$W$3*6)</f>
        <v>0</v>
      </c>
      <c r="Y136" cm="1">
        <f t="array" ref="Y136">INDEX(O136:U136,1+$W$3*6)</f>
        <v>0.33053134280747332</v>
      </c>
      <c r="Z136" cm="1">
        <f t="array" ref="Z136">INDEX(P136:V136,1+$W$3*6)</f>
        <v>0.7395948372965655</v>
      </c>
    </row>
    <row r="137" spans="2:26" x14ac:dyDescent="0.2">
      <c r="B137" s="8">
        <v>134</v>
      </c>
      <c r="C137" s="14">
        <v>0</v>
      </c>
      <c r="D137" s="14">
        <v>0.65605121206308303</v>
      </c>
      <c r="E137" s="14">
        <v>0.40170984821993638</v>
      </c>
      <c r="F137" s="14">
        <v>1000</v>
      </c>
      <c r="G137" s="14">
        <v>0.38010026086218196</v>
      </c>
      <c r="H137" s="14">
        <v>0.37163856287297176</v>
      </c>
      <c r="I137" s="14">
        <v>0.37655004713523671</v>
      </c>
      <c r="J137" s="10">
        <v>0.48817038302690274</v>
      </c>
      <c r="L137">
        <f>IF(G137&lt;SQRT('Monte Carlo Integration'!$D$11),0,1)</f>
        <v>0</v>
      </c>
      <c r="M137">
        <f t="shared" si="18"/>
        <v>0.37655004713523671</v>
      </c>
      <c r="N137">
        <f t="shared" si="19"/>
        <v>0.48817038302690274</v>
      </c>
      <c r="O137">
        <f t="shared" si="20"/>
        <v>0</v>
      </c>
      <c r="P137">
        <f t="shared" si="21"/>
        <v>0</v>
      </c>
      <c r="R137">
        <f t="shared" si="22"/>
        <v>1</v>
      </c>
      <c r="S137">
        <f t="shared" si="23"/>
        <v>0</v>
      </c>
      <c r="T137">
        <f t="shared" si="24"/>
        <v>0</v>
      </c>
      <c r="U137">
        <f t="shared" si="25"/>
        <v>0.37655004713523671</v>
      </c>
      <c r="V137">
        <f t="shared" si="26"/>
        <v>0.48817038302690274</v>
      </c>
      <c r="W137" cm="1">
        <f t="array" ref="W137">INDEX(M137:S137,1+$W$3*6)</f>
        <v>0</v>
      </c>
      <c r="X137" cm="1">
        <f t="array" ref="X137">INDEX(N137:T137,1+$W$3*6)</f>
        <v>0</v>
      </c>
      <c r="Y137" cm="1">
        <f t="array" ref="Y137">INDEX(O137:U137,1+$W$3*6)</f>
        <v>0.37655004713523671</v>
      </c>
      <c r="Z137" cm="1">
        <f t="array" ref="Z137">INDEX(P137:V137,1+$W$3*6)</f>
        <v>0.48817038302690274</v>
      </c>
    </row>
    <row r="138" spans="2:26" x14ac:dyDescent="0.2">
      <c r="B138" s="8">
        <v>135</v>
      </c>
      <c r="C138" s="14">
        <v>0</v>
      </c>
      <c r="D138" s="14">
        <v>0.90113599849917736</v>
      </c>
      <c r="E138" s="14">
        <v>1.2880515964925547</v>
      </c>
      <c r="F138" s="14">
        <v>3000</v>
      </c>
      <c r="G138" s="14">
        <v>0.79860071802992605</v>
      </c>
      <c r="H138" s="14">
        <v>0.27656437571518888</v>
      </c>
      <c r="I138" s="14">
        <v>0.8560059910435257</v>
      </c>
      <c r="J138" s="10">
        <v>0.25662124099052569</v>
      </c>
      <c r="L138">
        <f>IF(G138&lt;SQRT('Monte Carlo Integration'!$D$11),0,1)</f>
        <v>0</v>
      </c>
      <c r="M138">
        <f t="shared" si="18"/>
        <v>0.8560059910435257</v>
      </c>
      <c r="N138">
        <f t="shared" si="19"/>
        <v>0.25662124099052569</v>
      </c>
      <c r="O138">
        <f t="shared" si="20"/>
        <v>0</v>
      </c>
      <c r="P138">
        <f t="shared" si="21"/>
        <v>0</v>
      </c>
      <c r="R138">
        <f t="shared" si="22"/>
        <v>0</v>
      </c>
      <c r="S138">
        <f t="shared" si="23"/>
        <v>0.8560059910435257</v>
      </c>
      <c r="T138">
        <f t="shared" si="24"/>
        <v>0.25662124099052569</v>
      </c>
      <c r="U138">
        <f t="shared" si="25"/>
        <v>0</v>
      </c>
      <c r="V138">
        <f t="shared" si="26"/>
        <v>0</v>
      </c>
      <c r="W138" cm="1">
        <f t="array" ref="W138">INDEX(M138:S138,1+$W$3*6)</f>
        <v>0.8560059910435257</v>
      </c>
      <c r="X138" cm="1">
        <f t="array" ref="X138">INDEX(N138:T138,1+$W$3*6)</f>
        <v>0.25662124099052569</v>
      </c>
      <c r="Y138" cm="1">
        <f t="array" ref="Y138">INDEX(O138:U138,1+$W$3*6)</f>
        <v>0</v>
      </c>
      <c r="Z138" cm="1">
        <f t="array" ref="Z138">INDEX(P138:V138,1+$W$3*6)</f>
        <v>0</v>
      </c>
    </row>
    <row r="139" spans="2:26" x14ac:dyDescent="0.2">
      <c r="B139" s="8">
        <v>136</v>
      </c>
      <c r="C139" s="14">
        <v>0</v>
      </c>
      <c r="D139" s="14">
        <v>0.51618277142577929</v>
      </c>
      <c r="E139" s="14">
        <v>4.0575323245750049E-2</v>
      </c>
      <c r="F139" s="14">
        <v>1000</v>
      </c>
      <c r="G139" s="14">
        <v>0.58217777187321751</v>
      </c>
      <c r="H139" s="14">
        <v>0.29847014549432932</v>
      </c>
      <c r="I139" s="14">
        <v>0.76177008741617669</v>
      </c>
      <c r="J139" s="10">
        <v>4.3406287461242775E-2</v>
      </c>
      <c r="L139">
        <f>IF(G139&lt;SQRT('Monte Carlo Integration'!$D$11),0,1)</f>
        <v>0</v>
      </c>
      <c r="M139">
        <f t="shared" si="18"/>
        <v>0.76177008741617669</v>
      </c>
      <c r="N139">
        <f t="shared" si="19"/>
        <v>4.3406287461242775E-2</v>
      </c>
      <c r="O139">
        <f t="shared" si="20"/>
        <v>0</v>
      </c>
      <c r="P139">
        <f t="shared" si="21"/>
        <v>0</v>
      </c>
      <c r="R139">
        <f t="shared" si="22"/>
        <v>0</v>
      </c>
      <c r="S139">
        <f t="shared" si="23"/>
        <v>0.76177008741617669</v>
      </c>
      <c r="T139">
        <f t="shared" si="24"/>
        <v>4.3406287461242775E-2</v>
      </c>
      <c r="U139">
        <f t="shared" si="25"/>
        <v>0</v>
      </c>
      <c r="V139">
        <f t="shared" si="26"/>
        <v>0</v>
      </c>
      <c r="W139" cm="1">
        <f t="array" ref="W139">INDEX(M139:S139,1+$W$3*6)</f>
        <v>0.76177008741617669</v>
      </c>
      <c r="X139" cm="1">
        <f t="array" ref="X139">INDEX(N139:T139,1+$W$3*6)</f>
        <v>4.3406287461242775E-2</v>
      </c>
      <c r="Y139" cm="1">
        <f t="array" ref="Y139">INDEX(O139:U139,1+$W$3*6)</f>
        <v>0</v>
      </c>
      <c r="Z139" cm="1">
        <f t="array" ref="Z139">INDEX(P139:V139,1+$W$3*6)</f>
        <v>0</v>
      </c>
    </row>
    <row r="140" spans="2:26" x14ac:dyDescent="0.2">
      <c r="B140" s="8">
        <v>137</v>
      </c>
      <c r="C140" s="14">
        <v>0</v>
      </c>
      <c r="D140" s="14">
        <v>7.616927617982462E-3</v>
      </c>
      <c r="E140" s="14">
        <v>-2.4267713078016913</v>
      </c>
      <c r="F140" s="14">
        <v>-2240</v>
      </c>
      <c r="G140" s="14">
        <v>0.72490175923888911</v>
      </c>
      <c r="H140" s="14">
        <v>0.39744523538619181</v>
      </c>
      <c r="I140" s="14">
        <v>8.6713249137025911E-2</v>
      </c>
      <c r="J140" s="10">
        <v>0.84698439871286246</v>
      </c>
      <c r="L140">
        <f>IF(G140&lt;SQRT('Monte Carlo Integration'!$D$11),0,1)</f>
        <v>0</v>
      </c>
      <c r="M140">
        <f t="shared" si="18"/>
        <v>8.6713249137025911E-2</v>
      </c>
      <c r="N140">
        <f t="shared" si="19"/>
        <v>0.84698439871286246</v>
      </c>
      <c r="O140">
        <f t="shared" si="20"/>
        <v>0</v>
      </c>
      <c r="P140">
        <f t="shared" si="21"/>
        <v>0</v>
      </c>
      <c r="R140">
        <f t="shared" si="22"/>
        <v>1</v>
      </c>
      <c r="S140">
        <f t="shared" si="23"/>
        <v>0</v>
      </c>
      <c r="T140">
        <f t="shared" si="24"/>
        <v>0</v>
      </c>
      <c r="U140">
        <f t="shared" si="25"/>
        <v>8.6713249137025911E-2</v>
      </c>
      <c r="V140">
        <f t="shared" si="26"/>
        <v>0.84698439871286246</v>
      </c>
      <c r="W140" cm="1">
        <f t="array" ref="W140">INDEX(M140:S140,1+$W$3*6)</f>
        <v>0</v>
      </c>
      <c r="X140" cm="1">
        <f t="array" ref="X140">INDEX(N140:T140,1+$W$3*6)</f>
        <v>0</v>
      </c>
      <c r="Y140" cm="1">
        <f t="array" ref="Y140">INDEX(O140:U140,1+$W$3*6)</f>
        <v>8.6713249137025911E-2</v>
      </c>
      <c r="Z140" cm="1">
        <f t="array" ref="Z140">INDEX(P140:V140,1+$W$3*6)</f>
        <v>0.84698439871286246</v>
      </c>
    </row>
    <row r="141" spans="2:26" x14ac:dyDescent="0.2">
      <c r="B141" s="8">
        <v>138</v>
      </c>
      <c r="C141" s="14">
        <v>0</v>
      </c>
      <c r="D141" s="14">
        <v>0.17156953163052421</v>
      </c>
      <c r="E141" s="14">
        <v>-0.94798112495151543</v>
      </c>
      <c r="F141" s="14">
        <v>-1120</v>
      </c>
      <c r="G141" s="14">
        <v>1.2122157550322095</v>
      </c>
      <c r="H141" s="14">
        <v>0.27160893963564087</v>
      </c>
      <c r="I141" s="14">
        <v>0.87687334994639887</v>
      </c>
      <c r="J141" s="10">
        <v>0.66581445101919323</v>
      </c>
      <c r="L141">
        <f>IF(G141&lt;SQRT('Monte Carlo Integration'!$D$11),0,1)</f>
        <v>1</v>
      </c>
      <c r="M141">
        <f t="shared" si="18"/>
        <v>0</v>
      </c>
      <c r="N141">
        <f t="shared" si="19"/>
        <v>0</v>
      </c>
      <c r="O141">
        <f t="shared" si="20"/>
        <v>0.87687334994639887</v>
      </c>
      <c r="P141">
        <f t="shared" si="21"/>
        <v>0.66581445101919323</v>
      </c>
      <c r="R141">
        <f t="shared" si="22"/>
        <v>1</v>
      </c>
      <c r="S141">
        <f t="shared" si="23"/>
        <v>0</v>
      </c>
      <c r="T141">
        <f t="shared" si="24"/>
        <v>0</v>
      </c>
      <c r="U141">
        <f t="shared" si="25"/>
        <v>0.87687334994639887</v>
      </c>
      <c r="V141">
        <f t="shared" si="26"/>
        <v>0.66581445101919323</v>
      </c>
      <c r="W141" cm="1">
        <f t="array" ref="W141">INDEX(M141:S141,1+$W$3*6)</f>
        <v>0</v>
      </c>
      <c r="X141" cm="1">
        <f t="array" ref="X141">INDEX(N141:T141,1+$W$3*6)</f>
        <v>0</v>
      </c>
      <c r="Y141" cm="1">
        <f t="array" ref="Y141">INDEX(O141:U141,1+$W$3*6)</f>
        <v>0.87687334994639887</v>
      </c>
      <c r="Z141" cm="1">
        <f t="array" ref="Z141">INDEX(P141:V141,1+$W$3*6)</f>
        <v>0.66581445101919323</v>
      </c>
    </row>
    <row r="142" spans="2:26" x14ac:dyDescent="0.2">
      <c r="B142" s="8">
        <v>139</v>
      </c>
      <c r="C142" s="14">
        <v>0</v>
      </c>
      <c r="D142" s="14">
        <v>0.804171648018142</v>
      </c>
      <c r="E142" s="14">
        <v>0.85661678912872219</v>
      </c>
      <c r="F142" s="14">
        <v>2000</v>
      </c>
      <c r="G142" s="14">
        <v>0.7448127994600412</v>
      </c>
      <c r="H142" s="14">
        <v>0.37796469723906712</v>
      </c>
      <c r="I142" s="14">
        <v>0.32868205934235922</v>
      </c>
      <c r="J142" s="10">
        <v>0.79798552826884461</v>
      </c>
      <c r="L142">
        <f>IF(G142&lt;SQRT('Monte Carlo Integration'!$D$11),0,1)</f>
        <v>0</v>
      </c>
      <c r="M142">
        <f t="shared" si="18"/>
        <v>0.32868205934235922</v>
      </c>
      <c r="N142">
        <f t="shared" si="19"/>
        <v>0.79798552826884461</v>
      </c>
      <c r="O142">
        <f t="shared" si="20"/>
        <v>0</v>
      </c>
      <c r="P142">
        <f t="shared" si="21"/>
        <v>0</v>
      </c>
      <c r="R142">
        <f t="shared" si="22"/>
        <v>1</v>
      </c>
      <c r="S142">
        <f t="shared" si="23"/>
        <v>0</v>
      </c>
      <c r="T142">
        <f t="shared" si="24"/>
        <v>0</v>
      </c>
      <c r="U142">
        <f t="shared" si="25"/>
        <v>0.32868205934235922</v>
      </c>
      <c r="V142">
        <f t="shared" si="26"/>
        <v>0.79798552826884461</v>
      </c>
      <c r="W142" cm="1">
        <f t="array" ref="W142">INDEX(M142:S142,1+$W$3*6)</f>
        <v>0</v>
      </c>
      <c r="X142" cm="1">
        <f t="array" ref="X142">INDEX(N142:T142,1+$W$3*6)</f>
        <v>0</v>
      </c>
      <c r="Y142" cm="1">
        <f t="array" ref="Y142">INDEX(O142:U142,1+$W$3*6)</f>
        <v>0.32868205934235922</v>
      </c>
      <c r="Z142" cm="1">
        <f t="array" ref="Z142">INDEX(P142:V142,1+$W$3*6)</f>
        <v>0.79798552826884461</v>
      </c>
    </row>
    <row r="143" spans="2:26" x14ac:dyDescent="0.2">
      <c r="B143" s="8">
        <v>140</v>
      </c>
      <c r="C143" s="14">
        <v>0</v>
      </c>
      <c r="D143" s="14">
        <v>0.70155434133557337</v>
      </c>
      <c r="E143" s="14">
        <v>0.52887622271107027</v>
      </c>
      <c r="F143" s="14">
        <v>2000</v>
      </c>
      <c r="G143" s="14">
        <v>0.4157944541283729</v>
      </c>
      <c r="H143" s="14">
        <v>0.39265226877184023</v>
      </c>
      <c r="I143" s="14">
        <v>0.17828257273802653</v>
      </c>
      <c r="J143" s="10">
        <v>0.6196852252444649</v>
      </c>
      <c r="L143">
        <f>IF(G143&lt;SQRT('Monte Carlo Integration'!$D$11),0,1)</f>
        <v>0</v>
      </c>
      <c r="M143">
        <f t="shared" si="18"/>
        <v>0.17828257273802653</v>
      </c>
      <c r="N143">
        <f t="shared" si="19"/>
        <v>0.6196852252444649</v>
      </c>
      <c r="O143">
        <f t="shared" si="20"/>
        <v>0</v>
      </c>
      <c r="P143">
        <f t="shared" si="21"/>
        <v>0</v>
      </c>
      <c r="R143">
        <f t="shared" si="22"/>
        <v>1</v>
      </c>
      <c r="S143">
        <f t="shared" si="23"/>
        <v>0</v>
      </c>
      <c r="T143">
        <f t="shared" si="24"/>
        <v>0</v>
      </c>
      <c r="U143">
        <f t="shared" si="25"/>
        <v>0.17828257273802653</v>
      </c>
      <c r="V143">
        <f t="shared" si="26"/>
        <v>0.6196852252444649</v>
      </c>
      <c r="W143" cm="1">
        <f t="array" ref="W143">INDEX(M143:S143,1+$W$3*6)</f>
        <v>0</v>
      </c>
      <c r="X143" cm="1">
        <f t="array" ref="X143">INDEX(N143:T143,1+$W$3*6)</f>
        <v>0</v>
      </c>
      <c r="Y143" cm="1">
        <f t="array" ref="Y143">INDEX(O143:U143,1+$W$3*6)</f>
        <v>0.17828257273802653</v>
      </c>
      <c r="Z143" cm="1">
        <f t="array" ref="Z143">INDEX(P143:V143,1+$W$3*6)</f>
        <v>0.6196852252444649</v>
      </c>
    </row>
    <row r="144" spans="2:26" x14ac:dyDescent="0.2">
      <c r="B144" s="8">
        <v>141</v>
      </c>
      <c r="C144" s="14">
        <v>0</v>
      </c>
      <c r="D144" s="14">
        <v>0.65984867613755571</v>
      </c>
      <c r="E144" s="14">
        <v>0.41205017443773057</v>
      </c>
      <c r="F144" s="14">
        <v>1000</v>
      </c>
      <c r="G144" s="14">
        <v>0.59244444692222764</v>
      </c>
      <c r="H144" s="14">
        <v>0.36548544314710035</v>
      </c>
      <c r="I144" s="14">
        <v>0.41854580301723715</v>
      </c>
      <c r="J144" s="10">
        <v>0.64595964092107472</v>
      </c>
      <c r="L144">
        <f>IF(G144&lt;SQRT('Monte Carlo Integration'!$D$11),0,1)</f>
        <v>0</v>
      </c>
      <c r="M144">
        <f t="shared" si="18"/>
        <v>0.41854580301723715</v>
      </c>
      <c r="N144">
        <f t="shared" si="19"/>
        <v>0.64595964092107472</v>
      </c>
      <c r="O144">
        <f t="shared" si="20"/>
        <v>0</v>
      </c>
      <c r="P144">
        <f t="shared" si="21"/>
        <v>0</v>
      </c>
      <c r="R144">
        <f t="shared" si="22"/>
        <v>1</v>
      </c>
      <c r="S144">
        <f t="shared" si="23"/>
        <v>0</v>
      </c>
      <c r="T144">
        <f t="shared" si="24"/>
        <v>0</v>
      </c>
      <c r="U144">
        <f t="shared" si="25"/>
        <v>0.41854580301723715</v>
      </c>
      <c r="V144">
        <f t="shared" si="26"/>
        <v>0.64595964092107472</v>
      </c>
      <c r="W144" cm="1">
        <f t="array" ref="W144">INDEX(M144:S144,1+$W$3*6)</f>
        <v>0</v>
      </c>
      <c r="X144" cm="1">
        <f t="array" ref="X144">INDEX(N144:T144,1+$W$3*6)</f>
        <v>0</v>
      </c>
      <c r="Y144" cm="1">
        <f t="array" ref="Y144">INDEX(O144:U144,1+$W$3*6)</f>
        <v>0.41854580301723715</v>
      </c>
      <c r="Z144" cm="1">
        <f t="array" ref="Z144">INDEX(P144:V144,1+$W$3*6)</f>
        <v>0.64595964092107472</v>
      </c>
    </row>
    <row r="145" spans="2:26" x14ac:dyDescent="0.2">
      <c r="B145" s="8">
        <v>142</v>
      </c>
      <c r="C145" s="14">
        <v>0</v>
      </c>
      <c r="D145" s="14">
        <v>0.19918962228074186</v>
      </c>
      <c r="E145" s="14">
        <v>-0.84451936902006286</v>
      </c>
      <c r="F145" s="14">
        <v>-1120</v>
      </c>
      <c r="G145" s="14">
        <v>0.76788636300454549</v>
      </c>
      <c r="H145" s="14">
        <v>0.39858480862351608</v>
      </c>
      <c r="I145" s="14">
        <v>4.2342663063827279E-2</v>
      </c>
      <c r="J145" s="10">
        <v>0.87526765157248254</v>
      </c>
      <c r="L145">
        <f>IF(G145&lt;SQRT('Monte Carlo Integration'!$D$11),0,1)</f>
        <v>0</v>
      </c>
      <c r="M145">
        <f t="shared" si="18"/>
        <v>4.2342663063827279E-2</v>
      </c>
      <c r="N145">
        <f t="shared" si="19"/>
        <v>0.87526765157248254</v>
      </c>
      <c r="O145">
        <f t="shared" si="20"/>
        <v>0</v>
      </c>
      <c r="P145">
        <f t="shared" si="21"/>
        <v>0</v>
      </c>
      <c r="R145">
        <f t="shared" si="22"/>
        <v>1</v>
      </c>
      <c r="S145">
        <f t="shared" si="23"/>
        <v>0</v>
      </c>
      <c r="T145">
        <f t="shared" si="24"/>
        <v>0</v>
      </c>
      <c r="U145">
        <f t="shared" si="25"/>
        <v>4.2342663063827279E-2</v>
      </c>
      <c r="V145">
        <f t="shared" si="26"/>
        <v>0.87526765157248254</v>
      </c>
      <c r="W145" cm="1">
        <f t="array" ref="W145">INDEX(M145:S145,1+$W$3*6)</f>
        <v>0</v>
      </c>
      <c r="X145" cm="1">
        <f t="array" ref="X145">INDEX(N145:T145,1+$W$3*6)</f>
        <v>0</v>
      </c>
      <c r="Y145" cm="1">
        <f t="array" ref="Y145">INDEX(O145:U145,1+$W$3*6)</f>
        <v>4.2342663063827279E-2</v>
      </c>
      <c r="Z145" cm="1">
        <f t="array" ref="Z145">INDEX(P145:V145,1+$W$3*6)</f>
        <v>0.87526765157248254</v>
      </c>
    </row>
    <row r="146" spans="2:26" x14ac:dyDescent="0.2">
      <c r="B146" s="8">
        <v>143</v>
      </c>
      <c r="C146" s="14">
        <v>0</v>
      </c>
      <c r="D146" s="14">
        <v>0.2502788983985218</v>
      </c>
      <c r="E146" s="14">
        <v>-0.67361235412250198</v>
      </c>
      <c r="F146" s="14">
        <v>-1120</v>
      </c>
      <c r="G146" s="14">
        <v>9.548769985886825E-2</v>
      </c>
      <c r="H146" s="14">
        <v>0.3985814014521904</v>
      </c>
      <c r="I146" s="14">
        <v>4.2544065761633248E-2</v>
      </c>
      <c r="J146" s="10">
        <v>0.30606813347249673</v>
      </c>
      <c r="L146">
        <f>IF(G146&lt;SQRT('Monte Carlo Integration'!$D$11),0,1)</f>
        <v>0</v>
      </c>
      <c r="M146">
        <f t="shared" si="18"/>
        <v>4.2544065761633248E-2</v>
      </c>
      <c r="N146">
        <f t="shared" si="19"/>
        <v>0.30606813347249673</v>
      </c>
      <c r="O146">
        <f t="shared" si="20"/>
        <v>0</v>
      </c>
      <c r="P146">
        <f t="shared" si="21"/>
        <v>0</v>
      </c>
      <c r="R146">
        <f t="shared" si="22"/>
        <v>0</v>
      </c>
      <c r="S146">
        <f t="shared" si="23"/>
        <v>4.2544065761633248E-2</v>
      </c>
      <c r="T146">
        <f t="shared" si="24"/>
        <v>0.30606813347249673</v>
      </c>
      <c r="U146">
        <f t="shared" si="25"/>
        <v>0</v>
      </c>
      <c r="V146">
        <f t="shared" si="26"/>
        <v>0</v>
      </c>
      <c r="W146" cm="1">
        <f t="array" ref="W146">INDEX(M146:S146,1+$W$3*6)</f>
        <v>4.2544065761633248E-2</v>
      </c>
      <c r="X146" cm="1">
        <f t="array" ref="X146">INDEX(N146:T146,1+$W$3*6)</f>
        <v>0.30606813347249673</v>
      </c>
      <c r="Y146" cm="1">
        <f t="array" ref="Y146">INDEX(O146:U146,1+$W$3*6)</f>
        <v>0</v>
      </c>
      <c r="Z146" cm="1">
        <f t="array" ref="Z146">INDEX(P146:V146,1+$W$3*6)</f>
        <v>0</v>
      </c>
    </row>
    <row r="147" spans="2:26" x14ac:dyDescent="0.2">
      <c r="B147" s="8">
        <v>144</v>
      </c>
      <c r="C147" s="14">
        <v>0</v>
      </c>
      <c r="D147" s="14">
        <v>2.6669104363149548E-2</v>
      </c>
      <c r="E147" s="14">
        <v>-1.9321725769830334</v>
      </c>
      <c r="F147" s="14">
        <v>-2240</v>
      </c>
      <c r="G147" s="14">
        <v>0.24099516057782422</v>
      </c>
      <c r="H147" s="14">
        <v>0.36647713241308894</v>
      </c>
      <c r="I147" s="14">
        <v>0.41202092399449131</v>
      </c>
      <c r="J147" s="10">
        <v>0.2668968316944767</v>
      </c>
      <c r="L147">
        <f>IF(G147&lt;SQRT('Monte Carlo Integration'!$D$11),0,1)</f>
        <v>0</v>
      </c>
      <c r="M147">
        <f t="shared" si="18"/>
        <v>0.41202092399449131</v>
      </c>
      <c r="N147">
        <f t="shared" si="19"/>
        <v>0.2668968316944767</v>
      </c>
      <c r="O147">
        <f t="shared" si="20"/>
        <v>0</v>
      </c>
      <c r="P147">
        <f t="shared" si="21"/>
        <v>0</v>
      </c>
      <c r="R147">
        <f t="shared" si="22"/>
        <v>0</v>
      </c>
      <c r="S147">
        <f t="shared" si="23"/>
        <v>0.41202092399449131</v>
      </c>
      <c r="T147">
        <f t="shared" si="24"/>
        <v>0.2668968316944767</v>
      </c>
      <c r="U147">
        <f t="shared" si="25"/>
        <v>0</v>
      </c>
      <c r="V147">
        <f t="shared" si="26"/>
        <v>0</v>
      </c>
      <c r="W147" cm="1">
        <f t="array" ref="W147">INDEX(M147:S147,1+$W$3*6)</f>
        <v>0.41202092399449131</v>
      </c>
      <c r="X147" cm="1">
        <f t="array" ref="X147">INDEX(N147:T147,1+$W$3*6)</f>
        <v>0.2668968316944767</v>
      </c>
      <c r="Y147" cm="1">
        <f t="array" ref="Y147">INDEX(O147:U147,1+$W$3*6)</f>
        <v>0</v>
      </c>
      <c r="Z147" cm="1">
        <f t="array" ref="Z147">INDEX(P147:V147,1+$W$3*6)</f>
        <v>0</v>
      </c>
    </row>
    <row r="148" spans="2:26" x14ac:dyDescent="0.2">
      <c r="B148" s="8">
        <v>145</v>
      </c>
      <c r="C148" s="14">
        <v>0</v>
      </c>
      <c r="D148" s="14">
        <v>6.036095440404534E-2</v>
      </c>
      <c r="E148" s="14">
        <v>-1.5517506060163988</v>
      </c>
      <c r="F148" s="14">
        <v>-2240</v>
      </c>
      <c r="G148" s="14">
        <v>0.56763896632668398</v>
      </c>
      <c r="H148" s="14">
        <v>0.39484762254677536</v>
      </c>
      <c r="I148" s="14">
        <v>0.14364415064623773</v>
      </c>
      <c r="J148" s="10">
        <v>0.73959808295573948</v>
      </c>
      <c r="L148">
        <f>IF(G148&lt;SQRT('Monte Carlo Integration'!$D$11),0,1)</f>
        <v>0</v>
      </c>
      <c r="M148">
        <f t="shared" si="18"/>
        <v>0.14364415064623773</v>
      </c>
      <c r="N148">
        <f t="shared" si="19"/>
        <v>0.73959808295573948</v>
      </c>
      <c r="O148">
        <f t="shared" si="20"/>
        <v>0</v>
      </c>
      <c r="P148">
        <f t="shared" si="21"/>
        <v>0</v>
      </c>
      <c r="R148">
        <f t="shared" si="22"/>
        <v>1</v>
      </c>
      <c r="S148">
        <f t="shared" si="23"/>
        <v>0</v>
      </c>
      <c r="T148">
        <f t="shared" si="24"/>
        <v>0</v>
      </c>
      <c r="U148">
        <f t="shared" si="25"/>
        <v>0.14364415064623773</v>
      </c>
      <c r="V148">
        <f t="shared" si="26"/>
        <v>0.73959808295573948</v>
      </c>
      <c r="W148" cm="1">
        <f t="array" ref="W148">INDEX(M148:S148,1+$W$3*6)</f>
        <v>0</v>
      </c>
      <c r="X148" cm="1">
        <f t="array" ref="X148">INDEX(N148:T148,1+$W$3*6)</f>
        <v>0</v>
      </c>
      <c r="Y148" cm="1">
        <f t="array" ref="Y148">INDEX(O148:U148,1+$W$3*6)</f>
        <v>0.14364415064623773</v>
      </c>
      <c r="Z148" cm="1">
        <f t="array" ref="Z148">INDEX(P148:V148,1+$W$3*6)</f>
        <v>0.73959808295573948</v>
      </c>
    </row>
    <row r="149" spans="2:26" x14ac:dyDescent="0.2">
      <c r="B149" s="8">
        <v>146</v>
      </c>
      <c r="C149" s="14">
        <v>0</v>
      </c>
      <c r="D149" s="14">
        <v>0.45869132548509695</v>
      </c>
      <c r="E149" s="14">
        <v>-0.10373121917780749</v>
      </c>
      <c r="F149" s="14">
        <v>0</v>
      </c>
      <c r="G149" s="14">
        <v>0.22044983160374804</v>
      </c>
      <c r="H149" s="14">
        <v>0.38850313286743965</v>
      </c>
      <c r="I149" s="14">
        <v>0.23028465860070876</v>
      </c>
      <c r="J149" s="10">
        <v>0.4091684342870342</v>
      </c>
      <c r="L149">
        <f>IF(G149&lt;SQRT('Monte Carlo Integration'!$D$11),0,1)</f>
        <v>0</v>
      </c>
      <c r="M149">
        <f t="shared" si="18"/>
        <v>0.23028465860070876</v>
      </c>
      <c r="N149">
        <f t="shared" si="19"/>
        <v>0.4091684342870342</v>
      </c>
      <c r="O149">
        <f t="shared" si="20"/>
        <v>0</v>
      </c>
      <c r="P149">
        <f t="shared" si="21"/>
        <v>0</v>
      </c>
      <c r="R149">
        <f t="shared" si="22"/>
        <v>1</v>
      </c>
      <c r="S149">
        <f t="shared" si="23"/>
        <v>0</v>
      </c>
      <c r="T149">
        <f t="shared" si="24"/>
        <v>0</v>
      </c>
      <c r="U149">
        <f t="shared" si="25"/>
        <v>0.23028465860070876</v>
      </c>
      <c r="V149">
        <f t="shared" si="26"/>
        <v>0.4091684342870342</v>
      </c>
      <c r="W149" cm="1">
        <f t="array" ref="W149">INDEX(M149:S149,1+$W$3*6)</f>
        <v>0</v>
      </c>
      <c r="X149" cm="1">
        <f t="array" ref="X149">INDEX(N149:T149,1+$W$3*6)</f>
        <v>0</v>
      </c>
      <c r="Y149" cm="1">
        <f t="array" ref="Y149">INDEX(O149:U149,1+$W$3*6)</f>
        <v>0.23028465860070876</v>
      </c>
      <c r="Z149" cm="1">
        <f t="array" ref="Z149">INDEX(P149:V149,1+$W$3*6)</f>
        <v>0.4091684342870342</v>
      </c>
    </row>
    <row r="150" spans="2:26" x14ac:dyDescent="0.2">
      <c r="B150" s="8">
        <v>147</v>
      </c>
      <c r="C150" s="14">
        <v>0</v>
      </c>
      <c r="D150" s="14">
        <v>0.25992392783981</v>
      </c>
      <c r="E150" s="14">
        <v>-0.64357994934731888</v>
      </c>
      <c r="F150" s="14">
        <v>-1120</v>
      </c>
      <c r="G150" s="14">
        <v>0.51708939463315617</v>
      </c>
      <c r="H150" s="14">
        <v>0.31984239008209914</v>
      </c>
      <c r="I150" s="14">
        <v>0.66481336074174069</v>
      </c>
      <c r="J150" s="10">
        <v>0.27406676196216923</v>
      </c>
      <c r="L150">
        <f>IF(G150&lt;SQRT('Monte Carlo Integration'!$D$11),0,1)</f>
        <v>0</v>
      </c>
      <c r="M150">
        <f t="shared" si="18"/>
        <v>0.66481336074174069</v>
      </c>
      <c r="N150">
        <f t="shared" si="19"/>
        <v>0.27406676196216923</v>
      </c>
      <c r="O150">
        <f t="shared" si="20"/>
        <v>0</v>
      </c>
      <c r="P150">
        <f t="shared" si="21"/>
        <v>0</v>
      </c>
      <c r="R150">
        <f t="shared" si="22"/>
        <v>0</v>
      </c>
      <c r="S150">
        <f t="shared" si="23"/>
        <v>0.66481336074174069</v>
      </c>
      <c r="T150">
        <f t="shared" si="24"/>
        <v>0.27406676196216923</v>
      </c>
      <c r="U150">
        <f t="shared" si="25"/>
        <v>0</v>
      </c>
      <c r="V150">
        <f t="shared" si="26"/>
        <v>0</v>
      </c>
      <c r="W150" cm="1">
        <f t="array" ref="W150">INDEX(M150:S150,1+$W$3*6)</f>
        <v>0.66481336074174069</v>
      </c>
      <c r="X150" cm="1">
        <f t="array" ref="X150">INDEX(N150:T150,1+$W$3*6)</f>
        <v>0.27406676196216923</v>
      </c>
      <c r="Y150" cm="1">
        <f t="array" ref="Y150">INDEX(O150:U150,1+$W$3*6)</f>
        <v>0</v>
      </c>
      <c r="Z150" cm="1">
        <f t="array" ref="Z150">INDEX(P150:V150,1+$W$3*6)</f>
        <v>0</v>
      </c>
    </row>
    <row r="151" spans="2:26" x14ac:dyDescent="0.2">
      <c r="B151" s="8">
        <v>148</v>
      </c>
      <c r="C151" s="14">
        <v>0</v>
      </c>
      <c r="D151" s="14">
        <v>0.46952109922166962</v>
      </c>
      <c r="E151" s="14">
        <v>-7.6473748526318427E-2</v>
      </c>
      <c r="F151" s="14">
        <v>0</v>
      </c>
      <c r="G151" s="14">
        <v>0.24985121593004</v>
      </c>
      <c r="H151" s="14">
        <v>0.36211876056427428</v>
      </c>
      <c r="I151" s="14">
        <v>0.44010116995316984</v>
      </c>
      <c r="J151" s="10">
        <v>0.23698560322494508</v>
      </c>
      <c r="L151">
        <f>IF(G151&lt;SQRT('Monte Carlo Integration'!$D$11),0,1)</f>
        <v>0</v>
      </c>
      <c r="M151">
        <f t="shared" si="18"/>
        <v>0.44010116995316984</v>
      </c>
      <c r="N151">
        <f t="shared" si="19"/>
        <v>0.23698560322494508</v>
      </c>
      <c r="O151">
        <f t="shared" si="20"/>
        <v>0</v>
      </c>
      <c r="P151">
        <f t="shared" si="21"/>
        <v>0</v>
      </c>
      <c r="R151">
        <f t="shared" si="22"/>
        <v>0</v>
      </c>
      <c r="S151">
        <f t="shared" si="23"/>
        <v>0.44010116995316984</v>
      </c>
      <c r="T151">
        <f t="shared" si="24"/>
        <v>0.23698560322494508</v>
      </c>
      <c r="U151">
        <f t="shared" si="25"/>
        <v>0</v>
      </c>
      <c r="V151">
        <f t="shared" si="26"/>
        <v>0</v>
      </c>
      <c r="W151" cm="1">
        <f t="array" ref="W151">INDEX(M151:S151,1+$W$3*6)</f>
        <v>0.44010116995316984</v>
      </c>
      <c r="X151" cm="1">
        <f t="array" ref="X151">INDEX(N151:T151,1+$W$3*6)</f>
        <v>0.23698560322494508</v>
      </c>
      <c r="Y151" cm="1">
        <f t="array" ref="Y151">INDEX(O151:U151,1+$W$3*6)</f>
        <v>0</v>
      </c>
      <c r="Z151" cm="1">
        <f t="array" ref="Z151">INDEX(P151:V151,1+$W$3*6)</f>
        <v>0</v>
      </c>
    </row>
    <row r="152" spans="2:26" x14ac:dyDescent="0.2">
      <c r="B152" s="8">
        <v>149</v>
      </c>
      <c r="C152" s="14">
        <v>0</v>
      </c>
      <c r="D152" s="14">
        <v>1.1863975558366616E-2</v>
      </c>
      <c r="E152" s="14">
        <v>-2.2615058457266821</v>
      </c>
      <c r="F152" s="14">
        <v>-2240</v>
      </c>
      <c r="G152" s="14">
        <v>0.31870246520383111</v>
      </c>
      <c r="H152" s="14">
        <v>0.34312877536233471</v>
      </c>
      <c r="I152" s="14">
        <v>0.54901899911883245</v>
      </c>
      <c r="J152" s="10">
        <v>0.13145571045179652</v>
      </c>
      <c r="L152">
        <f>IF(G152&lt;SQRT('Monte Carlo Integration'!$D$11),0,1)</f>
        <v>0</v>
      </c>
      <c r="M152">
        <f t="shared" si="18"/>
        <v>0.54901899911883245</v>
      </c>
      <c r="N152">
        <f t="shared" si="19"/>
        <v>0.13145571045179652</v>
      </c>
      <c r="O152">
        <f t="shared" si="20"/>
        <v>0</v>
      </c>
      <c r="P152">
        <f t="shared" si="21"/>
        <v>0</v>
      </c>
      <c r="R152">
        <f t="shared" si="22"/>
        <v>0</v>
      </c>
      <c r="S152">
        <f t="shared" si="23"/>
        <v>0.54901899911883245</v>
      </c>
      <c r="T152">
        <f t="shared" si="24"/>
        <v>0.13145571045179652</v>
      </c>
      <c r="U152">
        <f t="shared" si="25"/>
        <v>0</v>
      </c>
      <c r="V152">
        <f t="shared" si="26"/>
        <v>0</v>
      </c>
      <c r="W152" cm="1">
        <f t="array" ref="W152">INDEX(M152:S152,1+$W$3*6)</f>
        <v>0.54901899911883245</v>
      </c>
      <c r="X152" cm="1">
        <f t="array" ref="X152">INDEX(N152:T152,1+$W$3*6)</f>
        <v>0.13145571045179652</v>
      </c>
      <c r="Y152" cm="1">
        <f t="array" ref="Y152">INDEX(O152:U152,1+$W$3*6)</f>
        <v>0</v>
      </c>
      <c r="Z152" cm="1">
        <f t="array" ref="Z152">INDEX(P152:V152,1+$W$3*6)</f>
        <v>0</v>
      </c>
    </row>
    <row r="153" spans="2:26" x14ac:dyDescent="0.2">
      <c r="B153" s="8">
        <v>150</v>
      </c>
      <c r="C153" s="14">
        <v>0</v>
      </c>
      <c r="D153" s="14">
        <v>0.41340810941225298</v>
      </c>
      <c r="E153" s="14">
        <v>-0.21878668579282878</v>
      </c>
      <c r="F153" s="14">
        <v>0</v>
      </c>
      <c r="G153" s="14">
        <v>1.0160464456255405</v>
      </c>
      <c r="H153" s="14">
        <v>0.24573602557493507</v>
      </c>
      <c r="I153" s="14">
        <v>0.98443776112256465</v>
      </c>
      <c r="J153" s="10">
        <v>0.21663042284391373</v>
      </c>
      <c r="L153">
        <f>IF(G153&lt;SQRT('Monte Carlo Integration'!$D$11),0,1)</f>
        <v>1</v>
      </c>
      <c r="M153">
        <f t="shared" si="18"/>
        <v>0</v>
      </c>
      <c r="N153">
        <f t="shared" si="19"/>
        <v>0</v>
      </c>
      <c r="O153">
        <f t="shared" si="20"/>
        <v>0.98443776112256465</v>
      </c>
      <c r="P153">
        <f t="shared" si="21"/>
        <v>0.21663042284391373</v>
      </c>
      <c r="R153">
        <f t="shared" si="22"/>
        <v>0</v>
      </c>
      <c r="S153">
        <f t="shared" si="23"/>
        <v>0.98443776112256465</v>
      </c>
      <c r="T153">
        <f t="shared" si="24"/>
        <v>0.21663042284391373</v>
      </c>
      <c r="U153">
        <f t="shared" si="25"/>
        <v>0</v>
      </c>
      <c r="V153">
        <f t="shared" si="26"/>
        <v>0</v>
      </c>
      <c r="W153" cm="1">
        <f t="array" ref="W153">INDEX(M153:S153,1+$W$3*6)</f>
        <v>0.98443776112256465</v>
      </c>
      <c r="X153" cm="1">
        <f t="array" ref="X153">INDEX(N153:T153,1+$W$3*6)</f>
        <v>0.21663042284391373</v>
      </c>
      <c r="Y153" cm="1">
        <f t="array" ref="Y153">INDEX(O153:U153,1+$W$3*6)</f>
        <v>0</v>
      </c>
      <c r="Z153" cm="1">
        <f t="array" ref="Z153">INDEX(P153:V153,1+$W$3*6)</f>
        <v>0</v>
      </c>
    </row>
    <row r="154" spans="2:26" x14ac:dyDescent="0.2">
      <c r="B154" s="8">
        <v>151</v>
      </c>
      <c r="C154" s="14">
        <v>0</v>
      </c>
      <c r="D154" s="14">
        <v>0.31976596117940076</v>
      </c>
      <c r="E154" s="14">
        <v>-0.46835335027660507</v>
      </c>
      <c r="F154" s="14">
        <v>-1120</v>
      </c>
      <c r="G154" s="14">
        <v>0.10728176497628769</v>
      </c>
      <c r="H154" s="14">
        <v>0.39871830207496978</v>
      </c>
      <c r="I154" s="14">
        <v>3.3513820047263901E-2</v>
      </c>
      <c r="J154" s="10">
        <v>0.32581987177292809</v>
      </c>
      <c r="L154">
        <f>IF(G154&lt;SQRT('Monte Carlo Integration'!$D$11),0,1)</f>
        <v>0</v>
      </c>
      <c r="M154">
        <f t="shared" si="18"/>
        <v>3.3513820047263901E-2</v>
      </c>
      <c r="N154">
        <f t="shared" si="19"/>
        <v>0.32581987177292809</v>
      </c>
      <c r="O154">
        <f t="shared" si="20"/>
        <v>0</v>
      </c>
      <c r="P154">
        <f t="shared" si="21"/>
        <v>0</v>
      </c>
      <c r="R154">
        <f t="shared" si="22"/>
        <v>0</v>
      </c>
      <c r="S154">
        <f t="shared" si="23"/>
        <v>3.3513820047263901E-2</v>
      </c>
      <c r="T154">
        <f t="shared" si="24"/>
        <v>0.32581987177292809</v>
      </c>
      <c r="U154">
        <f t="shared" si="25"/>
        <v>0</v>
      </c>
      <c r="V154">
        <f t="shared" si="26"/>
        <v>0</v>
      </c>
      <c r="W154" cm="1">
        <f t="array" ref="W154">INDEX(M154:S154,1+$W$3*6)</f>
        <v>3.3513820047263901E-2</v>
      </c>
      <c r="X154" cm="1">
        <f t="array" ref="X154">INDEX(N154:T154,1+$W$3*6)</f>
        <v>0.32581987177292809</v>
      </c>
      <c r="Y154" cm="1">
        <f t="array" ref="Y154">INDEX(O154:U154,1+$W$3*6)</f>
        <v>0</v>
      </c>
      <c r="Z154" cm="1">
        <f t="array" ref="Z154">INDEX(P154:V154,1+$W$3*6)</f>
        <v>0</v>
      </c>
    </row>
    <row r="155" spans="2:26" x14ac:dyDescent="0.2">
      <c r="B155" s="8">
        <v>152</v>
      </c>
      <c r="C155" s="14">
        <v>0</v>
      </c>
      <c r="D155" s="14">
        <v>0.52706859541454754</v>
      </c>
      <c r="E155" s="14">
        <v>6.7903052059592114E-2</v>
      </c>
      <c r="F155" s="14">
        <v>1000</v>
      </c>
      <c r="G155" s="14">
        <v>0.61294821120288734</v>
      </c>
      <c r="H155" s="14">
        <v>0.32226073311510212</v>
      </c>
      <c r="I155" s="14">
        <v>0.65338472237502443</v>
      </c>
      <c r="J155" s="10">
        <v>0.4313196213596126</v>
      </c>
      <c r="L155">
        <f>IF(G155&lt;SQRT('Monte Carlo Integration'!$D$11),0,1)</f>
        <v>0</v>
      </c>
      <c r="M155">
        <f t="shared" si="18"/>
        <v>0.65338472237502443</v>
      </c>
      <c r="N155">
        <f t="shared" si="19"/>
        <v>0.4313196213596126</v>
      </c>
      <c r="O155">
        <f t="shared" si="20"/>
        <v>0</v>
      </c>
      <c r="P155">
        <f t="shared" si="21"/>
        <v>0</v>
      </c>
      <c r="R155">
        <f t="shared" si="22"/>
        <v>1</v>
      </c>
      <c r="S155">
        <f t="shared" si="23"/>
        <v>0</v>
      </c>
      <c r="T155">
        <f t="shared" si="24"/>
        <v>0</v>
      </c>
      <c r="U155">
        <f t="shared" si="25"/>
        <v>0.65338472237502443</v>
      </c>
      <c r="V155">
        <f t="shared" si="26"/>
        <v>0.4313196213596126</v>
      </c>
      <c r="W155" cm="1">
        <f t="array" ref="W155">INDEX(M155:S155,1+$W$3*6)</f>
        <v>0</v>
      </c>
      <c r="X155" cm="1">
        <f t="array" ref="X155">INDEX(N155:T155,1+$W$3*6)</f>
        <v>0</v>
      </c>
      <c r="Y155" cm="1">
        <f t="array" ref="Y155">INDEX(O155:U155,1+$W$3*6)</f>
        <v>0.65338472237502443</v>
      </c>
      <c r="Z155" cm="1">
        <f t="array" ref="Z155">INDEX(P155:V155,1+$W$3*6)</f>
        <v>0.4313196213596126</v>
      </c>
    </row>
    <row r="156" spans="2:26" x14ac:dyDescent="0.2">
      <c r="B156" s="8">
        <v>153</v>
      </c>
      <c r="C156" s="14">
        <v>0</v>
      </c>
      <c r="D156" s="14">
        <v>0.12840207928251571</v>
      </c>
      <c r="E156" s="14">
        <v>-1.1339770889669614</v>
      </c>
      <c r="F156" s="14">
        <v>-2240</v>
      </c>
      <c r="G156" s="14">
        <v>0.52279995332775009</v>
      </c>
      <c r="H156" s="14">
        <v>0.39889946248599029</v>
      </c>
      <c r="I156" s="14">
        <v>1.4651577228052345E-2</v>
      </c>
      <c r="J156" s="10">
        <v>0.72290060493298836</v>
      </c>
      <c r="L156">
        <f>IF(G156&lt;SQRT('Monte Carlo Integration'!$D$11),0,1)</f>
        <v>0</v>
      </c>
      <c r="M156">
        <f t="shared" si="18"/>
        <v>1.4651577228052345E-2</v>
      </c>
      <c r="N156">
        <f t="shared" si="19"/>
        <v>0.72290060493298836</v>
      </c>
      <c r="O156">
        <f t="shared" si="20"/>
        <v>0</v>
      </c>
      <c r="P156">
        <f t="shared" si="21"/>
        <v>0</v>
      </c>
      <c r="R156">
        <f t="shared" si="22"/>
        <v>1</v>
      </c>
      <c r="S156">
        <f t="shared" si="23"/>
        <v>0</v>
      </c>
      <c r="T156">
        <f t="shared" si="24"/>
        <v>0</v>
      </c>
      <c r="U156">
        <f t="shared" si="25"/>
        <v>1.4651577228052345E-2</v>
      </c>
      <c r="V156">
        <f t="shared" si="26"/>
        <v>0.72290060493298836</v>
      </c>
      <c r="W156" cm="1">
        <f t="array" ref="W156">INDEX(M156:S156,1+$W$3*6)</f>
        <v>0</v>
      </c>
      <c r="X156" cm="1">
        <f t="array" ref="X156">INDEX(N156:T156,1+$W$3*6)</f>
        <v>0</v>
      </c>
      <c r="Y156" cm="1">
        <f t="array" ref="Y156">INDEX(O156:U156,1+$W$3*6)</f>
        <v>1.4651577228052345E-2</v>
      </c>
      <c r="Z156" cm="1">
        <f t="array" ref="Z156">INDEX(P156:V156,1+$W$3*6)</f>
        <v>0.72290060493298836</v>
      </c>
    </row>
    <row r="157" spans="2:26" x14ac:dyDescent="0.2">
      <c r="B157" s="8">
        <v>154</v>
      </c>
      <c r="C157" s="14">
        <v>0</v>
      </c>
      <c r="D157" s="14">
        <v>0.75527475180815662</v>
      </c>
      <c r="E157" s="14">
        <v>0.69118307859530503</v>
      </c>
      <c r="F157" s="14">
        <v>2000</v>
      </c>
      <c r="G157" s="14">
        <v>1.1821284115502917</v>
      </c>
      <c r="H157" s="14">
        <v>0.351733416289923</v>
      </c>
      <c r="I157" s="14">
        <v>0.50188284926204141</v>
      </c>
      <c r="J157" s="10">
        <v>0.96449054799251754</v>
      </c>
      <c r="L157">
        <f>IF(G157&lt;SQRT('Monte Carlo Integration'!$D$11),0,1)</f>
        <v>1</v>
      </c>
      <c r="M157">
        <f t="shared" si="18"/>
        <v>0</v>
      </c>
      <c r="N157">
        <f t="shared" si="19"/>
        <v>0</v>
      </c>
      <c r="O157">
        <f t="shared" si="20"/>
        <v>0.50188284926204141</v>
      </c>
      <c r="P157">
        <f t="shared" si="21"/>
        <v>0.96449054799251754</v>
      </c>
      <c r="R157">
        <f t="shared" si="22"/>
        <v>1</v>
      </c>
      <c r="S157">
        <f t="shared" si="23"/>
        <v>0</v>
      </c>
      <c r="T157">
        <f t="shared" si="24"/>
        <v>0</v>
      </c>
      <c r="U157">
        <f t="shared" si="25"/>
        <v>0.50188284926204141</v>
      </c>
      <c r="V157">
        <f t="shared" si="26"/>
        <v>0.96449054799251754</v>
      </c>
      <c r="W157" cm="1">
        <f t="array" ref="W157">INDEX(M157:S157,1+$W$3*6)</f>
        <v>0</v>
      </c>
      <c r="X157" cm="1">
        <f t="array" ref="X157">INDEX(N157:T157,1+$W$3*6)</f>
        <v>0</v>
      </c>
      <c r="Y157" cm="1">
        <f t="array" ref="Y157">INDEX(O157:U157,1+$W$3*6)</f>
        <v>0.50188284926204141</v>
      </c>
      <c r="Z157" cm="1">
        <f t="array" ref="Z157">INDEX(P157:V157,1+$W$3*6)</f>
        <v>0.96449054799251754</v>
      </c>
    </row>
    <row r="158" spans="2:26" x14ac:dyDescent="0.2">
      <c r="B158" s="8">
        <v>155</v>
      </c>
      <c r="C158" s="14">
        <v>0</v>
      </c>
      <c r="D158" s="14">
        <v>0.22701496245666172</v>
      </c>
      <c r="E158" s="14">
        <v>-0.74871346709847675</v>
      </c>
      <c r="F158" s="14">
        <v>-1120</v>
      </c>
      <c r="G158" s="14">
        <v>0.39291248065278639</v>
      </c>
      <c r="H158" s="14">
        <v>0.33969393476438514</v>
      </c>
      <c r="I158" s="14">
        <v>0.56704801463850218</v>
      </c>
      <c r="J158" s="10">
        <v>0.26714982640331136</v>
      </c>
      <c r="L158">
        <f>IF(G158&lt;SQRT('Monte Carlo Integration'!$D$11),0,1)</f>
        <v>0</v>
      </c>
      <c r="M158">
        <f t="shared" si="18"/>
        <v>0.56704801463850218</v>
      </c>
      <c r="N158">
        <f t="shared" si="19"/>
        <v>0.26714982640331136</v>
      </c>
      <c r="O158">
        <f t="shared" si="20"/>
        <v>0</v>
      </c>
      <c r="P158">
        <f t="shared" si="21"/>
        <v>0</v>
      </c>
      <c r="R158">
        <f t="shared" si="22"/>
        <v>0</v>
      </c>
      <c r="S158">
        <f t="shared" si="23"/>
        <v>0.56704801463850218</v>
      </c>
      <c r="T158">
        <f t="shared" si="24"/>
        <v>0.26714982640331136</v>
      </c>
      <c r="U158">
        <f t="shared" si="25"/>
        <v>0</v>
      </c>
      <c r="V158">
        <f t="shared" si="26"/>
        <v>0</v>
      </c>
      <c r="W158" cm="1">
        <f t="array" ref="W158">INDEX(M158:S158,1+$W$3*6)</f>
        <v>0.56704801463850218</v>
      </c>
      <c r="X158" cm="1">
        <f t="array" ref="X158">INDEX(N158:T158,1+$W$3*6)</f>
        <v>0.26714982640331136</v>
      </c>
      <c r="Y158" cm="1">
        <f t="array" ref="Y158">INDEX(O158:U158,1+$W$3*6)</f>
        <v>0</v>
      </c>
      <c r="Z158" cm="1">
        <f t="array" ref="Z158">INDEX(P158:V158,1+$W$3*6)</f>
        <v>0</v>
      </c>
    </row>
    <row r="159" spans="2:26" x14ac:dyDescent="0.2">
      <c r="B159" s="8">
        <v>156</v>
      </c>
      <c r="C159" s="14">
        <v>0</v>
      </c>
      <c r="D159" s="14">
        <v>0.45798193149174654</v>
      </c>
      <c r="E159" s="14">
        <v>-0.10551916553812496</v>
      </c>
      <c r="F159" s="14">
        <v>0</v>
      </c>
      <c r="G159" s="14">
        <v>0.68733359165071373</v>
      </c>
      <c r="H159" s="14">
        <v>0.39080495312442198</v>
      </c>
      <c r="I159" s="14">
        <v>0.20301798624127079</v>
      </c>
      <c r="J159" s="10">
        <v>0.80381421293309618</v>
      </c>
      <c r="L159">
        <f>IF(G159&lt;SQRT('Monte Carlo Integration'!$D$11),0,1)</f>
        <v>0</v>
      </c>
      <c r="M159">
        <f t="shared" si="18"/>
        <v>0.20301798624127079</v>
      </c>
      <c r="N159">
        <f t="shared" si="19"/>
        <v>0.80381421293309618</v>
      </c>
      <c r="O159">
        <f t="shared" si="20"/>
        <v>0</v>
      </c>
      <c r="P159">
        <f t="shared" si="21"/>
        <v>0</v>
      </c>
      <c r="R159">
        <f t="shared" si="22"/>
        <v>1</v>
      </c>
      <c r="S159">
        <f t="shared" si="23"/>
        <v>0</v>
      </c>
      <c r="T159">
        <f t="shared" si="24"/>
        <v>0</v>
      </c>
      <c r="U159">
        <f t="shared" si="25"/>
        <v>0.20301798624127079</v>
      </c>
      <c r="V159">
        <f t="shared" si="26"/>
        <v>0.80381421293309618</v>
      </c>
      <c r="W159" cm="1">
        <f t="array" ref="W159">INDEX(M159:S159,1+$W$3*6)</f>
        <v>0</v>
      </c>
      <c r="X159" cm="1">
        <f t="array" ref="X159">INDEX(N159:T159,1+$W$3*6)</f>
        <v>0</v>
      </c>
      <c r="Y159" cm="1">
        <f t="array" ref="Y159">INDEX(O159:U159,1+$W$3*6)</f>
        <v>0.20301798624127079</v>
      </c>
      <c r="Z159" cm="1">
        <f t="array" ref="Z159">INDEX(P159:V159,1+$W$3*6)</f>
        <v>0.80381421293309618</v>
      </c>
    </row>
    <row r="160" spans="2:26" x14ac:dyDescent="0.2">
      <c r="B160" s="8">
        <v>157</v>
      </c>
      <c r="C160" s="14">
        <v>0</v>
      </c>
      <c r="D160" s="14">
        <v>0.9846531271397384</v>
      </c>
      <c r="E160" s="14">
        <v>2.1610206317074296</v>
      </c>
      <c r="F160" s="14">
        <v>3000</v>
      </c>
      <c r="G160" s="14">
        <v>0.17454516539618836</v>
      </c>
      <c r="H160" s="14">
        <v>0.36787666311318062</v>
      </c>
      <c r="I160" s="14">
        <v>0.40266367695418359</v>
      </c>
      <c r="J160" s="10">
        <v>0.11138729127654214</v>
      </c>
      <c r="L160">
        <f>IF(G160&lt;SQRT('Monte Carlo Integration'!$D$11),0,1)</f>
        <v>0</v>
      </c>
      <c r="M160">
        <f t="shared" si="18"/>
        <v>0.40266367695418359</v>
      </c>
      <c r="N160">
        <f t="shared" si="19"/>
        <v>0.11138729127654214</v>
      </c>
      <c r="O160">
        <f t="shared" si="20"/>
        <v>0</v>
      </c>
      <c r="P160">
        <f t="shared" si="21"/>
        <v>0</v>
      </c>
      <c r="R160">
        <f t="shared" si="22"/>
        <v>0</v>
      </c>
      <c r="S160">
        <f t="shared" si="23"/>
        <v>0.40266367695418359</v>
      </c>
      <c r="T160">
        <f t="shared" si="24"/>
        <v>0.11138729127654214</v>
      </c>
      <c r="U160">
        <f t="shared" si="25"/>
        <v>0</v>
      </c>
      <c r="V160">
        <f t="shared" si="26"/>
        <v>0</v>
      </c>
      <c r="W160" cm="1">
        <f t="array" ref="W160">INDEX(M160:S160,1+$W$3*6)</f>
        <v>0.40266367695418359</v>
      </c>
      <c r="X160" cm="1">
        <f t="array" ref="X160">INDEX(N160:T160,1+$W$3*6)</f>
        <v>0.11138729127654214</v>
      </c>
      <c r="Y160" cm="1">
        <f t="array" ref="Y160">INDEX(O160:U160,1+$W$3*6)</f>
        <v>0</v>
      </c>
      <c r="Z160" cm="1">
        <f t="array" ref="Z160">INDEX(P160:V160,1+$W$3*6)</f>
        <v>0</v>
      </c>
    </row>
    <row r="161" spans="2:26" x14ac:dyDescent="0.2">
      <c r="B161" s="8">
        <v>158</v>
      </c>
      <c r="C161" s="14">
        <v>0</v>
      </c>
      <c r="D161" s="14">
        <v>0.89102145302622648</v>
      </c>
      <c r="E161" s="14">
        <v>1.2319785578347167</v>
      </c>
      <c r="F161" s="14">
        <v>3000</v>
      </c>
      <c r="G161" s="14">
        <v>0.93226374627180741</v>
      </c>
      <c r="H161" s="14">
        <v>0.29919334766555139</v>
      </c>
      <c r="I161" s="14">
        <v>0.7585864929755155</v>
      </c>
      <c r="J161" s="10">
        <v>0.59733598497572171</v>
      </c>
      <c r="L161">
        <f>IF(G161&lt;SQRT('Monte Carlo Integration'!$D$11),0,1)</f>
        <v>0</v>
      </c>
      <c r="M161">
        <f t="shared" si="18"/>
        <v>0.7585864929755155</v>
      </c>
      <c r="N161">
        <f t="shared" si="19"/>
        <v>0.59733598497572171</v>
      </c>
      <c r="O161">
        <f t="shared" si="20"/>
        <v>0</v>
      </c>
      <c r="P161">
        <f t="shared" si="21"/>
        <v>0</v>
      </c>
      <c r="R161">
        <f t="shared" si="22"/>
        <v>1</v>
      </c>
      <c r="S161">
        <f t="shared" si="23"/>
        <v>0</v>
      </c>
      <c r="T161">
        <f t="shared" si="24"/>
        <v>0</v>
      </c>
      <c r="U161">
        <f t="shared" si="25"/>
        <v>0.7585864929755155</v>
      </c>
      <c r="V161">
        <f t="shared" si="26"/>
        <v>0.59733598497572171</v>
      </c>
      <c r="W161" cm="1">
        <f t="array" ref="W161">INDEX(M161:S161,1+$W$3*6)</f>
        <v>0</v>
      </c>
      <c r="X161" cm="1">
        <f t="array" ref="X161">INDEX(N161:T161,1+$W$3*6)</f>
        <v>0</v>
      </c>
      <c r="Y161" cm="1">
        <f t="array" ref="Y161">INDEX(O161:U161,1+$W$3*6)</f>
        <v>0.7585864929755155</v>
      </c>
      <c r="Z161" cm="1">
        <f t="array" ref="Z161">INDEX(P161:V161,1+$W$3*6)</f>
        <v>0.59733598497572171</v>
      </c>
    </row>
    <row r="162" spans="2:26" x14ac:dyDescent="0.2">
      <c r="B162" s="8">
        <v>159</v>
      </c>
      <c r="C162" s="14">
        <v>0</v>
      </c>
      <c r="D162" s="14">
        <v>0.35092581242831694</v>
      </c>
      <c r="E162" s="14">
        <v>-0.38282216636683392</v>
      </c>
      <c r="F162" s="14">
        <v>0</v>
      </c>
      <c r="G162" s="14">
        <v>0.62815813721626768</v>
      </c>
      <c r="H162" s="14">
        <v>0.30016467234187966</v>
      </c>
      <c r="I162" s="14">
        <v>0.75430168223301963</v>
      </c>
      <c r="J162" s="10">
        <v>0.24328400974314845</v>
      </c>
      <c r="L162">
        <f>IF(G162&lt;SQRT('Monte Carlo Integration'!$D$11),0,1)</f>
        <v>0</v>
      </c>
      <c r="M162">
        <f t="shared" si="18"/>
        <v>0.75430168223301963</v>
      </c>
      <c r="N162">
        <f t="shared" si="19"/>
        <v>0.24328400974314845</v>
      </c>
      <c r="O162">
        <f t="shared" si="20"/>
        <v>0</v>
      </c>
      <c r="P162">
        <f t="shared" si="21"/>
        <v>0</v>
      </c>
      <c r="R162">
        <f t="shared" si="22"/>
        <v>0</v>
      </c>
      <c r="S162">
        <f t="shared" si="23"/>
        <v>0.75430168223301963</v>
      </c>
      <c r="T162">
        <f t="shared" si="24"/>
        <v>0.24328400974314845</v>
      </c>
      <c r="U162">
        <f t="shared" si="25"/>
        <v>0</v>
      </c>
      <c r="V162">
        <f t="shared" si="26"/>
        <v>0</v>
      </c>
      <c r="W162" cm="1">
        <f t="array" ref="W162">INDEX(M162:S162,1+$W$3*6)</f>
        <v>0.75430168223301963</v>
      </c>
      <c r="X162" cm="1">
        <f t="array" ref="X162">INDEX(N162:T162,1+$W$3*6)</f>
        <v>0.24328400974314845</v>
      </c>
      <c r="Y162" cm="1">
        <f t="array" ref="Y162">INDEX(O162:U162,1+$W$3*6)</f>
        <v>0</v>
      </c>
      <c r="Z162" cm="1">
        <f t="array" ref="Z162">INDEX(P162:V162,1+$W$3*6)</f>
        <v>0</v>
      </c>
    </row>
    <row r="163" spans="2:26" x14ac:dyDescent="0.2">
      <c r="B163" s="8">
        <v>160</v>
      </c>
      <c r="C163" s="14">
        <v>0</v>
      </c>
      <c r="D163" s="14">
        <v>0.89836612874565935</v>
      </c>
      <c r="E163" s="14">
        <v>1.27229663847698</v>
      </c>
      <c r="F163" s="14">
        <v>3000</v>
      </c>
      <c r="G163" s="14">
        <v>0.61092206903293178</v>
      </c>
      <c r="H163" s="14">
        <v>0.38225791197406112</v>
      </c>
      <c r="I163" s="14">
        <v>0.29230532925217662</v>
      </c>
      <c r="J163" s="10">
        <v>0.72489976101783093</v>
      </c>
      <c r="L163">
        <f>IF(G163&lt;SQRT('Monte Carlo Integration'!$D$11),0,1)</f>
        <v>0</v>
      </c>
      <c r="M163">
        <f t="shared" si="18"/>
        <v>0.29230532925217662</v>
      </c>
      <c r="N163">
        <f t="shared" si="19"/>
        <v>0.72489976101783093</v>
      </c>
      <c r="O163">
        <f t="shared" si="20"/>
        <v>0</v>
      </c>
      <c r="P163">
        <f t="shared" si="21"/>
        <v>0</v>
      </c>
      <c r="R163">
        <f t="shared" si="22"/>
        <v>1</v>
      </c>
      <c r="S163">
        <f t="shared" si="23"/>
        <v>0</v>
      </c>
      <c r="T163">
        <f t="shared" si="24"/>
        <v>0</v>
      </c>
      <c r="U163">
        <f t="shared" si="25"/>
        <v>0.29230532925217662</v>
      </c>
      <c r="V163">
        <f t="shared" si="26"/>
        <v>0.72489976101783093</v>
      </c>
      <c r="W163" cm="1">
        <f t="array" ref="W163">INDEX(M163:S163,1+$W$3*6)</f>
        <v>0</v>
      </c>
      <c r="X163" cm="1">
        <f t="array" ref="X163">INDEX(N163:T163,1+$W$3*6)</f>
        <v>0</v>
      </c>
      <c r="Y163" cm="1">
        <f t="array" ref="Y163">INDEX(O163:U163,1+$W$3*6)</f>
        <v>0.29230532925217662</v>
      </c>
      <c r="Z163" cm="1">
        <f t="array" ref="Z163">INDEX(P163:V163,1+$W$3*6)</f>
        <v>0.72489976101783093</v>
      </c>
    </row>
    <row r="164" spans="2:26" x14ac:dyDescent="0.2">
      <c r="B164" s="8">
        <v>161</v>
      </c>
      <c r="C164" s="14">
        <v>0</v>
      </c>
      <c r="D164" s="14">
        <v>0.11799194087180866</v>
      </c>
      <c r="E164" s="14">
        <v>-1.185084897351373</v>
      </c>
      <c r="F164" s="14">
        <v>-2240</v>
      </c>
      <c r="G164" s="14">
        <v>0.42442585209641531</v>
      </c>
      <c r="H164" s="14">
        <v>0.39869076649169677</v>
      </c>
      <c r="I164" s="14">
        <v>3.5514805249643885E-2</v>
      </c>
      <c r="J164" s="10">
        <v>0.65051099199359819</v>
      </c>
      <c r="L164">
        <f>IF(G164&lt;SQRT('Monte Carlo Integration'!$D$11),0,1)</f>
        <v>0</v>
      </c>
      <c r="M164">
        <f t="shared" si="18"/>
        <v>3.5514805249643885E-2</v>
      </c>
      <c r="N164">
        <f t="shared" si="19"/>
        <v>0.65051099199359819</v>
      </c>
      <c r="O164">
        <f t="shared" si="20"/>
        <v>0</v>
      </c>
      <c r="P164">
        <f t="shared" si="21"/>
        <v>0</v>
      </c>
      <c r="R164">
        <f t="shared" si="22"/>
        <v>1</v>
      </c>
      <c r="S164">
        <f t="shared" si="23"/>
        <v>0</v>
      </c>
      <c r="T164">
        <f t="shared" si="24"/>
        <v>0</v>
      </c>
      <c r="U164">
        <f t="shared" si="25"/>
        <v>3.5514805249643885E-2</v>
      </c>
      <c r="V164">
        <f t="shared" si="26"/>
        <v>0.65051099199359819</v>
      </c>
      <c r="W164" cm="1">
        <f t="array" ref="W164">INDEX(M164:S164,1+$W$3*6)</f>
        <v>0</v>
      </c>
      <c r="X164" cm="1">
        <f t="array" ref="X164">INDEX(N164:T164,1+$W$3*6)</f>
        <v>0</v>
      </c>
      <c r="Y164" cm="1">
        <f t="array" ref="Y164">INDEX(O164:U164,1+$W$3*6)</f>
        <v>3.5514805249643885E-2</v>
      </c>
      <c r="Z164" cm="1">
        <f t="array" ref="Z164">INDEX(P164:V164,1+$W$3*6)</f>
        <v>0.65051099199359819</v>
      </c>
    </row>
    <row r="165" spans="2:26" x14ac:dyDescent="0.2">
      <c r="B165" s="8">
        <v>162</v>
      </c>
      <c r="C165" s="14">
        <v>0</v>
      </c>
      <c r="D165" s="14">
        <v>8.2464611894667431E-2</v>
      </c>
      <c r="E165" s="14">
        <v>-1.3886828095343118</v>
      </c>
      <c r="F165" s="14">
        <v>-2240</v>
      </c>
      <c r="G165" s="14">
        <v>0.10806100809200891</v>
      </c>
      <c r="H165" s="14">
        <v>0.37819624871123897</v>
      </c>
      <c r="I165" s="14">
        <v>0.32681342811640979</v>
      </c>
      <c r="J165" s="10">
        <v>3.5411739505553499E-2</v>
      </c>
      <c r="L165">
        <f>IF(G165&lt;SQRT('Monte Carlo Integration'!$D$11),0,1)</f>
        <v>0</v>
      </c>
      <c r="M165">
        <f t="shared" si="18"/>
        <v>0.32681342811640979</v>
      </c>
      <c r="N165">
        <f t="shared" si="19"/>
        <v>3.5411739505553499E-2</v>
      </c>
      <c r="O165">
        <f t="shared" si="20"/>
        <v>0</v>
      </c>
      <c r="P165">
        <f t="shared" si="21"/>
        <v>0</v>
      </c>
      <c r="R165">
        <f t="shared" si="22"/>
        <v>0</v>
      </c>
      <c r="S165">
        <f t="shared" si="23"/>
        <v>0.32681342811640979</v>
      </c>
      <c r="T165">
        <f t="shared" si="24"/>
        <v>3.5411739505553499E-2</v>
      </c>
      <c r="U165">
        <f t="shared" si="25"/>
        <v>0</v>
      </c>
      <c r="V165">
        <f t="shared" si="26"/>
        <v>0</v>
      </c>
      <c r="W165" cm="1">
        <f t="array" ref="W165">INDEX(M165:S165,1+$W$3*6)</f>
        <v>0.32681342811640979</v>
      </c>
      <c r="X165" cm="1">
        <f t="array" ref="X165">INDEX(N165:T165,1+$W$3*6)</f>
        <v>3.5411739505553499E-2</v>
      </c>
      <c r="Y165" cm="1">
        <f t="array" ref="Y165">INDEX(O165:U165,1+$W$3*6)</f>
        <v>0</v>
      </c>
      <c r="Z165" cm="1">
        <f t="array" ref="Z165">INDEX(P165:V165,1+$W$3*6)</f>
        <v>0</v>
      </c>
    </row>
    <row r="166" spans="2:26" x14ac:dyDescent="0.2">
      <c r="B166" s="8">
        <v>163</v>
      </c>
      <c r="C166" s="14">
        <v>0</v>
      </c>
      <c r="D166" s="14">
        <v>0.5879152063689731</v>
      </c>
      <c r="E166" s="14">
        <v>0.22218536394435912</v>
      </c>
      <c r="F166" s="14">
        <v>1000</v>
      </c>
      <c r="G166" s="14">
        <v>0.12219834829935348</v>
      </c>
      <c r="H166" s="14">
        <v>0.39510612681748347</v>
      </c>
      <c r="I166" s="14">
        <v>0.13901324739633744</v>
      </c>
      <c r="J166" s="10">
        <v>0.32073924821835909</v>
      </c>
      <c r="L166">
        <f>IF(G166&lt;SQRT('Monte Carlo Integration'!$D$11),0,1)</f>
        <v>0</v>
      </c>
      <c r="M166">
        <f t="shared" si="18"/>
        <v>0.13901324739633744</v>
      </c>
      <c r="N166">
        <f t="shared" si="19"/>
        <v>0.32073924821835909</v>
      </c>
      <c r="O166">
        <f t="shared" si="20"/>
        <v>0</v>
      </c>
      <c r="P166">
        <f t="shared" si="21"/>
        <v>0</v>
      </c>
      <c r="R166">
        <f t="shared" si="22"/>
        <v>0</v>
      </c>
      <c r="S166">
        <f t="shared" si="23"/>
        <v>0.13901324739633744</v>
      </c>
      <c r="T166">
        <f t="shared" si="24"/>
        <v>0.32073924821835909</v>
      </c>
      <c r="U166">
        <f t="shared" si="25"/>
        <v>0</v>
      </c>
      <c r="V166">
        <f t="shared" si="26"/>
        <v>0</v>
      </c>
      <c r="W166" cm="1">
        <f t="array" ref="W166">INDEX(M166:S166,1+$W$3*6)</f>
        <v>0.13901324739633744</v>
      </c>
      <c r="X166" cm="1">
        <f t="array" ref="X166">INDEX(N166:T166,1+$W$3*6)</f>
        <v>0.32073924821835909</v>
      </c>
      <c r="Y166" cm="1">
        <f t="array" ref="Y166">INDEX(O166:U166,1+$W$3*6)</f>
        <v>0</v>
      </c>
      <c r="Z166" cm="1">
        <f t="array" ref="Z166">INDEX(P166:V166,1+$W$3*6)</f>
        <v>0</v>
      </c>
    </row>
    <row r="167" spans="2:26" x14ac:dyDescent="0.2">
      <c r="B167" s="8">
        <v>164</v>
      </c>
      <c r="C167" s="14">
        <v>0</v>
      </c>
      <c r="D167" s="14">
        <v>0.43047478884946311</v>
      </c>
      <c r="E167" s="14">
        <v>-0.17516551843665182</v>
      </c>
      <c r="F167" s="14">
        <v>0</v>
      </c>
      <c r="G167" s="14">
        <v>0.99485384883910533</v>
      </c>
      <c r="H167" s="14">
        <v>0.3906191043463032</v>
      </c>
      <c r="I167" s="14">
        <v>0.20534759932446647</v>
      </c>
      <c r="J167" s="10">
        <v>0.97605645958150578</v>
      </c>
      <c r="L167">
        <f>IF(G167&lt;SQRT('Monte Carlo Integration'!$D$11),0,1)</f>
        <v>0</v>
      </c>
      <c r="M167">
        <f t="shared" si="18"/>
        <v>0.20534759932446647</v>
      </c>
      <c r="N167">
        <f t="shared" si="19"/>
        <v>0.97605645958150578</v>
      </c>
      <c r="O167">
        <f t="shared" si="20"/>
        <v>0</v>
      </c>
      <c r="P167">
        <f t="shared" si="21"/>
        <v>0</v>
      </c>
      <c r="R167">
        <f t="shared" si="22"/>
        <v>1</v>
      </c>
      <c r="S167">
        <f t="shared" si="23"/>
        <v>0</v>
      </c>
      <c r="T167">
        <f t="shared" si="24"/>
        <v>0</v>
      </c>
      <c r="U167">
        <f t="shared" si="25"/>
        <v>0.20534759932446647</v>
      </c>
      <c r="V167">
        <f t="shared" si="26"/>
        <v>0.97605645958150578</v>
      </c>
      <c r="W167" cm="1">
        <f t="array" ref="W167">INDEX(M167:S167,1+$W$3*6)</f>
        <v>0</v>
      </c>
      <c r="X167" cm="1">
        <f t="array" ref="X167">INDEX(N167:T167,1+$W$3*6)</f>
        <v>0</v>
      </c>
      <c r="Y167" cm="1">
        <f t="array" ref="Y167">INDEX(O167:U167,1+$W$3*6)</f>
        <v>0.20534759932446647</v>
      </c>
      <c r="Z167" cm="1">
        <f t="array" ref="Z167">INDEX(P167:V167,1+$W$3*6)</f>
        <v>0.97605645958150578</v>
      </c>
    </row>
    <row r="168" spans="2:26" x14ac:dyDescent="0.2">
      <c r="B168" s="8">
        <v>165</v>
      </c>
      <c r="C168" s="14">
        <v>0</v>
      </c>
      <c r="D168" s="14">
        <v>0.40627442389087493</v>
      </c>
      <c r="E168" s="14">
        <v>-0.23713914141613884</v>
      </c>
      <c r="F168" s="14">
        <v>0</v>
      </c>
      <c r="G168" s="14">
        <v>0.58847261332035528</v>
      </c>
      <c r="H168" s="14">
        <v>0.30605821618763002</v>
      </c>
      <c r="I168" s="14">
        <v>0.72806787175502063</v>
      </c>
      <c r="J168" s="10">
        <v>0.241639788607899</v>
      </c>
      <c r="L168">
        <f>IF(G168&lt;SQRT('Monte Carlo Integration'!$D$11),0,1)</f>
        <v>0</v>
      </c>
      <c r="M168">
        <f t="shared" si="18"/>
        <v>0.72806787175502063</v>
      </c>
      <c r="N168">
        <f t="shared" si="19"/>
        <v>0.241639788607899</v>
      </c>
      <c r="O168">
        <f t="shared" si="20"/>
        <v>0</v>
      </c>
      <c r="P168">
        <f t="shared" si="21"/>
        <v>0</v>
      </c>
      <c r="R168">
        <f t="shared" si="22"/>
        <v>0</v>
      </c>
      <c r="S168">
        <f t="shared" si="23"/>
        <v>0.72806787175502063</v>
      </c>
      <c r="T168">
        <f t="shared" si="24"/>
        <v>0.241639788607899</v>
      </c>
      <c r="U168">
        <f t="shared" si="25"/>
        <v>0</v>
      </c>
      <c r="V168">
        <f t="shared" si="26"/>
        <v>0</v>
      </c>
      <c r="W168" cm="1">
        <f t="array" ref="W168">INDEX(M168:S168,1+$W$3*6)</f>
        <v>0.72806787175502063</v>
      </c>
      <c r="X168" cm="1">
        <f t="array" ref="X168">INDEX(N168:T168,1+$W$3*6)</f>
        <v>0.241639788607899</v>
      </c>
      <c r="Y168" cm="1">
        <f t="array" ref="Y168">INDEX(O168:U168,1+$W$3*6)</f>
        <v>0</v>
      </c>
      <c r="Z168" cm="1">
        <f t="array" ref="Z168">INDEX(P168:V168,1+$W$3*6)</f>
        <v>0</v>
      </c>
    </row>
    <row r="169" spans="2:26" x14ac:dyDescent="0.2">
      <c r="B169" s="8">
        <v>166</v>
      </c>
      <c r="C169" s="14">
        <v>0</v>
      </c>
      <c r="D169" s="14">
        <v>0.31144517604794592</v>
      </c>
      <c r="E169" s="14">
        <v>-0.49175811136387571</v>
      </c>
      <c r="F169" s="14">
        <v>-1120</v>
      </c>
      <c r="G169" s="14">
        <v>0.58894154178667568</v>
      </c>
      <c r="H169" s="14">
        <v>0.30106920061893017</v>
      </c>
      <c r="I169" s="14">
        <v>0.75030207925024539</v>
      </c>
      <c r="J169" s="10">
        <v>0.16120896891747089</v>
      </c>
      <c r="L169">
        <f>IF(G169&lt;SQRT('Monte Carlo Integration'!$D$11),0,1)</f>
        <v>0</v>
      </c>
      <c r="M169">
        <f t="shared" si="18"/>
        <v>0.75030207925024539</v>
      </c>
      <c r="N169">
        <f t="shared" si="19"/>
        <v>0.16120896891747089</v>
      </c>
      <c r="O169">
        <f t="shared" si="20"/>
        <v>0</v>
      </c>
      <c r="P169">
        <f t="shared" si="21"/>
        <v>0</v>
      </c>
      <c r="R169">
        <f t="shared" si="22"/>
        <v>0</v>
      </c>
      <c r="S169">
        <f t="shared" si="23"/>
        <v>0.75030207925024539</v>
      </c>
      <c r="T169">
        <f t="shared" si="24"/>
        <v>0.16120896891747089</v>
      </c>
      <c r="U169">
        <f t="shared" si="25"/>
        <v>0</v>
      </c>
      <c r="V169">
        <f t="shared" si="26"/>
        <v>0</v>
      </c>
      <c r="W169" cm="1">
        <f t="array" ref="W169">INDEX(M169:S169,1+$W$3*6)</f>
        <v>0.75030207925024539</v>
      </c>
      <c r="X169" cm="1">
        <f t="array" ref="X169">INDEX(N169:T169,1+$W$3*6)</f>
        <v>0.16120896891747089</v>
      </c>
      <c r="Y169" cm="1">
        <f t="array" ref="Y169">INDEX(O169:U169,1+$W$3*6)</f>
        <v>0</v>
      </c>
      <c r="Z169" cm="1">
        <f t="array" ref="Z169">INDEX(P169:V169,1+$W$3*6)</f>
        <v>0</v>
      </c>
    </row>
    <row r="170" spans="2:26" x14ac:dyDescent="0.2">
      <c r="B170" s="8">
        <v>167</v>
      </c>
      <c r="C170" s="14">
        <v>0</v>
      </c>
      <c r="D170" s="14">
        <v>9.9886048864520183E-2</v>
      </c>
      <c r="E170" s="14">
        <v>-1.2822011362761829</v>
      </c>
      <c r="F170" s="14">
        <v>-2240</v>
      </c>
      <c r="G170" s="14">
        <v>0.28912463711430281</v>
      </c>
      <c r="H170" s="14">
        <v>0.39780387276649032</v>
      </c>
      <c r="I170" s="14">
        <v>7.5599523063562588E-2</v>
      </c>
      <c r="J170" s="10">
        <v>0.5323620471322732</v>
      </c>
      <c r="L170">
        <f>IF(G170&lt;SQRT('Monte Carlo Integration'!$D$11),0,1)</f>
        <v>0</v>
      </c>
      <c r="M170">
        <f t="shared" si="18"/>
        <v>7.5599523063562588E-2</v>
      </c>
      <c r="N170">
        <f t="shared" si="19"/>
        <v>0.5323620471322732</v>
      </c>
      <c r="O170">
        <f t="shared" si="20"/>
        <v>0</v>
      </c>
      <c r="P170">
        <f t="shared" si="21"/>
        <v>0</v>
      </c>
      <c r="R170">
        <f t="shared" si="22"/>
        <v>1</v>
      </c>
      <c r="S170">
        <f t="shared" si="23"/>
        <v>0</v>
      </c>
      <c r="T170">
        <f t="shared" si="24"/>
        <v>0</v>
      </c>
      <c r="U170">
        <f t="shared" si="25"/>
        <v>7.5599523063562588E-2</v>
      </c>
      <c r="V170">
        <f t="shared" si="26"/>
        <v>0.5323620471322732</v>
      </c>
      <c r="W170" cm="1">
        <f t="array" ref="W170">INDEX(M170:S170,1+$W$3*6)</f>
        <v>0</v>
      </c>
      <c r="X170" cm="1">
        <f t="array" ref="X170">INDEX(N170:T170,1+$W$3*6)</f>
        <v>0</v>
      </c>
      <c r="Y170" cm="1">
        <f t="array" ref="Y170">INDEX(O170:U170,1+$W$3*6)</f>
        <v>7.5599523063562588E-2</v>
      </c>
      <c r="Z170" cm="1">
        <f t="array" ref="Z170">INDEX(P170:V170,1+$W$3*6)</f>
        <v>0.5323620471322732</v>
      </c>
    </row>
    <row r="171" spans="2:26" x14ac:dyDescent="0.2">
      <c r="B171" s="8">
        <v>168</v>
      </c>
      <c r="C171" s="14">
        <v>0</v>
      </c>
      <c r="D171" s="14">
        <v>0.26853472728679645</v>
      </c>
      <c r="E171" s="14">
        <v>-0.61725058560899915</v>
      </c>
      <c r="F171" s="14">
        <v>-1120</v>
      </c>
      <c r="G171" s="14">
        <v>0.92082107028163462</v>
      </c>
      <c r="H171" s="14">
        <v>0.29760307545612558</v>
      </c>
      <c r="I171" s="14">
        <v>0.76557966101243147</v>
      </c>
      <c r="J171" s="10">
        <v>0.57854027770391681</v>
      </c>
      <c r="L171">
        <f>IF(G171&lt;SQRT('Monte Carlo Integration'!$D$11),0,1)</f>
        <v>0</v>
      </c>
      <c r="M171">
        <f t="shared" si="18"/>
        <v>0.76557966101243147</v>
      </c>
      <c r="N171">
        <f t="shared" si="19"/>
        <v>0.57854027770391681</v>
      </c>
      <c r="O171">
        <f t="shared" si="20"/>
        <v>0</v>
      </c>
      <c r="P171">
        <f t="shared" si="21"/>
        <v>0</v>
      </c>
      <c r="R171">
        <f t="shared" si="22"/>
        <v>1</v>
      </c>
      <c r="S171">
        <f t="shared" si="23"/>
        <v>0</v>
      </c>
      <c r="T171">
        <f t="shared" si="24"/>
        <v>0</v>
      </c>
      <c r="U171">
        <f t="shared" si="25"/>
        <v>0.76557966101243147</v>
      </c>
      <c r="V171">
        <f t="shared" si="26"/>
        <v>0.57854027770391681</v>
      </c>
      <c r="W171" cm="1">
        <f t="array" ref="W171">INDEX(M171:S171,1+$W$3*6)</f>
        <v>0</v>
      </c>
      <c r="X171" cm="1">
        <f t="array" ref="X171">INDEX(N171:T171,1+$W$3*6)</f>
        <v>0</v>
      </c>
      <c r="Y171" cm="1">
        <f t="array" ref="Y171">INDEX(O171:U171,1+$W$3*6)</f>
        <v>0.76557966101243147</v>
      </c>
      <c r="Z171" cm="1">
        <f t="array" ref="Z171">INDEX(P171:V171,1+$W$3*6)</f>
        <v>0.57854027770391681</v>
      </c>
    </row>
    <row r="172" spans="2:26" x14ac:dyDescent="0.2">
      <c r="B172" s="8">
        <v>169</v>
      </c>
      <c r="C172" s="14">
        <v>0</v>
      </c>
      <c r="D172" s="14">
        <v>0.61352227586951213</v>
      </c>
      <c r="E172" s="14">
        <v>0.28851121335167251</v>
      </c>
      <c r="F172" s="14">
        <v>1000</v>
      </c>
      <c r="G172" s="14">
        <v>5.7420565975466548E-2</v>
      </c>
      <c r="H172" s="14">
        <v>0.3958586557557523</v>
      </c>
      <c r="I172" s="14">
        <v>0.12457550439265347</v>
      </c>
      <c r="J172" s="10">
        <v>0.20469858250799522</v>
      </c>
      <c r="L172">
        <f>IF(G172&lt;SQRT('Monte Carlo Integration'!$D$11),0,1)</f>
        <v>0</v>
      </c>
      <c r="M172">
        <f t="shared" si="18"/>
        <v>0.12457550439265347</v>
      </c>
      <c r="N172">
        <f t="shared" si="19"/>
        <v>0.20469858250799522</v>
      </c>
      <c r="O172">
        <f t="shared" si="20"/>
        <v>0</v>
      </c>
      <c r="P172">
        <f t="shared" si="21"/>
        <v>0</v>
      </c>
      <c r="R172">
        <f t="shared" si="22"/>
        <v>0</v>
      </c>
      <c r="S172">
        <f t="shared" si="23"/>
        <v>0.12457550439265347</v>
      </c>
      <c r="T172">
        <f t="shared" si="24"/>
        <v>0.20469858250799522</v>
      </c>
      <c r="U172">
        <f t="shared" si="25"/>
        <v>0</v>
      </c>
      <c r="V172">
        <f t="shared" si="26"/>
        <v>0</v>
      </c>
      <c r="W172" cm="1">
        <f t="array" ref="W172">INDEX(M172:S172,1+$W$3*6)</f>
        <v>0.12457550439265347</v>
      </c>
      <c r="X172" cm="1">
        <f t="array" ref="X172">INDEX(N172:T172,1+$W$3*6)</f>
        <v>0.20469858250799522</v>
      </c>
      <c r="Y172" cm="1">
        <f t="array" ref="Y172">INDEX(O172:U172,1+$W$3*6)</f>
        <v>0</v>
      </c>
      <c r="Z172" cm="1">
        <f t="array" ref="Z172">INDEX(P172:V172,1+$W$3*6)</f>
        <v>0</v>
      </c>
    </row>
    <row r="173" spans="2:26" x14ac:dyDescent="0.2">
      <c r="B173" s="8">
        <v>170</v>
      </c>
      <c r="C173" s="14">
        <v>0</v>
      </c>
      <c r="D173" s="14">
        <v>0.93097975916740472</v>
      </c>
      <c r="E173" s="14">
        <v>1.4831277153253237</v>
      </c>
      <c r="F173" s="14">
        <v>3000</v>
      </c>
      <c r="G173" s="14">
        <v>0.28310354536385951</v>
      </c>
      <c r="H173" s="14">
        <v>0.35991080284211674</v>
      </c>
      <c r="I173" s="14">
        <v>0.45378522433051149</v>
      </c>
      <c r="J173" s="10">
        <v>0.27781741403872956</v>
      </c>
      <c r="L173">
        <f>IF(G173&lt;SQRT('Monte Carlo Integration'!$D$11),0,1)</f>
        <v>0</v>
      </c>
      <c r="M173">
        <f t="shared" si="18"/>
        <v>0.45378522433051149</v>
      </c>
      <c r="N173">
        <f t="shared" si="19"/>
        <v>0.27781741403872956</v>
      </c>
      <c r="O173">
        <f t="shared" si="20"/>
        <v>0</v>
      </c>
      <c r="P173">
        <f t="shared" si="21"/>
        <v>0</v>
      </c>
      <c r="R173">
        <f t="shared" si="22"/>
        <v>0</v>
      </c>
      <c r="S173">
        <f t="shared" si="23"/>
        <v>0.45378522433051149</v>
      </c>
      <c r="T173">
        <f t="shared" si="24"/>
        <v>0.27781741403872956</v>
      </c>
      <c r="U173">
        <f t="shared" si="25"/>
        <v>0</v>
      </c>
      <c r="V173">
        <f t="shared" si="26"/>
        <v>0</v>
      </c>
      <c r="W173" cm="1">
        <f t="array" ref="W173">INDEX(M173:S173,1+$W$3*6)</f>
        <v>0.45378522433051149</v>
      </c>
      <c r="X173" cm="1">
        <f t="array" ref="X173">INDEX(N173:T173,1+$W$3*6)</f>
        <v>0.27781741403872956</v>
      </c>
      <c r="Y173" cm="1">
        <f t="array" ref="Y173">INDEX(O173:U173,1+$W$3*6)</f>
        <v>0</v>
      </c>
      <c r="Z173" cm="1">
        <f t="array" ref="Z173">INDEX(P173:V173,1+$W$3*6)</f>
        <v>0</v>
      </c>
    </row>
    <row r="174" spans="2:26" x14ac:dyDescent="0.2">
      <c r="B174" s="8">
        <v>171</v>
      </c>
      <c r="C174" s="14">
        <v>0</v>
      </c>
      <c r="D174" s="14">
        <v>0.7141480516708214</v>
      </c>
      <c r="E174" s="14">
        <v>0.56554386574921767</v>
      </c>
      <c r="F174" s="14">
        <v>2000</v>
      </c>
      <c r="G174" s="14">
        <v>0.67729386063300467</v>
      </c>
      <c r="H174" s="14">
        <v>0.28551224387643881</v>
      </c>
      <c r="I174" s="14">
        <v>0.81796311881298345</v>
      </c>
      <c r="J174" s="10">
        <v>9.0720432619899719E-2</v>
      </c>
      <c r="L174">
        <f>IF(G174&lt;SQRT('Monte Carlo Integration'!$D$11),0,1)</f>
        <v>0</v>
      </c>
      <c r="M174">
        <f t="shared" si="18"/>
        <v>0.81796311881298345</v>
      </c>
      <c r="N174">
        <f t="shared" si="19"/>
        <v>9.0720432619899719E-2</v>
      </c>
      <c r="O174">
        <f t="shared" si="20"/>
        <v>0</v>
      </c>
      <c r="P174">
        <f t="shared" si="21"/>
        <v>0</v>
      </c>
      <c r="R174">
        <f t="shared" si="22"/>
        <v>0</v>
      </c>
      <c r="S174">
        <f t="shared" si="23"/>
        <v>0.81796311881298345</v>
      </c>
      <c r="T174">
        <f t="shared" si="24"/>
        <v>9.0720432619899719E-2</v>
      </c>
      <c r="U174">
        <f t="shared" si="25"/>
        <v>0</v>
      </c>
      <c r="V174">
        <f t="shared" si="26"/>
        <v>0</v>
      </c>
      <c r="W174" cm="1">
        <f t="array" ref="W174">INDEX(M174:S174,1+$W$3*6)</f>
        <v>0.81796311881298345</v>
      </c>
      <c r="X174" cm="1">
        <f t="array" ref="X174">INDEX(N174:T174,1+$W$3*6)</f>
        <v>9.0720432619899719E-2</v>
      </c>
      <c r="Y174" cm="1">
        <f t="array" ref="Y174">INDEX(O174:U174,1+$W$3*6)</f>
        <v>0</v>
      </c>
      <c r="Z174" cm="1">
        <f t="array" ref="Z174">INDEX(P174:V174,1+$W$3*6)</f>
        <v>0</v>
      </c>
    </row>
    <row r="175" spans="2:26" x14ac:dyDescent="0.2">
      <c r="B175" s="8">
        <v>172</v>
      </c>
      <c r="C175" s="14">
        <v>0</v>
      </c>
      <c r="D175" s="14">
        <v>0.64599984471965577</v>
      </c>
      <c r="E175" s="14">
        <v>0.37454308168796846</v>
      </c>
      <c r="F175" s="14">
        <v>1000</v>
      </c>
      <c r="G175" s="14">
        <v>0.74216161402892056</v>
      </c>
      <c r="H175" s="14">
        <v>0.29935228678282588</v>
      </c>
      <c r="I175" s="14">
        <v>0.75788607227517579</v>
      </c>
      <c r="J175" s="10">
        <v>0.40959774838276103</v>
      </c>
      <c r="L175">
        <f>IF(G175&lt;SQRT('Monte Carlo Integration'!$D$11),0,1)</f>
        <v>0</v>
      </c>
      <c r="M175">
        <f t="shared" si="18"/>
        <v>0.75788607227517579</v>
      </c>
      <c r="N175">
        <f t="shared" si="19"/>
        <v>0.40959774838276103</v>
      </c>
      <c r="O175">
        <f t="shared" si="20"/>
        <v>0</v>
      </c>
      <c r="P175">
        <f t="shared" si="21"/>
        <v>0</v>
      </c>
      <c r="R175">
        <f t="shared" si="22"/>
        <v>1</v>
      </c>
      <c r="S175">
        <f t="shared" si="23"/>
        <v>0</v>
      </c>
      <c r="T175">
        <f t="shared" si="24"/>
        <v>0</v>
      </c>
      <c r="U175">
        <f t="shared" si="25"/>
        <v>0.75788607227517579</v>
      </c>
      <c r="V175">
        <f t="shared" si="26"/>
        <v>0.40959774838276103</v>
      </c>
      <c r="W175" cm="1">
        <f t="array" ref="W175">INDEX(M175:S175,1+$W$3*6)</f>
        <v>0</v>
      </c>
      <c r="X175" cm="1">
        <f t="array" ref="X175">INDEX(N175:T175,1+$W$3*6)</f>
        <v>0</v>
      </c>
      <c r="Y175" cm="1">
        <f t="array" ref="Y175">INDEX(O175:U175,1+$W$3*6)</f>
        <v>0.75788607227517579</v>
      </c>
      <c r="Z175" cm="1">
        <f t="array" ref="Z175">INDEX(P175:V175,1+$W$3*6)</f>
        <v>0.40959774838276103</v>
      </c>
    </row>
    <row r="176" spans="2:26" x14ac:dyDescent="0.2">
      <c r="B176" s="8">
        <v>173</v>
      </c>
      <c r="C176" s="14">
        <v>0</v>
      </c>
      <c r="D176" s="14">
        <v>0.28843971611393604</v>
      </c>
      <c r="E176" s="14">
        <v>-0.55794867493500955</v>
      </c>
      <c r="F176" s="14">
        <v>-1120</v>
      </c>
      <c r="G176" s="14">
        <v>3.892436201558401E-2</v>
      </c>
      <c r="H176" s="14">
        <v>0.39700265644737581</v>
      </c>
      <c r="I176" s="14">
        <v>9.8729669395242664E-2</v>
      </c>
      <c r="J176" s="10">
        <v>0.17081221969370369</v>
      </c>
      <c r="L176">
        <f>IF(G176&lt;SQRT('Monte Carlo Integration'!$D$11),0,1)</f>
        <v>0</v>
      </c>
      <c r="M176">
        <f t="shared" si="18"/>
        <v>9.8729669395242664E-2</v>
      </c>
      <c r="N176">
        <f t="shared" si="19"/>
        <v>0.17081221969370369</v>
      </c>
      <c r="O176">
        <f t="shared" si="20"/>
        <v>0</v>
      </c>
      <c r="P176">
        <f t="shared" si="21"/>
        <v>0</v>
      </c>
      <c r="R176">
        <f t="shared" si="22"/>
        <v>0</v>
      </c>
      <c r="S176">
        <f t="shared" si="23"/>
        <v>9.8729669395242664E-2</v>
      </c>
      <c r="T176">
        <f t="shared" si="24"/>
        <v>0.17081221969370369</v>
      </c>
      <c r="U176">
        <f t="shared" si="25"/>
        <v>0</v>
      </c>
      <c r="V176">
        <f t="shared" si="26"/>
        <v>0</v>
      </c>
      <c r="W176" cm="1">
        <f t="array" ref="W176">INDEX(M176:S176,1+$W$3*6)</f>
        <v>9.8729669395242664E-2</v>
      </c>
      <c r="X176" cm="1">
        <f t="array" ref="X176">INDEX(N176:T176,1+$W$3*6)</f>
        <v>0.17081221969370369</v>
      </c>
      <c r="Y176" cm="1">
        <f t="array" ref="Y176">INDEX(O176:U176,1+$W$3*6)</f>
        <v>0</v>
      </c>
      <c r="Z176" cm="1">
        <f t="array" ref="Z176">INDEX(P176:V176,1+$W$3*6)</f>
        <v>0</v>
      </c>
    </row>
    <row r="177" spans="2:26" x14ac:dyDescent="0.2">
      <c r="B177" s="8">
        <v>174</v>
      </c>
      <c r="C177" s="14">
        <v>0</v>
      </c>
      <c r="D177" s="14">
        <v>0.69832073440697073</v>
      </c>
      <c r="E177" s="14">
        <v>0.51957685797950104</v>
      </c>
      <c r="F177" s="14">
        <v>2000</v>
      </c>
      <c r="G177" s="14">
        <v>0.5244508941367152</v>
      </c>
      <c r="H177" s="14">
        <v>0.32901050818817762</v>
      </c>
      <c r="I177" s="14">
        <v>0.62084950791711435</v>
      </c>
      <c r="J177" s="10">
        <v>0.37282272282653617</v>
      </c>
      <c r="L177">
        <f>IF(G177&lt;SQRT('Monte Carlo Integration'!$D$11),0,1)</f>
        <v>0</v>
      </c>
      <c r="M177">
        <f t="shared" si="18"/>
        <v>0.62084950791711435</v>
      </c>
      <c r="N177">
        <f t="shared" si="19"/>
        <v>0.37282272282653617</v>
      </c>
      <c r="O177">
        <f t="shared" si="20"/>
        <v>0</v>
      </c>
      <c r="P177">
        <f t="shared" si="21"/>
        <v>0</v>
      </c>
      <c r="R177">
        <f t="shared" si="22"/>
        <v>1</v>
      </c>
      <c r="S177">
        <f t="shared" si="23"/>
        <v>0</v>
      </c>
      <c r="T177">
        <f t="shared" si="24"/>
        <v>0</v>
      </c>
      <c r="U177">
        <f t="shared" si="25"/>
        <v>0.62084950791711435</v>
      </c>
      <c r="V177">
        <f t="shared" si="26"/>
        <v>0.37282272282653617</v>
      </c>
      <c r="W177" cm="1">
        <f t="array" ref="W177">INDEX(M177:S177,1+$W$3*6)</f>
        <v>0</v>
      </c>
      <c r="X177" cm="1">
        <f t="array" ref="X177">INDEX(N177:T177,1+$W$3*6)</f>
        <v>0</v>
      </c>
      <c r="Y177" cm="1">
        <f t="array" ref="Y177">INDEX(O177:U177,1+$W$3*6)</f>
        <v>0.62084950791711435</v>
      </c>
      <c r="Z177" cm="1">
        <f t="array" ref="Z177">INDEX(P177:V177,1+$W$3*6)</f>
        <v>0.37282272282653617</v>
      </c>
    </row>
    <row r="178" spans="2:26" x14ac:dyDescent="0.2">
      <c r="B178" s="8">
        <v>175</v>
      </c>
      <c r="C178" s="14">
        <v>0</v>
      </c>
      <c r="D178" s="14">
        <v>0.26962651953549427</v>
      </c>
      <c r="E178" s="14">
        <v>-0.61394293182402937</v>
      </c>
      <c r="F178" s="14">
        <v>-1120</v>
      </c>
      <c r="G178" s="14">
        <v>0.82801177610267473</v>
      </c>
      <c r="H178" s="14">
        <v>0.26372584442739566</v>
      </c>
      <c r="I178" s="14">
        <v>0.9098424592101213</v>
      </c>
      <c r="J178" s="10">
        <v>1.4088134055066917E-2</v>
      </c>
      <c r="L178">
        <f>IF(G178&lt;SQRT('Monte Carlo Integration'!$D$11),0,1)</f>
        <v>0</v>
      </c>
      <c r="M178">
        <f t="shared" si="18"/>
        <v>0.9098424592101213</v>
      </c>
      <c r="N178">
        <f t="shared" si="19"/>
        <v>1.4088134055066917E-2</v>
      </c>
      <c r="O178">
        <f t="shared" si="20"/>
        <v>0</v>
      </c>
      <c r="P178">
        <f t="shared" si="21"/>
        <v>0</v>
      </c>
      <c r="R178">
        <f t="shared" si="22"/>
        <v>0</v>
      </c>
      <c r="S178">
        <f t="shared" si="23"/>
        <v>0.9098424592101213</v>
      </c>
      <c r="T178">
        <f t="shared" si="24"/>
        <v>1.4088134055066917E-2</v>
      </c>
      <c r="U178">
        <f t="shared" si="25"/>
        <v>0</v>
      </c>
      <c r="V178">
        <f t="shared" si="26"/>
        <v>0</v>
      </c>
      <c r="W178" cm="1">
        <f t="array" ref="W178">INDEX(M178:S178,1+$W$3*6)</f>
        <v>0.9098424592101213</v>
      </c>
      <c r="X178" cm="1">
        <f t="array" ref="X178">INDEX(N178:T178,1+$W$3*6)</f>
        <v>1.4088134055066917E-2</v>
      </c>
      <c r="Y178" cm="1">
        <f t="array" ref="Y178">INDEX(O178:U178,1+$W$3*6)</f>
        <v>0</v>
      </c>
      <c r="Z178" cm="1">
        <f t="array" ref="Z178">INDEX(P178:V178,1+$W$3*6)</f>
        <v>0</v>
      </c>
    </row>
    <row r="179" spans="2:26" x14ac:dyDescent="0.2">
      <c r="B179" s="8">
        <v>176</v>
      </c>
      <c r="C179" s="14">
        <v>0</v>
      </c>
      <c r="D179" s="14">
        <v>0.21420549820838752</v>
      </c>
      <c r="E179" s="14">
        <v>-0.79191370294752683</v>
      </c>
      <c r="F179" s="14">
        <v>-1120</v>
      </c>
      <c r="G179" s="14">
        <v>2.8863191690309625E-2</v>
      </c>
      <c r="H179" s="14">
        <v>0.39893174047107854</v>
      </c>
      <c r="I179" s="14">
        <v>7.269117751749753E-3</v>
      </c>
      <c r="J179" s="10">
        <v>0.16973612349002443</v>
      </c>
      <c r="L179">
        <f>IF(G179&lt;SQRT('Monte Carlo Integration'!$D$11),0,1)</f>
        <v>0</v>
      </c>
      <c r="M179">
        <f t="shared" si="18"/>
        <v>7.269117751749753E-3</v>
      </c>
      <c r="N179">
        <f t="shared" si="19"/>
        <v>0.16973612349002443</v>
      </c>
      <c r="O179">
        <f t="shared" si="20"/>
        <v>0</v>
      </c>
      <c r="P179">
        <f t="shared" si="21"/>
        <v>0</v>
      </c>
      <c r="R179">
        <f t="shared" si="22"/>
        <v>0</v>
      </c>
      <c r="S179">
        <f t="shared" si="23"/>
        <v>7.269117751749753E-3</v>
      </c>
      <c r="T179">
        <f t="shared" si="24"/>
        <v>0.16973612349002443</v>
      </c>
      <c r="U179">
        <f t="shared" si="25"/>
        <v>0</v>
      </c>
      <c r="V179">
        <f t="shared" si="26"/>
        <v>0</v>
      </c>
      <c r="W179" cm="1">
        <f t="array" ref="W179">INDEX(M179:S179,1+$W$3*6)</f>
        <v>7.269117751749753E-3</v>
      </c>
      <c r="X179" cm="1">
        <f t="array" ref="X179">INDEX(N179:T179,1+$W$3*6)</f>
        <v>0.16973612349002443</v>
      </c>
      <c r="Y179" cm="1">
        <f t="array" ref="Y179">INDEX(O179:U179,1+$W$3*6)</f>
        <v>0</v>
      </c>
      <c r="Z179" cm="1">
        <f t="array" ref="Z179">INDEX(P179:V179,1+$W$3*6)</f>
        <v>0</v>
      </c>
    </row>
    <row r="180" spans="2:26" x14ac:dyDescent="0.2">
      <c r="B180" s="8">
        <v>177</v>
      </c>
      <c r="C180" s="14">
        <v>0</v>
      </c>
      <c r="D180" s="14">
        <v>0.6296204915873802</v>
      </c>
      <c r="E180" s="14">
        <v>0.33084837737903644</v>
      </c>
      <c r="F180" s="14">
        <v>1000</v>
      </c>
      <c r="G180" s="14">
        <v>3.945008503130755E-2</v>
      </c>
      <c r="H180" s="14">
        <v>0.39148475086481044</v>
      </c>
      <c r="I180" s="14">
        <v>0.19426879132830946</v>
      </c>
      <c r="J180" s="10">
        <v>4.134878168876692E-2</v>
      </c>
      <c r="L180">
        <f>IF(G180&lt;SQRT('Monte Carlo Integration'!$D$11),0,1)</f>
        <v>0</v>
      </c>
      <c r="M180">
        <f t="shared" si="18"/>
        <v>0.19426879132830946</v>
      </c>
      <c r="N180">
        <f t="shared" si="19"/>
        <v>4.134878168876692E-2</v>
      </c>
      <c r="O180">
        <f t="shared" si="20"/>
        <v>0</v>
      </c>
      <c r="P180">
        <f t="shared" si="21"/>
        <v>0</v>
      </c>
      <c r="R180">
        <f t="shared" si="22"/>
        <v>0</v>
      </c>
      <c r="S180">
        <f t="shared" si="23"/>
        <v>0.19426879132830946</v>
      </c>
      <c r="T180">
        <f t="shared" si="24"/>
        <v>4.134878168876692E-2</v>
      </c>
      <c r="U180">
        <f t="shared" si="25"/>
        <v>0</v>
      </c>
      <c r="V180">
        <f t="shared" si="26"/>
        <v>0</v>
      </c>
      <c r="W180" cm="1">
        <f t="array" ref="W180">INDEX(M180:S180,1+$W$3*6)</f>
        <v>0.19426879132830946</v>
      </c>
      <c r="X180" cm="1">
        <f t="array" ref="X180">INDEX(N180:T180,1+$W$3*6)</f>
        <v>4.134878168876692E-2</v>
      </c>
      <c r="Y180" cm="1">
        <f t="array" ref="Y180">INDEX(O180:U180,1+$W$3*6)</f>
        <v>0</v>
      </c>
      <c r="Z180" cm="1">
        <f t="array" ref="Z180">INDEX(P180:V180,1+$W$3*6)</f>
        <v>0</v>
      </c>
    </row>
    <row r="181" spans="2:26" x14ac:dyDescent="0.2">
      <c r="B181" s="8">
        <v>178</v>
      </c>
      <c r="C181" s="14">
        <v>0</v>
      </c>
      <c r="D181" s="14">
        <v>0.13842633070350918</v>
      </c>
      <c r="E181" s="14">
        <v>-1.0874167738426004</v>
      </c>
      <c r="F181" s="14">
        <v>-2240</v>
      </c>
      <c r="G181" s="14">
        <v>0.15965757331365668</v>
      </c>
      <c r="H181" s="14">
        <v>0.39127021094304754</v>
      </c>
      <c r="I181" s="14">
        <v>0.19707028134589563</v>
      </c>
      <c r="J181" s="10">
        <v>0.34759297680463314</v>
      </c>
      <c r="L181">
        <f>IF(G181&lt;SQRT('Monte Carlo Integration'!$D$11),0,1)</f>
        <v>0</v>
      </c>
      <c r="M181">
        <f t="shared" si="18"/>
        <v>0.19707028134589563</v>
      </c>
      <c r="N181">
        <f t="shared" si="19"/>
        <v>0.34759297680463314</v>
      </c>
      <c r="O181">
        <f t="shared" si="20"/>
        <v>0</v>
      </c>
      <c r="P181">
        <f t="shared" si="21"/>
        <v>0</v>
      </c>
      <c r="R181">
        <f t="shared" si="22"/>
        <v>0</v>
      </c>
      <c r="S181">
        <f t="shared" si="23"/>
        <v>0.19707028134589563</v>
      </c>
      <c r="T181">
        <f t="shared" si="24"/>
        <v>0.34759297680463314</v>
      </c>
      <c r="U181">
        <f t="shared" si="25"/>
        <v>0</v>
      </c>
      <c r="V181">
        <f t="shared" si="26"/>
        <v>0</v>
      </c>
      <c r="W181" cm="1">
        <f t="array" ref="W181">INDEX(M181:S181,1+$W$3*6)</f>
        <v>0.19707028134589563</v>
      </c>
      <c r="X181" cm="1">
        <f t="array" ref="X181">INDEX(N181:T181,1+$W$3*6)</f>
        <v>0.34759297680463314</v>
      </c>
      <c r="Y181" cm="1">
        <f t="array" ref="Y181">INDEX(O181:U181,1+$W$3*6)</f>
        <v>0</v>
      </c>
      <c r="Z181" cm="1">
        <f t="array" ref="Z181">INDEX(P181:V181,1+$W$3*6)</f>
        <v>0</v>
      </c>
    </row>
    <row r="182" spans="2:26" x14ac:dyDescent="0.2">
      <c r="B182" s="8">
        <v>179</v>
      </c>
      <c r="C182" s="14">
        <v>0</v>
      </c>
      <c r="D182" s="14">
        <v>0.40889855702822031</v>
      </c>
      <c r="E182" s="14">
        <v>-0.23037921085815216</v>
      </c>
      <c r="F182" s="14">
        <v>0</v>
      </c>
      <c r="G182" s="14">
        <v>0.98156397262009143</v>
      </c>
      <c r="H182" s="14">
        <v>0.24513595181133493</v>
      </c>
      <c r="I182" s="14">
        <v>0.98691821726361206</v>
      </c>
      <c r="J182" s="10">
        <v>8.6927585111431588E-2</v>
      </c>
      <c r="L182">
        <f>IF(G182&lt;SQRT('Monte Carlo Integration'!$D$11),0,1)</f>
        <v>0</v>
      </c>
      <c r="M182">
        <f t="shared" si="18"/>
        <v>0.98691821726361206</v>
      </c>
      <c r="N182">
        <f t="shared" si="19"/>
        <v>8.6927585111431588E-2</v>
      </c>
      <c r="O182">
        <f t="shared" si="20"/>
        <v>0</v>
      </c>
      <c r="P182">
        <f t="shared" si="21"/>
        <v>0</v>
      </c>
      <c r="R182">
        <f t="shared" si="22"/>
        <v>0</v>
      </c>
      <c r="S182">
        <f t="shared" si="23"/>
        <v>0.98691821726361206</v>
      </c>
      <c r="T182">
        <f t="shared" si="24"/>
        <v>8.6927585111431588E-2</v>
      </c>
      <c r="U182">
        <f t="shared" si="25"/>
        <v>0</v>
      </c>
      <c r="V182">
        <f t="shared" si="26"/>
        <v>0</v>
      </c>
      <c r="W182" cm="1">
        <f t="array" ref="W182">INDEX(M182:S182,1+$W$3*6)</f>
        <v>0.98691821726361206</v>
      </c>
      <c r="X182" cm="1">
        <f t="array" ref="X182">INDEX(N182:T182,1+$W$3*6)</f>
        <v>8.6927585111431588E-2</v>
      </c>
      <c r="Y182" cm="1">
        <f t="array" ref="Y182">INDEX(O182:U182,1+$W$3*6)</f>
        <v>0</v>
      </c>
      <c r="Z182" cm="1">
        <f t="array" ref="Z182">INDEX(P182:V182,1+$W$3*6)</f>
        <v>0</v>
      </c>
    </row>
    <row r="183" spans="2:26" x14ac:dyDescent="0.2">
      <c r="B183" s="8">
        <v>180</v>
      </c>
      <c r="C183" s="14">
        <v>0</v>
      </c>
      <c r="D183" s="14">
        <v>0.82646183079409496</v>
      </c>
      <c r="E183" s="14">
        <v>0.94027535351425962</v>
      </c>
      <c r="F183" s="14">
        <v>2000</v>
      </c>
      <c r="G183" s="14">
        <v>0.66652760311120218</v>
      </c>
      <c r="H183" s="14">
        <v>0.29553471966340794</v>
      </c>
      <c r="I183" s="14">
        <v>0.77463594184938633</v>
      </c>
      <c r="J183" s="10">
        <v>0.25781148288297068</v>
      </c>
      <c r="L183">
        <f>IF(G183&lt;SQRT('Monte Carlo Integration'!$D$11),0,1)</f>
        <v>0</v>
      </c>
      <c r="M183">
        <f t="shared" si="18"/>
        <v>0.77463594184938633</v>
      </c>
      <c r="N183">
        <f t="shared" si="19"/>
        <v>0.25781148288297068</v>
      </c>
      <c r="O183">
        <f t="shared" si="20"/>
        <v>0</v>
      </c>
      <c r="P183">
        <f t="shared" si="21"/>
        <v>0</v>
      </c>
      <c r="R183">
        <f t="shared" si="22"/>
        <v>0</v>
      </c>
      <c r="S183">
        <f t="shared" si="23"/>
        <v>0.77463594184938633</v>
      </c>
      <c r="T183">
        <f t="shared" si="24"/>
        <v>0.25781148288297068</v>
      </c>
      <c r="U183">
        <f t="shared" si="25"/>
        <v>0</v>
      </c>
      <c r="V183">
        <f t="shared" si="26"/>
        <v>0</v>
      </c>
      <c r="W183" cm="1">
        <f t="array" ref="W183">INDEX(M183:S183,1+$W$3*6)</f>
        <v>0.77463594184938633</v>
      </c>
      <c r="X183" cm="1">
        <f t="array" ref="X183">INDEX(N183:T183,1+$W$3*6)</f>
        <v>0.25781148288297068</v>
      </c>
      <c r="Y183" cm="1">
        <f t="array" ref="Y183">INDEX(O183:U183,1+$W$3*6)</f>
        <v>0</v>
      </c>
      <c r="Z183" cm="1">
        <f t="array" ref="Z183">INDEX(P183:V183,1+$W$3*6)</f>
        <v>0</v>
      </c>
    </row>
    <row r="184" spans="2:26" x14ac:dyDescent="0.2">
      <c r="B184" s="8">
        <v>181</v>
      </c>
      <c r="C184" s="14">
        <v>0</v>
      </c>
      <c r="D184" s="14">
        <v>0.45652818025859454</v>
      </c>
      <c r="E184" s="14">
        <v>-0.10918423963874203</v>
      </c>
      <c r="F184" s="14">
        <v>0</v>
      </c>
      <c r="G184" s="14">
        <v>0.91977268298574166</v>
      </c>
      <c r="H184" s="14">
        <v>0.36416836233147626</v>
      </c>
      <c r="I184" s="14">
        <v>0.42708418654607805</v>
      </c>
      <c r="J184" s="10">
        <v>0.85870354639305901</v>
      </c>
      <c r="L184">
        <f>IF(G184&lt;SQRT('Monte Carlo Integration'!$D$11),0,1)</f>
        <v>0</v>
      </c>
      <c r="M184">
        <f t="shared" si="18"/>
        <v>0.42708418654607805</v>
      </c>
      <c r="N184">
        <f t="shared" si="19"/>
        <v>0.85870354639305901</v>
      </c>
      <c r="O184">
        <f t="shared" si="20"/>
        <v>0</v>
      </c>
      <c r="P184">
        <f t="shared" si="21"/>
        <v>0</v>
      </c>
      <c r="R184">
        <f t="shared" si="22"/>
        <v>1</v>
      </c>
      <c r="S184">
        <f t="shared" si="23"/>
        <v>0</v>
      </c>
      <c r="T184">
        <f t="shared" si="24"/>
        <v>0</v>
      </c>
      <c r="U184">
        <f t="shared" si="25"/>
        <v>0.42708418654607805</v>
      </c>
      <c r="V184">
        <f t="shared" si="26"/>
        <v>0.85870354639305901</v>
      </c>
      <c r="W184" cm="1">
        <f t="array" ref="W184">INDEX(M184:S184,1+$W$3*6)</f>
        <v>0</v>
      </c>
      <c r="X184" cm="1">
        <f t="array" ref="X184">INDEX(N184:T184,1+$W$3*6)</f>
        <v>0</v>
      </c>
      <c r="Y184" cm="1">
        <f t="array" ref="Y184">INDEX(O184:U184,1+$W$3*6)</f>
        <v>0.42708418654607805</v>
      </c>
      <c r="Z184" cm="1">
        <f t="array" ref="Z184">INDEX(P184:V184,1+$W$3*6)</f>
        <v>0.85870354639305901</v>
      </c>
    </row>
    <row r="185" spans="2:26" x14ac:dyDescent="0.2">
      <c r="B185" s="8">
        <v>182</v>
      </c>
      <c r="C185" s="14">
        <v>0</v>
      </c>
      <c r="D185" s="14">
        <v>9.5228669976456404E-2</v>
      </c>
      <c r="E185" s="14">
        <v>-1.3092273807934047</v>
      </c>
      <c r="F185" s="14">
        <v>-2240</v>
      </c>
      <c r="G185" s="14">
        <v>1.503004141136363</v>
      </c>
      <c r="H185" s="14">
        <v>0.27912014380108785</v>
      </c>
      <c r="I185" s="14">
        <v>0.84519161579440893</v>
      </c>
      <c r="J185" s="10">
        <v>0.88806265191550493</v>
      </c>
      <c r="L185">
        <f>IF(G185&lt;SQRT('Monte Carlo Integration'!$D$11),0,1)</f>
        <v>1</v>
      </c>
      <c r="M185">
        <f t="shared" si="18"/>
        <v>0</v>
      </c>
      <c r="N185">
        <f t="shared" si="19"/>
        <v>0</v>
      </c>
      <c r="O185">
        <f t="shared" si="20"/>
        <v>0.84519161579440893</v>
      </c>
      <c r="P185">
        <f t="shared" si="21"/>
        <v>0.88806265191550493</v>
      </c>
      <c r="R185">
        <f t="shared" si="22"/>
        <v>1</v>
      </c>
      <c r="S185">
        <f t="shared" si="23"/>
        <v>0</v>
      </c>
      <c r="T185">
        <f t="shared" si="24"/>
        <v>0</v>
      </c>
      <c r="U185">
        <f t="shared" si="25"/>
        <v>0.84519161579440893</v>
      </c>
      <c r="V185">
        <f t="shared" si="26"/>
        <v>0.88806265191550493</v>
      </c>
      <c r="W185" cm="1">
        <f t="array" ref="W185">INDEX(M185:S185,1+$W$3*6)</f>
        <v>0</v>
      </c>
      <c r="X185" cm="1">
        <f t="array" ref="X185">INDEX(N185:T185,1+$W$3*6)</f>
        <v>0</v>
      </c>
      <c r="Y185" cm="1">
        <f t="array" ref="Y185">INDEX(O185:U185,1+$W$3*6)</f>
        <v>0.84519161579440893</v>
      </c>
      <c r="Z185" cm="1">
        <f t="array" ref="Z185">INDEX(P185:V185,1+$W$3*6)</f>
        <v>0.88806265191550493</v>
      </c>
    </row>
    <row r="186" spans="2:26" x14ac:dyDescent="0.2">
      <c r="B186" s="8">
        <v>183</v>
      </c>
      <c r="C186" s="14">
        <v>0</v>
      </c>
      <c r="D186" s="14">
        <v>0.88959704497344649</v>
      </c>
      <c r="E186" s="14">
        <v>1.2243879574100209</v>
      </c>
      <c r="F186" s="14">
        <v>3000</v>
      </c>
      <c r="G186" s="14">
        <v>0.11905183323793582</v>
      </c>
      <c r="H186" s="14">
        <v>0.39884724143915989</v>
      </c>
      <c r="I186" s="14">
        <v>2.1829142478215109E-2</v>
      </c>
      <c r="J186" s="10">
        <v>0.34434767572411695</v>
      </c>
      <c r="L186">
        <f>IF(G186&lt;SQRT('Monte Carlo Integration'!$D$11),0,1)</f>
        <v>0</v>
      </c>
      <c r="M186">
        <f t="shared" si="18"/>
        <v>2.1829142478215109E-2</v>
      </c>
      <c r="N186">
        <f t="shared" si="19"/>
        <v>0.34434767572411695</v>
      </c>
      <c r="O186">
        <f t="shared" si="20"/>
        <v>0</v>
      </c>
      <c r="P186">
        <f t="shared" si="21"/>
        <v>0</v>
      </c>
      <c r="R186">
        <f t="shared" si="22"/>
        <v>0</v>
      </c>
      <c r="S186">
        <f t="shared" si="23"/>
        <v>2.1829142478215109E-2</v>
      </c>
      <c r="T186">
        <f t="shared" si="24"/>
        <v>0.34434767572411695</v>
      </c>
      <c r="U186">
        <f t="shared" si="25"/>
        <v>0</v>
      </c>
      <c r="V186">
        <f t="shared" si="26"/>
        <v>0</v>
      </c>
      <c r="W186" cm="1">
        <f t="array" ref="W186">INDEX(M186:S186,1+$W$3*6)</f>
        <v>2.1829142478215109E-2</v>
      </c>
      <c r="X186" cm="1">
        <f t="array" ref="X186">INDEX(N186:T186,1+$W$3*6)</f>
        <v>0.34434767572411695</v>
      </c>
      <c r="Y186" cm="1">
        <f t="array" ref="Y186">INDEX(O186:U186,1+$W$3*6)</f>
        <v>0</v>
      </c>
      <c r="Z186" cm="1">
        <f t="array" ref="Z186">INDEX(P186:V186,1+$W$3*6)</f>
        <v>0</v>
      </c>
    </row>
    <row r="187" spans="2:26" x14ac:dyDescent="0.2">
      <c r="B187" s="8">
        <v>184</v>
      </c>
      <c r="C187" s="14">
        <v>0</v>
      </c>
      <c r="D187" s="14">
        <v>0.10191004239111676</v>
      </c>
      <c r="E187" s="14">
        <v>-1.2707430222456879</v>
      </c>
      <c r="F187" s="14">
        <v>-2240</v>
      </c>
      <c r="G187" s="14">
        <v>0.2170577083523085</v>
      </c>
      <c r="H187" s="14">
        <v>0.36717179522957127</v>
      </c>
      <c r="I187" s="14">
        <v>0.40739882267424782</v>
      </c>
      <c r="J187" s="10">
        <v>0.22601749409270355</v>
      </c>
      <c r="L187">
        <f>IF(G187&lt;SQRT('Monte Carlo Integration'!$D$11),0,1)</f>
        <v>0</v>
      </c>
      <c r="M187">
        <f t="shared" si="18"/>
        <v>0.40739882267424782</v>
      </c>
      <c r="N187">
        <f t="shared" si="19"/>
        <v>0.22601749409270355</v>
      </c>
      <c r="O187">
        <f t="shared" si="20"/>
        <v>0</v>
      </c>
      <c r="P187">
        <f t="shared" si="21"/>
        <v>0</v>
      </c>
      <c r="R187">
        <f t="shared" si="22"/>
        <v>0</v>
      </c>
      <c r="S187">
        <f t="shared" si="23"/>
        <v>0.40739882267424782</v>
      </c>
      <c r="T187">
        <f t="shared" si="24"/>
        <v>0.22601749409270355</v>
      </c>
      <c r="U187">
        <f t="shared" si="25"/>
        <v>0</v>
      </c>
      <c r="V187">
        <f t="shared" si="26"/>
        <v>0</v>
      </c>
      <c r="W187" cm="1">
        <f t="array" ref="W187">INDEX(M187:S187,1+$W$3*6)</f>
        <v>0.40739882267424782</v>
      </c>
      <c r="X187" cm="1">
        <f t="array" ref="X187">INDEX(N187:T187,1+$W$3*6)</f>
        <v>0.22601749409270355</v>
      </c>
      <c r="Y187" cm="1">
        <f t="array" ref="Y187">INDEX(O187:U187,1+$W$3*6)</f>
        <v>0</v>
      </c>
      <c r="Z187" cm="1">
        <f t="array" ref="Z187">INDEX(P187:V187,1+$W$3*6)</f>
        <v>0</v>
      </c>
    </row>
    <row r="188" spans="2:26" x14ac:dyDescent="0.2">
      <c r="B188" s="8">
        <v>185</v>
      </c>
      <c r="C188" s="14">
        <v>0</v>
      </c>
      <c r="D188" s="14">
        <v>6.3213700690871899E-2</v>
      </c>
      <c r="E188" s="14">
        <v>-1.5283429902895769</v>
      </c>
      <c r="F188" s="14">
        <v>-2240</v>
      </c>
      <c r="G188" s="14">
        <v>0.43431643279137372</v>
      </c>
      <c r="H188" s="14">
        <v>0.36978476585921727</v>
      </c>
      <c r="I188" s="14">
        <v>0.38960396120771951</v>
      </c>
      <c r="J188" s="10">
        <v>0.53153098329507331</v>
      </c>
      <c r="L188">
        <f>IF(G188&lt;SQRT('Monte Carlo Integration'!$D$11),0,1)</f>
        <v>0</v>
      </c>
      <c r="M188">
        <f t="shared" si="18"/>
        <v>0.38960396120771951</v>
      </c>
      <c r="N188">
        <f t="shared" si="19"/>
        <v>0.53153098329507331</v>
      </c>
      <c r="O188">
        <f t="shared" si="20"/>
        <v>0</v>
      </c>
      <c r="P188">
        <f t="shared" si="21"/>
        <v>0</v>
      </c>
      <c r="R188">
        <f t="shared" si="22"/>
        <v>1</v>
      </c>
      <c r="S188">
        <f t="shared" si="23"/>
        <v>0</v>
      </c>
      <c r="T188">
        <f t="shared" si="24"/>
        <v>0</v>
      </c>
      <c r="U188">
        <f t="shared" si="25"/>
        <v>0.38960396120771951</v>
      </c>
      <c r="V188">
        <f t="shared" si="26"/>
        <v>0.53153098329507331</v>
      </c>
      <c r="W188" cm="1">
        <f t="array" ref="W188">INDEX(M188:S188,1+$W$3*6)</f>
        <v>0</v>
      </c>
      <c r="X188" cm="1">
        <f t="array" ref="X188">INDEX(N188:T188,1+$W$3*6)</f>
        <v>0</v>
      </c>
      <c r="Y188" cm="1">
        <f t="array" ref="Y188">INDEX(O188:U188,1+$W$3*6)</f>
        <v>0.38960396120771951</v>
      </c>
      <c r="Z188" cm="1">
        <f t="array" ref="Z188">INDEX(P188:V188,1+$W$3*6)</f>
        <v>0.53153098329507331</v>
      </c>
    </row>
    <row r="189" spans="2:26" x14ac:dyDescent="0.2">
      <c r="B189" s="8">
        <v>186</v>
      </c>
      <c r="C189" s="14">
        <v>0</v>
      </c>
      <c r="D189" s="14">
        <v>0.82588433442911335</v>
      </c>
      <c r="E189" s="14">
        <v>0.93802545037556939</v>
      </c>
      <c r="F189" s="14">
        <v>2000</v>
      </c>
      <c r="G189" s="14">
        <v>7.9131400898720977E-2</v>
      </c>
      <c r="H189" s="14">
        <v>0.39658146633602465</v>
      </c>
      <c r="I189" s="14">
        <v>0.10895193582817536</v>
      </c>
      <c r="J189" s="10">
        <v>0.25934701960503448</v>
      </c>
      <c r="L189">
        <f>IF(G189&lt;SQRT('Monte Carlo Integration'!$D$11),0,1)</f>
        <v>0</v>
      </c>
      <c r="M189">
        <f t="shared" si="18"/>
        <v>0.10895193582817536</v>
      </c>
      <c r="N189">
        <f t="shared" si="19"/>
        <v>0.25934701960503448</v>
      </c>
      <c r="O189">
        <f t="shared" si="20"/>
        <v>0</v>
      </c>
      <c r="P189">
        <f t="shared" si="21"/>
        <v>0</v>
      </c>
      <c r="R189">
        <f t="shared" si="22"/>
        <v>0</v>
      </c>
      <c r="S189">
        <f t="shared" si="23"/>
        <v>0.10895193582817536</v>
      </c>
      <c r="T189">
        <f t="shared" si="24"/>
        <v>0.25934701960503448</v>
      </c>
      <c r="U189">
        <f t="shared" si="25"/>
        <v>0</v>
      </c>
      <c r="V189">
        <f t="shared" si="26"/>
        <v>0</v>
      </c>
      <c r="W189" cm="1">
        <f t="array" ref="W189">INDEX(M189:S189,1+$W$3*6)</f>
        <v>0.10895193582817536</v>
      </c>
      <c r="X189" cm="1">
        <f t="array" ref="X189">INDEX(N189:T189,1+$W$3*6)</f>
        <v>0.25934701960503448</v>
      </c>
      <c r="Y189" cm="1">
        <f t="array" ref="Y189">INDEX(O189:U189,1+$W$3*6)</f>
        <v>0</v>
      </c>
      <c r="Z189" cm="1">
        <f t="array" ref="Z189">INDEX(P189:V189,1+$W$3*6)</f>
        <v>0</v>
      </c>
    </row>
    <row r="190" spans="2:26" x14ac:dyDescent="0.2">
      <c r="B190" s="8">
        <v>187</v>
      </c>
      <c r="C190" s="14">
        <v>0</v>
      </c>
      <c r="D190" s="14">
        <v>0.78838231753948251</v>
      </c>
      <c r="E190" s="14">
        <v>0.8008208531034533</v>
      </c>
      <c r="F190" s="14">
        <v>2000</v>
      </c>
      <c r="G190" s="14">
        <v>0.47811652310357511</v>
      </c>
      <c r="H190" s="14">
        <v>0.34136752220668626</v>
      </c>
      <c r="I190" s="14">
        <v>0.55831365941945166</v>
      </c>
      <c r="J190" s="10">
        <v>0.4079244792963958</v>
      </c>
      <c r="L190">
        <f>IF(G190&lt;SQRT('Monte Carlo Integration'!$D$11),0,1)</f>
        <v>0</v>
      </c>
      <c r="M190">
        <f t="shared" si="18"/>
        <v>0.55831365941945166</v>
      </c>
      <c r="N190">
        <f t="shared" si="19"/>
        <v>0.4079244792963958</v>
      </c>
      <c r="O190">
        <f t="shared" si="20"/>
        <v>0</v>
      </c>
      <c r="P190">
        <f t="shared" si="21"/>
        <v>0</v>
      </c>
      <c r="R190">
        <f t="shared" si="22"/>
        <v>1</v>
      </c>
      <c r="S190">
        <f t="shared" si="23"/>
        <v>0</v>
      </c>
      <c r="T190">
        <f t="shared" si="24"/>
        <v>0</v>
      </c>
      <c r="U190">
        <f t="shared" si="25"/>
        <v>0.55831365941945166</v>
      </c>
      <c r="V190">
        <f t="shared" si="26"/>
        <v>0.4079244792963958</v>
      </c>
      <c r="W190" cm="1">
        <f t="array" ref="W190">INDEX(M190:S190,1+$W$3*6)</f>
        <v>0</v>
      </c>
      <c r="X190" cm="1">
        <f t="array" ref="X190">INDEX(N190:T190,1+$W$3*6)</f>
        <v>0</v>
      </c>
      <c r="Y190" cm="1">
        <f t="array" ref="Y190">INDEX(O190:U190,1+$W$3*6)</f>
        <v>0.55831365941945166</v>
      </c>
      <c r="Z190" cm="1">
        <f t="array" ref="Z190">INDEX(P190:V190,1+$W$3*6)</f>
        <v>0.4079244792963958</v>
      </c>
    </row>
    <row r="191" spans="2:26" x14ac:dyDescent="0.2">
      <c r="B191" s="8">
        <v>188</v>
      </c>
      <c r="C191" s="14">
        <v>0</v>
      </c>
      <c r="D191" s="14">
        <v>0.16031769973240687</v>
      </c>
      <c r="E191" s="14">
        <v>-0.99315299864426154</v>
      </c>
      <c r="F191" s="14">
        <v>-2240</v>
      </c>
      <c r="G191" s="14">
        <v>1.4857518661361533</v>
      </c>
      <c r="H191" s="14">
        <v>0.30550243716314796</v>
      </c>
      <c r="I191" s="14">
        <v>0.73056004486538473</v>
      </c>
      <c r="J191" s="10">
        <v>0.97572223864296559</v>
      </c>
      <c r="L191">
        <f>IF(G191&lt;SQRT('Monte Carlo Integration'!$D$11),0,1)</f>
        <v>1</v>
      </c>
      <c r="M191">
        <f t="shared" si="18"/>
        <v>0</v>
      </c>
      <c r="N191">
        <f t="shared" si="19"/>
        <v>0</v>
      </c>
      <c r="O191">
        <f t="shared" si="20"/>
        <v>0.73056004486538473</v>
      </c>
      <c r="P191">
        <f t="shared" si="21"/>
        <v>0.97572223864296559</v>
      </c>
      <c r="R191">
        <f t="shared" si="22"/>
        <v>1</v>
      </c>
      <c r="S191">
        <f t="shared" si="23"/>
        <v>0</v>
      </c>
      <c r="T191">
        <f t="shared" si="24"/>
        <v>0</v>
      </c>
      <c r="U191">
        <f t="shared" si="25"/>
        <v>0.73056004486538473</v>
      </c>
      <c r="V191">
        <f t="shared" si="26"/>
        <v>0.97572223864296559</v>
      </c>
      <c r="W191" cm="1">
        <f t="array" ref="W191">INDEX(M191:S191,1+$W$3*6)</f>
        <v>0</v>
      </c>
      <c r="X191" cm="1">
        <f t="array" ref="X191">INDEX(N191:T191,1+$W$3*6)</f>
        <v>0</v>
      </c>
      <c r="Y191" cm="1">
        <f t="array" ref="Y191">INDEX(O191:U191,1+$W$3*6)</f>
        <v>0.73056004486538473</v>
      </c>
      <c r="Z191" cm="1">
        <f t="array" ref="Z191">INDEX(P191:V191,1+$W$3*6)</f>
        <v>0.97572223864296559</v>
      </c>
    </row>
    <row r="192" spans="2:26" x14ac:dyDescent="0.2">
      <c r="B192" s="8">
        <v>189</v>
      </c>
      <c r="C192" s="14">
        <v>0</v>
      </c>
      <c r="D192" s="14">
        <v>0.7378215455626238</v>
      </c>
      <c r="E192" s="14">
        <v>0.63664376838994008</v>
      </c>
      <c r="F192" s="14">
        <v>2000</v>
      </c>
      <c r="G192" s="14">
        <v>1.3152373477575856</v>
      </c>
      <c r="H192" s="14">
        <v>0.3280447388020869</v>
      </c>
      <c r="I192" s="14">
        <v>0.6255665398787551</v>
      </c>
      <c r="J192" s="10">
        <v>0.96119917391855236</v>
      </c>
      <c r="L192">
        <f>IF(G192&lt;SQRT('Monte Carlo Integration'!$D$11),0,1)</f>
        <v>1</v>
      </c>
      <c r="M192">
        <f t="shared" si="18"/>
        <v>0</v>
      </c>
      <c r="N192">
        <f t="shared" si="19"/>
        <v>0</v>
      </c>
      <c r="O192">
        <f t="shared" si="20"/>
        <v>0.6255665398787551</v>
      </c>
      <c r="P192">
        <f t="shared" si="21"/>
        <v>0.96119917391855236</v>
      </c>
      <c r="R192">
        <f t="shared" si="22"/>
        <v>1</v>
      </c>
      <c r="S192">
        <f t="shared" si="23"/>
        <v>0</v>
      </c>
      <c r="T192">
        <f t="shared" si="24"/>
        <v>0</v>
      </c>
      <c r="U192">
        <f t="shared" si="25"/>
        <v>0.6255665398787551</v>
      </c>
      <c r="V192">
        <f t="shared" si="26"/>
        <v>0.96119917391855236</v>
      </c>
      <c r="W192" cm="1">
        <f t="array" ref="W192">INDEX(M192:S192,1+$W$3*6)</f>
        <v>0</v>
      </c>
      <c r="X192" cm="1">
        <f t="array" ref="X192">INDEX(N192:T192,1+$W$3*6)</f>
        <v>0</v>
      </c>
      <c r="Y192" cm="1">
        <f t="array" ref="Y192">INDEX(O192:U192,1+$W$3*6)</f>
        <v>0.6255665398787551</v>
      </c>
      <c r="Z192" cm="1">
        <f t="array" ref="Z192">INDEX(P192:V192,1+$W$3*6)</f>
        <v>0.96119917391855236</v>
      </c>
    </row>
    <row r="193" spans="2:26" x14ac:dyDescent="0.2">
      <c r="B193" s="8">
        <v>190</v>
      </c>
      <c r="C193" s="14">
        <v>0</v>
      </c>
      <c r="D193" s="14">
        <v>4.9982332880600513E-2</v>
      </c>
      <c r="E193" s="14">
        <v>-1.6450249509366737</v>
      </c>
      <c r="F193" s="14">
        <v>-2240</v>
      </c>
      <c r="G193" s="14">
        <v>0.41475352838770668</v>
      </c>
      <c r="H193" s="14">
        <v>0.34628323534071026</v>
      </c>
      <c r="I193" s="14">
        <v>0.53208966601271634</v>
      </c>
      <c r="J193" s="10">
        <v>0.36281416139696454</v>
      </c>
      <c r="L193">
        <f>IF(G193&lt;SQRT('Monte Carlo Integration'!$D$11),0,1)</f>
        <v>0</v>
      </c>
      <c r="M193">
        <f t="shared" si="18"/>
        <v>0.53208966601271634</v>
      </c>
      <c r="N193">
        <f t="shared" si="19"/>
        <v>0.36281416139696454</v>
      </c>
      <c r="O193">
        <f t="shared" si="20"/>
        <v>0</v>
      </c>
      <c r="P193">
        <f t="shared" si="21"/>
        <v>0</v>
      </c>
      <c r="R193">
        <f t="shared" si="22"/>
        <v>1</v>
      </c>
      <c r="S193">
        <f t="shared" si="23"/>
        <v>0</v>
      </c>
      <c r="T193">
        <f t="shared" si="24"/>
        <v>0</v>
      </c>
      <c r="U193">
        <f t="shared" si="25"/>
        <v>0.53208966601271634</v>
      </c>
      <c r="V193">
        <f t="shared" si="26"/>
        <v>0.36281416139696454</v>
      </c>
      <c r="W193" cm="1">
        <f t="array" ref="W193">INDEX(M193:S193,1+$W$3*6)</f>
        <v>0</v>
      </c>
      <c r="X193" cm="1">
        <f t="array" ref="X193">INDEX(N193:T193,1+$W$3*6)</f>
        <v>0</v>
      </c>
      <c r="Y193" cm="1">
        <f t="array" ref="Y193">INDEX(O193:U193,1+$W$3*6)</f>
        <v>0.53208966601271634</v>
      </c>
      <c r="Z193" cm="1">
        <f t="array" ref="Z193">INDEX(P193:V193,1+$W$3*6)</f>
        <v>0.36281416139696454</v>
      </c>
    </row>
    <row r="194" spans="2:26" x14ac:dyDescent="0.2">
      <c r="B194" s="8">
        <v>191</v>
      </c>
      <c r="C194" s="14">
        <v>0</v>
      </c>
      <c r="D194" s="14">
        <v>0.85630357933989898</v>
      </c>
      <c r="E194" s="14">
        <v>1.0638584207082142</v>
      </c>
      <c r="F194" s="14">
        <v>3000</v>
      </c>
      <c r="G194" s="14">
        <v>5.1681202457264909E-2</v>
      </c>
      <c r="H194" s="14">
        <v>0.39504564403130865</v>
      </c>
      <c r="I194" s="14">
        <v>0.14011019265284305</v>
      </c>
      <c r="J194" s="10">
        <v>0.17902607735201068</v>
      </c>
      <c r="L194">
        <f>IF(G194&lt;SQRT('Monte Carlo Integration'!$D$11),0,1)</f>
        <v>0</v>
      </c>
      <c r="M194">
        <f t="shared" si="18"/>
        <v>0.14011019265284305</v>
      </c>
      <c r="N194">
        <f t="shared" si="19"/>
        <v>0.17902607735201068</v>
      </c>
      <c r="O194">
        <f t="shared" si="20"/>
        <v>0</v>
      </c>
      <c r="P194">
        <f t="shared" si="21"/>
        <v>0</v>
      </c>
      <c r="R194">
        <f t="shared" si="22"/>
        <v>0</v>
      </c>
      <c r="S194">
        <f t="shared" si="23"/>
        <v>0.14011019265284305</v>
      </c>
      <c r="T194">
        <f t="shared" si="24"/>
        <v>0.17902607735201068</v>
      </c>
      <c r="U194">
        <f t="shared" si="25"/>
        <v>0</v>
      </c>
      <c r="V194">
        <f t="shared" si="26"/>
        <v>0</v>
      </c>
      <c r="W194" cm="1">
        <f t="array" ref="W194">INDEX(M194:S194,1+$W$3*6)</f>
        <v>0.14011019265284305</v>
      </c>
      <c r="X194" cm="1">
        <f t="array" ref="X194">INDEX(N194:T194,1+$W$3*6)</f>
        <v>0.17902607735201068</v>
      </c>
      <c r="Y194" cm="1">
        <f t="array" ref="Y194">INDEX(O194:U194,1+$W$3*6)</f>
        <v>0</v>
      </c>
      <c r="Z194" cm="1">
        <f t="array" ref="Z194">INDEX(P194:V194,1+$W$3*6)</f>
        <v>0</v>
      </c>
    </row>
    <row r="195" spans="2:26" x14ac:dyDescent="0.2">
      <c r="B195" s="8">
        <v>192</v>
      </c>
      <c r="C195" s="14">
        <v>0</v>
      </c>
      <c r="D195" s="14">
        <v>0.84811845577699996</v>
      </c>
      <c r="E195" s="14">
        <v>1.0283970652769376</v>
      </c>
      <c r="F195" s="14">
        <v>3000</v>
      </c>
      <c r="G195" s="14">
        <v>0.36250921945758352</v>
      </c>
      <c r="H195" s="14">
        <v>0.36173577746452179</v>
      </c>
      <c r="I195" s="14">
        <v>0.44249903268297158</v>
      </c>
      <c r="J195" s="10">
        <v>0.40829379805749927</v>
      </c>
      <c r="L195">
        <f>IF(G195&lt;SQRT('Monte Carlo Integration'!$D$11),0,1)</f>
        <v>0</v>
      </c>
      <c r="M195">
        <f t="shared" si="18"/>
        <v>0.44249903268297158</v>
      </c>
      <c r="N195">
        <f t="shared" si="19"/>
        <v>0.40829379805749927</v>
      </c>
      <c r="O195">
        <f t="shared" si="20"/>
        <v>0</v>
      </c>
      <c r="P195">
        <f t="shared" si="21"/>
        <v>0</v>
      </c>
      <c r="R195">
        <f t="shared" si="22"/>
        <v>1</v>
      </c>
      <c r="S195">
        <f t="shared" si="23"/>
        <v>0</v>
      </c>
      <c r="T195">
        <f t="shared" si="24"/>
        <v>0</v>
      </c>
      <c r="U195">
        <f t="shared" si="25"/>
        <v>0.44249903268297158</v>
      </c>
      <c r="V195">
        <f t="shared" si="26"/>
        <v>0.40829379805749927</v>
      </c>
      <c r="W195" cm="1">
        <f t="array" ref="W195">INDEX(M195:S195,1+$W$3*6)</f>
        <v>0</v>
      </c>
      <c r="X195" cm="1">
        <f t="array" ref="X195">INDEX(N195:T195,1+$W$3*6)</f>
        <v>0</v>
      </c>
      <c r="Y195" cm="1">
        <f t="array" ref="Y195">INDEX(O195:U195,1+$W$3*6)</f>
        <v>0.44249903268297158</v>
      </c>
      <c r="Z195" cm="1">
        <f t="array" ref="Z195">INDEX(P195:V195,1+$W$3*6)</f>
        <v>0.40829379805749927</v>
      </c>
    </row>
    <row r="196" spans="2:26" x14ac:dyDescent="0.2">
      <c r="B196" s="8">
        <v>193</v>
      </c>
      <c r="C196" s="14">
        <v>0</v>
      </c>
      <c r="D196" s="14">
        <v>6.7781361084329597E-2</v>
      </c>
      <c r="E196" s="14">
        <v>-1.4925205954903051</v>
      </c>
      <c r="F196" s="14">
        <v>-2240</v>
      </c>
      <c r="G196" s="14">
        <v>1.0195247202525906</v>
      </c>
      <c r="H196" s="14">
        <v>0.3633802588224887</v>
      </c>
      <c r="I196" s="14">
        <v>0.43212709898693819</v>
      </c>
      <c r="J196" s="10">
        <v>0.91257377267469364</v>
      </c>
      <c r="L196">
        <f>IF(G196&lt;SQRT('Monte Carlo Integration'!$D$11),0,1)</f>
        <v>1</v>
      </c>
      <c r="M196">
        <f t="shared" si="18"/>
        <v>0</v>
      </c>
      <c r="N196">
        <f t="shared" si="19"/>
        <v>0</v>
      </c>
      <c r="O196">
        <f t="shared" si="20"/>
        <v>0.43212709898693819</v>
      </c>
      <c r="P196">
        <f t="shared" si="21"/>
        <v>0.91257377267469364</v>
      </c>
      <c r="R196">
        <f t="shared" si="22"/>
        <v>1</v>
      </c>
      <c r="S196">
        <f t="shared" si="23"/>
        <v>0</v>
      </c>
      <c r="T196">
        <f t="shared" si="24"/>
        <v>0</v>
      </c>
      <c r="U196">
        <f t="shared" si="25"/>
        <v>0.43212709898693819</v>
      </c>
      <c r="V196">
        <f t="shared" si="26"/>
        <v>0.91257377267469364</v>
      </c>
      <c r="W196" cm="1">
        <f t="array" ref="W196">INDEX(M196:S196,1+$W$3*6)</f>
        <v>0</v>
      </c>
      <c r="X196" cm="1">
        <f t="array" ref="X196">INDEX(N196:T196,1+$W$3*6)</f>
        <v>0</v>
      </c>
      <c r="Y196" cm="1">
        <f t="array" ref="Y196">INDEX(O196:U196,1+$W$3*6)</f>
        <v>0.43212709898693819</v>
      </c>
      <c r="Z196" cm="1">
        <f t="array" ref="Z196">INDEX(P196:V196,1+$W$3*6)</f>
        <v>0.91257377267469364</v>
      </c>
    </row>
    <row r="197" spans="2:26" x14ac:dyDescent="0.2">
      <c r="B197" s="8">
        <v>194</v>
      </c>
      <c r="C197" s="14">
        <v>0</v>
      </c>
      <c r="D197" s="14">
        <v>0.92377458485950459</v>
      </c>
      <c r="E197" s="14">
        <v>1.4309280733758367</v>
      </c>
      <c r="F197" s="14">
        <v>3000</v>
      </c>
      <c r="G197" s="14">
        <v>0.37866643814036816</v>
      </c>
      <c r="H197" s="14">
        <v>0.39687782020587659</v>
      </c>
      <c r="I197" s="14">
        <v>0.10186530444857911</v>
      </c>
      <c r="J197" s="10">
        <v>0.60686892974510276</v>
      </c>
      <c r="L197">
        <f>IF(G197&lt;SQRT('Monte Carlo Integration'!$D$11),0,1)</f>
        <v>0</v>
      </c>
      <c r="M197">
        <f t="shared" ref="M197:M260" si="27">IF($L197=0,I197,0)</f>
        <v>0.10186530444857911</v>
      </c>
      <c r="N197">
        <f t="shared" ref="N197:N260" si="28">IF($L197=0,J197,0)</f>
        <v>0.60686892974510276</v>
      </c>
      <c r="O197">
        <f t="shared" ref="O197:O260" si="29">IF($L197=1,I197,0)</f>
        <v>0</v>
      </c>
      <c r="P197">
        <f t="shared" ref="P197:P260" si="30">IF($L197=1,J197,0)</f>
        <v>0</v>
      </c>
      <c r="R197">
        <f t="shared" ref="R197:R260" si="31">IF(H197&lt;J197,1,0)</f>
        <v>1</v>
      </c>
      <c r="S197">
        <f t="shared" ref="S197:S260" si="32">IF($R197=0,I197,0)</f>
        <v>0</v>
      </c>
      <c r="T197">
        <f t="shared" ref="T197:T260" si="33">IF($R197=0,J197,0)</f>
        <v>0</v>
      </c>
      <c r="U197">
        <f t="shared" ref="U197:U260" si="34">IF($R197=1,I197,0)</f>
        <v>0.10186530444857911</v>
      </c>
      <c r="V197">
        <f t="shared" ref="V197:V260" si="35">IF($R197=1,J197,0)</f>
        <v>0.60686892974510276</v>
      </c>
      <c r="W197" cm="1">
        <f t="array" ref="W197">INDEX(M197:S197,1+$W$3*6)</f>
        <v>0</v>
      </c>
      <c r="X197" cm="1">
        <f t="array" ref="X197">INDEX(N197:T197,1+$W$3*6)</f>
        <v>0</v>
      </c>
      <c r="Y197" cm="1">
        <f t="array" ref="Y197">INDEX(O197:U197,1+$W$3*6)</f>
        <v>0.10186530444857911</v>
      </c>
      <c r="Z197" cm="1">
        <f t="array" ref="Z197">INDEX(P197:V197,1+$W$3*6)</f>
        <v>0.60686892974510276</v>
      </c>
    </row>
    <row r="198" spans="2:26" x14ac:dyDescent="0.2">
      <c r="B198" s="8">
        <v>195</v>
      </c>
      <c r="C198" s="14">
        <v>0</v>
      </c>
      <c r="D198" s="14">
        <v>0.62069721898096486</v>
      </c>
      <c r="E198" s="14">
        <v>0.30731244755526083</v>
      </c>
      <c r="F198" s="14">
        <v>1000</v>
      </c>
      <c r="G198" s="14">
        <v>0.70118265447168926</v>
      </c>
      <c r="H198" s="14">
        <v>0.36140131956648286</v>
      </c>
      <c r="I198" s="14">
        <v>0.44458456195173068</v>
      </c>
      <c r="J198" s="10">
        <v>0.70959652038737975</v>
      </c>
      <c r="L198">
        <f>IF(G198&lt;SQRT('Monte Carlo Integration'!$D$11),0,1)</f>
        <v>0</v>
      </c>
      <c r="M198">
        <f t="shared" si="27"/>
        <v>0.44458456195173068</v>
      </c>
      <c r="N198">
        <f t="shared" si="28"/>
        <v>0.70959652038737975</v>
      </c>
      <c r="O198">
        <f t="shared" si="29"/>
        <v>0</v>
      </c>
      <c r="P198">
        <f t="shared" si="30"/>
        <v>0</v>
      </c>
      <c r="R198">
        <f t="shared" si="31"/>
        <v>1</v>
      </c>
      <c r="S198">
        <f t="shared" si="32"/>
        <v>0</v>
      </c>
      <c r="T198">
        <f t="shared" si="33"/>
        <v>0</v>
      </c>
      <c r="U198">
        <f t="shared" si="34"/>
        <v>0.44458456195173068</v>
      </c>
      <c r="V198">
        <f t="shared" si="35"/>
        <v>0.70959652038737975</v>
      </c>
      <c r="W198" cm="1">
        <f t="array" ref="W198">INDEX(M198:S198,1+$W$3*6)</f>
        <v>0</v>
      </c>
      <c r="X198" cm="1">
        <f t="array" ref="X198">INDEX(N198:T198,1+$W$3*6)</f>
        <v>0</v>
      </c>
      <c r="Y198" cm="1">
        <f t="array" ref="Y198">INDEX(O198:U198,1+$W$3*6)</f>
        <v>0.44458456195173068</v>
      </c>
      <c r="Z198" cm="1">
        <f t="array" ref="Z198">INDEX(P198:V198,1+$W$3*6)</f>
        <v>0.70959652038737975</v>
      </c>
    </row>
    <row r="199" spans="2:26" x14ac:dyDescent="0.2">
      <c r="B199" s="8">
        <v>196</v>
      </c>
      <c r="C199" s="14">
        <v>0</v>
      </c>
      <c r="D199" s="14">
        <v>0.96557523331864514</v>
      </c>
      <c r="E199" s="14">
        <v>1.8194058599342724</v>
      </c>
      <c r="F199" s="14">
        <v>3000</v>
      </c>
      <c r="G199" s="14">
        <v>0.25340556566681005</v>
      </c>
      <c r="H199" s="14">
        <v>0.36001354772763577</v>
      </c>
      <c r="I199" s="14">
        <v>0.45315578438022908</v>
      </c>
      <c r="J199" s="10">
        <v>0.21921542087533297</v>
      </c>
      <c r="L199">
        <f>IF(G199&lt;SQRT('Monte Carlo Integration'!$D$11),0,1)</f>
        <v>0</v>
      </c>
      <c r="M199">
        <f t="shared" si="27"/>
        <v>0.45315578438022908</v>
      </c>
      <c r="N199">
        <f t="shared" si="28"/>
        <v>0.21921542087533297</v>
      </c>
      <c r="O199">
        <f t="shared" si="29"/>
        <v>0</v>
      </c>
      <c r="P199">
        <f t="shared" si="30"/>
        <v>0</v>
      </c>
      <c r="R199">
        <f t="shared" si="31"/>
        <v>0</v>
      </c>
      <c r="S199">
        <f t="shared" si="32"/>
        <v>0.45315578438022908</v>
      </c>
      <c r="T199">
        <f t="shared" si="33"/>
        <v>0.21921542087533297</v>
      </c>
      <c r="U199">
        <f t="shared" si="34"/>
        <v>0</v>
      </c>
      <c r="V199">
        <f t="shared" si="35"/>
        <v>0</v>
      </c>
      <c r="W199" cm="1">
        <f t="array" ref="W199">INDEX(M199:S199,1+$W$3*6)</f>
        <v>0.45315578438022908</v>
      </c>
      <c r="X199" cm="1">
        <f t="array" ref="X199">INDEX(N199:T199,1+$W$3*6)</f>
        <v>0.21921542087533297</v>
      </c>
      <c r="Y199" cm="1">
        <f t="array" ref="Y199">INDEX(O199:U199,1+$W$3*6)</f>
        <v>0</v>
      </c>
      <c r="Z199" cm="1">
        <f t="array" ref="Z199">INDEX(P199:V199,1+$W$3*6)</f>
        <v>0</v>
      </c>
    </row>
    <row r="200" spans="2:26" x14ac:dyDescent="0.2">
      <c r="B200" s="8">
        <v>197</v>
      </c>
      <c r="C200" s="14">
        <v>0</v>
      </c>
      <c r="D200" s="14">
        <v>0.98232029400873944</v>
      </c>
      <c r="E200" s="14">
        <v>2.1042182649705832</v>
      </c>
      <c r="F200" s="14">
        <v>3000</v>
      </c>
      <c r="G200" s="14">
        <v>0.34150787085304929</v>
      </c>
      <c r="H200" s="14">
        <v>0.39605878944307227</v>
      </c>
      <c r="I200" s="14">
        <v>0.12044988461791066</v>
      </c>
      <c r="J200" s="10">
        <v>0.57183887254066712</v>
      </c>
      <c r="L200">
        <f>IF(G200&lt;SQRT('Monte Carlo Integration'!$D$11),0,1)</f>
        <v>0</v>
      </c>
      <c r="M200">
        <f t="shared" si="27"/>
        <v>0.12044988461791066</v>
      </c>
      <c r="N200">
        <f t="shared" si="28"/>
        <v>0.57183887254066712</v>
      </c>
      <c r="O200">
        <f t="shared" si="29"/>
        <v>0</v>
      </c>
      <c r="P200">
        <f t="shared" si="30"/>
        <v>0</v>
      </c>
      <c r="R200">
        <f t="shared" si="31"/>
        <v>1</v>
      </c>
      <c r="S200">
        <f t="shared" si="32"/>
        <v>0</v>
      </c>
      <c r="T200">
        <f t="shared" si="33"/>
        <v>0</v>
      </c>
      <c r="U200">
        <f t="shared" si="34"/>
        <v>0.12044988461791066</v>
      </c>
      <c r="V200">
        <f t="shared" si="35"/>
        <v>0.57183887254066712</v>
      </c>
      <c r="W200" cm="1">
        <f t="array" ref="W200">INDEX(M200:S200,1+$W$3*6)</f>
        <v>0</v>
      </c>
      <c r="X200" cm="1">
        <f t="array" ref="X200">INDEX(N200:T200,1+$W$3*6)</f>
        <v>0</v>
      </c>
      <c r="Y200" cm="1">
        <f t="array" ref="Y200">INDEX(O200:U200,1+$W$3*6)</f>
        <v>0.12044988461791066</v>
      </c>
      <c r="Z200" cm="1">
        <f t="array" ref="Z200">INDEX(P200:V200,1+$W$3*6)</f>
        <v>0.57183887254066712</v>
      </c>
    </row>
    <row r="201" spans="2:26" x14ac:dyDescent="0.2">
      <c r="B201" s="8">
        <v>198</v>
      </c>
      <c r="C201" s="14">
        <v>0</v>
      </c>
      <c r="D201" s="14">
        <v>1.1876942362579024E-2</v>
      </c>
      <c r="E201" s="14">
        <v>-2.261086765839234</v>
      </c>
      <c r="F201" s="14">
        <v>-2240</v>
      </c>
      <c r="G201" s="14">
        <v>0.47834054794428216</v>
      </c>
      <c r="H201" s="14">
        <v>0.36224033677131562</v>
      </c>
      <c r="I201" s="14">
        <v>0.43933777554861164</v>
      </c>
      <c r="J201" s="10">
        <v>0.53415621958400883</v>
      </c>
      <c r="L201">
        <f>IF(G201&lt;SQRT('Monte Carlo Integration'!$D$11),0,1)</f>
        <v>0</v>
      </c>
      <c r="M201">
        <f t="shared" si="27"/>
        <v>0.43933777554861164</v>
      </c>
      <c r="N201">
        <f t="shared" si="28"/>
        <v>0.53415621958400883</v>
      </c>
      <c r="O201">
        <f t="shared" si="29"/>
        <v>0</v>
      </c>
      <c r="P201">
        <f t="shared" si="30"/>
        <v>0</v>
      </c>
      <c r="R201">
        <f t="shared" si="31"/>
        <v>1</v>
      </c>
      <c r="S201">
        <f t="shared" si="32"/>
        <v>0</v>
      </c>
      <c r="T201">
        <f t="shared" si="33"/>
        <v>0</v>
      </c>
      <c r="U201">
        <f t="shared" si="34"/>
        <v>0.43933777554861164</v>
      </c>
      <c r="V201">
        <f t="shared" si="35"/>
        <v>0.53415621958400883</v>
      </c>
      <c r="W201" cm="1">
        <f t="array" ref="W201">INDEX(M201:S201,1+$W$3*6)</f>
        <v>0</v>
      </c>
      <c r="X201" cm="1">
        <f t="array" ref="X201">INDEX(N201:T201,1+$W$3*6)</f>
        <v>0</v>
      </c>
      <c r="Y201" cm="1">
        <f t="array" ref="Y201">INDEX(O201:U201,1+$W$3*6)</f>
        <v>0.43933777554861164</v>
      </c>
      <c r="Z201" cm="1">
        <f t="array" ref="Z201">INDEX(P201:V201,1+$W$3*6)</f>
        <v>0.53415621958400883</v>
      </c>
    </row>
    <row r="202" spans="2:26" x14ac:dyDescent="0.2">
      <c r="B202" s="8">
        <v>199</v>
      </c>
      <c r="C202" s="14">
        <v>0</v>
      </c>
      <c r="D202" s="14">
        <v>0.24357017955909027</v>
      </c>
      <c r="E202" s="14">
        <v>-0.694864281229715</v>
      </c>
      <c r="F202" s="14">
        <v>-1120</v>
      </c>
      <c r="G202" s="14">
        <v>0.96989582747491165</v>
      </c>
      <c r="H202" s="14">
        <v>0.36787270893896407</v>
      </c>
      <c r="I202" s="14">
        <v>0.40269037005616837</v>
      </c>
      <c r="J202" s="10">
        <v>0.89874150529445218</v>
      </c>
      <c r="L202">
        <f>IF(G202&lt;SQRT('Monte Carlo Integration'!$D$11),0,1)</f>
        <v>0</v>
      </c>
      <c r="M202">
        <f t="shared" si="27"/>
        <v>0.40269037005616837</v>
      </c>
      <c r="N202">
        <f t="shared" si="28"/>
        <v>0.89874150529445218</v>
      </c>
      <c r="O202">
        <f t="shared" si="29"/>
        <v>0</v>
      </c>
      <c r="P202">
        <f t="shared" si="30"/>
        <v>0</v>
      </c>
      <c r="R202">
        <f t="shared" si="31"/>
        <v>1</v>
      </c>
      <c r="S202">
        <f t="shared" si="32"/>
        <v>0</v>
      </c>
      <c r="T202">
        <f t="shared" si="33"/>
        <v>0</v>
      </c>
      <c r="U202">
        <f t="shared" si="34"/>
        <v>0.40269037005616837</v>
      </c>
      <c r="V202">
        <f t="shared" si="35"/>
        <v>0.89874150529445218</v>
      </c>
      <c r="W202" cm="1">
        <f t="array" ref="W202">INDEX(M202:S202,1+$W$3*6)</f>
        <v>0</v>
      </c>
      <c r="X202" cm="1">
        <f t="array" ref="X202">INDEX(N202:T202,1+$W$3*6)</f>
        <v>0</v>
      </c>
      <c r="Y202" cm="1">
        <f t="array" ref="Y202">INDEX(O202:U202,1+$W$3*6)</f>
        <v>0.40269037005616837</v>
      </c>
      <c r="Z202" cm="1">
        <f t="array" ref="Z202">INDEX(P202:V202,1+$W$3*6)</f>
        <v>0.89874150529445218</v>
      </c>
    </row>
    <row r="203" spans="2:26" x14ac:dyDescent="0.2">
      <c r="B203" s="8">
        <v>200</v>
      </c>
      <c r="C203" s="14">
        <v>0</v>
      </c>
      <c r="D203" s="14">
        <v>0.93891169290938958</v>
      </c>
      <c r="E203" s="14">
        <v>1.5457017510283053</v>
      </c>
      <c r="F203" s="14">
        <v>3000</v>
      </c>
      <c r="G203" s="14">
        <v>0.44097860637936614</v>
      </c>
      <c r="H203" s="14">
        <v>0.39894000348281661</v>
      </c>
      <c r="I203" s="14">
        <v>3.378581024416993E-3</v>
      </c>
      <c r="J203" s="10">
        <v>0.66405360594580587</v>
      </c>
      <c r="L203">
        <f>IF(G203&lt;SQRT('Monte Carlo Integration'!$D$11),0,1)</f>
        <v>0</v>
      </c>
      <c r="M203">
        <f t="shared" si="27"/>
        <v>3.378581024416993E-3</v>
      </c>
      <c r="N203">
        <f t="shared" si="28"/>
        <v>0.66405360594580587</v>
      </c>
      <c r="O203">
        <f t="shared" si="29"/>
        <v>0</v>
      </c>
      <c r="P203">
        <f t="shared" si="30"/>
        <v>0</v>
      </c>
      <c r="R203">
        <f t="shared" si="31"/>
        <v>1</v>
      </c>
      <c r="S203">
        <f t="shared" si="32"/>
        <v>0</v>
      </c>
      <c r="T203">
        <f t="shared" si="33"/>
        <v>0</v>
      </c>
      <c r="U203">
        <f t="shared" si="34"/>
        <v>3.378581024416993E-3</v>
      </c>
      <c r="V203">
        <f t="shared" si="35"/>
        <v>0.66405360594580587</v>
      </c>
      <c r="W203" cm="1">
        <f t="array" ref="W203">INDEX(M203:S203,1+$W$3*6)</f>
        <v>0</v>
      </c>
      <c r="X203" cm="1">
        <f t="array" ref="X203">INDEX(N203:T203,1+$W$3*6)</f>
        <v>0</v>
      </c>
      <c r="Y203" cm="1">
        <f t="array" ref="Y203">INDEX(O203:U203,1+$W$3*6)</f>
        <v>3.378581024416993E-3</v>
      </c>
      <c r="Z203" cm="1">
        <f t="array" ref="Z203">INDEX(P203:V203,1+$W$3*6)</f>
        <v>0.66405360594580587</v>
      </c>
    </row>
    <row r="204" spans="2:26" x14ac:dyDescent="0.2">
      <c r="B204" s="8">
        <v>201</v>
      </c>
      <c r="C204" s="14">
        <v>0</v>
      </c>
      <c r="D204" s="14">
        <v>0.87598587543516693</v>
      </c>
      <c r="E204" s="14">
        <v>1.1551518483199907</v>
      </c>
      <c r="F204" s="14">
        <v>3000</v>
      </c>
      <c r="G204" s="14">
        <v>0.76109321300407917</v>
      </c>
      <c r="H204" s="14">
        <v>0.38814335818175422</v>
      </c>
      <c r="I204" s="14">
        <v>0.23427332133719386</v>
      </c>
      <c r="J204" s="10">
        <v>0.8403625550402154</v>
      </c>
      <c r="L204">
        <f>IF(G204&lt;SQRT('Monte Carlo Integration'!$D$11),0,1)</f>
        <v>0</v>
      </c>
      <c r="M204">
        <f t="shared" si="27"/>
        <v>0.23427332133719386</v>
      </c>
      <c r="N204">
        <f t="shared" si="28"/>
        <v>0.8403625550402154</v>
      </c>
      <c r="O204">
        <f t="shared" si="29"/>
        <v>0</v>
      </c>
      <c r="P204">
        <f t="shared" si="30"/>
        <v>0</v>
      </c>
      <c r="R204">
        <f t="shared" si="31"/>
        <v>1</v>
      </c>
      <c r="S204">
        <f t="shared" si="32"/>
        <v>0</v>
      </c>
      <c r="T204">
        <f t="shared" si="33"/>
        <v>0</v>
      </c>
      <c r="U204">
        <f t="shared" si="34"/>
        <v>0.23427332133719386</v>
      </c>
      <c r="V204">
        <f t="shared" si="35"/>
        <v>0.8403625550402154</v>
      </c>
      <c r="W204" cm="1">
        <f t="array" ref="W204">INDEX(M204:S204,1+$W$3*6)</f>
        <v>0</v>
      </c>
      <c r="X204" cm="1">
        <f t="array" ref="X204">INDEX(N204:T204,1+$W$3*6)</f>
        <v>0</v>
      </c>
      <c r="Y204" cm="1">
        <f t="array" ref="Y204">INDEX(O204:U204,1+$W$3*6)</f>
        <v>0.23427332133719386</v>
      </c>
      <c r="Z204" cm="1">
        <f t="array" ref="Z204">INDEX(P204:V204,1+$W$3*6)</f>
        <v>0.8403625550402154</v>
      </c>
    </row>
    <row r="205" spans="2:26" x14ac:dyDescent="0.2">
      <c r="B205" s="8">
        <v>202</v>
      </c>
      <c r="C205" s="14">
        <v>0</v>
      </c>
      <c r="D205" s="14">
        <v>0.58611958198534309</v>
      </c>
      <c r="E205" s="14">
        <v>0.21757426712524186</v>
      </c>
      <c r="F205" s="14">
        <v>1000</v>
      </c>
      <c r="G205" s="14">
        <v>4.8878882568980306E-3</v>
      </c>
      <c r="H205" s="14">
        <v>0.39839056045555543</v>
      </c>
      <c r="I205" s="14">
        <v>5.2610150795714065E-2</v>
      </c>
      <c r="J205" s="10">
        <v>4.6044112437425233E-2</v>
      </c>
      <c r="L205">
        <f>IF(G205&lt;SQRT('Monte Carlo Integration'!$D$11),0,1)</f>
        <v>0</v>
      </c>
      <c r="M205">
        <f t="shared" si="27"/>
        <v>5.2610150795714065E-2</v>
      </c>
      <c r="N205">
        <f t="shared" si="28"/>
        <v>4.6044112437425233E-2</v>
      </c>
      <c r="O205">
        <f t="shared" si="29"/>
        <v>0</v>
      </c>
      <c r="P205">
        <f t="shared" si="30"/>
        <v>0</v>
      </c>
      <c r="R205">
        <f t="shared" si="31"/>
        <v>0</v>
      </c>
      <c r="S205">
        <f t="shared" si="32"/>
        <v>5.2610150795714065E-2</v>
      </c>
      <c r="T205">
        <f t="shared" si="33"/>
        <v>4.6044112437425233E-2</v>
      </c>
      <c r="U205">
        <f t="shared" si="34"/>
        <v>0</v>
      </c>
      <c r="V205">
        <f t="shared" si="35"/>
        <v>0</v>
      </c>
      <c r="W205" cm="1">
        <f t="array" ref="W205">INDEX(M205:S205,1+$W$3*6)</f>
        <v>5.2610150795714065E-2</v>
      </c>
      <c r="X205" cm="1">
        <f t="array" ref="X205">INDEX(N205:T205,1+$W$3*6)</f>
        <v>4.6044112437425233E-2</v>
      </c>
      <c r="Y205" cm="1">
        <f t="array" ref="Y205">INDEX(O205:U205,1+$W$3*6)</f>
        <v>0</v>
      </c>
      <c r="Z205" cm="1">
        <f t="array" ref="Z205">INDEX(P205:V205,1+$W$3*6)</f>
        <v>0</v>
      </c>
    </row>
    <row r="206" spans="2:26" x14ac:dyDescent="0.2">
      <c r="B206" s="8">
        <v>203</v>
      </c>
      <c r="C206" s="14">
        <v>0</v>
      </c>
      <c r="D206" s="14">
        <v>0.82433957621657272</v>
      </c>
      <c r="E206" s="14">
        <v>0.93203033697700266</v>
      </c>
      <c r="F206" s="14">
        <v>2000</v>
      </c>
      <c r="G206" s="14">
        <v>0.46489663322437641</v>
      </c>
      <c r="H206" s="14">
        <v>0.39002455917210649</v>
      </c>
      <c r="I206" s="14">
        <v>0.21263601012185029</v>
      </c>
      <c r="J206" s="10">
        <v>0.64782911359697071</v>
      </c>
      <c r="L206">
        <f>IF(G206&lt;SQRT('Monte Carlo Integration'!$D$11),0,1)</f>
        <v>0</v>
      </c>
      <c r="M206">
        <f t="shared" si="27"/>
        <v>0.21263601012185029</v>
      </c>
      <c r="N206">
        <f t="shared" si="28"/>
        <v>0.64782911359697071</v>
      </c>
      <c r="O206">
        <f t="shared" si="29"/>
        <v>0</v>
      </c>
      <c r="P206">
        <f t="shared" si="30"/>
        <v>0</v>
      </c>
      <c r="R206">
        <f t="shared" si="31"/>
        <v>1</v>
      </c>
      <c r="S206">
        <f t="shared" si="32"/>
        <v>0</v>
      </c>
      <c r="T206">
        <f t="shared" si="33"/>
        <v>0</v>
      </c>
      <c r="U206">
        <f t="shared" si="34"/>
        <v>0.21263601012185029</v>
      </c>
      <c r="V206">
        <f t="shared" si="35"/>
        <v>0.64782911359697071</v>
      </c>
      <c r="W206" cm="1">
        <f t="array" ref="W206">INDEX(M206:S206,1+$W$3*6)</f>
        <v>0</v>
      </c>
      <c r="X206" cm="1">
        <f t="array" ref="X206">INDEX(N206:T206,1+$W$3*6)</f>
        <v>0</v>
      </c>
      <c r="Y206" cm="1">
        <f t="array" ref="Y206">INDEX(O206:U206,1+$W$3*6)</f>
        <v>0.21263601012185029</v>
      </c>
      <c r="Z206" cm="1">
        <f t="array" ref="Z206">INDEX(P206:V206,1+$W$3*6)</f>
        <v>0.64782911359697071</v>
      </c>
    </row>
    <row r="207" spans="2:26" x14ac:dyDescent="0.2">
      <c r="B207" s="8">
        <v>204</v>
      </c>
      <c r="C207" s="14">
        <v>0</v>
      </c>
      <c r="D207" s="14">
        <v>0.69268543328749266</v>
      </c>
      <c r="E207" s="14">
        <v>0.50347673480070865</v>
      </c>
      <c r="F207" s="14">
        <v>2000</v>
      </c>
      <c r="G207" s="14">
        <v>1.3074108675751159</v>
      </c>
      <c r="H207" s="14">
        <v>0.24645123251108314</v>
      </c>
      <c r="I207" s="14">
        <v>0.98148113744402354</v>
      </c>
      <c r="J207" s="10">
        <v>0.58660518614882839</v>
      </c>
      <c r="L207">
        <f>IF(G207&lt;SQRT('Monte Carlo Integration'!$D$11),0,1)</f>
        <v>1</v>
      </c>
      <c r="M207">
        <f t="shared" si="27"/>
        <v>0</v>
      </c>
      <c r="N207">
        <f t="shared" si="28"/>
        <v>0</v>
      </c>
      <c r="O207">
        <f t="shared" si="29"/>
        <v>0.98148113744402354</v>
      </c>
      <c r="P207">
        <f t="shared" si="30"/>
        <v>0.58660518614882839</v>
      </c>
      <c r="R207">
        <f t="shared" si="31"/>
        <v>1</v>
      </c>
      <c r="S207">
        <f t="shared" si="32"/>
        <v>0</v>
      </c>
      <c r="T207">
        <f t="shared" si="33"/>
        <v>0</v>
      </c>
      <c r="U207">
        <f t="shared" si="34"/>
        <v>0.98148113744402354</v>
      </c>
      <c r="V207">
        <f t="shared" si="35"/>
        <v>0.58660518614882839</v>
      </c>
      <c r="W207" cm="1">
        <f t="array" ref="W207">INDEX(M207:S207,1+$W$3*6)</f>
        <v>0</v>
      </c>
      <c r="X207" cm="1">
        <f t="array" ref="X207">INDEX(N207:T207,1+$W$3*6)</f>
        <v>0</v>
      </c>
      <c r="Y207" cm="1">
        <f t="array" ref="Y207">INDEX(O207:U207,1+$W$3*6)</f>
        <v>0.98148113744402354</v>
      </c>
      <c r="Z207" cm="1">
        <f t="array" ref="Z207">INDEX(P207:V207,1+$W$3*6)</f>
        <v>0.58660518614882839</v>
      </c>
    </row>
    <row r="208" spans="2:26" x14ac:dyDescent="0.2">
      <c r="B208" s="8">
        <v>205</v>
      </c>
      <c r="C208" s="14">
        <v>0</v>
      </c>
      <c r="D208" s="14">
        <v>1.0345847117875631E-2</v>
      </c>
      <c r="E208" s="14">
        <v>-2.3135632004289701</v>
      </c>
      <c r="F208" s="14">
        <v>-2240</v>
      </c>
      <c r="G208" s="14">
        <v>0.50771181337442972</v>
      </c>
      <c r="H208" s="14">
        <v>0.3749748498950608</v>
      </c>
      <c r="I208" s="14">
        <v>0.35201644564607015</v>
      </c>
      <c r="J208" s="10">
        <v>0.61951290169708095</v>
      </c>
      <c r="L208">
        <f>IF(G208&lt;SQRT('Monte Carlo Integration'!$D$11),0,1)</f>
        <v>0</v>
      </c>
      <c r="M208">
        <f t="shared" si="27"/>
        <v>0.35201644564607015</v>
      </c>
      <c r="N208">
        <f t="shared" si="28"/>
        <v>0.61951290169708095</v>
      </c>
      <c r="O208">
        <f t="shared" si="29"/>
        <v>0</v>
      </c>
      <c r="P208">
        <f t="shared" si="30"/>
        <v>0</v>
      </c>
      <c r="R208">
        <f t="shared" si="31"/>
        <v>1</v>
      </c>
      <c r="S208">
        <f t="shared" si="32"/>
        <v>0</v>
      </c>
      <c r="T208">
        <f t="shared" si="33"/>
        <v>0</v>
      </c>
      <c r="U208">
        <f t="shared" si="34"/>
        <v>0.35201644564607015</v>
      </c>
      <c r="V208">
        <f t="shared" si="35"/>
        <v>0.61951290169708095</v>
      </c>
      <c r="W208" cm="1">
        <f t="array" ref="W208">INDEX(M208:S208,1+$W$3*6)</f>
        <v>0</v>
      </c>
      <c r="X208" cm="1">
        <f t="array" ref="X208">INDEX(N208:T208,1+$W$3*6)</f>
        <v>0</v>
      </c>
      <c r="Y208" cm="1">
        <f t="array" ref="Y208">INDEX(O208:U208,1+$W$3*6)</f>
        <v>0.35201644564607015</v>
      </c>
      <c r="Z208" cm="1">
        <f t="array" ref="Z208">INDEX(P208:V208,1+$W$3*6)</f>
        <v>0.61951290169708095</v>
      </c>
    </row>
    <row r="209" spans="2:26" x14ac:dyDescent="0.2">
      <c r="B209" s="8">
        <v>206</v>
      </c>
      <c r="C209" s="14">
        <v>0</v>
      </c>
      <c r="D209" s="14">
        <v>0.4089688122779917</v>
      </c>
      <c r="E209" s="14">
        <v>-0.23019837495026171</v>
      </c>
      <c r="F209" s="14">
        <v>0</v>
      </c>
      <c r="G209" s="14">
        <v>0.17531240360140443</v>
      </c>
      <c r="H209" s="14">
        <v>0.37937928882199284</v>
      </c>
      <c r="I209" s="14">
        <v>0.31711284761182629</v>
      </c>
      <c r="J209" s="10">
        <v>0.27340783727048329</v>
      </c>
      <c r="L209">
        <f>IF(G209&lt;SQRT('Monte Carlo Integration'!$D$11),0,1)</f>
        <v>0</v>
      </c>
      <c r="M209">
        <f t="shared" si="27"/>
        <v>0.31711284761182629</v>
      </c>
      <c r="N209">
        <f t="shared" si="28"/>
        <v>0.27340783727048329</v>
      </c>
      <c r="O209">
        <f t="shared" si="29"/>
        <v>0</v>
      </c>
      <c r="P209">
        <f t="shared" si="30"/>
        <v>0</v>
      </c>
      <c r="R209">
        <f t="shared" si="31"/>
        <v>0</v>
      </c>
      <c r="S209">
        <f t="shared" si="32"/>
        <v>0.31711284761182629</v>
      </c>
      <c r="T209">
        <f t="shared" si="33"/>
        <v>0.27340783727048329</v>
      </c>
      <c r="U209">
        <f t="shared" si="34"/>
        <v>0</v>
      </c>
      <c r="V209">
        <f t="shared" si="35"/>
        <v>0</v>
      </c>
      <c r="W209" cm="1">
        <f t="array" ref="W209">INDEX(M209:S209,1+$W$3*6)</f>
        <v>0.31711284761182629</v>
      </c>
      <c r="X209" cm="1">
        <f t="array" ref="X209">INDEX(N209:T209,1+$W$3*6)</f>
        <v>0.27340783727048329</v>
      </c>
      <c r="Y209" cm="1">
        <f t="array" ref="Y209">INDEX(O209:U209,1+$W$3*6)</f>
        <v>0</v>
      </c>
      <c r="Z209" cm="1">
        <f t="array" ref="Z209">INDEX(P209:V209,1+$W$3*6)</f>
        <v>0</v>
      </c>
    </row>
    <row r="210" spans="2:26" x14ac:dyDescent="0.2">
      <c r="B210" s="8">
        <v>207</v>
      </c>
      <c r="C210" s="14">
        <v>0</v>
      </c>
      <c r="D210" s="14">
        <v>0.68468539332257838</v>
      </c>
      <c r="E210" s="14">
        <v>0.48084141464488678</v>
      </c>
      <c r="F210" s="14">
        <v>2000</v>
      </c>
      <c r="G210" s="14">
        <v>0.61572008016197111</v>
      </c>
      <c r="H210" s="14">
        <v>0.38311582964312085</v>
      </c>
      <c r="I210" s="14">
        <v>0.28453251150647763</v>
      </c>
      <c r="J210" s="10">
        <v>0.73127377230267687</v>
      </c>
      <c r="L210">
        <f>IF(G210&lt;SQRT('Monte Carlo Integration'!$D$11),0,1)</f>
        <v>0</v>
      </c>
      <c r="M210">
        <f t="shared" si="27"/>
        <v>0.28453251150647763</v>
      </c>
      <c r="N210">
        <f t="shared" si="28"/>
        <v>0.73127377230267687</v>
      </c>
      <c r="O210">
        <f t="shared" si="29"/>
        <v>0</v>
      </c>
      <c r="P210">
        <f t="shared" si="30"/>
        <v>0</v>
      </c>
      <c r="R210">
        <f t="shared" si="31"/>
        <v>1</v>
      </c>
      <c r="S210">
        <f t="shared" si="32"/>
        <v>0</v>
      </c>
      <c r="T210">
        <f t="shared" si="33"/>
        <v>0</v>
      </c>
      <c r="U210">
        <f t="shared" si="34"/>
        <v>0.28453251150647763</v>
      </c>
      <c r="V210">
        <f t="shared" si="35"/>
        <v>0.73127377230267687</v>
      </c>
      <c r="W210" cm="1">
        <f t="array" ref="W210">INDEX(M210:S210,1+$W$3*6)</f>
        <v>0</v>
      </c>
      <c r="X210" cm="1">
        <f t="array" ref="X210">INDEX(N210:T210,1+$W$3*6)</f>
        <v>0</v>
      </c>
      <c r="Y210" cm="1">
        <f t="array" ref="Y210">INDEX(O210:U210,1+$W$3*6)</f>
        <v>0.28453251150647763</v>
      </c>
      <c r="Z210" cm="1">
        <f t="array" ref="Z210">INDEX(P210:V210,1+$W$3*6)</f>
        <v>0.73127377230267687</v>
      </c>
    </row>
    <row r="211" spans="2:26" x14ac:dyDescent="0.2">
      <c r="B211" s="8">
        <v>208</v>
      </c>
      <c r="C211" s="14">
        <v>0</v>
      </c>
      <c r="D211" s="14">
        <v>0.46029596960185837</v>
      </c>
      <c r="E211" s="14">
        <v>-9.9688111460691869E-2</v>
      </c>
      <c r="F211" s="14">
        <v>0</v>
      </c>
      <c r="G211" s="14">
        <v>2.0408774070031693E-2</v>
      </c>
      <c r="H211" s="14">
        <v>0.39664510366823308</v>
      </c>
      <c r="I211" s="14">
        <v>0.10746916132395583</v>
      </c>
      <c r="J211" s="10">
        <v>9.4123075992857602E-2</v>
      </c>
      <c r="L211">
        <f>IF(G211&lt;SQRT('Monte Carlo Integration'!$D$11),0,1)</f>
        <v>0</v>
      </c>
      <c r="M211">
        <f t="shared" si="27"/>
        <v>0.10746916132395583</v>
      </c>
      <c r="N211">
        <f t="shared" si="28"/>
        <v>9.4123075992857602E-2</v>
      </c>
      <c r="O211">
        <f t="shared" si="29"/>
        <v>0</v>
      </c>
      <c r="P211">
        <f t="shared" si="30"/>
        <v>0</v>
      </c>
      <c r="R211">
        <f t="shared" si="31"/>
        <v>0</v>
      </c>
      <c r="S211">
        <f t="shared" si="32"/>
        <v>0.10746916132395583</v>
      </c>
      <c r="T211">
        <f t="shared" si="33"/>
        <v>9.4123075992857602E-2</v>
      </c>
      <c r="U211">
        <f t="shared" si="34"/>
        <v>0</v>
      </c>
      <c r="V211">
        <f t="shared" si="35"/>
        <v>0</v>
      </c>
      <c r="W211" cm="1">
        <f t="array" ref="W211">INDEX(M211:S211,1+$W$3*6)</f>
        <v>0.10746916132395583</v>
      </c>
      <c r="X211" cm="1">
        <f t="array" ref="X211">INDEX(N211:T211,1+$W$3*6)</f>
        <v>9.4123075992857602E-2</v>
      </c>
      <c r="Y211" cm="1">
        <f t="array" ref="Y211">INDEX(O211:U211,1+$W$3*6)</f>
        <v>0</v>
      </c>
      <c r="Z211" cm="1">
        <f t="array" ref="Z211">INDEX(P211:V211,1+$W$3*6)</f>
        <v>0</v>
      </c>
    </row>
    <row r="212" spans="2:26" x14ac:dyDescent="0.2">
      <c r="B212" s="8">
        <v>209</v>
      </c>
      <c r="C212" s="14">
        <v>0</v>
      </c>
      <c r="D212" s="14">
        <v>0.17676366431487894</v>
      </c>
      <c r="E212" s="14">
        <v>-0.92776915240631574</v>
      </c>
      <c r="F212" s="14">
        <v>-1120</v>
      </c>
      <c r="G212" s="14">
        <v>1.1960115771518698</v>
      </c>
      <c r="H212" s="14">
        <v>0.35143350453775984</v>
      </c>
      <c r="I212" s="14">
        <v>0.50357964355665241</v>
      </c>
      <c r="J212" s="10">
        <v>0.97078273560422601</v>
      </c>
      <c r="L212">
        <f>IF(G212&lt;SQRT('Monte Carlo Integration'!$D$11),0,1)</f>
        <v>1</v>
      </c>
      <c r="M212">
        <f t="shared" si="27"/>
        <v>0</v>
      </c>
      <c r="N212">
        <f t="shared" si="28"/>
        <v>0</v>
      </c>
      <c r="O212">
        <f t="shared" si="29"/>
        <v>0.50357964355665241</v>
      </c>
      <c r="P212">
        <f t="shared" si="30"/>
        <v>0.97078273560422601</v>
      </c>
      <c r="R212">
        <f t="shared" si="31"/>
        <v>1</v>
      </c>
      <c r="S212">
        <f t="shared" si="32"/>
        <v>0</v>
      </c>
      <c r="T212">
        <f t="shared" si="33"/>
        <v>0</v>
      </c>
      <c r="U212">
        <f t="shared" si="34"/>
        <v>0.50357964355665241</v>
      </c>
      <c r="V212">
        <f t="shared" si="35"/>
        <v>0.97078273560422601</v>
      </c>
      <c r="W212" cm="1">
        <f t="array" ref="W212">INDEX(M212:S212,1+$W$3*6)</f>
        <v>0</v>
      </c>
      <c r="X212" cm="1">
        <f t="array" ref="X212">INDEX(N212:T212,1+$W$3*6)</f>
        <v>0</v>
      </c>
      <c r="Y212" cm="1">
        <f t="array" ref="Y212">INDEX(O212:U212,1+$W$3*6)</f>
        <v>0.50357964355665241</v>
      </c>
      <c r="Z212" cm="1">
        <f t="array" ref="Z212">INDEX(P212:V212,1+$W$3*6)</f>
        <v>0.97078273560422601</v>
      </c>
    </row>
    <row r="213" spans="2:26" x14ac:dyDescent="0.2">
      <c r="B213" s="8">
        <v>210</v>
      </c>
      <c r="C213" s="14">
        <v>0</v>
      </c>
      <c r="D213" s="14">
        <v>0.76244999154584947</v>
      </c>
      <c r="E213" s="14">
        <v>0.71420566095019955</v>
      </c>
      <c r="F213" s="14">
        <v>2000</v>
      </c>
      <c r="G213" s="14">
        <v>0.21823552585835723</v>
      </c>
      <c r="H213" s="14">
        <v>0.3579388854175008</v>
      </c>
      <c r="I213" s="14">
        <v>0.46573487108840367</v>
      </c>
      <c r="J213" s="10">
        <v>3.6421912506419192E-2</v>
      </c>
      <c r="L213">
        <f>IF(G213&lt;SQRT('Monte Carlo Integration'!$D$11),0,1)</f>
        <v>0</v>
      </c>
      <c r="M213">
        <f t="shared" si="27"/>
        <v>0.46573487108840367</v>
      </c>
      <c r="N213">
        <f t="shared" si="28"/>
        <v>3.6421912506419192E-2</v>
      </c>
      <c r="O213">
        <f t="shared" si="29"/>
        <v>0</v>
      </c>
      <c r="P213">
        <f t="shared" si="30"/>
        <v>0</v>
      </c>
      <c r="R213">
        <f t="shared" si="31"/>
        <v>0</v>
      </c>
      <c r="S213">
        <f t="shared" si="32"/>
        <v>0.46573487108840367</v>
      </c>
      <c r="T213">
        <f t="shared" si="33"/>
        <v>3.6421912506419192E-2</v>
      </c>
      <c r="U213">
        <f t="shared" si="34"/>
        <v>0</v>
      </c>
      <c r="V213">
        <f t="shared" si="35"/>
        <v>0</v>
      </c>
      <c r="W213" cm="1">
        <f t="array" ref="W213">INDEX(M213:S213,1+$W$3*6)</f>
        <v>0.46573487108840367</v>
      </c>
      <c r="X213" cm="1">
        <f t="array" ref="X213">INDEX(N213:T213,1+$W$3*6)</f>
        <v>3.6421912506419192E-2</v>
      </c>
      <c r="Y213" cm="1">
        <f t="array" ref="Y213">INDEX(O213:U213,1+$W$3*6)</f>
        <v>0</v>
      </c>
      <c r="Z213" cm="1">
        <f t="array" ref="Z213">INDEX(P213:V213,1+$W$3*6)</f>
        <v>0</v>
      </c>
    </row>
    <row r="214" spans="2:26" x14ac:dyDescent="0.2">
      <c r="B214" s="8">
        <v>211</v>
      </c>
      <c r="C214" s="14">
        <v>0</v>
      </c>
      <c r="D214" s="14">
        <v>0.62476883322222565</v>
      </c>
      <c r="E214" s="14">
        <v>0.31802979845013768</v>
      </c>
      <c r="F214" s="14">
        <v>1000</v>
      </c>
      <c r="G214" s="14">
        <v>0.13236986920200092</v>
      </c>
      <c r="H214" s="14">
        <v>0.39373400786874824</v>
      </c>
      <c r="I214" s="14">
        <v>0.16211829877557155</v>
      </c>
      <c r="J214" s="10">
        <v>0.32571080179219636</v>
      </c>
      <c r="L214">
        <f>IF(G214&lt;SQRT('Monte Carlo Integration'!$D$11),0,1)</f>
        <v>0</v>
      </c>
      <c r="M214">
        <f t="shared" si="27"/>
        <v>0.16211829877557155</v>
      </c>
      <c r="N214">
        <f t="shared" si="28"/>
        <v>0.32571080179219636</v>
      </c>
      <c r="O214">
        <f t="shared" si="29"/>
        <v>0</v>
      </c>
      <c r="P214">
        <f t="shared" si="30"/>
        <v>0</v>
      </c>
      <c r="R214">
        <f t="shared" si="31"/>
        <v>0</v>
      </c>
      <c r="S214">
        <f t="shared" si="32"/>
        <v>0.16211829877557155</v>
      </c>
      <c r="T214">
        <f t="shared" si="33"/>
        <v>0.32571080179219636</v>
      </c>
      <c r="U214">
        <f t="shared" si="34"/>
        <v>0</v>
      </c>
      <c r="V214">
        <f t="shared" si="35"/>
        <v>0</v>
      </c>
      <c r="W214" cm="1">
        <f t="array" ref="W214">INDEX(M214:S214,1+$W$3*6)</f>
        <v>0.16211829877557155</v>
      </c>
      <c r="X214" cm="1">
        <f t="array" ref="X214">INDEX(N214:T214,1+$W$3*6)</f>
        <v>0.32571080179219636</v>
      </c>
      <c r="Y214" cm="1">
        <f t="array" ref="Y214">INDEX(O214:U214,1+$W$3*6)</f>
        <v>0</v>
      </c>
      <c r="Z214" cm="1">
        <f t="array" ref="Z214">INDEX(P214:V214,1+$W$3*6)</f>
        <v>0</v>
      </c>
    </row>
    <row r="215" spans="2:26" x14ac:dyDescent="0.2">
      <c r="B215" s="8">
        <v>212</v>
      </c>
      <c r="C215" s="14">
        <v>0</v>
      </c>
      <c r="D215" s="14">
        <v>0.96885348505752789</v>
      </c>
      <c r="E215" s="14">
        <v>1.864204227845857</v>
      </c>
      <c r="F215" s="14">
        <v>3000</v>
      </c>
      <c r="G215" s="14">
        <v>0.8635146628880922</v>
      </c>
      <c r="H215" s="14">
        <v>0.26006438788116987</v>
      </c>
      <c r="I215" s="14">
        <v>0.92508107722973498</v>
      </c>
      <c r="J215" s="10">
        <v>8.7975357001635876E-2</v>
      </c>
      <c r="L215">
        <f>IF(G215&lt;SQRT('Monte Carlo Integration'!$D$11),0,1)</f>
        <v>0</v>
      </c>
      <c r="M215">
        <f t="shared" si="27"/>
        <v>0.92508107722973498</v>
      </c>
      <c r="N215">
        <f t="shared" si="28"/>
        <v>8.7975357001635876E-2</v>
      </c>
      <c r="O215">
        <f t="shared" si="29"/>
        <v>0</v>
      </c>
      <c r="P215">
        <f t="shared" si="30"/>
        <v>0</v>
      </c>
      <c r="R215">
        <f t="shared" si="31"/>
        <v>0</v>
      </c>
      <c r="S215">
        <f t="shared" si="32"/>
        <v>0.92508107722973498</v>
      </c>
      <c r="T215">
        <f t="shared" si="33"/>
        <v>8.7975357001635876E-2</v>
      </c>
      <c r="U215">
        <f t="shared" si="34"/>
        <v>0</v>
      </c>
      <c r="V215">
        <f t="shared" si="35"/>
        <v>0</v>
      </c>
      <c r="W215" cm="1">
        <f t="array" ref="W215">INDEX(M215:S215,1+$W$3*6)</f>
        <v>0.92508107722973498</v>
      </c>
      <c r="X215" cm="1">
        <f t="array" ref="X215">INDEX(N215:T215,1+$W$3*6)</f>
        <v>8.7975357001635876E-2</v>
      </c>
      <c r="Y215" cm="1">
        <f t="array" ref="Y215">INDEX(O215:U215,1+$W$3*6)</f>
        <v>0</v>
      </c>
      <c r="Z215" cm="1">
        <f t="array" ref="Z215">INDEX(P215:V215,1+$W$3*6)</f>
        <v>0</v>
      </c>
    </row>
    <row r="216" spans="2:26" x14ac:dyDescent="0.2">
      <c r="B216" s="8">
        <v>213</v>
      </c>
      <c r="C216" s="14">
        <v>0</v>
      </c>
      <c r="D216" s="14">
        <v>0.59083501160649354</v>
      </c>
      <c r="E216" s="14">
        <v>0.2296934605501732</v>
      </c>
      <c r="F216" s="14">
        <v>1000</v>
      </c>
      <c r="G216" s="14">
        <v>0.66838102921640408</v>
      </c>
      <c r="H216" s="14">
        <v>0.38828584761833462</v>
      </c>
      <c r="I216" s="14">
        <v>0.23270133963446196</v>
      </c>
      <c r="J216" s="10">
        <v>0.7837289810570558</v>
      </c>
      <c r="L216">
        <f>IF(G216&lt;SQRT('Monte Carlo Integration'!$D$11),0,1)</f>
        <v>0</v>
      </c>
      <c r="M216">
        <f t="shared" si="27"/>
        <v>0.23270133963446196</v>
      </c>
      <c r="N216">
        <f t="shared" si="28"/>
        <v>0.7837289810570558</v>
      </c>
      <c r="O216">
        <f t="shared" si="29"/>
        <v>0</v>
      </c>
      <c r="P216">
        <f t="shared" si="30"/>
        <v>0</v>
      </c>
      <c r="R216">
        <f t="shared" si="31"/>
        <v>1</v>
      </c>
      <c r="S216">
        <f t="shared" si="32"/>
        <v>0</v>
      </c>
      <c r="T216">
        <f t="shared" si="33"/>
        <v>0</v>
      </c>
      <c r="U216">
        <f t="shared" si="34"/>
        <v>0.23270133963446196</v>
      </c>
      <c r="V216">
        <f t="shared" si="35"/>
        <v>0.7837289810570558</v>
      </c>
      <c r="W216" cm="1">
        <f t="array" ref="W216">INDEX(M216:S216,1+$W$3*6)</f>
        <v>0</v>
      </c>
      <c r="X216" cm="1">
        <f t="array" ref="X216">INDEX(N216:T216,1+$W$3*6)</f>
        <v>0</v>
      </c>
      <c r="Y216" cm="1">
        <f t="array" ref="Y216">INDEX(O216:U216,1+$W$3*6)</f>
        <v>0.23270133963446196</v>
      </c>
      <c r="Z216" cm="1">
        <f t="array" ref="Z216">INDEX(P216:V216,1+$W$3*6)</f>
        <v>0.7837289810570558</v>
      </c>
    </row>
    <row r="217" spans="2:26" x14ac:dyDescent="0.2">
      <c r="B217" s="8">
        <v>214</v>
      </c>
      <c r="C217" s="14">
        <v>0</v>
      </c>
      <c r="D217" s="14">
        <v>0.28684447742385999</v>
      </c>
      <c r="E217" s="14">
        <v>-0.56262692321979091</v>
      </c>
      <c r="F217" s="14">
        <v>-1120</v>
      </c>
      <c r="G217" s="14">
        <v>0.16054903633731912</v>
      </c>
      <c r="H217" s="14">
        <v>0.3786065631348623</v>
      </c>
      <c r="I217" s="14">
        <v>0.32347850586449656</v>
      </c>
      <c r="J217" s="10">
        <v>0.23645441966897549</v>
      </c>
      <c r="L217">
        <f>IF(G217&lt;SQRT('Monte Carlo Integration'!$D$11),0,1)</f>
        <v>0</v>
      </c>
      <c r="M217">
        <f t="shared" si="27"/>
        <v>0.32347850586449656</v>
      </c>
      <c r="N217">
        <f t="shared" si="28"/>
        <v>0.23645441966897549</v>
      </c>
      <c r="O217">
        <f t="shared" si="29"/>
        <v>0</v>
      </c>
      <c r="P217">
        <f t="shared" si="30"/>
        <v>0</v>
      </c>
      <c r="R217">
        <f t="shared" si="31"/>
        <v>0</v>
      </c>
      <c r="S217">
        <f t="shared" si="32"/>
        <v>0.32347850586449656</v>
      </c>
      <c r="T217">
        <f t="shared" si="33"/>
        <v>0.23645441966897549</v>
      </c>
      <c r="U217">
        <f t="shared" si="34"/>
        <v>0</v>
      </c>
      <c r="V217">
        <f t="shared" si="35"/>
        <v>0</v>
      </c>
      <c r="W217" cm="1">
        <f t="array" ref="W217">INDEX(M217:S217,1+$W$3*6)</f>
        <v>0.32347850586449656</v>
      </c>
      <c r="X217" cm="1">
        <f t="array" ref="X217">INDEX(N217:T217,1+$W$3*6)</f>
        <v>0.23645441966897549</v>
      </c>
      <c r="Y217" cm="1">
        <f t="array" ref="Y217">INDEX(O217:U217,1+$W$3*6)</f>
        <v>0</v>
      </c>
      <c r="Z217" cm="1">
        <f t="array" ref="Z217">INDEX(P217:V217,1+$W$3*6)</f>
        <v>0</v>
      </c>
    </row>
    <row r="218" spans="2:26" x14ac:dyDescent="0.2">
      <c r="B218" s="8">
        <v>215</v>
      </c>
      <c r="C218" s="14">
        <v>0</v>
      </c>
      <c r="D218" s="14">
        <v>0.85301294706436481</v>
      </c>
      <c r="E218" s="14">
        <v>1.0494433705675557</v>
      </c>
      <c r="F218" s="14">
        <v>3000</v>
      </c>
      <c r="G218" s="14">
        <v>0.27664626750808097</v>
      </c>
      <c r="H218" s="14">
        <v>0.36985275547487467</v>
      </c>
      <c r="I218" s="14">
        <v>0.38913179649465335</v>
      </c>
      <c r="J218" s="10">
        <v>0.3538682134141532</v>
      </c>
      <c r="L218">
        <f>IF(G218&lt;SQRT('Monte Carlo Integration'!$D$11),0,1)</f>
        <v>0</v>
      </c>
      <c r="M218">
        <f t="shared" si="27"/>
        <v>0.38913179649465335</v>
      </c>
      <c r="N218">
        <f t="shared" si="28"/>
        <v>0.3538682134141532</v>
      </c>
      <c r="O218">
        <f t="shared" si="29"/>
        <v>0</v>
      </c>
      <c r="P218">
        <f t="shared" si="30"/>
        <v>0</v>
      </c>
      <c r="R218">
        <f t="shared" si="31"/>
        <v>0</v>
      </c>
      <c r="S218">
        <f t="shared" si="32"/>
        <v>0.38913179649465335</v>
      </c>
      <c r="T218">
        <f t="shared" si="33"/>
        <v>0.3538682134141532</v>
      </c>
      <c r="U218">
        <f t="shared" si="34"/>
        <v>0</v>
      </c>
      <c r="V218">
        <f t="shared" si="35"/>
        <v>0</v>
      </c>
      <c r="W218" cm="1">
        <f t="array" ref="W218">INDEX(M218:S218,1+$W$3*6)</f>
        <v>0.38913179649465335</v>
      </c>
      <c r="X218" cm="1">
        <f t="array" ref="X218">INDEX(N218:T218,1+$W$3*6)</f>
        <v>0.3538682134141532</v>
      </c>
      <c r="Y218" cm="1">
        <f t="array" ref="Y218">INDEX(O218:U218,1+$W$3*6)</f>
        <v>0</v>
      </c>
      <c r="Z218" cm="1">
        <f t="array" ref="Z218">INDEX(P218:V218,1+$W$3*6)</f>
        <v>0</v>
      </c>
    </row>
    <row r="219" spans="2:26" x14ac:dyDescent="0.2">
      <c r="B219" s="8">
        <v>216</v>
      </c>
      <c r="C219" s="14">
        <v>0</v>
      </c>
      <c r="D219" s="14">
        <v>0.68148021175595008</v>
      </c>
      <c r="E219" s="14">
        <v>0.47184199050614839</v>
      </c>
      <c r="F219" s="14">
        <v>2000</v>
      </c>
      <c r="G219" s="14">
        <v>0.58514704374816628</v>
      </c>
      <c r="H219" s="14">
        <v>0.33244435287984758</v>
      </c>
      <c r="I219" s="14">
        <v>0.60389446006337855</v>
      </c>
      <c r="J219" s="10">
        <v>0.46953011069890582</v>
      </c>
      <c r="L219">
        <f>IF(G219&lt;SQRT('Monte Carlo Integration'!$D$11),0,1)</f>
        <v>0</v>
      </c>
      <c r="M219">
        <f t="shared" si="27"/>
        <v>0.60389446006337855</v>
      </c>
      <c r="N219">
        <f t="shared" si="28"/>
        <v>0.46953011069890582</v>
      </c>
      <c r="O219">
        <f t="shared" si="29"/>
        <v>0</v>
      </c>
      <c r="P219">
        <f t="shared" si="30"/>
        <v>0</v>
      </c>
      <c r="R219">
        <f t="shared" si="31"/>
        <v>1</v>
      </c>
      <c r="S219">
        <f t="shared" si="32"/>
        <v>0</v>
      </c>
      <c r="T219">
        <f t="shared" si="33"/>
        <v>0</v>
      </c>
      <c r="U219">
        <f t="shared" si="34"/>
        <v>0.60389446006337855</v>
      </c>
      <c r="V219">
        <f t="shared" si="35"/>
        <v>0.46953011069890582</v>
      </c>
      <c r="W219" cm="1">
        <f t="array" ref="W219">INDEX(M219:S219,1+$W$3*6)</f>
        <v>0</v>
      </c>
      <c r="X219" cm="1">
        <f t="array" ref="X219">INDEX(N219:T219,1+$W$3*6)</f>
        <v>0</v>
      </c>
      <c r="Y219" cm="1">
        <f t="array" ref="Y219">INDEX(O219:U219,1+$W$3*6)</f>
        <v>0.60389446006337855</v>
      </c>
      <c r="Z219" cm="1">
        <f t="array" ref="Z219">INDEX(P219:V219,1+$W$3*6)</f>
        <v>0.46953011069890582</v>
      </c>
    </row>
    <row r="220" spans="2:26" x14ac:dyDescent="0.2">
      <c r="B220" s="8">
        <v>217</v>
      </c>
      <c r="C220" s="14">
        <v>0</v>
      </c>
      <c r="D220" s="14">
        <v>0.80564716239722778</v>
      </c>
      <c r="E220" s="14">
        <v>0.86196700434648676</v>
      </c>
      <c r="F220" s="14">
        <v>2000</v>
      </c>
      <c r="G220" s="14">
        <v>0.23116115701452597</v>
      </c>
      <c r="H220" s="14">
        <v>0.36840782179320158</v>
      </c>
      <c r="I220" s="14">
        <v>0.39906443045431023</v>
      </c>
      <c r="J220" s="10">
        <v>0.26815804548941463</v>
      </c>
      <c r="L220">
        <f>IF(G220&lt;SQRT('Monte Carlo Integration'!$D$11),0,1)</f>
        <v>0</v>
      </c>
      <c r="M220">
        <f t="shared" si="27"/>
        <v>0.39906443045431023</v>
      </c>
      <c r="N220">
        <f t="shared" si="28"/>
        <v>0.26815804548941463</v>
      </c>
      <c r="O220">
        <f t="shared" si="29"/>
        <v>0</v>
      </c>
      <c r="P220">
        <f t="shared" si="30"/>
        <v>0</v>
      </c>
      <c r="R220">
        <f t="shared" si="31"/>
        <v>0</v>
      </c>
      <c r="S220">
        <f t="shared" si="32"/>
        <v>0.39906443045431023</v>
      </c>
      <c r="T220">
        <f t="shared" si="33"/>
        <v>0.26815804548941463</v>
      </c>
      <c r="U220">
        <f t="shared" si="34"/>
        <v>0</v>
      </c>
      <c r="V220">
        <f t="shared" si="35"/>
        <v>0</v>
      </c>
      <c r="W220" cm="1">
        <f t="array" ref="W220">INDEX(M220:S220,1+$W$3*6)</f>
        <v>0.39906443045431023</v>
      </c>
      <c r="X220" cm="1">
        <f t="array" ref="X220">INDEX(N220:T220,1+$W$3*6)</f>
        <v>0.26815804548941463</v>
      </c>
      <c r="Y220" cm="1">
        <f t="array" ref="Y220">INDEX(O220:U220,1+$W$3*6)</f>
        <v>0</v>
      </c>
      <c r="Z220" cm="1">
        <f t="array" ref="Z220">INDEX(P220:V220,1+$W$3*6)</f>
        <v>0</v>
      </c>
    </row>
    <row r="221" spans="2:26" x14ac:dyDescent="0.2">
      <c r="B221" s="8">
        <v>218</v>
      </c>
      <c r="C221" s="14">
        <v>0</v>
      </c>
      <c r="D221" s="14">
        <v>0.6429495965796288</v>
      </c>
      <c r="E221" s="14">
        <v>0.3663541783830444</v>
      </c>
      <c r="F221" s="14">
        <v>1000</v>
      </c>
      <c r="G221" s="14">
        <v>1.094984416787786</v>
      </c>
      <c r="H221" s="14">
        <v>0.31154349572031004</v>
      </c>
      <c r="I221" s="14">
        <v>0.70324644921498669</v>
      </c>
      <c r="J221" s="10">
        <v>0.77487344028189475</v>
      </c>
      <c r="L221">
        <f>IF(G221&lt;SQRT('Monte Carlo Integration'!$D$11),0,1)</f>
        <v>1</v>
      </c>
      <c r="M221">
        <f t="shared" si="27"/>
        <v>0</v>
      </c>
      <c r="N221">
        <f t="shared" si="28"/>
        <v>0</v>
      </c>
      <c r="O221">
        <f t="shared" si="29"/>
        <v>0.70324644921498669</v>
      </c>
      <c r="P221">
        <f t="shared" si="30"/>
        <v>0.77487344028189475</v>
      </c>
      <c r="R221">
        <f t="shared" si="31"/>
        <v>1</v>
      </c>
      <c r="S221">
        <f t="shared" si="32"/>
        <v>0</v>
      </c>
      <c r="T221">
        <f t="shared" si="33"/>
        <v>0</v>
      </c>
      <c r="U221">
        <f t="shared" si="34"/>
        <v>0.70324644921498669</v>
      </c>
      <c r="V221">
        <f t="shared" si="35"/>
        <v>0.77487344028189475</v>
      </c>
      <c r="W221" cm="1">
        <f t="array" ref="W221">INDEX(M221:S221,1+$W$3*6)</f>
        <v>0</v>
      </c>
      <c r="X221" cm="1">
        <f t="array" ref="X221">INDEX(N221:T221,1+$W$3*6)</f>
        <v>0</v>
      </c>
      <c r="Y221" cm="1">
        <f t="array" ref="Y221">INDEX(O221:U221,1+$W$3*6)</f>
        <v>0.70324644921498669</v>
      </c>
      <c r="Z221" cm="1">
        <f t="array" ref="Z221">INDEX(P221:V221,1+$W$3*6)</f>
        <v>0.77487344028189475</v>
      </c>
    </row>
    <row r="222" spans="2:26" x14ac:dyDescent="0.2">
      <c r="B222" s="8">
        <v>219</v>
      </c>
      <c r="C222" s="14">
        <v>0</v>
      </c>
      <c r="D222" s="14">
        <v>0.39350985218468582</v>
      </c>
      <c r="E222" s="14">
        <v>-0.27018269605553469</v>
      </c>
      <c r="F222" s="14">
        <v>0</v>
      </c>
      <c r="G222" s="14">
        <v>0.10399411108934883</v>
      </c>
      <c r="H222" s="14">
        <v>0.39060956077978071</v>
      </c>
      <c r="I222" s="14">
        <v>0.20546654458412275</v>
      </c>
      <c r="J222" s="10">
        <v>0.24855102121296851</v>
      </c>
      <c r="L222">
        <f>IF(G222&lt;SQRT('Monte Carlo Integration'!$D$11),0,1)</f>
        <v>0</v>
      </c>
      <c r="M222">
        <f t="shared" si="27"/>
        <v>0.20546654458412275</v>
      </c>
      <c r="N222">
        <f t="shared" si="28"/>
        <v>0.24855102121296851</v>
      </c>
      <c r="O222">
        <f t="shared" si="29"/>
        <v>0</v>
      </c>
      <c r="P222">
        <f t="shared" si="30"/>
        <v>0</v>
      </c>
      <c r="R222">
        <f t="shared" si="31"/>
        <v>0</v>
      </c>
      <c r="S222">
        <f t="shared" si="32"/>
        <v>0.20546654458412275</v>
      </c>
      <c r="T222">
        <f t="shared" si="33"/>
        <v>0.24855102121296851</v>
      </c>
      <c r="U222">
        <f t="shared" si="34"/>
        <v>0</v>
      </c>
      <c r="V222">
        <f t="shared" si="35"/>
        <v>0</v>
      </c>
      <c r="W222" cm="1">
        <f t="array" ref="W222">INDEX(M222:S222,1+$W$3*6)</f>
        <v>0.20546654458412275</v>
      </c>
      <c r="X222" cm="1">
        <f t="array" ref="X222">INDEX(N222:T222,1+$W$3*6)</f>
        <v>0.24855102121296851</v>
      </c>
      <c r="Y222" cm="1">
        <f t="array" ref="Y222">INDEX(O222:U222,1+$W$3*6)</f>
        <v>0</v>
      </c>
      <c r="Z222" cm="1">
        <f t="array" ref="Z222">INDEX(P222:V222,1+$W$3*6)</f>
        <v>0</v>
      </c>
    </row>
    <row r="223" spans="2:26" x14ac:dyDescent="0.2">
      <c r="B223" s="8">
        <v>220</v>
      </c>
      <c r="C223" s="14">
        <v>0</v>
      </c>
      <c r="D223" s="14">
        <v>0.85345899376713619</v>
      </c>
      <c r="E223" s="14">
        <v>1.0513845420331116</v>
      </c>
      <c r="F223" s="14">
        <v>3000</v>
      </c>
      <c r="G223" s="14">
        <v>0.18237055442055683</v>
      </c>
      <c r="H223" s="14">
        <v>0.39132252349656782</v>
      </c>
      <c r="I223" s="14">
        <v>0.19639072040859179</v>
      </c>
      <c r="J223" s="10">
        <v>0.37921133864634265</v>
      </c>
      <c r="L223">
        <f>IF(G223&lt;SQRT('Monte Carlo Integration'!$D$11),0,1)</f>
        <v>0</v>
      </c>
      <c r="M223">
        <f t="shared" si="27"/>
        <v>0.19639072040859179</v>
      </c>
      <c r="N223">
        <f t="shared" si="28"/>
        <v>0.37921133864634265</v>
      </c>
      <c r="O223">
        <f t="shared" si="29"/>
        <v>0</v>
      </c>
      <c r="P223">
        <f t="shared" si="30"/>
        <v>0</v>
      </c>
      <c r="R223">
        <f t="shared" si="31"/>
        <v>0</v>
      </c>
      <c r="S223">
        <f t="shared" si="32"/>
        <v>0.19639072040859179</v>
      </c>
      <c r="T223">
        <f t="shared" si="33"/>
        <v>0.37921133864634265</v>
      </c>
      <c r="U223">
        <f t="shared" si="34"/>
        <v>0</v>
      </c>
      <c r="V223">
        <f t="shared" si="35"/>
        <v>0</v>
      </c>
      <c r="W223" cm="1">
        <f t="array" ref="W223">INDEX(M223:S223,1+$W$3*6)</f>
        <v>0.19639072040859179</v>
      </c>
      <c r="X223" cm="1">
        <f t="array" ref="X223">INDEX(N223:T223,1+$W$3*6)</f>
        <v>0.37921133864634265</v>
      </c>
      <c r="Y223" cm="1">
        <f t="array" ref="Y223">INDEX(O223:U223,1+$W$3*6)</f>
        <v>0</v>
      </c>
      <c r="Z223" cm="1">
        <f t="array" ref="Z223">INDEX(P223:V223,1+$W$3*6)</f>
        <v>0</v>
      </c>
    </row>
    <row r="224" spans="2:26" x14ac:dyDescent="0.2">
      <c r="B224" s="8">
        <v>221</v>
      </c>
      <c r="C224" s="14">
        <v>0</v>
      </c>
      <c r="D224" s="14">
        <v>6.7930503314328613E-3</v>
      </c>
      <c r="E224" s="14">
        <v>-2.4680245364677083</v>
      </c>
      <c r="F224" s="14">
        <v>-2240</v>
      </c>
      <c r="G224" s="14">
        <v>0.59178834397066726</v>
      </c>
      <c r="H224" s="14">
        <v>0.3008424820196085</v>
      </c>
      <c r="I224" s="14">
        <v>0.75130544195478099</v>
      </c>
      <c r="J224" s="10">
        <v>0.16531326885582565</v>
      </c>
      <c r="L224">
        <f>IF(G224&lt;SQRT('Monte Carlo Integration'!$D$11),0,1)</f>
        <v>0</v>
      </c>
      <c r="M224">
        <f t="shared" si="27"/>
        <v>0.75130544195478099</v>
      </c>
      <c r="N224">
        <f t="shared" si="28"/>
        <v>0.16531326885582565</v>
      </c>
      <c r="O224">
        <f t="shared" si="29"/>
        <v>0</v>
      </c>
      <c r="P224">
        <f t="shared" si="30"/>
        <v>0</v>
      </c>
      <c r="R224">
        <f t="shared" si="31"/>
        <v>0</v>
      </c>
      <c r="S224">
        <f t="shared" si="32"/>
        <v>0.75130544195478099</v>
      </c>
      <c r="T224">
        <f t="shared" si="33"/>
        <v>0.16531326885582565</v>
      </c>
      <c r="U224">
        <f t="shared" si="34"/>
        <v>0</v>
      </c>
      <c r="V224">
        <f t="shared" si="35"/>
        <v>0</v>
      </c>
      <c r="W224" cm="1">
        <f t="array" ref="W224">INDEX(M224:S224,1+$W$3*6)</f>
        <v>0.75130544195478099</v>
      </c>
      <c r="X224" cm="1">
        <f t="array" ref="X224">INDEX(N224:T224,1+$W$3*6)</f>
        <v>0.16531326885582565</v>
      </c>
      <c r="Y224" cm="1">
        <f t="array" ref="Y224">INDEX(O224:U224,1+$W$3*6)</f>
        <v>0</v>
      </c>
      <c r="Z224" cm="1">
        <f t="array" ref="Z224">INDEX(P224:V224,1+$W$3*6)</f>
        <v>0</v>
      </c>
    </row>
    <row r="225" spans="2:26" x14ac:dyDescent="0.2">
      <c r="B225" s="8">
        <v>222</v>
      </c>
      <c r="C225" s="14">
        <v>0</v>
      </c>
      <c r="D225" s="14">
        <v>0.65594160144959646</v>
      </c>
      <c r="E225" s="14">
        <v>0.40141202552156807</v>
      </c>
      <c r="F225" s="14">
        <v>1000</v>
      </c>
      <c r="G225" s="14">
        <v>0.1666342381864433</v>
      </c>
      <c r="H225" s="14">
        <v>0.36820302025408952</v>
      </c>
      <c r="I225" s="14">
        <v>0.40045542637838771</v>
      </c>
      <c r="J225" s="10">
        <v>7.918137199207273E-2</v>
      </c>
      <c r="L225">
        <f>IF(G225&lt;SQRT('Monte Carlo Integration'!$D$11),0,1)</f>
        <v>0</v>
      </c>
      <c r="M225">
        <f t="shared" si="27"/>
        <v>0.40045542637838771</v>
      </c>
      <c r="N225">
        <f t="shared" si="28"/>
        <v>7.918137199207273E-2</v>
      </c>
      <c r="O225">
        <f t="shared" si="29"/>
        <v>0</v>
      </c>
      <c r="P225">
        <f t="shared" si="30"/>
        <v>0</v>
      </c>
      <c r="R225">
        <f t="shared" si="31"/>
        <v>0</v>
      </c>
      <c r="S225">
        <f t="shared" si="32"/>
        <v>0.40045542637838771</v>
      </c>
      <c r="T225">
        <f t="shared" si="33"/>
        <v>7.918137199207273E-2</v>
      </c>
      <c r="U225">
        <f t="shared" si="34"/>
        <v>0</v>
      </c>
      <c r="V225">
        <f t="shared" si="35"/>
        <v>0</v>
      </c>
      <c r="W225" cm="1">
        <f t="array" ref="W225">INDEX(M225:S225,1+$W$3*6)</f>
        <v>0.40045542637838771</v>
      </c>
      <c r="X225" cm="1">
        <f t="array" ref="X225">INDEX(N225:T225,1+$W$3*6)</f>
        <v>7.918137199207273E-2</v>
      </c>
      <c r="Y225" cm="1">
        <f t="array" ref="Y225">INDEX(O225:U225,1+$W$3*6)</f>
        <v>0</v>
      </c>
      <c r="Z225" cm="1">
        <f t="array" ref="Z225">INDEX(P225:V225,1+$W$3*6)</f>
        <v>0</v>
      </c>
    </row>
    <row r="226" spans="2:26" x14ac:dyDescent="0.2">
      <c r="B226" s="8">
        <v>223</v>
      </c>
      <c r="C226" s="14">
        <v>0</v>
      </c>
      <c r="D226" s="14">
        <v>0.5750783984898955</v>
      </c>
      <c r="E226" s="14">
        <v>0.18931849181283289</v>
      </c>
      <c r="F226" s="14">
        <v>1000</v>
      </c>
      <c r="G226" s="14">
        <v>1.2383032983939604</v>
      </c>
      <c r="H226" s="14">
        <v>0.24691871334467302</v>
      </c>
      <c r="I226" s="14">
        <v>0.97954842563697531</v>
      </c>
      <c r="J226" s="10">
        <v>0.52800395853258852</v>
      </c>
      <c r="L226">
        <f>IF(G226&lt;SQRT('Monte Carlo Integration'!$D$11),0,1)</f>
        <v>1</v>
      </c>
      <c r="M226">
        <f t="shared" si="27"/>
        <v>0</v>
      </c>
      <c r="N226">
        <f t="shared" si="28"/>
        <v>0</v>
      </c>
      <c r="O226">
        <f t="shared" si="29"/>
        <v>0.97954842563697531</v>
      </c>
      <c r="P226">
        <f t="shared" si="30"/>
        <v>0.52800395853258852</v>
      </c>
      <c r="R226">
        <f t="shared" si="31"/>
        <v>1</v>
      </c>
      <c r="S226">
        <f t="shared" si="32"/>
        <v>0</v>
      </c>
      <c r="T226">
        <f t="shared" si="33"/>
        <v>0</v>
      </c>
      <c r="U226">
        <f t="shared" si="34"/>
        <v>0.97954842563697531</v>
      </c>
      <c r="V226">
        <f t="shared" si="35"/>
        <v>0.52800395853258852</v>
      </c>
      <c r="W226" cm="1">
        <f t="array" ref="W226">INDEX(M226:S226,1+$W$3*6)</f>
        <v>0</v>
      </c>
      <c r="X226" cm="1">
        <f t="array" ref="X226">INDEX(N226:T226,1+$W$3*6)</f>
        <v>0</v>
      </c>
      <c r="Y226" cm="1">
        <f t="array" ref="Y226">INDEX(O226:U226,1+$W$3*6)</f>
        <v>0.97954842563697531</v>
      </c>
      <c r="Z226" cm="1">
        <f t="array" ref="Z226">INDEX(P226:V226,1+$W$3*6)</f>
        <v>0.52800395853258852</v>
      </c>
    </row>
    <row r="227" spans="2:26" x14ac:dyDescent="0.2">
      <c r="B227" s="8">
        <v>224</v>
      </c>
      <c r="C227" s="14">
        <v>0</v>
      </c>
      <c r="D227" s="14">
        <v>3.4668636757260486E-2</v>
      </c>
      <c r="E227" s="14">
        <v>-1.8162158118111782</v>
      </c>
      <c r="F227" s="14">
        <v>-2240</v>
      </c>
      <c r="G227" s="14">
        <v>0.55803555733217081</v>
      </c>
      <c r="H227" s="14">
        <v>0.36751640467527424</v>
      </c>
      <c r="I227" s="14">
        <v>0.40508959391391353</v>
      </c>
      <c r="J227" s="10">
        <v>0.62764478667063861</v>
      </c>
      <c r="L227">
        <f>IF(G227&lt;SQRT('Monte Carlo Integration'!$D$11),0,1)</f>
        <v>0</v>
      </c>
      <c r="M227">
        <f t="shared" si="27"/>
        <v>0.40508959391391353</v>
      </c>
      <c r="N227">
        <f t="shared" si="28"/>
        <v>0.62764478667063861</v>
      </c>
      <c r="O227">
        <f t="shared" si="29"/>
        <v>0</v>
      </c>
      <c r="P227">
        <f t="shared" si="30"/>
        <v>0</v>
      </c>
      <c r="R227">
        <f t="shared" si="31"/>
        <v>1</v>
      </c>
      <c r="S227">
        <f t="shared" si="32"/>
        <v>0</v>
      </c>
      <c r="T227">
        <f t="shared" si="33"/>
        <v>0</v>
      </c>
      <c r="U227">
        <f t="shared" si="34"/>
        <v>0.40508959391391353</v>
      </c>
      <c r="V227">
        <f t="shared" si="35"/>
        <v>0.62764478667063861</v>
      </c>
      <c r="W227" cm="1">
        <f t="array" ref="W227">INDEX(M227:S227,1+$W$3*6)</f>
        <v>0</v>
      </c>
      <c r="X227" cm="1">
        <f t="array" ref="X227">INDEX(N227:T227,1+$W$3*6)</f>
        <v>0</v>
      </c>
      <c r="Y227" cm="1">
        <f t="array" ref="Y227">INDEX(O227:U227,1+$W$3*6)</f>
        <v>0.40508959391391353</v>
      </c>
      <c r="Z227" cm="1">
        <f t="array" ref="Z227">INDEX(P227:V227,1+$W$3*6)</f>
        <v>0.62764478667063861</v>
      </c>
    </row>
    <row r="228" spans="2:26" x14ac:dyDescent="0.2">
      <c r="B228" s="8">
        <v>225</v>
      </c>
      <c r="C228" s="14">
        <v>0</v>
      </c>
      <c r="D228" s="14">
        <v>0.80831995527647438</v>
      </c>
      <c r="E228" s="14">
        <v>0.87172193763313044</v>
      </c>
      <c r="F228" s="14">
        <v>2000</v>
      </c>
      <c r="G228" s="14">
        <v>0.83595974078339519</v>
      </c>
      <c r="H228" s="14">
        <v>0.2819519372722209</v>
      </c>
      <c r="I228" s="14">
        <v>0.83316279870139565</v>
      </c>
      <c r="J228" s="10">
        <v>0.37656273268003143</v>
      </c>
      <c r="L228">
        <f>IF(G228&lt;SQRT('Monte Carlo Integration'!$D$11),0,1)</f>
        <v>0</v>
      </c>
      <c r="M228">
        <f t="shared" si="27"/>
        <v>0.83316279870139565</v>
      </c>
      <c r="N228">
        <f t="shared" si="28"/>
        <v>0.37656273268003143</v>
      </c>
      <c r="O228">
        <f t="shared" si="29"/>
        <v>0</v>
      </c>
      <c r="P228">
        <f t="shared" si="30"/>
        <v>0</v>
      </c>
      <c r="R228">
        <f t="shared" si="31"/>
        <v>1</v>
      </c>
      <c r="S228">
        <f t="shared" si="32"/>
        <v>0</v>
      </c>
      <c r="T228">
        <f t="shared" si="33"/>
        <v>0</v>
      </c>
      <c r="U228">
        <f t="shared" si="34"/>
        <v>0.83316279870139565</v>
      </c>
      <c r="V228">
        <f t="shared" si="35"/>
        <v>0.37656273268003143</v>
      </c>
      <c r="W228" cm="1">
        <f t="array" ref="W228">INDEX(M228:S228,1+$W$3*6)</f>
        <v>0</v>
      </c>
      <c r="X228" cm="1">
        <f t="array" ref="X228">INDEX(N228:T228,1+$W$3*6)</f>
        <v>0</v>
      </c>
      <c r="Y228" cm="1">
        <f t="array" ref="Y228">INDEX(O228:U228,1+$W$3*6)</f>
        <v>0.83316279870139565</v>
      </c>
      <c r="Z228" cm="1">
        <f t="array" ref="Z228">INDEX(P228:V228,1+$W$3*6)</f>
        <v>0.37656273268003143</v>
      </c>
    </row>
    <row r="229" spans="2:26" x14ac:dyDescent="0.2">
      <c r="B229" s="8">
        <v>226</v>
      </c>
      <c r="C229" s="14">
        <v>0</v>
      </c>
      <c r="D229" s="14">
        <v>0.69216341860227448</v>
      </c>
      <c r="E229" s="14">
        <v>0.50199197952690766</v>
      </c>
      <c r="F229" s="14">
        <v>2000</v>
      </c>
      <c r="G229" s="14">
        <v>0.65551574131039891</v>
      </c>
      <c r="H229" s="14">
        <v>0.38760659184535201</v>
      </c>
      <c r="I229" s="14">
        <v>0.24010772199374983</v>
      </c>
      <c r="J229" s="10">
        <v>0.77321667283457551</v>
      </c>
      <c r="L229">
        <f>IF(G229&lt;SQRT('Monte Carlo Integration'!$D$11),0,1)</f>
        <v>0</v>
      </c>
      <c r="M229">
        <f t="shared" si="27"/>
        <v>0.24010772199374983</v>
      </c>
      <c r="N229">
        <f t="shared" si="28"/>
        <v>0.77321667283457551</v>
      </c>
      <c r="O229">
        <f t="shared" si="29"/>
        <v>0</v>
      </c>
      <c r="P229">
        <f t="shared" si="30"/>
        <v>0</v>
      </c>
      <c r="R229">
        <f t="shared" si="31"/>
        <v>1</v>
      </c>
      <c r="S229">
        <f t="shared" si="32"/>
        <v>0</v>
      </c>
      <c r="T229">
        <f t="shared" si="33"/>
        <v>0</v>
      </c>
      <c r="U229">
        <f t="shared" si="34"/>
        <v>0.24010772199374983</v>
      </c>
      <c r="V229">
        <f t="shared" si="35"/>
        <v>0.77321667283457551</v>
      </c>
      <c r="W229" cm="1">
        <f t="array" ref="W229">INDEX(M229:S229,1+$W$3*6)</f>
        <v>0</v>
      </c>
      <c r="X229" cm="1">
        <f t="array" ref="X229">INDEX(N229:T229,1+$W$3*6)</f>
        <v>0</v>
      </c>
      <c r="Y229" cm="1">
        <f t="array" ref="Y229">INDEX(O229:U229,1+$W$3*6)</f>
        <v>0.24010772199374983</v>
      </c>
      <c r="Z229" cm="1">
        <f t="array" ref="Z229">INDEX(P229:V229,1+$W$3*6)</f>
        <v>0.77321667283457551</v>
      </c>
    </row>
    <row r="230" spans="2:26" x14ac:dyDescent="0.2">
      <c r="B230" s="8">
        <v>227</v>
      </c>
      <c r="C230" s="14">
        <v>0</v>
      </c>
      <c r="D230" s="14">
        <v>0.4823300912893983</v>
      </c>
      <c r="E230" s="14">
        <v>-4.4306384500171825E-2</v>
      </c>
      <c r="F230" s="14">
        <v>0</v>
      </c>
      <c r="G230" s="14">
        <v>7.0302024982675723E-2</v>
      </c>
      <c r="H230" s="14">
        <v>0.38616884406780444</v>
      </c>
      <c r="I230" s="14">
        <v>0.25511586421873228</v>
      </c>
      <c r="J230" s="10">
        <v>7.2235177071874573E-2</v>
      </c>
      <c r="L230">
        <f>IF(G230&lt;SQRT('Monte Carlo Integration'!$D$11),0,1)</f>
        <v>0</v>
      </c>
      <c r="M230">
        <f t="shared" si="27"/>
        <v>0.25511586421873228</v>
      </c>
      <c r="N230">
        <f t="shared" si="28"/>
        <v>7.2235177071874573E-2</v>
      </c>
      <c r="O230">
        <f t="shared" si="29"/>
        <v>0</v>
      </c>
      <c r="P230">
        <f t="shared" si="30"/>
        <v>0</v>
      </c>
      <c r="R230">
        <f t="shared" si="31"/>
        <v>0</v>
      </c>
      <c r="S230">
        <f t="shared" si="32"/>
        <v>0.25511586421873228</v>
      </c>
      <c r="T230">
        <f t="shared" si="33"/>
        <v>7.2235177071874573E-2</v>
      </c>
      <c r="U230">
        <f t="shared" si="34"/>
        <v>0</v>
      </c>
      <c r="V230">
        <f t="shared" si="35"/>
        <v>0</v>
      </c>
      <c r="W230" cm="1">
        <f t="array" ref="W230">INDEX(M230:S230,1+$W$3*6)</f>
        <v>0.25511586421873228</v>
      </c>
      <c r="X230" cm="1">
        <f t="array" ref="X230">INDEX(N230:T230,1+$W$3*6)</f>
        <v>7.2235177071874573E-2</v>
      </c>
      <c r="Y230" cm="1">
        <f t="array" ref="Y230">INDEX(O230:U230,1+$W$3*6)</f>
        <v>0</v>
      </c>
      <c r="Z230" cm="1">
        <f t="array" ref="Z230">INDEX(P230:V230,1+$W$3*6)</f>
        <v>0</v>
      </c>
    </row>
    <row r="231" spans="2:26" x14ac:dyDescent="0.2">
      <c r="B231" s="8">
        <v>228</v>
      </c>
      <c r="C231" s="14">
        <v>0</v>
      </c>
      <c r="D231" s="14">
        <v>0.57319814156424165</v>
      </c>
      <c r="E231" s="14">
        <v>0.18452232265288926</v>
      </c>
      <c r="F231" s="14">
        <v>1000</v>
      </c>
      <c r="G231" s="14">
        <v>0.39166338121715277</v>
      </c>
      <c r="H231" s="14">
        <v>0.3302124070362934</v>
      </c>
      <c r="I231" s="14">
        <v>0.61494819406184753</v>
      </c>
      <c r="J231" s="10">
        <v>0.11619853629553623</v>
      </c>
      <c r="L231">
        <f>IF(G231&lt;SQRT('Monte Carlo Integration'!$D$11),0,1)</f>
        <v>0</v>
      </c>
      <c r="M231">
        <f t="shared" si="27"/>
        <v>0.61494819406184753</v>
      </c>
      <c r="N231">
        <f t="shared" si="28"/>
        <v>0.11619853629553623</v>
      </c>
      <c r="O231">
        <f t="shared" si="29"/>
        <v>0</v>
      </c>
      <c r="P231">
        <f t="shared" si="30"/>
        <v>0</v>
      </c>
      <c r="R231">
        <f t="shared" si="31"/>
        <v>0</v>
      </c>
      <c r="S231">
        <f t="shared" si="32"/>
        <v>0.61494819406184753</v>
      </c>
      <c r="T231">
        <f t="shared" si="33"/>
        <v>0.11619853629553623</v>
      </c>
      <c r="U231">
        <f t="shared" si="34"/>
        <v>0</v>
      </c>
      <c r="V231">
        <f t="shared" si="35"/>
        <v>0</v>
      </c>
      <c r="W231" cm="1">
        <f t="array" ref="W231">INDEX(M231:S231,1+$W$3*6)</f>
        <v>0.61494819406184753</v>
      </c>
      <c r="X231" cm="1">
        <f t="array" ref="X231">INDEX(N231:T231,1+$W$3*6)</f>
        <v>0.11619853629553623</v>
      </c>
      <c r="Y231" cm="1">
        <f t="array" ref="Y231">INDEX(O231:U231,1+$W$3*6)</f>
        <v>0</v>
      </c>
      <c r="Z231" cm="1">
        <f t="array" ref="Z231">INDEX(P231:V231,1+$W$3*6)</f>
        <v>0</v>
      </c>
    </row>
    <row r="232" spans="2:26" x14ac:dyDescent="0.2">
      <c r="B232" s="8">
        <v>229</v>
      </c>
      <c r="C232" s="14">
        <v>0</v>
      </c>
      <c r="D232" s="14">
        <v>0.99369170632850923</v>
      </c>
      <c r="E232" s="14">
        <v>2.4944123739719815</v>
      </c>
      <c r="F232" s="14">
        <v>3000</v>
      </c>
      <c r="G232" s="14">
        <v>1.2623910062653971</v>
      </c>
      <c r="H232" s="14">
        <v>0.29302156842184096</v>
      </c>
      <c r="I232" s="14">
        <v>0.78558325734249468</v>
      </c>
      <c r="J232" s="10">
        <v>0.80327451848577458</v>
      </c>
      <c r="L232">
        <f>IF(G232&lt;SQRT('Monte Carlo Integration'!$D$11),0,1)</f>
        <v>1</v>
      </c>
      <c r="M232">
        <f t="shared" si="27"/>
        <v>0</v>
      </c>
      <c r="N232">
        <f t="shared" si="28"/>
        <v>0</v>
      </c>
      <c r="O232">
        <f t="shared" si="29"/>
        <v>0.78558325734249468</v>
      </c>
      <c r="P232">
        <f t="shared" si="30"/>
        <v>0.80327451848577458</v>
      </c>
      <c r="R232">
        <f t="shared" si="31"/>
        <v>1</v>
      </c>
      <c r="S232">
        <f t="shared" si="32"/>
        <v>0</v>
      </c>
      <c r="T232">
        <f t="shared" si="33"/>
        <v>0</v>
      </c>
      <c r="U232">
        <f t="shared" si="34"/>
        <v>0.78558325734249468</v>
      </c>
      <c r="V232">
        <f t="shared" si="35"/>
        <v>0.80327451848577458</v>
      </c>
      <c r="W232" cm="1">
        <f t="array" ref="W232">INDEX(M232:S232,1+$W$3*6)</f>
        <v>0</v>
      </c>
      <c r="X232" cm="1">
        <f t="array" ref="X232">INDEX(N232:T232,1+$W$3*6)</f>
        <v>0</v>
      </c>
      <c r="Y232" cm="1">
        <f t="array" ref="Y232">INDEX(O232:U232,1+$W$3*6)</f>
        <v>0.78558325734249468</v>
      </c>
      <c r="Z232" cm="1">
        <f t="array" ref="Z232">INDEX(P232:V232,1+$W$3*6)</f>
        <v>0.80327451848577458</v>
      </c>
    </row>
    <row r="233" spans="2:26" x14ac:dyDescent="0.2">
      <c r="B233" s="8">
        <v>230</v>
      </c>
      <c r="C233" s="14">
        <v>0</v>
      </c>
      <c r="D233" s="14">
        <v>0.16572333717053911</v>
      </c>
      <c r="E233" s="14">
        <v>-0.97120405634596918</v>
      </c>
      <c r="F233" s="14">
        <v>-2240</v>
      </c>
      <c r="G233" s="14">
        <v>0.24073367615840499</v>
      </c>
      <c r="H233" s="14">
        <v>0.3567915132644745</v>
      </c>
      <c r="I233" s="14">
        <v>0.47257831318889665</v>
      </c>
      <c r="J233" s="10">
        <v>0.13192199991639797</v>
      </c>
      <c r="L233">
        <f>IF(G233&lt;SQRT('Monte Carlo Integration'!$D$11),0,1)</f>
        <v>0</v>
      </c>
      <c r="M233">
        <f t="shared" si="27"/>
        <v>0.47257831318889665</v>
      </c>
      <c r="N233">
        <f t="shared" si="28"/>
        <v>0.13192199991639797</v>
      </c>
      <c r="O233">
        <f t="shared" si="29"/>
        <v>0</v>
      </c>
      <c r="P233">
        <f t="shared" si="30"/>
        <v>0</v>
      </c>
      <c r="R233">
        <f t="shared" si="31"/>
        <v>0</v>
      </c>
      <c r="S233">
        <f t="shared" si="32"/>
        <v>0.47257831318889665</v>
      </c>
      <c r="T233">
        <f t="shared" si="33"/>
        <v>0.13192199991639797</v>
      </c>
      <c r="U233">
        <f t="shared" si="34"/>
        <v>0</v>
      </c>
      <c r="V233">
        <f t="shared" si="35"/>
        <v>0</v>
      </c>
      <c r="W233" cm="1">
        <f t="array" ref="W233">INDEX(M233:S233,1+$W$3*6)</f>
        <v>0.47257831318889665</v>
      </c>
      <c r="X233" cm="1">
        <f t="array" ref="X233">INDEX(N233:T233,1+$W$3*6)</f>
        <v>0.13192199991639797</v>
      </c>
      <c r="Y233" cm="1">
        <f t="array" ref="Y233">INDEX(O233:U233,1+$W$3*6)</f>
        <v>0</v>
      </c>
      <c r="Z233" cm="1">
        <f t="array" ref="Z233">INDEX(P233:V233,1+$W$3*6)</f>
        <v>0</v>
      </c>
    </row>
    <row r="234" spans="2:26" x14ac:dyDescent="0.2">
      <c r="B234" s="8">
        <v>231</v>
      </c>
      <c r="C234" s="14">
        <v>0</v>
      </c>
      <c r="D234" s="14">
        <v>0.28717699497341037</v>
      </c>
      <c r="E234" s="14">
        <v>-0.56165075860206026</v>
      </c>
      <c r="F234" s="14">
        <v>-1120</v>
      </c>
      <c r="G234" s="14">
        <v>0.31629028156389027</v>
      </c>
      <c r="H234" s="14">
        <v>0.34231513857266038</v>
      </c>
      <c r="I234" s="14">
        <v>0.55332626032332255</v>
      </c>
      <c r="J234" s="10">
        <v>0.10059985686121502</v>
      </c>
      <c r="L234">
        <f>IF(G234&lt;SQRT('Monte Carlo Integration'!$D$11),0,1)</f>
        <v>0</v>
      </c>
      <c r="M234">
        <f t="shared" si="27"/>
        <v>0.55332626032332255</v>
      </c>
      <c r="N234">
        <f t="shared" si="28"/>
        <v>0.10059985686121502</v>
      </c>
      <c r="O234">
        <f t="shared" si="29"/>
        <v>0</v>
      </c>
      <c r="P234">
        <f t="shared" si="30"/>
        <v>0</v>
      </c>
      <c r="R234">
        <f t="shared" si="31"/>
        <v>0</v>
      </c>
      <c r="S234">
        <f t="shared" si="32"/>
        <v>0.55332626032332255</v>
      </c>
      <c r="T234">
        <f t="shared" si="33"/>
        <v>0.10059985686121502</v>
      </c>
      <c r="U234">
        <f t="shared" si="34"/>
        <v>0</v>
      </c>
      <c r="V234">
        <f t="shared" si="35"/>
        <v>0</v>
      </c>
      <c r="W234" cm="1">
        <f t="array" ref="W234">INDEX(M234:S234,1+$W$3*6)</f>
        <v>0.55332626032332255</v>
      </c>
      <c r="X234" cm="1">
        <f t="array" ref="X234">INDEX(N234:T234,1+$W$3*6)</f>
        <v>0.10059985686121502</v>
      </c>
      <c r="Y234" cm="1">
        <f t="array" ref="Y234">INDEX(O234:U234,1+$W$3*6)</f>
        <v>0</v>
      </c>
      <c r="Z234" cm="1">
        <f t="array" ref="Z234">INDEX(P234:V234,1+$W$3*6)</f>
        <v>0</v>
      </c>
    </row>
    <row r="235" spans="2:26" x14ac:dyDescent="0.2">
      <c r="B235" s="8">
        <v>232</v>
      </c>
      <c r="C235" s="14">
        <v>0</v>
      </c>
      <c r="D235" s="14">
        <v>0.15418374429186049</v>
      </c>
      <c r="E235" s="14">
        <v>-1.0186535148445277</v>
      </c>
      <c r="F235" s="14">
        <v>-2240</v>
      </c>
      <c r="G235" s="14">
        <v>0.68027758626882895</v>
      </c>
      <c r="H235" s="14">
        <v>0.3647254910945863</v>
      </c>
      <c r="I235" s="14">
        <v>0.42348967954678912</v>
      </c>
      <c r="J235" s="10">
        <v>0.70776696559403418</v>
      </c>
      <c r="L235">
        <f>IF(G235&lt;SQRT('Monte Carlo Integration'!$D$11),0,1)</f>
        <v>0</v>
      </c>
      <c r="M235">
        <f t="shared" si="27"/>
        <v>0.42348967954678912</v>
      </c>
      <c r="N235">
        <f t="shared" si="28"/>
        <v>0.70776696559403418</v>
      </c>
      <c r="O235">
        <f t="shared" si="29"/>
        <v>0</v>
      </c>
      <c r="P235">
        <f t="shared" si="30"/>
        <v>0</v>
      </c>
      <c r="R235">
        <f t="shared" si="31"/>
        <v>1</v>
      </c>
      <c r="S235">
        <f t="shared" si="32"/>
        <v>0</v>
      </c>
      <c r="T235">
        <f t="shared" si="33"/>
        <v>0</v>
      </c>
      <c r="U235">
        <f t="shared" si="34"/>
        <v>0.42348967954678912</v>
      </c>
      <c r="V235">
        <f t="shared" si="35"/>
        <v>0.70776696559403418</v>
      </c>
      <c r="W235" cm="1">
        <f t="array" ref="W235">INDEX(M235:S235,1+$W$3*6)</f>
        <v>0</v>
      </c>
      <c r="X235" cm="1">
        <f t="array" ref="X235">INDEX(N235:T235,1+$W$3*6)</f>
        <v>0</v>
      </c>
      <c r="Y235" cm="1">
        <f t="array" ref="Y235">INDEX(O235:U235,1+$W$3*6)</f>
        <v>0.42348967954678912</v>
      </c>
      <c r="Z235" cm="1">
        <f t="array" ref="Z235">INDEX(P235:V235,1+$W$3*6)</f>
        <v>0.70776696559403418</v>
      </c>
    </row>
    <row r="236" spans="2:26" x14ac:dyDescent="0.2">
      <c r="B236" s="8">
        <v>233</v>
      </c>
      <c r="C236" s="14">
        <v>0</v>
      </c>
      <c r="D236" s="14">
        <v>0.19664876614541224</v>
      </c>
      <c r="E236" s="14">
        <v>-0.85365255025896014</v>
      </c>
      <c r="F236" s="14">
        <v>-1120</v>
      </c>
      <c r="G236" s="14">
        <v>0.91184653241546676</v>
      </c>
      <c r="H236" s="14">
        <v>0.39779362600699203</v>
      </c>
      <c r="I236" s="14">
        <v>7.593948374313278E-2</v>
      </c>
      <c r="J236" s="10">
        <v>0.95188220238866383</v>
      </c>
      <c r="L236">
        <f>IF(G236&lt;SQRT('Monte Carlo Integration'!$D$11),0,1)</f>
        <v>0</v>
      </c>
      <c r="M236">
        <f t="shared" si="27"/>
        <v>7.593948374313278E-2</v>
      </c>
      <c r="N236">
        <f t="shared" si="28"/>
        <v>0.95188220238866383</v>
      </c>
      <c r="O236">
        <f t="shared" si="29"/>
        <v>0</v>
      </c>
      <c r="P236">
        <f t="shared" si="30"/>
        <v>0</v>
      </c>
      <c r="R236">
        <f t="shared" si="31"/>
        <v>1</v>
      </c>
      <c r="S236">
        <f t="shared" si="32"/>
        <v>0</v>
      </c>
      <c r="T236">
        <f t="shared" si="33"/>
        <v>0</v>
      </c>
      <c r="U236">
        <f t="shared" si="34"/>
        <v>7.593948374313278E-2</v>
      </c>
      <c r="V236">
        <f t="shared" si="35"/>
        <v>0.95188220238866383</v>
      </c>
      <c r="W236" cm="1">
        <f t="array" ref="W236">INDEX(M236:S236,1+$W$3*6)</f>
        <v>0</v>
      </c>
      <c r="X236" cm="1">
        <f t="array" ref="X236">INDEX(N236:T236,1+$W$3*6)</f>
        <v>0</v>
      </c>
      <c r="Y236" cm="1">
        <f t="array" ref="Y236">INDEX(O236:U236,1+$W$3*6)</f>
        <v>7.593948374313278E-2</v>
      </c>
      <c r="Z236" cm="1">
        <f t="array" ref="Z236">INDEX(P236:V236,1+$W$3*6)</f>
        <v>0.95188220238866383</v>
      </c>
    </row>
    <row r="237" spans="2:26" x14ac:dyDescent="0.2">
      <c r="B237" s="8">
        <v>234</v>
      </c>
      <c r="C237" s="14">
        <v>0</v>
      </c>
      <c r="D237" s="14">
        <v>0.21431149994689574</v>
      </c>
      <c r="E237" s="14">
        <v>-0.79155019041710828</v>
      </c>
      <c r="F237" s="14">
        <v>-1120</v>
      </c>
      <c r="G237" s="14">
        <v>0.89899760473911994</v>
      </c>
      <c r="H237" s="14">
        <v>0.35957925713051231</v>
      </c>
      <c r="I237" s="14">
        <v>0.45581164534939994</v>
      </c>
      <c r="J237" s="10">
        <v>0.83140444351891263</v>
      </c>
      <c r="L237">
        <f>IF(G237&lt;SQRT('Monte Carlo Integration'!$D$11),0,1)</f>
        <v>0</v>
      </c>
      <c r="M237">
        <f t="shared" si="27"/>
        <v>0.45581164534939994</v>
      </c>
      <c r="N237">
        <f t="shared" si="28"/>
        <v>0.83140444351891263</v>
      </c>
      <c r="O237">
        <f t="shared" si="29"/>
        <v>0</v>
      </c>
      <c r="P237">
        <f t="shared" si="30"/>
        <v>0</v>
      </c>
      <c r="R237">
        <f t="shared" si="31"/>
        <v>1</v>
      </c>
      <c r="S237">
        <f t="shared" si="32"/>
        <v>0</v>
      </c>
      <c r="T237">
        <f t="shared" si="33"/>
        <v>0</v>
      </c>
      <c r="U237">
        <f t="shared" si="34"/>
        <v>0.45581164534939994</v>
      </c>
      <c r="V237">
        <f t="shared" si="35"/>
        <v>0.83140444351891263</v>
      </c>
      <c r="W237" cm="1">
        <f t="array" ref="W237">INDEX(M237:S237,1+$W$3*6)</f>
        <v>0</v>
      </c>
      <c r="X237" cm="1">
        <f t="array" ref="X237">INDEX(N237:T237,1+$W$3*6)</f>
        <v>0</v>
      </c>
      <c r="Y237" cm="1">
        <f t="array" ref="Y237">INDEX(O237:U237,1+$W$3*6)</f>
        <v>0.45581164534939994</v>
      </c>
      <c r="Z237" cm="1">
        <f t="array" ref="Z237">INDEX(P237:V237,1+$W$3*6)</f>
        <v>0.83140444351891263</v>
      </c>
    </row>
    <row r="238" spans="2:26" x14ac:dyDescent="0.2">
      <c r="B238" s="8">
        <v>235</v>
      </c>
      <c r="C238" s="14">
        <v>0</v>
      </c>
      <c r="D238" s="14">
        <v>0.53588830821024636</v>
      </c>
      <c r="E238" s="14">
        <v>9.0080325558103011E-2</v>
      </c>
      <c r="F238" s="14">
        <v>1000</v>
      </c>
      <c r="G238" s="14">
        <v>1.0430596550688243</v>
      </c>
      <c r="H238" s="14">
        <v>0.25132021292771944</v>
      </c>
      <c r="I238" s="14">
        <v>0.96134163647021242</v>
      </c>
      <c r="J238" s="10">
        <v>0.34479256525858892</v>
      </c>
      <c r="L238">
        <f>IF(G238&lt;SQRT('Monte Carlo Integration'!$D$11),0,1)</f>
        <v>1</v>
      </c>
      <c r="M238">
        <f t="shared" si="27"/>
        <v>0</v>
      </c>
      <c r="N238">
        <f t="shared" si="28"/>
        <v>0</v>
      </c>
      <c r="O238">
        <f t="shared" si="29"/>
        <v>0.96134163647021242</v>
      </c>
      <c r="P238">
        <f t="shared" si="30"/>
        <v>0.34479256525858892</v>
      </c>
      <c r="R238">
        <f t="shared" si="31"/>
        <v>1</v>
      </c>
      <c r="S238">
        <f t="shared" si="32"/>
        <v>0</v>
      </c>
      <c r="T238">
        <f t="shared" si="33"/>
        <v>0</v>
      </c>
      <c r="U238">
        <f t="shared" si="34"/>
        <v>0.96134163647021242</v>
      </c>
      <c r="V238">
        <f t="shared" si="35"/>
        <v>0.34479256525858892</v>
      </c>
      <c r="W238" cm="1">
        <f t="array" ref="W238">INDEX(M238:S238,1+$W$3*6)</f>
        <v>0</v>
      </c>
      <c r="X238" cm="1">
        <f t="array" ref="X238">INDEX(N238:T238,1+$W$3*6)</f>
        <v>0</v>
      </c>
      <c r="Y238" cm="1">
        <f t="array" ref="Y238">INDEX(O238:U238,1+$W$3*6)</f>
        <v>0.96134163647021242</v>
      </c>
      <c r="Z238" cm="1">
        <f t="array" ref="Z238">INDEX(P238:V238,1+$W$3*6)</f>
        <v>0.34479256525858892</v>
      </c>
    </row>
    <row r="239" spans="2:26" x14ac:dyDescent="0.2">
      <c r="B239" s="8">
        <v>236</v>
      </c>
      <c r="C239" s="14">
        <v>0</v>
      </c>
      <c r="D239" s="14">
        <v>0.43632114023730212</v>
      </c>
      <c r="E239" s="14">
        <v>-0.16030314638175064</v>
      </c>
      <c r="F239" s="14">
        <v>0</v>
      </c>
      <c r="G239" s="14">
        <v>0.29247510558662104</v>
      </c>
      <c r="H239" s="14">
        <v>0.38872687967610647</v>
      </c>
      <c r="I239" s="14">
        <v>0.22777075121541077</v>
      </c>
      <c r="J239" s="10">
        <v>0.49050544388150119</v>
      </c>
      <c r="L239">
        <f>IF(G239&lt;SQRT('Monte Carlo Integration'!$D$11),0,1)</f>
        <v>0</v>
      </c>
      <c r="M239">
        <f t="shared" si="27"/>
        <v>0.22777075121541077</v>
      </c>
      <c r="N239">
        <f t="shared" si="28"/>
        <v>0.49050544388150119</v>
      </c>
      <c r="O239">
        <f t="shared" si="29"/>
        <v>0</v>
      </c>
      <c r="P239">
        <f t="shared" si="30"/>
        <v>0</v>
      </c>
      <c r="R239">
        <f t="shared" si="31"/>
        <v>1</v>
      </c>
      <c r="S239">
        <f t="shared" si="32"/>
        <v>0</v>
      </c>
      <c r="T239">
        <f t="shared" si="33"/>
        <v>0</v>
      </c>
      <c r="U239">
        <f t="shared" si="34"/>
        <v>0.22777075121541077</v>
      </c>
      <c r="V239">
        <f t="shared" si="35"/>
        <v>0.49050544388150119</v>
      </c>
      <c r="W239" cm="1">
        <f t="array" ref="W239">INDEX(M239:S239,1+$W$3*6)</f>
        <v>0</v>
      </c>
      <c r="X239" cm="1">
        <f t="array" ref="X239">INDEX(N239:T239,1+$W$3*6)</f>
        <v>0</v>
      </c>
      <c r="Y239" cm="1">
        <f t="array" ref="Y239">INDEX(O239:U239,1+$W$3*6)</f>
        <v>0.22777075121541077</v>
      </c>
      <c r="Z239" cm="1">
        <f t="array" ref="Z239">INDEX(P239:V239,1+$W$3*6)</f>
        <v>0.49050544388150119</v>
      </c>
    </row>
    <row r="240" spans="2:26" x14ac:dyDescent="0.2">
      <c r="B240" s="8">
        <v>237</v>
      </c>
      <c r="C240" s="14">
        <v>0</v>
      </c>
      <c r="D240" s="14">
        <v>0.68697925805439208</v>
      </c>
      <c r="E240" s="14">
        <v>0.48730601761851933</v>
      </c>
      <c r="F240" s="14">
        <v>2000</v>
      </c>
      <c r="G240" s="14">
        <v>0.13277911685744484</v>
      </c>
      <c r="H240" s="14">
        <v>0.38686361291723187</v>
      </c>
      <c r="I240" s="14">
        <v>0.24796990246883124</v>
      </c>
      <c r="J240" s="10">
        <v>0.26700195566145796</v>
      </c>
      <c r="L240">
        <f>IF(G240&lt;SQRT('Monte Carlo Integration'!$D$11),0,1)</f>
        <v>0</v>
      </c>
      <c r="M240">
        <f t="shared" si="27"/>
        <v>0.24796990246883124</v>
      </c>
      <c r="N240">
        <f t="shared" si="28"/>
        <v>0.26700195566145796</v>
      </c>
      <c r="O240">
        <f t="shared" si="29"/>
        <v>0</v>
      </c>
      <c r="P240">
        <f t="shared" si="30"/>
        <v>0</v>
      </c>
      <c r="R240">
        <f t="shared" si="31"/>
        <v>0</v>
      </c>
      <c r="S240">
        <f t="shared" si="32"/>
        <v>0.24796990246883124</v>
      </c>
      <c r="T240">
        <f t="shared" si="33"/>
        <v>0.26700195566145796</v>
      </c>
      <c r="U240">
        <f t="shared" si="34"/>
        <v>0</v>
      </c>
      <c r="V240">
        <f t="shared" si="35"/>
        <v>0</v>
      </c>
      <c r="W240" cm="1">
        <f t="array" ref="W240">INDEX(M240:S240,1+$W$3*6)</f>
        <v>0.24796990246883124</v>
      </c>
      <c r="X240" cm="1">
        <f t="array" ref="X240">INDEX(N240:T240,1+$W$3*6)</f>
        <v>0.26700195566145796</v>
      </c>
      <c r="Y240" cm="1">
        <f t="array" ref="Y240">INDEX(O240:U240,1+$W$3*6)</f>
        <v>0</v>
      </c>
      <c r="Z240" cm="1">
        <f t="array" ref="Z240">INDEX(P240:V240,1+$W$3*6)</f>
        <v>0</v>
      </c>
    </row>
    <row r="241" spans="2:26" x14ac:dyDescent="0.2">
      <c r="B241" s="8">
        <v>238</v>
      </c>
      <c r="C241" s="14">
        <v>0</v>
      </c>
      <c r="D241" s="14">
        <v>8.39937262162537E-2</v>
      </c>
      <c r="E241" s="14">
        <v>-1.3786994069793879</v>
      </c>
      <c r="F241" s="14">
        <v>-2240</v>
      </c>
      <c r="G241" s="14">
        <v>0.45279975815529883</v>
      </c>
      <c r="H241" s="14">
        <v>0.39889853156004806</v>
      </c>
      <c r="I241" s="14">
        <v>1.4810003114310095E-2</v>
      </c>
      <c r="J241" s="10">
        <v>0.67274097687226764</v>
      </c>
      <c r="L241">
        <f>IF(G241&lt;SQRT('Monte Carlo Integration'!$D$11),0,1)</f>
        <v>0</v>
      </c>
      <c r="M241">
        <f t="shared" si="27"/>
        <v>1.4810003114310095E-2</v>
      </c>
      <c r="N241">
        <f t="shared" si="28"/>
        <v>0.67274097687226764</v>
      </c>
      <c r="O241">
        <f t="shared" si="29"/>
        <v>0</v>
      </c>
      <c r="P241">
        <f t="shared" si="30"/>
        <v>0</v>
      </c>
      <c r="R241">
        <f t="shared" si="31"/>
        <v>1</v>
      </c>
      <c r="S241">
        <f t="shared" si="32"/>
        <v>0</v>
      </c>
      <c r="T241">
        <f t="shared" si="33"/>
        <v>0</v>
      </c>
      <c r="U241">
        <f t="shared" si="34"/>
        <v>1.4810003114310095E-2</v>
      </c>
      <c r="V241">
        <f t="shared" si="35"/>
        <v>0.67274097687226764</v>
      </c>
      <c r="W241" cm="1">
        <f t="array" ref="W241">INDEX(M241:S241,1+$W$3*6)</f>
        <v>0</v>
      </c>
      <c r="X241" cm="1">
        <f t="array" ref="X241">INDEX(N241:T241,1+$W$3*6)</f>
        <v>0</v>
      </c>
      <c r="Y241" cm="1">
        <f t="array" ref="Y241">INDEX(O241:U241,1+$W$3*6)</f>
        <v>1.4810003114310095E-2</v>
      </c>
      <c r="Z241" cm="1">
        <f t="array" ref="Z241">INDEX(P241:V241,1+$W$3*6)</f>
        <v>0.67274097687226764</v>
      </c>
    </row>
    <row r="242" spans="2:26" x14ac:dyDescent="0.2">
      <c r="B242" s="8">
        <v>239</v>
      </c>
      <c r="C242" s="14">
        <v>0</v>
      </c>
      <c r="D242" s="14">
        <v>0.42349560927762447</v>
      </c>
      <c r="E242" s="14">
        <v>-0.19295882034268672</v>
      </c>
      <c r="F242" s="14">
        <v>0</v>
      </c>
      <c r="G242" s="14">
        <v>0.37734787759333488</v>
      </c>
      <c r="H242" s="14">
        <v>0.34828177428074436</v>
      </c>
      <c r="I242" s="14">
        <v>0.52116196603568365</v>
      </c>
      <c r="J242" s="10">
        <v>0.32517392692397068</v>
      </c>
      <c r="L242">
        <f>IF(G242&lt;SQRT('Monte Carlo Integration'!$D$11),0,1)</f>
        <v>0</v>
      </c>
      <c r="M242">
        <f t="shared" si="27"/>
        <v>0.52116196603568365</v>
      </c>
      <c r="N242">
        <f t="shared" si="28"/>
        <v>0.32517392692397068</v>
      </c>
      <c r="O242">
        <f t="shared" si="29"/>
        <v>0</v>
      </c>
      <c r="P242">
        <f t="shared" si="30"/>
        <v>0</v>
      </c>
      <c r="R242">
        <f t="shared" si="31"/>
        <v>0</v>
      </c>
      <c r="S242">
        <f t="shared" si="32"/>
        <v>0.52116196603568365</v>
      </c>
      <c r="T242">
        <f t="shared" si="33"/>
        <v>0.32517392692397068</v>
      </c>
      <c r="U242">
        <f t="shared" si="34"/>
        <v>0</v>
      </c>
      <c r="V242">
        <f t="shared" si="35"/>
        <v>0</v>
      </c>
      <c r="W242" cm="1">
        <f t="array" ref="W242">INDEX(M242:S242,1+$W$3*6)</f>
        <v>0.52116196603568365</v>
      </c>
      <c r="X242" cm="1">
        <f t="array" ref="X242">INDEX(N242:T242,1+$W$3*6)</f>
        <v>0.32517392692397068</v>
      </c>
      <c r="Y242" cm="1">
        <f t="array" ref="Y242">INDEX(O242:U242,1+$W$3*6)</f>
        <v>0</v>
      </c>
      <c r="Z242" cm="1">
        <f t="array" ref="Z242">INDEX(P242:V242,1+$W$3*6)</f>
        <v>0</v>
      </c>
    </row>
    <row r="243" spans="2:26" x14ac:dyDescent="0.2">
      <c r="B243" s="8">
        <v>240</v>
      </c>
      <c r="C243" s="14">
        <v>0</v>
      </c>
      <c r="D243" s="14">
        <v>0.5016159717932418</v>
      </c>
      <c r="E243" s="14">
        <v>4.0506516649516204E-3</v>
      </c>
      <c r="F243" s="14">
        <v>1000</v>
      </c>
      <c r="G243" s="14">
        <v>0.33000578861598179</v>
      </c>
      <c r="H243" s="14">
        <v>0.33882832736011442</v>
      </c>
      <c r="I243" s="14">
        <v>0.57152983409889502</v>
      </c>
      <c r="J243" s="10">
        <v>5.7960653471742132E-2</v>
      </c>
      <c r="L243">
        <f>IF(G243&lt;SQRT('Monte Carlo Integration'!$D$11),0,1)</f>
        <v>0</v>
      </c>
      <c r="M243">
        <f t="shared" si="27"/>
        <v>0.57152983409889502</v>
      </c>
      <c r="N243">
        <f t="shared" si="28"/>
        <v>5.7960653471742132E-2</v>
      </c>
      <c r="O243">
        <f t="shared" si="29"/>
        <v>0</v>
      </c>
      <c r="P243">
        <f t="shared" si="30"/>
        <v>0</v>
      </c>
      <c r="R243">
        <f t="shared" si="31"/>
        <v>0</v>
      </c>
      <c r="S243">
        <f t="shared" si="32"/>
        <v>0.57152983409889502</v>
      </c>
      <c r="T243">
        <f t="shared" si="33"/>
        <v>5.7960653471742132E-2</v>
      </c>
      <c r="U243">
        <f t="shared" si="34"/>
        <v>0</v>
      </c>
      <c r="V243">
        <f t="shared" si="35"/>
        <v>0</v>
      </c>
      <c r="W243" cm="1">
        <f t="array" ref="W243">INDEX(M243:S243,1+$W$3*6)</f>
        <v>0.57152983409889502</v>
      </c>
      <c r="X243" cm="1">
        <f t="array" ref="X243">INDEX(N243:T243,1+$W$3*6)</f>
        <v>5.7960653471742132E-2</v>
      </c>
      <c r="Y243" cm="1">
        <f t="array" ref="Y243">INDEX(O243:U243,1+$W$3*6)</f>
        <v>0</v>
      </c>
      <c r="Z243" cm="1">
        <f t="array" ref="Z243">INDEX(P243:V243,1+$W$3*6)</f>
        <v>0</v>
      </c>
    </row>
    <row r="244" spans="2:26" x14ac:dyDescent="0.2">
      <c r="B244" s="8">
        <v>241</v>
      </c>
      <c r="C244" s="14">
        <v>0</v>
      </c>
      <c r="D244" s="14">
        <v>0.14425863867823902</v>
      </c>
      <c r="E244" s="14">
        <v>-1.0613799228345435</v>
      </c>
      <c r="F244" s="14">
        <v>-2240</v>
      </c>
      <c r="G244" s="14">
        <v>1.0859849621661273</v>
      </c>
      <c r="H244" s="14">
        <v>0.27906792970652705</v>
      </c>
      <c r="I244" s="14">
        <v>0.84541293808511131</v>
      </c>
      <c r="J244" s="10">
        <v>0.609312667096645</v>
      </c>
      <c r="L244">
        <f>IF(G244&lt;SQRT('Monte Carlo Integration'!$D$11),0,1)</f>
        <v>1</v>
      </c>
      <c r="M244">
        <f t="shared" si="27"/>
        <v>0</v>
      </c>
      <c r="N244">
        <f t="shared" si="28"/>
        <v>0</v>
      </c>
      <c r="O244">
        <f t="shared" si="29"/>
        <v>0.84541293808511131</v>
      </c>
      <c r="P244">
        <f t="shared" si="30"/>
        <v>0.609312667096645</v>
      </c>
      <c r="R244">
        <f t="shared" si="31"/>
        <v>1</v>
      </c>
      <c r="S244">
        <f t="shared" si="32"/>
        <v>0</v>
      </c>
      <c r="T244">
        <f t="shared" si="33"/>
        <v>0</v>
      </c>
      <c r="U244">
        <f t="shared" si="34"/>
        <v>0.84541293808511131</v>
      </c>
      <c r="V244">
        <f t="shared" si="35"/>
        <v>0.609312667096645</v>
      </c>
      <c r="W244" cm="1">
        <f t="array" ref="W244">INDEX(M244:S244,1+$W$3*6)</f>
        <v>0</v>
      </c>
      <c r="X244" cm="1">
        <f t="array" ref="X244">INDEX(N244:T244,1+$W$3*6)</f>
        <v>0</v>
      </c>
      <c r="Y244" cm="1">
        <f t="array" ref="Y244">INDEX(O244:U244,1+$W$3*6)</f>
        <v>0.84541293808511131</v>
      </c>
      <c r="Z244" cm="1">
        <f t="array" ref="Z244">INDEX(P244:V244,1+$W$3*6)</f>
        <v>0.609312667096645</v>
      </c>
    </row>
    <row r="245" spans="2:26" x14ac:dyDescent="0.2">
      <c r="B245" s="8">
        <v>242</v>
      </c>
      <c r="C245" s="14">
        <v>0</v>
      </c>
      <c r="D245" s="14">
        <v>0.51729643345684573</v>
      </c>
      <c r="E245" s="14">
        <v>4.3369320863042092E-2</v>
      </c>
      <c r="F245" s="14">
        <v>1000</v>
      </c>
      <c r="G245" s="14">
        <v>0.75207765641048208</v>
      </c>
      <c r="H245" s="14">
        <v>0.28095094432204526</v>
      </c>
      <c r="I245" s="14">
        <v>0.83742064346439238</v>
      </c>
      <c r="J245" s="10">
        <v>0.22539814176289277</v>
      </c>
      <c r="L245">
        <f>IF(G245&lt;SQRT('Monte Carlo Integration'!$D$11),0,1)</f>
        <v>0</v>
      </c>
      <c r="M245">
        <f t="shared" si="27"/>
        <v>0.83742064346439238</v>
      </c>
      <c r="N245">
        <f t="shared" si="28"/>
        <v>0.22539814176289277</v>
      </c>
      <c r="O245">
        <f t="shared" si="29"/>
        <v>0</v>
      </c>
      <c r="P245">
        <f t="shared" si="30"/>
        <v>0</v>
      </c>
      <c r="R245">
        <f t="shared" si="31"/>
        <v>0</v>
      </c>
      <c r="S245">
        <f t="shared" si="32"/>
        <v>0.83742064346439238</v>
      </c>
      <c r="T245">
        <f t="shared" si="33"/>
        <v>0.22539814176289277</v>
      </c>
      <c r="U245">
        <f t="shared" si="34"/>
        <v>0</v>
      </c>
      <c r="V245">
        <f t="shared" si="35"/>
        <v>0</v>
      </c>
      <c r="W245" cm="1">
        <f t="array" ref="W245">INDEX(M245:S245,1+$W$3*6)</f>
        <v>0.83742064346439238</v>
      </c>
      <c r="X245" cm="1">
        <f t="array" ref="X245">INDEX(N245:T245,1+$W$3*6)</f>
        <v>0.22539814176289277</v>
      </c>
      <c r="Y245" cm="1">
        <f t="array" ref="Y245">INDEX(O245:U245,1+$W$3*6)</f>
        <v>0</v>
      </c>
      <c r="Z245" cm="1">
        <f t="array" ref="Z245">INDEX(P245:V245,1+$W$3*6)</f>
        <v>0</v>
      </c>
    </row>
    <row r="246" spans="2:26" x14ac:dyDescent="0.2">
      <c r="B246" s="8">
        <v>243</v>
      </c>
      <c r="C246" s="14">
        <v>0</v>
      </c>
      <c r="D246" s="14">
        <v>0.90569322109487527</v>
      </c>
      <c r="E246" s="14">
        <v>1.3146916386178455</v>
      </c>
      <c r="F246" s="14">
        <v>3000</v>
      </c>
      <c r="G246" s="14">
        <v>0.29484542769519828</v>
      </c>
      <c r="H246" s="14">
        <v>0.34473905554738077</v>
      </c>
      <c r="I246" s="14">
        <v>0.54042386265491316</v>
      </c>
      <c r="J246" s="10">
        <v>5.2796556406094021E-2</v>
      </c>
      <c r="L246">
        <f>IF(G246&lt;SQRT('Monte Carlo Integration'!$D$11),0,1)</f>
        <v>0</v>
      </c>
      <c r="M246">
        <f t="shared" si="27"/>
        <v>0.54042386265491316</v>
      </c>
      <c r="N246">
        <f t="shared" si="28"/>
        <v>5.2796556406094021E-2</v>
      </c>
      <c r="O246">
        <f t="shared" si="29"/>
        <v>0</v>
      </c>
      <c r="P246">
        <f t="shared" si="30"/>
        <v>0</v>
      </c>
      <c r="R246">
        <f t="shared" si="31"/>
        <v>0</v>
      </c>
      <c r="S246">
        <f t="shared" si="32"/>
        <v>0.54042386265491316</v>
      </c>
      <c r="T246">
        <f t="shared" si="33"/>
        <v>5.2796556406094021E-2</v>
      </c>
      <c r="U246">
        <f t="shared" si="34"/>
        <v>0</v>
      </c>
      <c r="V246">
        <f t="shared" si="35"/>
        <v>0</v>
      </c>
      <c r="W246" cm="1">
        <f t="array" ref="W246">INDEX(M246:S246,1+$W$3*6)</f>
        <v>0.54042386265491316</v>
      </c>
      <c r="X246" cm="1">
        <f t="array" ref="X246">INDEX(N246:T246,1+$W$3*6)</f>
        <v>5.2796556406094021E-2</v>
      </c>
      <c r="Y246" cm="1">
        <f t="array" ref="Y246">INDEX(O246:U246,1+$W$3*6)</f>
        <v>0</v>
      </c>
      <c r="Z246" cm="1">
        <f t="array" ref="Z246">INDEX(P246:V246,1+$W$3*6)</f>
        <v>0</v>
      </c>
    </row>
    <row r="247" spans="2:26" x14ac:dyDescent="0.2">
      <c r="B247" s="8">
        <v>244</v>
      </c>
      <c r="C247" s="14">
        <v>0</v>
      </c>
      <c r="D247" s="14">
        <v>7.580730578666893E-2</v>
      </c>
      <c r="E247" s="14">
        <v>-1.4338516163375488</v>
      </c>
      <c r="F247" s="14">
        <v>-2240</v>
      </c>
      <c r="G247" s="14">
        <v>1.3791910091446444</v>
      </c>
      <c r="H247" s="14">
        <v>0.2547121923046623</v>
      </c>
      <c r="I247" s="14">
        <v>0.94729350854050998</v>
      </c>
      <c r="J247" s="10">
        <v>0.69413688694785203</v>
      </c>
      <c r="L247">
        <f>IF(G247&lt;SQRT('Monte Carlo Integration'!$D$11),0,1)</f>
        <v>1</v>
      </c>
      <c r="M247">
        <f t="shared" si="27"/>
        <v>0</v>
      </c>
      <c r="N247">
        <f t="shared" si="28"/>
        <v>0</v>
      </c>
      <c r="O247">
        <f t="shared" si="29"/>
        <v>0.94729350854050998</v>
      </c>
      <c r="P247">
        <f t="shared" si="30"/>
        <v>0.69413688694785203</v>
      </c>
      <c r="R247">
        <f t="shared" si="31"/>
        <v>1</v>
      </c>
      <c r="S247">
        <f t="shared" si="32"/>
        <v>0</v>
      </c>
      <c r="T247">
        <f t="shared" si="33"/>
        <v>0</v>
      </c>
      <c r="U247">
        <f t="shared" si="34"/>
        <v>0.94729350854050998</v>
      </c>
      <c r="V247">
        <f t="shared" si="35"/>
        <v>0.69413688694785203</v>
      </c>
      <c r="W247" cm="1">
        <f t="array" ref="W247">INDEX(M247:S247,1+$W$3*6)</f>
        <v>0</v>
      </c>
      <c r="X247" cm="1">
        <f t="array" ref="X247">INDEX(N247:T247,1+$W$3*6)</f>
        <v>0</v>
      </c>
      <c r="Y247" cm="1">
        <f t="array" ref="Y247">INDEX(O247:U247,1+$W$3*6)</f>
        <v>0.94729350854050998</v>
      </c>
      <c r="Z247" cm="1">
        <f t="array" ref="Z247">INDEX(P247:V247,1+$W$3*6)</f>
        <v>0.69413688694785203</v>
      </c>
    </row>
    <row r="248" spans="2:26" x14ac:dyDescent="0.2">
      <c r="B248" s="8">
        <v>245</v>
      </c>
      <c r="C248" s="14">
        <v>0</v>
      </c>
      <c r="D248" s="14">
        <v>0.82376975208696435</v>
      </c>
      <c r="E248" s="14">
        <v>0.92982732546311797</v>
      </c>
      <c r="F248" s="14">
        <v>2000</v>
      </c>
      <c r="G248" s="14">
        <v>2.4458766031542248E-2</v>
      </c>
      <c r="H248" s="14">
        <v>0.39842581314114889</v>
      </c>
      <c r="I248" s="14">
        <v>5.0900494005019073E-2</v>
      </c>
      <c r="J248" s="10">
        <v>0.14787800966197531</v>
      </c>
      <c r="L248">
        <f>IF(G248&lt;SQRT('Monte Carlo Integration'!$D$11),0,1)</f>
        <v>0</v>
      </c>
      <c r="M248">
        <f t="shared" si="27"/>
        <v>5.0900494005019073E-2</v>
      </c>
      <c r="N248">
        <f t="shared" si="28"/>
        <v>0.14787800966197531</v>
      </c>
      <c r="O248">
        <f t="shared" si="29"/>
        <v>0</v>
      </c>
      <c r="P248">
        <f t="shared" si="30"/>
        <v>0</v>
      </c>
      <c r="R248">
        <f t="shared" si="31"/>
        <v>0</v>
      </c>
      <c r="S248">
        <f t="shared" si="32"/>
        <v>5.0900494005019073E-2</v>
      </c>
      <c r="T248">
        <f t="shared" si="33"/>
        <v>0.14787800966197531</v>
      </c>
      <c r="U248">
        <f t="shared" si="34"/>
        <v>0</v>
      </c>
      <c r="V248">
        <f t="shared" si="35"/>
        <v>0</v>
      </c>
      <c r="W248" cm="1">
        <f t="array" ref="W248">INDEX(M248:S248,1+$W$3*6)</f>
        <v>5.0900494005019073E-2</v>
      </c>
      <c r="X248" cm="1">
        <f t="array" ref="X248">INDEX(N248:T248,1+$W$3*6)</f>
        <v>0.14787800966197531</v>
      </c>
      <c r="Y248" cm="1">
        <f t="array" ref="Y248">INDEX(O248:U248,1+$W$3*6)</f>
        <v>0</v>
      </c>
      <c r="Z248" cm="1">
        <f t="array" ref="Z248">INDEX(P248:V248,1+$W$3*6)</f>
        <v>0</v>
      </c>
    </row>
    <row r="249" spans="2:26" x14ac:dyDescent="0.2">
      <c r="B249" s="8">
        <v>246</v>
      </c>
      <c r="C249" s="14">
        <v>0</v>
      </c>
      <c r="D249" s="14">
        <v>0.97756608644387033</v>
      </c>
      <c r="E249" s="14">
        <v>2.005891483358464</v>
      </c>
      <c r="F249" s="14">
        <v>3000</v>
      </c>
      <c r="G249" s="14">
        <v>0.88267013002334305</v>
      </c>
      <c r="H249" s="14">
        <v>0.27937390931147071</v>
      </c>
      <c r="I249" s="14">
        <v>0.84411573193227674</v>
      </c>
      <c r="J249" s="10">
        <v>0.41247880082227234</v>
      </c>
      <c r="L249">
        <f>IF(G249&lt;SQRT('Monte Carlo Integration'!$D$11),0,1)</f>
        <v>0</v>
      </c>
      <c r="M249">
        <f t="shared" si="27"/>
        <v>0.84411573193227674</v>
      </c>
      <c r="N249">
        <f t="shared" si="28"/>
        <v>0.41247880082227234</v>
      </c>
      <c r="O249">
        <f t="shared" si="29"/>
        <v>0</v>
      </c>
      <c r="P249">
        <f t="shared" si="30"/>
        <v>0</v>
      </c>
      <c r="R249">
        <f t="shared" si="31"/>
        <v>1</v>
      </c>
      <c r="S249">
        <f t="shared" si="32"/>
        <v>0</v>
      </c>
      <c r="T249">
        <f t="shared" si="33"/>
        <v>0</v>
      </c>
      <c r="U249">
        <f t="shared" si="34"/>
        <v>0.84411573193227674</v>
      </c>
      <c r="V249">
        <f t="shared" si="35"/>
        <v>0.41247880082227234</v>
      </c>
      <c r="W249" cm="1">
        <f t="array" ref="W249">INDEX(M249:S249,1+$W$3*6)</f>
        <v>0</v>
      </c>
      <c r="X249" cm="1">
        <f t="array" ref="X249">INDEX(N249:T249,1+$W$3*6)</f>
        <v>0</v>
      </c>
      <c r="Y249" cm="1">
        <f t="array" ref="Y249">INDEX(O249:U249,1+$W$3*6)</f>
        <v>0.84411573193227674</v>
      </c>
      <c r="Z249" cm="1">
        <f t="array" ref="Z249">INDEX(P249:V249,1+$W$3*6)</f>
        <v>0.41247880082227234</v>
      </c>
    </row>
    <row r="250" spans="2:26" x14ac:dyDescent="0.2">
      <c r="B250" s="8">
        <v>247</v>
      </c>
      <c r="C250" s="14">
        <v>0</v>
      </c>
      <c r="D250" s="14">
        <v>0.59763263356761664</v>
      </c>
      <c r="E250" s="14">
        <v>0.24722418026370621</v>
      </c>
      <c r="F250" s="14">
        <v>1000</v>
      </c>
      <c r="G250" s="14">
        <v>1.0082082816722815</v>
      </c>
      <c r="H250" s="14">
        <v>0.37905354867697755</v>
      </c>
      <c r="I250" s="14">
        <v>0.31981013520611923</v>
      </c>
      <c r="J250" s="10">
        <v>0.9518034246060082</v>
      </c>
      <c r="L250">
        <f>IF(G250&lt;SQRT('Monte Carlo Integration'!$D$11),0,1)</f>
        <v>1</v>
      </c>
      <c r="M250">
        <f t="shared" si="27"/>
        <v>0</v>
      </c>
      <c r="N250">
        <f t="shared" si="28"/>
        <v>0</v>
      </c>
      <c r="O250">
        <f t="shared" si="29"/>
        <v>0.31981013520611923</v>
      </c>
      <c r="P250">
        <f t="shared" si="30"/>
        <v>0.9518034246060082</v>
      </c>
      <c r="R250">
        <f t="shared" si="31"/>
        <v>1</v>
      </c>
      <c r="S250">
        <f t="shared" si="32"/>
        <v>0</v>
      </c>
      <c r="T250">
        <f t="shared" si="33"/>
        <v>0</v>
      </c>
      <c r="U250">
        <f t="shared" si="34"/>
        <v>0.31981013520611923</v>
      </c>
      <c r="V250">
        <f t="shared" si="35"/>
        <v>0.9518034246060082</v>
      </c>
      <c r="W250" cm="1">
        <f t="array" ref="W250">INDEX(M250:S250,1+$W$3*6)</f>
        <v>0</v>
      </c>
      <c r="X250" cm="1">
        <f t="array" ref="X250">INDEX(N250:T250,1+$W$3*6)</f>
        <v>0</v>
      </c>
      <c r="Y250" cm="1">
        <f t="array" ref="Y250">INDEX(O250:U250,1+$W$3*6)</f>
        <v>0.31981013520611923</v>
      </c>
      <c r="Z250" cm="1">
        <f t="array" ref="Z250">INDEX(P250:V250,1+$W$3*6)</f>
        <v>0.9518034246060082</v>
      </c>
    </row>
    <row r="251" spans="2:26" x14ac:dyDescent="0.2">
      <c r="B251" s="8">
        <v>248</v>
      </c>
      <c r="C251" s="14">
        <v>0</v>
      </c>
      <c r="D251" s="14">
        <v>0.83495778699170697</v>
      </c>
      <c r="E251" s="14">
        <v>0.97394383716746313</v>
      </c>
      <c r="F251" s="14">
        <v>3000</v>
      </c>
      <c r="G251" s="14">
        <v>0.44927063969287301</v>
      </c>
      <c r="H251" s="14">
        <v>0.35708173699401868</v>
      </c>
      <c r="I251" s="14">
        <v>0.47085461671038281</v>
      </c>
      <c r="J251" s="10">
        <v>0.47703937952268838</v>
      </c>
      <c r="L251">
        <f>IF(G251&lt;SQRT('Monte Carlo Integration'!$D$11),0,1)</f>
        <v>0</v>
      </c>
      <c r="M251">
        <f t="shared" si="27"/>
        <v>0.47085461671038281</v>
      </c>
      <c r="N251">
        <f t="shared" si="28"/>
        <v>0.47703937952268838</v>
      </c>
      <c r="O251">
        <f t="shared" si="29"/>
        <v>0</v>
      </c>
      <c r="P251">
        <f t="shared" si="30"/>
        <v>0</v>
      </c>
      <c r="R251">
        <f t="shared" si="31"/>
        <v>1</v>
      </c>
      <c r="S251">
        <f t="shared" si="32"/>
        <v>0</v>
      </c>
      <c r="T251">
        <f t="shared" si="33"/>
        <v>0</v>
      </c>
      <c r="U251">
        <f t="shared" si="34"/>
        <v>0.47085461671038281</v>
      </c>
      <c r="V251">
        <f t="shared" si="35"/>
        <v>0.47703937952268838</v>
      </c>
      <c r="W251" cm="1">
        <f t="array" ref="W251">INDEX(M251:S251,1+$W$3*6)</f>
        <v>0</v>
      </c>
      <c r="X251" cm="1">
        <f t="array" ref="X251">INDEX(N251:T251,1+$W$3*6)</f>
        <v>0</v>
      </c>
      <c r="Y251" cm="1">
        <f t="array" ref="Y251">INDEX(O251:U251,1+$W$3*6)</f>
        <v>0.47085461671038281</v>
      </c>
      <c r="Z251" cm="1">
        <f t="array" ref="Z251">INDEX(P251:V251,1+$W$3*6)</f>
        <v>0.47703937952268838</v>
      </c>
    </row>
    <row r="252" spans="2:26" x14ac:dyDescent="0.2">
      <c r="B252" s="8">
        <v>249</v>
      </c>
      <c r="C252" s="14">
        <v>0</v>
      </c>
      <c r="D252" s="14">
        <v>0.14381041314630322</v>
      </c>
      <c r="E252" s="14">
        <v>-1.0633553650186511</v>
      </c>
      <c r="F252" s="14">
        <v>-2240</v>
      </c>
      <c r="G252" s="14">
        <v>0.73786072483767473</v>
      </c>
      <c r="H252" s="14">
        <v>0.38250124672053065</v>
      </c>
      <c r="I252" s="14">
        <v>0.29012008932890376</v>
      </c>
      <c r="J252" s="10">
        <v>0.80851163170696783</v>
      </c>
      <c r="L252">
        <f>IF(G252&lt;SQRT('Monte Carlo Integration'!$D$11),0,1)</f>
        <v>0</v>
      </c>
      <c r="M252">
        <f t="shared" si="27"/>
        <v>0.29012008932890376</v>
      </c>
      <c r="N252">
        <f t="shared" si="28"/>
        <v>0.80851163170696783</v>
      </c>
      <c r="O252">
        <f t="shared" si="29"/>
        <v>0</v>
      </c>
      <c r="P252">
        <f t="shared" si="30"/>
        <v>0</v>
      </c>
      <c r="R252">
        <f t="shared" si="31"/>
        <v>1</v>
      </c>
      <c r="S252">
        <f t="shared" si="32"/>
        <v>0</v>
      </c>
      <c r="T252">
        <f t="shared" si="33"/>
        <v>0</v>
      </c>
      <c r="U252">
        <f t="shared" si="34"/>
        <v>0.29012008932890376</v>
      </c>
      <c r="V252">
        <f t="shared" si="35"/>
        <v>0.80851163170696783</v>
      </c>
      <c r="W252" cm="1">
        <f t="array" ref="W252">INDEX(M252:S252,1+$W$3*6)</f>
        <v>0</v>
      </c>
      <c r="X252" cm="1">
        <f t="array" ref="X252">INDEX(N252:T252,1+$W$3*6)</f>
        <v>0</v>
      </c>
      <c r="Y252" cm="1">
        <f t="array" ref="Y252">INDEX(O252:U252,1+$W$3*6)</f>
        <v>0.29012008932890376</v>
      </c>
      <c r="Z252" cm="1">
        <f t="array" ref="Z252">INDEX(P252:V252,1+$W$3*6)</f>
        <v>0.80851163170696783</v>
      </c>
    </row>
    <row r="253" spans="2:26" x14ac:dyDescent="0.2">
      <c r="B253" s="8">
        <v>250</v>
      </c>
      <c r="C253" s="14">
        <v>0</v>
      </c>
      <c r="D253" s="14">
        <v>0.52075833409128636</v>
      </c>
      <c r="E253" s="14">
        <v>5.2056929332711846E-2</v>
      </c>
      <c r="F253" s="14">
        <v>1000</v>
      </c>
      <c r="G253" s="14">
        <v>0.85550161347991094</v>
      </c>
      <c r="H253" s="14">
        <v>0.27564252992531929</v>
      </c>
      <c r="I253" s="14">
        <v>0.85989755315701366</v>
      </c>
      <c r="J253" s="10">
        <v>0.34070193946394228</v>
      </c>
      <c r="L253">
        <f>IF(G253&lt;SQRT('Monte Carlo Integration'!$D$11),0,1)</f>
        <v>0</v>
      </c>
      <c r="M253">
        <f t="shared" si="27"/>
        <v>0.85989755315701366</v>
      </c>
      <c r="N253">
        <f t="shared" si="28"/>
        <v>0.34070193946394228</v>
      </c>
      <c r="O253">
        <f t="shared" si="29"/>
        <v>0</v>
      </c>
      <c r="P253">
        <f t="shared" si="30"/>
        <v>0</v>
      </c>
      <c r="R253">
        <f t="shared" si="31"/>
        <v>1</v>
      </c>
      <c r="S253">
        <f t="shared" si="32"/>
        <v>0</v>
      </c>
      <c r="T253">
        <f t="shared" si="33"/>
        <v>0</v>
      </c>
      <c r="U253">
        <f t="shared" si="34"/>
        <v>0.85989755315701366</v>
      </c>
      <c r="V253">
        <f t="shared" si="35"/>
        <v>0.34070193946394228</v>
      </c>
      <c r="W253" cm="1">
        <f t="array" ref="W253">INDEX(M253:S253,1+$W$3*6)</f>
        <v>0</v>
      </c>
      <c r="X253" cm="1">
        <f t="array" ref="X253">INDEX(N253:T253,1+$W$3*6)</f>
        <v>0</v>
      </c>
      <c r="Y253" cm="1">
        <f t="array" ref="Y253">INDEX(O253:U253,1+$W$3*6)</f>
        <v>0.85989755315701366</v>
      </c>
      <c r="Z253" cm="1">
        <f t="array" ref="Z253">INDEX(P253:V253,1+$W$3*6)</f>
        <v>0.34070193946394228</v>
      </c>
    </row>
    <row r="254" spans="2:26" x14ac:dyDescent="0.2">
      <c r="B254" s="8">
        <v>251</v>
      </c>
      <c r="C254" s="14">
        <v>0</v>
      </c>
      <c r="D254" s="14">
        <v>0.87635787547396393</v>
      </c>
      <c r="E254" s="14">
        <v>1.1569709014685325</v>
      </c>
      <c r="F254" s="14">
        <v>3000</v>
      </c>
      <c r="G254" s="14">
        <v>1.0463990490422188</v>
      </c>
      <c r="H254" s="14">
        <v>0.36216545715425186</v>
      </c>
      <c r="I254" s="14">
        <v>0.43980808180747932</v>
      </c>
      <c r="J254" s="10">
        <v>0.92356261304745568</v>
      </c>
      <c r="L254">
        <f>IF(G254&lt;SQRT('Monte Carlo Integration'!$D$11),0,1)</f>
        <v>1</v>
      </c>
      <c r="M254">
        <f t="shared" si="27"/>
        <v>0</v>
      </c>
      <c r="N254">
        <f t="shared" si="28"/>
        <v>0</v>
      </c>
      <c r="O254">
        <f t="shared" si="29"/>
        <v>0.43980808180747932</v>
      </c>
      <c r="P254">
        <f t="shared" si="30"/>
        <v>0.92356261304745568</v>
      </c>
      <c r="R254">
        <f t="shared" si="31"/>
        <v>1</v>
      </c>
      <c r="S254">
        <f t="shared" si="32"/>
        <v>0</v>
      </c>
      <c r="T254">
        <f t="shared" si="33"/>
        <v>0</v>
      </c>
      <c r="U254">
        <f t="shared" si="34"/>
        <v>0.43980808180747932</v>
      </c>
      <c r="V254">
        <f t="shared" si="35"/>
        <v>0.92356261304745568</v>
      </c>
      <c r="W254" cm="1">
        <f t="array" ref="W254">INDEX(M254:S254,1+$W$3*6)</f>
        <v>0</v>
      </c>
      <c r="X254" cm="1">
        <f t="array" ref="X254">INDEX(N254:T254,1+$W$3*6)</f>
        <v>0</v>
      </c>
      <c r="Y254" cm="1">
        <f t="array" ref="Y254">INDEX(O254:U254,1+$W$3*6)</f>
        <v>0.43980808180747932</v>
      </c>
      <c r="Z254" cm="1">
        <f t="array" ref="Z254">INDEX(P254:V254,1+$W$3*6)</f>
        <v>0.92356261304745568</v>
      </c>
    </row>
    <row r="255" spans="2:26" x14ac:dyDescent="0.2">
      <c r="B255" s="8">
        <v>252</v>
      </c>
      <c r="C255" s="14">
        <v>0</v>
      </c>
      <c r="D255" s="14">
        <v>0.6094639595176391</v>
      </c>
      <c r="E255" s="14">
        <v>0.27792220115789162</v>
      </c>
      <c r="F255" s="14">
        <v>1000</v>
      </c>
      <c r="G255" s="14">
        <v>0.85758550611959294</v>
      </c>
      <c r="H255" s="14">
        <v>0.27245327919033557</v>
      </c>
      <c r="I255" s="14">
        <v>0.8733265126931139</v>
      </c>
      <c r="J255" s="10">
        <v>0.30803621271999376</v>
      </c>
      <c r="L255">
        <f>IF(G255&lt;SQRT('Monte Carlo Integration'!$D$11),0,1)</f>
        <v>0</v>
      </c>
      <c r="M255">
        <f t="shared" si="27"/>
        <v>0.8733265126931139</v>
      </c>
      <c r="N255">
        <f t="shared" si="28"/>
        <v>0.30803621271999376</v>
      </c>
      <c r="O255">
        <f t="shared" si="29"/>
        <v>0</v>
      </c>
      <c r="P255">
        <f t="shared" si="30"/>
        <v>0</v>
      </c>
      <c r="R255">
        <f t="shared" si="31"/>
        <v>1</v>
      </c>
      <c r="S255">
        <f t="shared" si="32"/>
        <v>0</v>
      </c>
      <c r="T255">
        <f t="shared" si="33"/>
        <v>0</v>
      </c>
      <c r="U255">
        <f t="shared" si="34"/>
        <v>0.8733265126931139</v>
      </c>
      <c r="V255">
        <f t="shared" si="35"/>
        <v>0.30803621271999376</v>
      </c>
      <c r="W255" cm="1">
        <f t="array" ref="W255">INDEX(M255:S255,1+$W$3*6)</f>
        <v>0</v>
      </c>
      <c r="X255" cm="1">
        <f t="array" ref="X255">INDEX(N255:T255,1+$W$3*6)</f>
        <v>0</v>
      </c>
      <c r="Y255" cm="1">
        <f t="array" ref="Y255">INDEX(O255:U255,1+$W$3*6)</f>
        <v>0.8733265126931139</v>
      </c>
      <c r="Z255" cm="1">
        <f t="array" ref="Z255">INDEX(P255:V255,1+$W$3*6)</f>
        <v>0.30803621271999376</v>
      </c>
    </row>
    <row r="256" spans="2:26" x14ac:dyDescent="0.2">
      <c r="B256" s="8">
        <v>253</v>
      </c>
      <c r="C256" s="14">
        <v>0</v>
      </c>
      <c r="D256" s="14">
        <v>0.74004721513020211</v>
      </c>
      <c r="E256" s="14">
        <v>0.64349097384156628</v>
      </c>
      <c r="F256" s="14">
        <v>2000</v>
      </c>
      <c r="G256" s="14">
        <v>0.72570686836220821</v>
      </c>
      <c r="H256" s="14">
        <v>0.3882019635138107</v>
      </c>
      <c r="I256" s="14">
        <v>0.23362798231357149</v>
      </c>
      <c r="J256" s="10">
        <v>0.81922209091448317</v>
      </c>
      <c r="L256">
        <f>IF(G256&lt;SQRT('Monte Carlo Integration'!$D$11),0,1)</f>
        <v>0</v>
      </c>
      <c r="M256">
        <f t="shared" si="27"/>
        <v>0.23362798231357149</v>
      </c>
      <c r="N256">
        <f t="shared" si="28"/>
        <v>0.81922209091448317</v>
      </c>
      <c r="O256">
        <f t="shared" si="29"/>
        <v>0</v>
      </c>
      <c r="P256">
        <f t="shared" si="30"/>
        <v>0</v>
      </c>
      <c r="R256">
        <f t="shared" si="31"/>
        <v>1</v>
      </c>
      <c r="S256">
        <f t="shared" si="32"/>
        <v>0</v>
      </c>
      <c r="T256">
        <f t="shared" si="33"/>
        <v>0</v>
      </c>
      <c r="U256">
        <f t="shared" si="34"/>
        <v>0.23362798231357149</v>
      </c>
      <c r="V256">
        <f t="shared" si="35"/>
        <v>0.81922209091448317</v>
      </c>
      <c r="W256" cm="1">
        <f t="array" ref="W256">INDEX(M256:S256,1+$W$3*6)</f>
        <v>0</v>
      </c>
      <c r="X256" cm="1">
        <f t="array" ref="X256">INDEX(N256:T256,1+$W$3*6)</f>
        <v>0</v>
      </c>
      <c r="Y256" cm="1">
        <f t="array" ref="Y256">INDEX(O256:U256,1+$W$3*6)</f>
        <v>0.23362798231357149</v>
      </c>
      <c r="Z256" cm="1">
        <f t="array" ref="Z256">INDEX(P256:V256,1+$W$3*6)</f>
        <v>0.81922209091448317</v>
      </c>
    </row>
    <row r="257" spans="2:26" x14ac:dyDescent="0.2">
      <c r="B257" s="8">
        <v>254</v>
      </c>
      <c r="C257" s="14">
        <v>0</v>
      </c>
      <c r="D257" s="14">
        <v>0.69897370189380537</v>
      </c>
      <c r="E257" s="14">
        <v>0.52145105082975873</v>
      </c>
      <c r="F257" s="14">
        <v>2000</v>
      </c>
      <c r="G257" s="14">
        <v>0.46253887256256382</v>
      </c>
      <c r="H257" s="14">
        <v>0.34965004735142674</v>
      </c>
      <c r="I257" s="14">
        <v>0.51358340355268839</v>
      </c>
      <c r="J257" s="10">
        <v>0.44583736962910619</v>
      </c>
      <c r="L257">
        <f>IF(G257&lt;SQRT('Monte Carlo Integration'!$D$11),0,1)</f>
        <v>0</v>
      </c>
      <c r="M257">
        <f t="shared" si="27"/>
        <v>0.51358340355268839</v>
      </c>
      <c r="N257">
        <f t="shared" si="28"/>
        <v>0.44583736962910619</v>
      </c>
      <c r="O257">
        <f t="shared" si="29"/>
        <v>0</v>
      </c>
      <c r="P257">
        <f t="shared" si="30"/>
        <v>0</v>
      </c>
      <c r="R257">
        <f t="shared" si="31"/>
        <v>1</v>
      </c>
      <c r="S257">
        <f t="shared" si="32"/>
        <v>0</v>
      </c>
      <c r="T257">
        <f t="shared" si="33"/>
        <v>0</v>
      </c>
      <c r="U257">
        <f t="shared" si="34"/>
        <v>0.51358340355268839</v>
      </c>
      <c r="V257">
        <f t="shared" si="35"/>
        <v>0.44583736962910619</v>
      </c>
      <c r="W257" cm="1">
        <f t="array" ref="W257">INDEX(M257:S257,1+$W$3*6)</f>
        <v>0</v>
      </c>
      <c r="X257" cm="1">
        <f t="array" ref="X257">INDEX(N257:T257,1+$W$3*6)</f>
        <v>0</v>
      </c>
      <c r="Y257" cm="1">
        <f t="array" ref="Y257">INDEX(O257:U257,1+$W$3*6)</f>
        <v>0.51358340355268839</v>
      </c>
      <c r="Z257" cm="1">
        <f t="array" ref="Z257">INDEX(P257:V257,1+$W$3*6)</f>
        <v>0.44583736962910619</v>
      </c>
    </row>
    <row r="258" spans="2:26" x14ac:dyDescent="0.2">
      <c r="B258" s="8">
        <v>255</v>
      </c>
      <c r="C258" s="14">
        <v>0</v>
      </c>
      <c r="D258" s="14">
        <v>0.67965062669462084</v>
      </c>
      <c r="E258" s="14">
        <v>0.46672205730362465</v>
      </c>
      <c r="F258" s="14">
        <v>2000</v>
      </c>
      <c r="G258" s="14">
        <v>1.2544556781393605</v>
      </c>
      <c r="H258" s="14">
        <v>0.31092563850619898</v>
      </c>
      <c r="I258" s="14">
        <v>0.70606368929430086</v>
      </c>
      <c r="J258" s="10">
        <v>0.8694422032541792</v>
      </c>
      <c r="L258">
        <f>IF(G258&lt;SQRT('Monte Carlo Integration'!$D$11),0,1)</f>
        <v>1</v>
      </c>
      <c r="M258">
        <f t="shared" si="27"/>
        <v>0</v>
      </c>
      <c r="N258">
        <f t="shared" si="28"/>
        <v>0</v>
      </c>
      <c r="O258">
        <f t="shared" si="29"/>
        <v>0.70606368929430086</v>
      </c>
      <c r="P258">
        <f t="shared" si="30"/>
        <v>0.8694422032541792</v>
      </c>
      <c r="R258">
        <f t="shared" si="31"/>
        <v>1</v>
      </c>
      <c r="S258">
        <f t="shared" si="32"/>
        <v>0</v>
      </c>
      <c r="T258">
        <f t="shared" si="33"/>
        <v>0</v>
      </c>
      <c r="U258">
        <f t="shared" si="34"/>
        <v>0.70606368929430086</v>
      </c>
      <c r="V258">
        <f t="shared" si="35"/>
        <v>0.8694422032541792</v>
      </c>
      <c r="W258" cm="1">
        <f t="array" ref="W258">INDEX(M258:S258,1+$W$3*6)</f>
        <v>0</v>
      </c>
      <c r="X258" cm="1">
        <f t="array" ref="X258">INDEX(N258:T258,1+$W$3*6)</f>
        <v>0</v>
      </c>
      <c r="Y258" cm="1">
        <f t="array" ref="Y258">INDEX(O258:U258,1+$W$3*6)</f>
        <v>0.70606368929430086</v>
      </c>
      <c r="Z258" cm="1">
        <f t="array" ref="Z258">INDEX(P258:V258,1+$W$3*6)</f>
        <v>0.8694422032541792</v>
      </c>
    </row>
    <row r="259" spans="2:26" x14ac:dyDescent="0.2">
      <c r="B259" s="8">
        <v>256</v>
      </c>
      <c r="C259" s="14">
        <v>0</v>
      </c>
      <c r="D259" s="14">
        <v>0.15833607765768473</v>
      </c>
      <c r="E259" s="14">
        <v>-1.0013199409158686</v>
      </c>
      <c r="F259" s="14">
        <v>-2240</v>
      </c>
      <c r="G259" s="14">
        <v>0.90238609544430515</v>
      </c>
      <c r="H259" s="14">
        <v>0.26972325522443374</v>
      </c>
      <c r="I259" s="14">
        <v>0.88478279038555119</v>
      </c>
      <c r="J259" s="10">
        <v>0.34575353835045991</v>
      </c>
      <c r="L259">
        <f>IF(G259&lt;SQRT('Monte Carlo Integration'!$D$11),0,1)</f>
        <v>0</v>
      </c>
      <c r="M259">
        <f t="shared" si="27"/>
        <v>0.88478279038555119</v>
      </c>
      <c r="N259">
        <f t="shared" si="28"/>
        <v>0.34575353835045991</v>
      </c>
      <c r="O259">
        <f t="shared" si="29"/>
        <v>0</v>
      </c>
      <c r="P259">
        <f t="shared" si="30"/>
        <v>0</v>
      </c>
      <c r="R259">
        <f t="shared" si="31"/>
        <v>1</v>
      </c>
      <c r="S259">
        <f t="shared" si="32"/>
        <v>0</v>
      </c>
      <c r="T259">
        <f t="shared" si="33"/>
        <v>0</v>
      </c>
      <c r="U259">
        <f t="shared" si="34"/>
        <v>0.88478279038555119</v>
      </c>
      <c r="V259">
        <f t="shared" si="35"/>
        <v>0.34575353835045991</v>
      </c>
      <c r="W259" cm="1">
        <f t="array" ref="W259">INDEX(M259:S259,1+$W$3*6)</f>
        <v>0</v>
      </c>
      <c r="X259" cm="1">
        <f t="array" ref="X259">INDEX(N259:T259,1+$W$3*6)</f>
        <v>0</v>
      </c>
      <c r="Y259" cm="1">
        <f t="array" ref="Y259">INDEX(O259:U259,1+$W$3*6)</f>
        <v>0.88478279038555119</v>
      </c>
      <c r="Z259" cm="1">
        <f t="array" ref="Z259">INDEX(P259:V259,1+$W$3*6)</f>
        <v>0.34575353835045991</v>
      </c>
    </row>
    <row r="260" spans="2:26" x14ac:dyDescent="0.2">
      <c r="B260" s="8">
        <v>257</v>
      </c>
      <c r="C260" s="14">
        <v>0</v>
      </c>
      <c r="D260" s="14">
        <v>0.89078004862683824</v>
      </c>
      <c r="E260" s="14">
        <v>1.2306871318288937</v>
      </c>
      <c r="F260" s="14">
        <v>3000</v>
      </c>
      <c r="G260" s="14">
        <v>0.32608132670387036</v>
      </c>
      <c r="H260" s="14">
        <v>0.33892492447397354</v>
      </c>
      <c r="I260" s="14">
        <v>0.57103086545645765</v>
      </c>
      <c r="J260" s="10">
        <v>2.2533086604686961E-3</v>
      </c>
      <c r="L260">
        <f>IF(G260&lt;SQRT('Monte Carlo Integration'!$D$11),0,1)</f>
        <v>0</v>
      </c>
      <c r="M260">
        <f t="shared" si="27"/>
        <v>0.57103086545645765</v>
      </c>
      <c r="N260">
        <f t="shared" si="28"/>
        <v>2.2533086604686961E-3</v>
      </c>
      <c r="O260">
        <f t="shared" si="29"/>
        <v>0</v>
      </c>
      <c r="P260">
        <f t="shared" si="30"/>
        <v>0</v>
      </c>
      <c r="R260">
        <f t="shared" si="31"/>
        <v>0</v>
      </c>
      <c r="S260">
        <f t="shared" si="32"/>
        <v>0.57103086545645765</v>
      </c>
      <c r="T260">
        <f t="shared" si="33"/>
        <v>2.2533086604686961E-3</v>
      </c>
      <c r="U260">
        <f t="shared" si="34"/>
        <v>0</v>
      </c>
      <c r="V260">
        <f t="shared" si="35"/>
        <v>0</v>
      </c>
      <c r="W260" cm="1">
        <f t="array" ref="W260">INDEX(M260:S260,1+$W$3*6)</f>
        <v>0.57103086545645765</v>
      </c>
      <c r="X260" cm="1">
        <f t="array" ref="X260">INDEX(N260:T260,1+$W$3*6)</f>
        <v>2.2533086604686961E-3</v>
      </c>
      <c r="Y260" cm="1">
        <f t="array" ref="Y260">INDEX(O260:U260,1+$W$3*6)</f>
        <v>0</v>
      </c>
      <c r="Z260" cm="1">
        <f t="array" ref="Z260">INDEX(P260:V260,1+$W$3*6)</f>
        <v>0</v>
      </c>
    </row>
    <row r="261" spans="2:26" x14ac:dyDescent="0.2">
      <c r="B261" s="8">
        <v>258</v>
      </c>
      <c r="C261" s="14">
        <v>0</v>
      </c>
      <c r="D261" s="14">
        <v>0.48571176034664354</v>
      </c>
      <c r="E261" s="14">
        <v>-3.5822965880288056E-2</v>
      </c>
      <c r="F261" s="14">
        <v>0</v>
      </c>
      <c r="G261" s="14">
        <v>1.0129595789856132</v>
      </c>
      <c r="H261" s="14">
        <v>0.3945725434915428</v>
      </c>
      <c r="I261" s="14">
        <v>0.14841654368136847</v>
      </c>
      <c r="J261" s="10">
        <v>0.99545572907452273</v>
      </c>
      <c r="L261">
        <f>IF(G261&lt;SQRT('Monte Carlo Integration'!$D$11),0,1)</f>
        <v>1</v>
      </c>
      <c r="M261">
        <f t="shared" ref="M261:M303" si="36">IF($L261=0,I261,0)</f>
        <v>0</v>
      </c>
      <c r="N261">
        <f t="shared" ref="N261:N303" si="37">IF($L261=0,J261,0)</f>
        <v>0</v>
      </c>
      <c r="O261">
        <f t="shared" ref="O261:O303" si="38">IF($L261=1,I261,0)</f>
        <v>0.14841654368136847</v>
      </c>
      <c r="P261">
        <f t="shared" ref="P261:P303" si="39">IF($L261=1,J261,0)</f>
        <v>0.99545572907452273</v>
      </c>
      <c r="R261">
        <f t="shared" ref="R261:R303" si="40">IF(H261&lt;J261,1,0)</f>
        <v>1</v>
      </c>
      <c r="S261">
        <f t="shared" ref="S261:S303" si="41">IF($R261=0,I261,0)</f>
        <v>0</v>
      </c>
      <c r="T261">
        <f t="shared" ref="T261:T303" si="42">IF($R261=0,J261,0)</f>
        <v>0</v>
      </c>
      <c r="U261">
        <f t="shared" ref="U261:U303" si="43">IF($R261=1,I261,0)</f>
        <v>0.14841654368136847</v>
      </c>
      <c r="V261">
        <f t="shared" ref="V261:V303" si="44">IF($R261=1,J261,0)</f>
        <v>0.99545572907452273</v>
      </c>
      <c r="W261" cm="1">
        <f t="array" ref="W261">INDEX(M261:S261,1+$W$3*6)</f>
        <v>0</v>
      </c>
      <c r="X261" cm="1">
        <f t="array" ref="X261">INDEX(N261:T261,1+$W$3*6)</f>
        <v>0</v>
      </c>
      <c r="Y261" cm="1">
        <f t="array" ref="Y261">INDEX(O261:U261,1+$W$3*6)</f>
        <v>0.14841654368136847</v>
      </c>
      <c r="Z261" cm="1">
        <f t="array" ref="Z261">INDEX(P261:V261,1+$W$3*6)</f>
        <v>0.99545572907452273</v>
      </c>
    </row>
    <row r="262" spans="2:26" x14ac:dyDescent="0.2">
      <c r="B262" s="8">
        <v>259</v>
      </c>
      <c r="C262" s="14">
        <v>0</v>
      </c>
      <c r="D262" s="14">
        <v>0.30031777396812931</v>
      </c>
      <c r="E262" s="14">
        <v>-0.52348678065589804</v>
      </c>
      <c r="F262" s="14">
        <v>-1120</v>
      </c>
      <c r="G262" s="14">
        <v>1.1439581193124491</v>
      </c>
      <c r="H262" s="14">
        <v>0.33125291515230215</v>
      </c>
      <c r="I262" s="14">
        <v>0.60981073794412</v>
      </c>
      <c r="J262" s="10">
        <v>0.87868594116470122</v>
      </c>
      <c r="L262">
        <f>IF(G262&lt;SQRT('Monte Carlo Integration'!$D$11),0,1)</f>
        <v>1</v>
      </c>
      <c r="M262">
        <f t="shared" si="36"/>
        <v>0</v>
      </c>
      <c r="N262">
        <f t="shared" si="37"/>
        <v>0</v>
      </c>
      <c r="O262">
        <f t="shared" si="38"/>
        <v>0.60981073794412</v>
      </c>
      <c r="P262">
        <f t="shared" si="39"/>
        <v>0.87868594116470122</v>
      </c>
      <c r="R262">
        <f t="shared" si="40"/>
        <v>1</v>
      </c>
      <c r="S262">
        <f t="shared" si="41"/>
        <v>0</v>
      </c>
      <c r="T262">
        <f t="shared" si="42"/>
        <v>0</v>
      </c>
      <c r="U262">
        <f t="shared" si="43"/>
        <v>0.60981073794412</v>
      </c>
      <c r="V262">
        <f t="shared" si="44"/>
        <v>0.87868594116470122</v>
      </c>
      <c r="W262" cm="1">
        <f t="array" ref="W262">INDEX(M262:S262,1+$W$3*6)</f>
        <v>0</v>
      </c>
      <c r="X262" cm="1">
        <f t="array" ref="X262">INDEX(N262:T262,1+$W$3*6)</f>
        <v>0</v>
      </c>
      <c r="Y262" cm="1">
        <f t="array" ref="Y262">INDEX(O262:U262,1+$W$3*6)</f>
        <v>0.60981073794412</v>
      </c>
      <c r="Z262" cm="1">
        <f t="array" ref="Z262">INDEX(P262:V262,1+$W$3*6)</f>
        <v>0.87868594116470122</v>
      </c>
    </row>
    <row r="263" spans="2:26" x14ac:dyDescent="0.2">
      <c r="B263" s="8">
        <v>260</v>
      </c>
      <c r="C263" s="14">
        <v>0</v>
      </c>
      <c r="D263" s="14">
        <v>0.77058497642659818</v>
      </c>
      <c r="E263" s="14">
        <v>0.7407747174604713</v>
      </c>
      <c r="F263" s="14">
        <v>2000</v>
      </c>
      <c r="G263" s="14">
        <v>0.7694655492350565</v>
      </c>
      <c r="H263" s="14">
        <v>0.29215400333063335</v>
      </c>
      <c r="I263" s="14">
        <v>0.78934868578303075</v>
      </c>
      <c r="J263" s="10">
        <v>0.38261495199176249</v>
      </c>
      <c r="L263">
        <f>IF(G263&lt;SQRT('Monte Carlo Integration'!$D$11),0,1)</f>
        <v>0</v>
      </c>
      <c r="M263">
        <f t="shared" si="36"/>
        <v>0.78934868578303075</v>
      </c>
      <c r="N263">
        <f t="shared" si="37"/>
        <v>0.38261495199176249</v>
      </c>
      <c r="O263">
        <f t="shared" si="38"/>
        <v>0</v>
      </c>
      <c r="P263">
        <f t="shared" si="39"/>
        <v>0</v>
      </c>
      <c r="R263">
        <f t="shared" si="40"/>
        <v>1</v>
      </c>
      <c r="S263">
        <f t="shared" si="41"/>
        <v>0</v>
      </c>
      <c r="T263">
        <f t="shared" si="42"/>
        <v>0</v>
      </c>
      <c r="U263">
        <f t="shared" si="43"/>
        <v>0.78934868578303075</v>
      </c>
      <c r="V263">
        <f t="shared" si="44"/>
        <v>0.38261495199176249</v>
      </c>
      <c r="W263" cm="1">
        <f t="array" ref="W263">INDEX(M263:S263,1+$W$3*6)</f>
        <v>0</v>
      </c>
      <c r="X263" cm="1">
        <f t="array" ref="X263">INDEX(N263:T263,1+$W$3*6)</f>
        <v>0</v>
      </c>
      <c r="Y263" cm="1">
        <f t="array" ref="Y263">INDEX(O263:U263,1+$W$3*6)</f>
        <v>0.78934868578303075</v>
      </c>
      <c r="Z263" cm="1">
        <f t="array" ref="Z263">INDEX(P263:V263,1+$W$3*6)</f>
        <v>0.38261495199176249</v>
      </c>
    </row>
    <row r="264" spans="2:26" x14ac:dyDescent="0.2">
      <c r="B264" s="8">
        <v>261</v>
      </c>
      <c r="C264" s="14">
        <v>0</v>
      </c>
      <c r="D264" s="14">
        <v>0.34630548015530477</v>
      </c>
      <c r="E264" s="14">
        <v>-0.39531428224777321</v>
      </c>
      <c r="F264" s="14">
        <v>0</v>
      </c>
      <c r="G264" s="14">
        <v>0.70922173146090017</v>
      </c>
      <c r="H264" s="14">
        <v>0.31497830532773125</v>
      </c>
      <c r="I264" s="14">
        <v>0.68747797244576647</v>
      </c>
      <c r="J264" s="10">
        <v>0.48641111095734457</v>
      </c>
      <c r="L264">
        <f>IF(G264&lt;SQRT('Monte Carlo Integration'!$D$11),0,1)</f>
        <v>0</v>
      </c>
      <c r="M264">
        <f t="shared" si="36"/>
        <v>0.68747797244576647</v>
      </c>
      <c r="N264">
        <f t="shared" si="37"/>
        <v>0.48641111095734457</v>
      </c>
      <c r="O264">
        <f t="shared" si="38"/>
        <v>0</v>
      </c>
      <c r="P264">
        <f t="shared" si="39"/>
        <v>0</v>
      </c>
      <c r="R264">
        <f t="shared" si="40"/>
        <v>1</v>
      </c>
      <c r="S264">
        <f t="shared" si="41"/>
        <v>0</v>
      </c>
      <c r="T264">
        <f t="shared" si="42"/>
        <v>0</v>
      </c>
      <c r="U264">
        <f t="shared" si="43"/>
        <v>0.68747797244576647</v>
      </c>
      <c r="V264">
        <f t="shared" si="44"/>
        <v>0.48641111095734457</v>
      </c>
      <c r="W264" cm="1">
        <f t="array" ref="W264">INDEX(M264:S264,1+$W$3*6)</f>
        <v>0</v>
      </c>
      <c r="X264" cm="1">
        <f t="array" ref="X264">INDEX(N264:T264,1+$W$3*6)</f>
        <v>0</v>
      </c>
      <c r="Y264" cm="1">
        <f t="array" ref="Y264">INDEX(O264:U264,1+$W$3*6)</f>
        <v>0.68747797244576647</v>
      </c>
      <c r="Z264" cm="1">
        <f t="array" ref="Z264">INDEX(P264:V264,1+$W$3*6)</f>
        <v>0.48641111095734457</v>
      </c>
    </row>
    <row r="265" spans="2:26" x14ac:dyDescent="0.2">
      <c r="B265" s="8">
        <v>262</v>
      </c>
      <c r="C265" s="14">
        <v>0</v>
      </c>
      <c r="D265" s="14">
        <v>2.8523861211037199E-2</v>
      </c>
      <c r="E265" s="14">
        <v>-1.9029449990018323</v>
      </c>
      <c r="F265" s="14">
        <v>-2240</v>
      </c>
      <c r="G265" s="14">
        <v>0.44583700526260917</v>
      </c>
      <c r="H265" s="14">
        <v>0.36081391174141741</v>
      </c>
      <c r="I265" s="14">
        <v>0.4482285137978515</v>
      </c>
      <c r="J265" s="10">
        <v>0.494902217292647</v>
      </c>
      <c r="L265">
        <f>IF(G265&lt;SQRT('Monte Carlo Integration'!$D$11),0,1)</f>
        <v>0</v>
      </c>
      <c r="M265">
        <f t="shared" si="36"/>
        <v>0.4482285137978515</v>
      </c>
      <c r="N265">
        <f t="shared" si="37"/>
        <v>0.494902217292647</v>
      </c>
      <c r="O265">
        <f t="shared" si="38"/>
        <v>0</v>
      </c>
      <c r="P265">
        <f t="shared" si="39"/>
        <v>0</v>
      </c>
      <c r="R265">
        <f t="shared" si="40"/>
        <v>1</v>
      </c>
      <c r="S265">
        <f t="shared" si="41"/>
        <v>0</v>
      </c>
      <c r="T265">
        <f t="shared" si="42"/>
        <v>0</v>
      </c>
      <c r="U265">
        <f t="shared" si="43"/>
        <v>0.4482285137978515</v>
      </c>
      <c r="V265">
        <f t="shared" si="44"/>
        <v>0.494902217292647</v>
      </c>
      <c r="W265" cm="1">
        <f t="array" ref="W265">INDEX(M265:S265,1+$W$3*6)</f>
        <v>0</v>
      </c>
      <c r="X265" cm="1">
        <f t="array" ref="X265">INDEX(N265:T265,1+$W$3*6)</f>
        <v>0</v>
      </c>
      <c r="Y265" cm="1">
        <f t="array" ref="Y265">INDEX(O265:U265,1+$W$3*6)</f>
        <v>0.4482285137978515</v>
      </c>
      <c r="Z265" cm="1">
        <f t="array" ref="Z265">INDEX(P265:V265,1+$W$3*6)</f>
        <v>0.494902217292647</v>
      </c>
    </row>
    <row r="266" spans="2:26" x14ac:dyDescent="0.2">
      <c r="B266" s="8">
        <v>263</v>
      </c>
      <c r="C266" s="14">
        <v>0</v>
      </c>
      <c r="D266" s="14">
        <v>0.72555806824264957</v>
      </c>
      <c r="E266" s="14">
        <v>0.59943346941707487</v>
      </c>
      <c r="F266" s="14">
        <v>2000</v>
      </c>
      <c r="G266" s="14">
        <v>1.6138078855163061</v>
      </c>
      <c r="H266" s="14">
        <v>0.24776444304243575</v>
      </c>
      <c r="I266" s="14">
        <v>0.97605151239598709</v>
      </c>
      <c r="J266" s="10">
        <v>0.81309982822886662</v>
      </c>
      <c r="L266">
        <f>IF(G266&lt;SQRT('Monte Carlo Integration'!$D$11),0,1)</f>
        <v>1</v>
      </c>
      <c r="M266">
        <f t="shared" si="36"/>
        <v>0</v>
      </c>
      <c r="N266">
        <f t="shared" si="37"/>
        <v>0</v>
      </c>
      <c r="O266">
        <f t="shared" si="38"/>
        <v>0.97605151239598709</v>
      </c>
      <c r="P266">
        <f t="shared" si="39"/>
        <v>0.81309982822886662</v>
      </c>
      <c r="R266">
        <f t="shared" si="40"/>
        <v>1</v>
      </c>
      <c r="S266">
        <f t="shared" si="41"/>
        <v>0</v>
      </c>
      <c r="T266">
        <f t="shared" si="42"/>
        <v>0</v>
      </c>
      <c r="U266">
        <f t="shared" si="43"/>
        <v>0.97605151239598709</v>
      </c>
      <c r="V266">
        <f t="shared" si="44"/>
        <v>0.81309982822886662</v>
      </c>
      <c r="W266" cm="1">
        <f t="array" ref="W266">INDEX(M266:S266,1+$W$3*6)</f>
        <v>0</v>
      </c>
      <c r="X266" cm="1">
        <f t="array" ref="X266">INDEX(N266:T266,1+$W$3*6)</f>
        <v>0</v>
      </c>
      <c r="Y266" cm="1">
        <f t="array" ref="Y266">INDEX(O266:U266,1+$W$3*6)</f>
        <v>0.97605151239598709</v>
      </c>
      <c r="Z266" cm="1">
        <f t="array" ref="Z266">INDEX(P266:V266,1+$W$3*6)</f>
        <v>0.81309982822886662</v>
      </c>
    </row>
    <row r="267" spans="2:26" x14ac:dyDescent="0.2">
      <c r="B267" s="8">
        <v>264</v>
      </c>
      <c r="C267" s="14">
        <v>0</v>
      </c>
      <c r="D267" s="14">
        <v>0.83850140047189847</v>
      </c>
      <c r="E267" s="14">
        <v>0.98831745586499242</v>
      </c>
      <c r="F267" s="14">
        <v>3000</v>
      </c>
      <c r="G267" s="14">
        <v>0.11949152633054191</v>
      </c>
      <c r="H267" s="14">
        <v>0.3955460890045317</v>
      </c>
      <c r="I267" s="14">
        <v>0.13076262345107395</v>
      </c>
      <c r="J267" s="10">
        <v>0.31998853516764403</v>
      </c>
      <c r="L267">
        <f>IF(G267&lt;SQRT('Monte Carlo Integration'!$D$11),0,1)</f>
        <v>0</v>
      </c>
      <c r="M267">
        <f t="shared" si="36"/>
        <v>0.13076262345107395</v>
      </c>
      <c r="N267">
        <f t="shared" si="37"/>
        <v>0.31998853516764403</v>
      </c>
      <c r="O267">
        <f t="shared" si="38"/>
        <v>0</v>
      </c>
      <c r="P267">
        <f t="shared" si="39"/>
        <v>0</v>
      </c>
      <c r="R267">
        <f t="shared" si="40"/>
        <v>0</v>
      </c>
      <c r="S267">
        <f t="shared" si="41"/>
        <v>0.13076262345107395</v>
      </c>
      <c r="T267">
        <f t="shared" si="42"/>
        <v>0.31998853516764403</v>
      </c>
      <c r="U267">
        <f t="shared" si="43"/>
        <v>0</v>
      </c>
      <c r="V267">
        <f t="shared" si="44"/>
        <v>0</v>
      </c>
      <c r="W267" cm="1">
        <f t="array" ref="W267">INDEX(M267:S267,1+$W$3*6)</f>
        <v>0.13076262345107395</v>
      </c>
      <c r="X267" cm="1">
        <f t="array" ref="X267">INDEX(N267:T267,1+$W$3*6)</f>
        <v>0.31998853516764403</v>
      </c>
      <c r="Y267" cm="1">
        <f t="array" ref="Y267">INDEX(O267:U267,1+$W$3*6)</f>
        <v>0</v>
      </c>
      <c r="Z267" cm="1">
        <f t="array" ref="Z267">INDEX(P267:V267,1+$W$3*6)</f>
        <v>0</v>
      </c>
    </row>
    <row r="268" spans="2:26" x14ac:dyDescent="0.2">
      <c r="B268" s="8">
        <v>265</v>
      </c>
      <c r="C268" s="14">
        <v>0</v>
      </c>
      <c r="D268" s="14">
        <v>0.38284773280976703</v>
      </c>
      <c r="E268" s="14">
        <v>-0.2980100860765037</v>
      </c>
      <c r="F268" s="14">
        <v>0</v>
      </c>
      <c r="G268" s="14">
        <v>0.81803591435891021</v>
      </c>
      <c r="H268" s="14">
        <v>0.39575262100879544</v>
      </c>
      <c r="I268" s="14">
        <v>0.12670772784701909</v>
      </c>
      <c r="J268" s="10">
        <v>0.89553395584017692</v>
      </c>
      <c r="L268">
        <f>IF(G268&lt;SQRT('Monte Carlo Integration'!$D$11),0,1)</f>
        <v>0</v>
      </c>
      <c r="M268">
        <f t="shared" si="36"/>
        <v>0.12670772784701909</v>
      </c>
      <c r="N268">
        <f t="shared" si="37"/>
        <v>0.89553395584017692</v>
      </c>
      <c r="O268">
        <f t="shared" si="38"/>
        <v>0</v>
      </c>
      <c r="P268">
        <f t="shared" si="39"/>
        <v>0</v>
      </c>
      <c r="R268">
        <f t="shared" si="40"/>
        <v>1</v>
      </c>
      <c r="S268">
        <f t="shared" si="41"/>
        <v>0</v>
      </c>
      <c r="T268">
        <f t="shared" si="42"/>
        <v>0</v>
      </c>
      <c r="U268">
        <f t="shared" si="43"/>
        <v>0.12670772784701909</v>
      </c>
      <c r="V268">
        <f t="shared" si="44"/>
        <v>0.89553395584017692</v>
      </c>
      <c r="W268" cm="1">
        <f t="array" ref="W268">INDEX(M268:S268,1+$W$3*6)</f>
        <v>0</v>
      </c>
      <c r="X268" cm="1">
        <f t="array" ref="X268">INDEX(N268:T268,1+$W$3*6)</f>
        <v>0</v>
      </c>
      <c r="Y268" cm="1">
        <f t="array" ref="Y268">INDEX(O268:U268,1+$W$3*6)</f>
        <v>0.12670772784701909</v>
      </c>
      <c r="Z268" cm="1">
        <f t="array" ref="Z268">INDEX(P268:V268,1+$W$3*6)</f>
        <v>0.89553395584017692</v>
      </c>
    </row>
    <row r="269" spans="2:26" x14ac:dyDescent="0.2">
      <c r="B269" s="8">
        <v>266</v>
      </c>
      <c r="C269" s="14">
        <v>0</v>
      </c>
      <c r="D269" s="14">
        <v>0.33040308478772784</v>
      </c>
      <c r="E269" s="14">
        <v>-0.43880040121882385</v>
      </c>
      <c r="F269" s="14">
        <v>-1120</v>
      </c>
      <c r="G269" s="14">
        <v>1.5960175235206002</v>
      </c>
      <c r="H269" s="14">
        <v>0.25679576656493541</v>
      </c>
      <c r="I269" s="14">
        <v>0.93865399315890574</v>
      </c>
      <c r="J269" s="10">
        <v>0.84554491580722146</v>
      </c>
      <c r="L269">
        <f>IF(G269&lt;SQRT('Monte Carlo Integration'!$D$11),0,1)</f>
        <v>1</v>
      </c>
      <c r="M269">
        <f t="shared" si="36"/>
        <v>0</v>
      </c>
      <c r="N269">
        <f t="shared" si="37"/>
        <v>0</v>
      </c>
      <c r="O269">
        <f t="shared" si="38"/>
        <v>0.93865399315890574</v>
      </c>
      <c r="P269">
        <f t="shared" si="39"/>
        <v>0.84554491580722146</v>
      </c>
      <c r="R269">
        <f t="shared" si="40"/>
        <v>1</v>
      </c>
      <c r="S269">
        <f t="shared" si="41"/>
        <v>0</v>
      </c>
      <c r="T269">
        <f t="shared" si="42"/>
        <v>0</v>
      </c>
      <c r="U269">
        <f t="shared" si="43"/>
        <v>0.93865399315890574</v>
      </c>
      <c r="V269">
        <f t="shared" si="44"/>
        <v>0.84554491580722146</v>
      </c>
      <c r="W269" cm="1">
        <f t="array" ref="W269">INDEX(M269:S269,1+$W$3*6)</f>
        <v>0</v>
      </c>
      <c r="X269" cm="1">
        <f t="array" ref="X269">INDEX(N269:T269,1+$W$3*6)</f>
        <v>0</v>
      </c>
      <c r="Y269" cm="1">
        <f t="array" ref="Y269">INDEX(O269:U269,1+$W$3*6)</f>
        <v>0.93865399315890574</v>
      </c>
      <c r="Z269" cm="1">
        <f t="array" ref="Z269">INDEX(P269:V269,1+$W$3*6)</f>
        <v>0.84554491580722146</v>
      </c>
    </row>
    <row r="270" spans="2:26" x14ac:dyDescent="0.2">
      <c r="B270" s="8">
        <v>267</v>
      </c>
      <c r="C270" s="14">
        <v>0</v>
      </c>
      <c r="D270" s="14">
        <v>0.37012259469838932</v>
      </c>
      <c r="E270" s="14">
        <v>-0.33152866913263757</v>
      </c>
      <c r="F270" s="14">
        <v>0</v>
      </c>
      <c r="G270" s="14">
        <v>0.91021218142803939</v>
      </c>
      <c r="H270" s="14">
        <v>0.38297900534693113</v>
      </c>
      <c r="I270" s="14">
        <v>0.28578514456087034</v>
      </c>
      <c r="J270" s="10">
        <v>0.91024119472608023</v>
      </c>
      <c r="L270">
        <f>IF(G270&lt;SQRT('Monte Carlo Integration'!$D$11),0,1)</f>
        <v>0</v>
      </c>
      <c r="M270">
        <f t="shared" si="36"/>
        <v>0.28578514456087034</v>
      </c>
      <c r="N270">
        <f t="shared" si="37"/>
        <v>0.91024119472608023</v>
      </c>
      <c r="O270">
        <f t="shared" si="38"/>
        <v>0</v>
      </c>
      <c r="P270">
        <f t="shared" si="39"/>
        <v>0</v>
      </c>
      <c r="R270">
        <f t="shared" si="40"/>
        <v>1</v>
      </c>
      <c r="S270">
        <f t="shared" si="41"/>
        <v>0</v>
      </c>
      <c r="T270">
        <f t="shared" si="42"/>
        <v>0</v>
      </c>
      <c r="U270">
        <f t="shared" si="43"/>
        <v>0.28578514456087034</v>
      </c>
      <c r="V270">
        <f t="shared" si="44"/>
        <v>0.91024119472608023</v>
      </c>
      <c r="W270" cm="1">
        <f t="array" ref="W270">INDEX(M270:S270,1+$W$3*6)</f>
        <v>0</v>
      </c>
      <c r="X270" cm="1">
        <f t="array" ref="X270">INDEX(N270:T270,1+$W$3*6)</f>
        <v>0</v>
      </c>
      <c r="Y270" cm="1">
        <f t="array" ref="Y270">INDEX(O270:U270,1+$W$3*6)</f>
        <v>0.28578514456087034</v>
      </c>
      <c r="Z270" cm="1">
        <f t="array" ref="Z270">INDEX(P270:V270,1+$W$3*6)</f>
        <v>0.91024119472608023</v>
      </c>
    </row>
    <row r="271" spans="2:26" x14ac:dyDescent="0.2">
      <c r="B271" s="8">
        <v>268</v>
      </c>
      <c r="C271" s="14">
        <v>0</v>
      </c>
      <c r="D271" s="14">
        <v>0.26388781273918588</v>
      </c>
      <c r="E271" s="14">
        <v>-0.6314051867930186</v>
      </c>
      <c r="F271" s="14">
        <v>-1120</v>
      </c>
      <c r="G271" s="14">
        <v>0.66553172080157164</v>
      </c>
      <c r="H271" s="14">
        <v>0.286234168742029</v>
      </c>
      <c r="I271" s="14">
        <v>0.81486992599203711</v>
      </c>
      <c r="J271" s="10">
        <v>3.8970816200119822E-2</v>
      </c>
      <c r="L271">
        <f>IF(G271&lt;SQRT('Monte Carlo Integration'!$D$11),0,1)</f>
        <v>0</v>
      </c>
      <c r="M271">
        <f t="shared" si="36"/>
        <v>0.81486992599203711</v>
      </c>
      <c r="N271">
        <f t="shared" si="37"/>
        <v>3.8970816200119822E-2</v>
      </c>
      <c r="O271">
        <f t="shared" si="38"/>
        <v>0</v>
      </c>
      <c r="P271">
        <f t="shared" si="39"/>
        <v>0</v>
      </c>
      <c r="R271">
        <f t="shared" si="40"/>
        <v>0</v>
      </c>
      <c r="S271">
        <f t="shared" si="41"/>
        <v>0.81486992599203711</v>
      </c>
      <c r="T271">
        <f t="shared" si="42"/>
        <v>3.8970816200119822E-2</v>
      </c>
      <c r="U271">
        <f t="shared" si="43"/>
        <v>0</v>
      </c>
      <c r="V271">
        <f t="shared" si="44"/>
        <v>0</v>
      </c>
      <c r="W271" cm="1">
        <f t="array" ref="W271">INDEX(M271:S271,1+$W$3*6)</f>
        <v>0.81486992599203711</v>
      </c>
      <c r="X271" cm="1">
        <f t="array" ref="X271">INDEX(N271:T271,1+$W$3*6)</f>
        <v>3.8970816200119822E-2</v>
      </c>
      <c r="Y271" cm="1">
        <f t="array" ref="Y271">INDEX(O271:U271,1+$W$3*6)</f>
        <v>0</v>
      </c>
      <c r="Z271" cm="1">
        <f t="array" ref="Z271">INDEX(P271:V271,1+$W$3*6)</f>
        <v>0</v>
      </c>
    </row>
    <row r="272" spans="2:26" x14ac:dyDescent="0.2">
      <c r="B272" s="8">
        <v>269</v>
      </c>
      <c r="C272" s="14">
        <v>0</v>
      </c>
      <c r="D272" s="14">
        <v>0.807829803464855</v>
      </c>
      <c r="E272" s="14">
        <v>0.86992682816995781</v>
      </c>
      <c r="F272" s="14">
        <v>2000</v>
      </c>
      <c r="G272" s="14">
        <v>0.60326373082703133</v>
      </c>
      <c r="H272" s="14">
        <v>0.35473245776755674</v>
      </c>
      <c r="I272" s="14">
        <v>0.48467077593536617</v>
      </c>
      <c r="J272" s="10">
        <v>0.60692501166226576</v>
      </c>
      <c r="L272">
        <f>IF(G272&lt;SQRT('Monte Carlo Integration'!$D$11),0,1)</f>
        <v>0</v>
      </c>
      <c r="M272">
        <f t="shared" si="36"/>
        <v>0.48467077593536617</v>
      </c>
      <c r="N272">
        <f t="shared" si="37"/>
        <v>0.60692501166226576</v>
      </c>
      <c r="O272">
        <f t="shared" si="38"/>
        <v>0</v>
      </c>
      <c r="P272">
        <f t="shared" si="39"/>
        <v>0</v>
      </c>
      <c r="R272">
        <f t="shared" si="40"/>
        <v>1</v>
      </c>
      <c r="S272">
        <f t="shared" si="41"/>
        <v>0</v>
      </c>
      <c r="T272">
        <f t="shared" si="42"/>
        <v>0</v>
      </c>
      <c r="U272">
        <f t="shared" si="43"/>
        <v>0.48467077593536617</v>
      </c>
      <c r="V272">
        <f t="shared" si="44"/>
        <v>0.60692501166226576</v>
      </c>
      <c r="W272" cm="1">
        <f t="array" ref="W272">INDEX(M272:S272,1+$W$3*6)</f>
        <v>0</v>
      </c>
      <c r="X272" cm="1">
        <f t="array" ref="X272">INDEX(N272:T272,1+$W$3*6)</f>
        <v>0</v>
      </c>
      <c r="Y272" cm="1">
        <f t="array" ref="Y272">INDEX(O272:U272,1+$W$3*6)</f>
        <v>0.48467077593536617</v>
      </c>
      <c r="Z272" cm="1">
        <f t="array" ref="Z272">INDEX(P272:V272,1+$W$3*6)</f>
        <v>0.60692501166226576</v>
      </c>
    </row>
    <row r="273" spans="2:26" x14ac:dyDescent="0.2">
      <c r="B273" s="8">
        <v>270</v>
      </c>
      <c r="C273" s="14">
        <v>0</v>
      </c>
      <c r="D273" s="14">
        <v>0.27875492106133837</v>
      </c>
      <c r="E273" s="14">
        <v>-0.58654423850795967</v>
      </c>
      <c r="F273" s="14">
        <v>-1120</v>
      </c>
      <c r="G273" s="14">
        <v>0.53980004288732863</v>
      </c>
      <c r="H273" s="14">
        <v>0.311733766638219</v>
      </c>
      <c r="I273" s="14">
        <v>0.70237772502115825</v>
      </c>
      <c r="J273" s="10">
        <v>0.21555874902548211</v>
      </c>
      <c r="L273">
        <f>IF(G273&lt;SQRT('Monte Carlo Integration'!$D$11),0,1)</f>
        <v>0</v>
      </c>
      <c r="M273">
        <f t="shared" si="36"/>
        <v>0.70237772502115825</v>
      </c>
      <c r="N273">
        <f t="shared" si="37"/>
        <v>0.21555874902548211</v>
      </c>
      <c r="O273">
        <f t="shared" si="38"/>
        <v>0</v>
      </c>
      <c r="P273">
        <f t="shared" si="39"/>
        <v>0</v>
      </c>
      <c r="R273">
        <f t="shared" si="40"/>
        <v>0</v>
      </c>
      <c r="S273">
        <f t="shared" si="41"/>
        <v>0.70237772502115825</v>
      </c>
      <c r="T273">
        <f t="shared" si="42"/>
        <v>0.21555874902548211</v>
      </c>
      <c r="U273">
        <f t="shared" si="43"/>
        <v>0</v>
      </c>
      <c r="V273">
        <f t="shared" si="44"/>
        <v>0</v>
      </c>
      <c r="W273" cm="1">
        <f t="array" ref="W273">INDEX(M273:S273,1+$W$3*6)</f>
        <v>0.70237772502115825</v>
      </c>
      <c r="X273" cm="1">
        <f t="array" ref="X273">INDEX(N273:T273,1+$W$3*6)</f>
        <v>0.21555874902548211</v>
      </c>
      <c r="Y273" cm="1">
        <f t="array" ref="Y273">INDEX(O273:U273,1+$W$3*6)</f>
        <v>0</v>
      </c>
      <c r="Z273" cm="1">
        <f t="array" ref="Z273">INDEX(P273:V273,1+$W$3*6)</f>
        <v>0</v>
      </c>
    </row>
    <row r="274" spans="2:26" x14ac:dyDescent="0.2">
      <c r="B274" s="8">
        <v>271</v>
      </c>
      <c r="C274" s="14">
        <v>0</v>
      </c>
      <c r="D274" s="14">
        <v>0.18395012881790759</v>
      </c>
      <c r="E274" s="14">
        <v>-0.90041346523033616</v>
      </c>
      <c r="F274" s="14">
        <v>-1120</v>
      </c>
      <c r="G274" s="14">
        <v>1.2247515376979943</v>
      </c>
      <c r="H274" s="14">
        <v>0.31951928393903839</v>
      </c>
      <c r="I274" s="14">
        <v>0.66633192504119687</v>
      </c>
      <c r="J274" s="10">
        <v>0.88360245776530466</v>
      </c>
      <c r="L274">
        <f>IF(G274&lt;SQRT('Monte Carlo Integration'!$D$11),0,1)</f>
        <v>1</v>
      </c>
      <c r="M274">
        <f t="shared" si="36"/>
        <v>0</v>
      </c>
      <c r="N274">
        <f t="shared" si="37"/>
        <v>0</v>
      </c>
      <c r="O274">
        <f t="shared" si="38"/>
        <v>0.66633192504119687</v>
      </c>
      <c r="P274">
        <f t="shared" si="39"/>
        <v>0.88360245776530466</v>
      </c>
      <c r="R274">
        <f t="shared" si="40"/>
        <v>1</v>
      </c>
      <c r="S274">
        <f t="shared" si="41"/>
        <v>0</v>
      </c>
      <c r="T274">
        <f t="shared" si="42"/>
        <v>0</v>
      </c>
      <c r="U274">
        <f t="shared" si="43"/>
        <v>0.66633192504119687</v>
      </c>
      <c r="V274">
        <f t="shared" si="44"/>
        <v>0.88360245776530466</v>
      </c>
      <c r="W274" cm="1">
        <f t="array" ref="W274">INDEX(M274:S274,1+$W$3*6)</f>
        <v>0</v>
      </c>
      <c r="X274" cm="1">
        <f t="array" ref="X274">INDEX(N274:T274,1+$W$3*6)</f>
        <v>0</v>
      </c>
      <c r="Y274" cm="1">
        <f t="array" ref="Y274">INDEX(O274:U274,1+$W$3*6)</f>
        <v>0.66633192504119687</v>
      </c>
      <c r="Z274" cm="1">
        <f t="array" ref="Z274">INDEX(P274:V274,1+$W$3*6)</f>
        <v>0.88360245776530466</v>
      </c>
    </row>
    <row r="275" spans="2:26" x14ac:dyDescent="0.2">
      <c r="B275" s="8">
        <v>272</v>
      </c>
      <c r="C275" s="14">
        <v>0</v>
      </c>
      <c r="D275" s="14">
        <v>0.78320910794809884</v>
      </c>
      <c r="E275" s="14">
        <v>0.78307719153315902</v>
      </c>
      <c r="F275" s="14">
        <v>2000</v>
      </c>
      <c r="G275" s="14">
        <v>0.66760199974603807</v>
      </c>
      <c r="H275" s="14">
        <v>0.3440441603156712</v>
      </c>
      <c r="I275" s="14">
        <v>0.54414469331695914</v>
      </c>
      <c r="J275" s="10">
        <v>0.60951501415554199</v>
      </c>
      <c r="L275">
        <f>IF(G275&lt;SQRT('Monte Carlo Integration'!$D$11),0,1)</f>
        <v>0</v>
      </c>
      <c r="M275">
        <f t="shared" si="36"/>
        <v>0.54414469331695914</v>
      </c>
      <c r="N275">
        <f t="shared" si="37"/>
        <v>0.60951501415554199</v>
      </c>
      <c r="O275">
        <f t="shared" si="38"/>
        <v>0</v>
      </c>
      <c r="P275">
        <f t="shared" si="39"/>
        <v>0</v>
      </c>
      <c r="R275">
        <f t="shared" si="40"/>
        <v>1</v>
      </c>
      <c r="S275">
        <f t="shared" si="41"/>
        <v>0</v>
      </c>
      <c r="T275">
        <f t="shared" si="42"/>
        <v>0</v>
      </c>
      <c r="U275">
        <f t="shared" si="43"/>
        <v>0.54414469331695914</v>
      </c>
      <c r="V275">
        <f t="shared" si="44"/>
        <v>0.60951501415554199</v>
      </c>
      <c r="W275" cm="1">
        <f t="array" ref="W275">INDEX(M275:S275,1+$W$3*6)</f>
        <v>0</v>
      </c>
      <c r="X275" cm="1">
        <f t="array" ref="X275">INDEX(N275:T275,1+$W$3*6)</f>
        <v>0</v>
      </c>
      <c r="Y275" cm="1">
        <f t="array" ref="Y275">INDEX(O275:U275,1+$W$3*6)</f>
        <v>0.54414469331695914</v>
      </c>
      <c r="Z275" cm="1">
        <f t="array" ref="Z275">INDEX(P275:V275,1+$W$3*6)</f>
        <v>0.60951501415554199</v>
      </c>
    </row>
    <row r="276" spans="2:26" x14ac:dyDescent="0.2">
      <c r="B276" s="8">
        <v>273</v>
      </c>
      <c r="C276" s="14">
        <v>0</v>
      </c>
      <c r="D276" s="14">
        <v>0.84118598948288059</v>
      </c>
      <c r="E276" s="14">
        <v>0.99934411677214885</v>
      </c>
      <c r="F276" s="14">
        <v>3000</v>
      </c>
      <c r="G276" s="14">
        <v>0.63643171729323644</v>
      </c>
      <c r="H276" s="14">
        <v>0.29574072109361194</v>
      </c>
      <c r="I276" s="14">
        <v>0.77373589494905248</v>
      </c>
      <c r="J276" s="10">
        <v>0.19433085745867848</v>
      </c>
      <c r="L276">
        <f>IF(G276&lt;SQRT('Monte Carlo Integration'!$D$11),0,1)</f>
        <v>0</v>
      </c>
      <c r="M276">
        <f t="shared" si="36"/>
        <v>0.77373589494905248</v>
      </c>
      <c r="N276">
        <f t="shared" si="37"/>
        <v>0.19433085745867848</v>
      </c>
      <c r="O276">
        <f t="shared" si="38"/>
        <v>0</v>
      </c>
      <c r="P276">
        <f t="shared" si="39"/>
        <v>0</v>
      </c>
      <c r="R276">
        <f t="shared" si="40"/>
        <v>0</v>
      </c>
      <c r="S276">
        <f t="shared" si="41"/>
        <v>0.77373589494905248</v>
      </c>
      <c r="T276">
        <f t="shared" si="42"/>
        <v>0.19433085745867848</v>
      </c>
      <c r="U276">
        <f t="shared" si="43"/>
        <v>0</v>
      </c>
      <c r="V276">
        <f t="shared" si="44"/>
        <v>0</v>
      </c>
      <c r="W276" cm="1">
        <f t="array" ref="W276">INDEX(M276:S276,1+$W$3*6)</f>
        <v>0.77373589494905248</v>
      </c>
      <c r="X276" cm="1">
        <f t="array" ref="X276">INDEX(N276:T276,1+$W$3*6)</f>
        <v>0.19433085745867848</v>
      </c>
      <c r="Y276" cm="1">
        <f t="array" ref="Y276">INDEX(O276:U276,1+$W$3*6)</f>
        <v>0</v>
      </c>
      <c r="Z276" cm="1">
        <f t="array" ref="Z276">INDEX(P276:V276,1+$W$3*6)</f>
        <v>0</v>
      </c>
    </row>
    <row r="277" spans="2:26" x14ac:dyDescent="0.2">
      <c r="B277" s="8">
        <v>274</v>
      </c>
      <c r="C277" s="14">
        <v>0</v>
      </c>
      <c r="D277" s="14">
        <v>0.40538578569208539</v>
      </c>
      <c r="E277" s="14">
        <v>-0.23943077174455338</v>
      </c>
      <c r="F277" s="14">
        <v>0</v>
      </c>
      <c r="G277" s="14">
        <v>0.23057042280908227</v>
      </c>
      <c r="H277" s="14">
        <v>0.38326748678462458</v>
      </c>
      <c r="I277" s="14">
        <v>0.28313813395013016</v>
      </c>
      <c r="J277" s="10">
        <v>0.38781853992856041</v>
      </c>
      <c r="L277">
        <f>IF(G277&lt;SQRT('Monte Carlo Integration'!$D$11),0,1)</f>
        <v>0</v>
      </c>
      <c r="M277">
        <f t="shared" si="36"/>
        <v>0.28313813395013016</v>
      </c>
      <c r="N277">
        <f t="shared" si="37"/>
        <v>0.38781853992856041</v>
      </c>
      <c r="O277">
        <f t="shared" si="38"/>
        <v>0</v>
      </c>
      <c r="P277">
        <f t="shared" si="39"/>
        <v>0</v>
      </c>
      <c r="R277">
        <f t="shared" si="40"/>
        <v>1</v>
      </c>
      <c r="S277">
        <f t="shared" si="41"/>
        <v>0</v>
      </c>
      <c r="T277">
        <f t="shared" si="42"/>
        <v>0</v>
      </c>
      <c r="U277">
        <f t="shared" si="43"/>
        <v>0.28313813395013016</v>
      </c>
      <c r="V277">
        <f t="shared" si="44"/>
        <v>0.38781853992856041</v>
      </c>
      <c r="W277" cm="1">
        <f t="array" ref="W277">INDEX(M277:S277,1+$W$3*6)</f>
        <v>0</v>
      </c>
      <c r="X277" cm="1">
        <f t="array" ref="X277">INDEX(N277:T277,1+$W$3*6)</f>
        <v>0</v>
      </c>
      <c r="Y277" cm="1">
        <f t="array" ref="Y277">INDEX(O277:U277,1+$W$3*6)</f>
        <v>0.28313813395013016</v>
      </c>
      <c r="Z277" cm="1">
        <f t="array" ref="Z277">INDEX(P277:V277,1+$W$3*6)</f>
        <v>0.38781853992856041</v>
      </c>
    </row>
    <row r="278" spans="2:26" x14ac:dyDescent="0.2">
      <c r="B278" s="8">
        <v>275</v>
      </c>
      <c r="C278" s="14">
        <v>0</v>
      </c>
      <c r="D278" s="14">
        <v>0.33990438600997647</v>
      </c>
      <c r="E278" s="14">
        <v>-0.41272409134351362</v>
      </c>
      <c r="F278" s="14">
        <v>0</v>
      </c>
      <c r="G278" s="14">
        <v>0.9649308641369776</v>
      </c>
      <c r="H278" s="14">
        <v>0.30117131117867785</v>
      </c>
      <c r="I278" s="14">
        <v>0.74984998872962316</v>
      </c>
      <c r="J278" s="10">
        <v>0.63455169887028251</v>
      </c>
      <c r="L278">
        <f>IF(G278&lt;SQRT('Monte Carlo Integration'!$D$11),0,1)</f>
        <v>0</v>
      </c>
      <c r="M278">
        <f t="shared" si="36"/>
        <v>0.74984998872962316</v>
      </c>
      <c r="N278">
        <f t="shared" si="37"/>
        <v>0.63455169887028251</v>
      </c>
      <c r="O278">
        <f t="shared" si="38"/>
        <v>0</v>
      </c>
      <c r="P278">
        <f t="shared" si="39"/>
        <v>0</v>
      </c>
      <c r="R278">
        <f t="shared" si="40"/>
        <v>1</v>
      </c>
      <c r="S278">
        <f t="shared" si="41"/>
        <v>0</v>
      </c>
      <c r="T278">
        <f t="shared" si="42"/>
        <v>0</v>
      </c>
      <c r="U278">
        <f t="shared" si="43"/>
        <v>0.74984998872962316</v>
      </c>
      <c r="V278">
        <f t="shared" si="44"/>
        <v>0.63455169887028251</v>
      </c>
      <c r="W278" cm="1">
        <f t="array" ref="W278">INDEX(M278:S278,1+$W$3*6)</f>
        <v>0</v>
      </c>
      <c r="X278" cm="1">
        <f t="array" ref="X278">INDEX(N278:T278,1+$W$3*6)</f>
        <v>0</v>
      </c>
      <c r="Y278" cm="1">
        <f t="array" ref="Y278">INDEX(O278:U278,1+$W$3*6)</f>
        <v>0.74984998872962316</v>
      </c>
      <c r="Z278" cm="1">
        <f t="array" ref="Z278">INDEX(P278:V278,1+$W$3*6)</f>
        <v>0.63455169887028251</v>
      </c>
    </row>
    <row r="279" spans="2:26" x14ac:dyDescent="0.2">
      <c r="B279" s="8">
        <v>276</v>
      </c>
      <c r="C279" s="14">
        <v>0</v>
      </c>
      <c r="D279" s="14">
        <v>0.72873469406214297</v>
      </c>
      <c r="E279" s="14">
        <v>0.60899068700857251</v>
      </c>
      <c r="F279" s="14">
        <v>2000</v>
      </c>
      <c r="G279" s="14">
        <v>1.6140738762547167</v>
      </c>
      <c r="H279" s="14">
        <v>0.27506687258979662</v>
      </c>
      <c r="I279" s="14">
        <v>0.86232534999136135</v>
      </c>
      <c r="J279" s="10">
        <v>0.93298921055765316</v>
      </c>
      <c r="L279">
        <f>IF(G279&lt;SQRT('Monte Carlo Integration'!$D$11),0,1)</f>
        <v>1</v>
      </c>
      <c r="M279">
        <f t="shared" si="36"/>
        <v>0</v>
      </c>
      <c r="N279">
        <f t="shared" si="37"/>
        <v>0</v>
      </c>
      <c r="O279">
        <f t="shared" si="38"/>
        <v>0.86232534999136135</v>
      </c>
      <c r="P279">
        <f t="shared" si="39"/>
        <v>0.93298921055765316</v>
      </c>
      <c r="R279">
        <f t="shared" si="40"/>
        <v>1</v>
      </c>
      <c r="S279">
        <f t="shared" si="41"/>
        <v>0</v>
      </c>
      <c r="T279">
        <f t="shared" si="42"/>
        <v>0</v>
      </c>
      <c r="U279">
        <f t="shared" si="43"/>
        <v>0.86232534999136135</v>
      </c>
      <c r="V279">
        <f t="shared" si="44"/>
        <v>0.93298921055765316</v>
      </c>
      <c r="W279" cm="1">
        <f t="array" ref="W279">INDEX(M279:S279,1+$W$3*6)</f>
        <v>0</v>
      </c>
      <c r="X279" cm="1">
        <f t="array" ref="X279">INDEX(N279:T279,1+$W$3*6)</f>
        <v>0</v>
      </c>
      <c r="Y279" cm="1">
        <f t="array" ref="Y279">INDEX(O279:U279,1+$W$3*6)</f>
        <v>0.86232534999136135</v>
      </c>
      <c r="Z279" cm="1">
        <f t="array" ref="Z279">INDEX(P279:V279,1+$W$3*6)</f>
        <v>0.93298921055765316</v>
      </c>
    </row>
    <row r="280" spans="2:26" x14ac:dyDescent="0.2">
      <c r="B280" s="8">
        <v>277</v>
      </c>
      <c r="C280" s="14">
        <v>0</v>
      </c>
      <c r="D280" s="14">
        <v>0.58289383076266099</v>
      </c>
      <c r="E280" s="14">
        <v>0.20930219485829754</v>
      </c>
      <c r="F280" s="14">
        <v>1000</v>
      </c>
      <c r="G280" s="14">
        <v>9.1546572050395653E-2</v>
      </c>
      <c r="H280" s="14">
        <v>0.39650549909819177</v>
      </c>
      <c r="I280" s="14">
        <v>0.11069630254558116</v>
      </c>
      <c r="J280" s="10">
        <v>0.28158995126448105</v>
      </c>
      <c r="L280">
        <f>IF(G280&lt;SQRT('Monte Carlo Integration'!$D$11),0,1)</f>
        <v>0</v>
      </c>
      <c r="M280">
        <f t="shared" si="36"/>
        <v>0.11069630254558116</v>
      </c>
      <c r="N280">
        <f t="shared" si="37"/>
        <v>0.28158995126448105</v>
      </c>
      <c r="O280">
        <f t="shared" si="38"/>
        <v>0</v>
      </c>
      <c r="P280">
        <f t="shared" si="39"/>
        <v>0</v>
      </c>
      <c r="R280">
        <f t="shared" si="40"/>
        <v>0</v>
      </c>
      <c r="S280">
        <f t="shared" si="41"/>
        <v>0.11069630254558116</v>
      </c>
      <c r="T280">
        <f t="shared" si="42"/>
        <v>0.28158995126448105</v>
      </c>
      <c r="U280">
        <f t="shared" si="43"/>
        <v>0</v>
      </c>
      <c r="V280">
        <f t="shared" si="44"/>
        <v>0</v>
      </c>
      <c r="W280" cm="1">
        <f t="array" ref="W280">INDEX(M280:S280,1+$W$3*6)</f>
        <v>0.11069630254558116</v>
      </c>
      <c r="X280" cm="1">
        <f t="array" ref="X280">INDEX(N280:T280,1+$W$3*6)</f>
        <v>0.28158995126448105</v>
      </c>
      <c r="Y280" cm="1">
        <f t="array" ref="Y280">INDEX(O280:U280,1+$W$3*6)</f>
        <v>0</v>
      </c>
      <c r="Z280" cm="1">
        <f t="array" ref="Z280">INDEX(P280:V280,1+$W$3*6)</f>
        <v>0</v>
      </c>
    </row>
    <row r="281" spans="2:26" x14ac:dyDescent="0.2">
      <c r="B281" s="8">
        <v>278</v>
      </c>
      <c r="C281" s="14">
        <v>0</v>
      </c>
      <c r="D281" s="14">
        <v>0.87642619264145671</v>
      </c>
      <c r="E281" s="14">
        <v>1.1573053837678668</v>
      </c>
      <c r="F281" s="14">
        <v>3000</v>
      </c>
      <c r="G281" s="14">
        <v>0.12001191255542645</v>
      </c>
      <c r="H281" s="14">
        <v>0.38899933048879137</v>
      </c>
      <c r="I281" s="14">
        <v>0.22467364451134281</v>
      </c>
      <c r="J281" s="10">
        <v>0.26369237004019896</v>
      </c>
      <c r="L281">
        <f>IF(G281&lt;SQRT('Monte Carlo Integration'!$D$11),0,1)</f>
        <v>0</v>
      </c>
      <c r="M281">
        <f t="shared" si="36"/>
        <v>0.22467364451134281</v>
      </c>
      <c r="N281">
        <f t="shared" si="37"/>
        <v>0.26369237004019896</v>
      </c>
      <c r="O281">
        <f t="shared" si="38"/>
        <v>0</v>
      </c>
      <c r="P281">
        <f t="shared" si="39"/>
        <v>0</v>
      </c>
      <c r="R281">
        <f t="shared" si="40"/>
        <v>0</v>
      </c>
      <c r="S281">
        <f t="shared" si="41"/>
        <v>0.22467364451134281</v>
      </c>
      <c r="T281">
        <f t="shared" si="42"/>
        <v>0.26369237004019896</v>
      </c>
      <c r="U281">
        <f t="shared" si="43"/>
        <v>0</v>
      </c>
      <c r="V281">
        <f t="shared" si="44"/>
        <v>0</v>
      </c>
      <c r="W281" cm="1">
        <f t="array" ref="W281">INDEX(M281:S281,1+$W$3*6)</f>
        <v>0.22467364451134281</v>
      </c>
      <c r="X281" cm="1">
        <f t="array" ref="X281">INDEX(N281:T281,1+$W$3*6)</f>
        <v>0.26369237004019896</v>
      </c>
      <c r="Y281" cm="1">
        <f t="array" ref="Y281">INDEX(O281:U281,1+$W$3*6)</f>
        <v>0</v>
      </c>
      <c r="Z281" cm="1">
        <f t="array" ref="Z281">INDEX(P281:V281,1+$W$3*6)</f>
        <v>0</v>
      </c>
    </row>
    <row r="282" spans="2:26" x14ac:dyDescent="0.2">
      <c r="B282" s="8">
        <v>279</v>
      </c>
      <c r="C282" s="14">
        <v>0</v>
      </c>
      <c r="D282" s="14">
        <v>0.30052529498959207</v>
      </c>
      <c r="E282" s="14">
        <v>-0.522890307455121</v>
      </c>
      <c r="F282" s="14">
        <v>-1120</v>
      </c>
      <c r="G282" s="14">
        <v>5.2664735543471878E-3</v>
      </c>
      <c r="H282" s="14">
        <v>0.39872057624559321</v>
      </c>
      <c r="I282" s="14">
        <v>3.3343196629240734E-2</v>
      </c>
      <c r="J282" s="10">
        <v>6.4456999564756173E-2</v>
      </c>
      <c r="L282">
        <f>IF(G282&lt;SQRT('Monte Carlo Integration'!$D$11),0,1)</f>
        <v>0</v>
      </c>
      <c r="M282">
        <f t="shared" si="36"/>
        <v>3.3343196629240734E-2</v>
      </c>
      <c r="N282">
        <f t="shared" si="37"/>
        <v>6.4456999564756173E-2</v>
      </c>
      <c r="O282">
        <f t="shared" si="38"/>
        <v>0</v>
      </c>
      <c r="P282">
        <f t="shared" si="39"/>
        <v>0</v>
      </c>
      <c r="R282">
        <f t="shared" si="40"/>
        <v>0</v>
      </c>
      <c r="S282">
        <f t="shared" si="41"/>
        <v>3.3343196629240734E-2</v>
      </c>
      <c r="T282">
        <f t="shared" si="42"/>
        <v>6.4456999564756173E-2</v>
      </c>
      <c r="U282">
        <f t="shared" si="43"/>
        <v>0</v>
      </c>
      <c r="V282">
        <f t="shared" si="44"/>
        <v>0</v>
      </c>
      <c r="W282" cm="1">
        <f t="array" ref="W282">INDEX(M282:S282,1+$W$3*6)</f>
        <v>3.3343196629240734E-2</v>
      </c>
      <c r="X282" cm="1">
        <f t="array" ref="X282">INDEX(N282:T282,1+$W$3*6)</f>
        <v>6.4456999564756173E-2</v>
      </c>
      <c r="Y282" cm="1">
        <f t="array" ref="Y282">INDEX(O282:U282,1+$W$3*6)</f>
        <v>0</v>
      </c>
      <c r="Z282" cm="1">
        <f t="array" ref="Z282">INDEX(P282:V282,1+$W$3*6)</f>
        <v>0</v>
      </c>
    </row>
    <row r="283" spans="2:26" x14ac:dyDescent="0.2">
      <c r="B283" s="8">
        <v>280</v>
      </c>
      <c r="C283" s="14">
        <v>0</v>
      </c>
      <c r="D283" s="14">
        <v>0.61483431100604791</v>
      </c>
      <c r="E283" s="14">
        <v>0.29194146668809146</v>
      </c>
      <c r="F283" s="14">
        <v>1000</v>
      </c>
      <c r="G283" s="14">
        <v>1.7444190600557428</v>
      </c>
      <c r="H283" s="14">
        <v>0.2524846510096736</v>
      </c>
      <c r="I283" s="14">
        <v>0.95652107869112912</v>
      </c>
      <c r="J283" s="10">
        <v>0.91076148693019598</v>
      </c>
      <c r="L283">
        <f>IF(G283&lt;SQRT('Monte Carlo Integration'!$D$11),0,1)</f>
        <v>1</v>
      </c>
      <c r="M283">
        <f t="shared" si="36"/>
        <v>0</v>
      </c>
      <c r="N283">
        <f t="shared" si="37"/>
        <v>0</v>
      </c>
      <c r="O283">
        <f t="shared" si="38"/>
        <v>0.95652107869112912</v>
      </c>
      <c r="P283">
        <f t="shared" si="39"/>
        <v>0.91076148693019598</v>
      </c>
      <c r="R283">
        <f t="shared" si="40"/>
        <v>1</v>
      </c>
      <c r="S283">
        <f t="shared" si="41"/>
        <v>0</v>
      </c>
      <c r="T283">
        <f t="shared" si="42"/>
        <v>0</v>
      </c>
      <c r="U283">
        <f t="shared" si="43"/>
        <v>0.95652107869112912</v>
      </c>
      <c r="V283">
        <f t="shared" si="44"/>
        <v>0.91076148693019598</v>
      </c>
      <c r="W283" cm="1">
        <f t="array" ref="W283">INDEX(M283:S283,1+$W$3*6)</f>
        <v>0</v>
      </c>
      <c r="X283" cm="1">
        <f t="array" ref="X283">INDEX(N283:T283,1+$W$3*6)</f>
        <v>0</v>
      </c>
      <c r="Y283" cm="1">
        <f t="array" ref="Y283">INDEX(O283:U283,1+$W$3*6)</f>
        <v>0.95652107869112912</v>
      </c>
      <c r="Z283" cm="1">
        <f t="array" ref="Z283">INDEX(P283:V283,1+$W$3*6)</f>
        <v>0.91076148693019598</v>
      </c>
    </row>
    <row r="284" spans="2:26" x14ac:dyDescent="0.2">
      <c r="B284" s="8">
        <v>281</v>
      </c>
      <c r="C284" s="14">
        <v>0</v>
      </c>
      <c r="D284" s="14">
        <v>0.61548430524556164</v>
      </c>
      <c r="E284" s="14">
        <v>0.29364211643408566</v>
      </c>
      <c r="F284" s="14">
        <v>1000</v>
      </c>
      <c r="G284" s="14">
        <v>1.0689004032933673</v>
      </c>
      <c r="H284" s="14">
        <v>0.32221495265598427</v>
      </c>
      <c r="I284" s="14">
        <v>0.6536021237976859</v>
      </c>
      <c r="J284" s="10">
        <v>0.80106470841032673</v>
      </c>
      <c r="L284">
        <f>IF(G284&lt;SQRT('Monte Carlo Integration'!$D$11),0,1)</f>
        <v>1</v>
      </c>
      <c r="M284">
        <f t="shared" si="36"/>
        <v>0</v>
      </c>
      <c r="N284">
        <f t="shared" si="37"/>
        <v>0</v>
      </c>
      <c r="O284">
        <f t="shared" si="38"/>
        <v>0.6536021237976859</v>
      </c>
      <c r="P284">
        <f t="shared" si="39"/>
        <v>0.80106470841032673</v>
      </c>
      <c r="R284">
        <f t="shared" si="40"/>
        <v>1</v>
      </c>
      <c r="S284">
        <f t="shared" si="41"/>
        <v>0</v>
      </c>
      <c r="T284">
        <f t="shared" si="42"/>
        <v>0</v>
      </c>
      <c r="U284">
        <f t="shared" si="43"/>
        <v>0.6536021237976859</v>
      </c>
      <c r="V284">
        <f t="shared" si="44"/>
        <v>0.80106470841032673</v>
      </c>
      <c r="W284" cm="1">
        <f t="array" ref="W284">INDEX(M284:S284,1+$W$3*6)</f>
        <v>0</v>
      </c>
      <c r="X284" cm="1">
        <f t="array" ref="X284">INDEX(N284:T284,1+$W$3*6)</f>
        <v>0</v>
      </c>
      <c r="Y284" cm="1">
        <f t="array" ref="Y284">INDEX(O284:U284,1+$W$3*6)</f>
        <v>0.6536021237976859</v>
      </c>
      <c r="Z284" cm="1">
        <f t="array" ref="Z284">INDEX(P284:V284,1+$W$3*6)</f>
        <v>0.80106470841032673</v>
      </c>
    </row>
    <row r="285" spans="2:26" x14ac:dyDescent="0.2">
      <c r="B285" s="8">
        <v>282</v>
      </c>
      <c r="C285" s="14">
        <v>0</v>
      </c>
      <c r="D285" s="14">
        <v>9.8606342262870794E-2</v>
      </c>
      <c r="E285" s="14">
        <v>-1.2895334804554142</v>
      </c>
      <c r="F285" s="14">
        <v>-2240</v>
      </c>
      <c r="G285" s="14">
        <v>0.54739318358454625</v>
      </c>
      <c r="H285" s="14">
        <v>0.39717226989275789</v>
      </c>
      <c r="I285" s="14">
        <v>9.430408272627E-2</v>
      </c>
      <c r="J285" s="10">
        <v>0.73382554027895697</v>
      </c>
      <c r="L285">
        <f>IF(G285&lt;SQRT('Monte Carlo Integration'!$D$11),0,1)</f>
        <v>0</v>
      </c>
      <c r="M285">
        <f t="shared" si="36"/>
        <v>9.430408272627E-2</v>
      </c>
      <c r="N285">
        <f t="shared" si="37"/>
        <v>0.73382554027895697</v>
      </c>
      <c r="O285">
        <f t="shared" si="38"/>
        <v>0</v>
      </c>
      <c r="P285">
        <f t="shared" si="39"/>
        <v>0</v>
      </c>
      <c r="R285">
        <f t="shared" si="40"/>
        <v>1</v>
      </c>
      <c r="S285">
        <f t="shared" si="41"/>
        <v>0</v>
      </c>
      <c r="T285">
        <f t="shared" si="42"/>
        <v>0</v>
      </c>
      <c r="U285">
        <f t="shared" si="43"/>
        <v>9.430408272627E-2</v>
      </c>
      <c r="V285">
        <f t="shared" si="44"/>
        <v>0.73382554027895697</v>
      </c>
      <c r="W285" cm="1">
        <f t="array" ref="W285">INDEX(M285:S285,1+$W$3*6)</f>
        <v>0</v>
      </c>
      <c r="X285" cm="1">
        <f t="array" ref="X285">INDEX(N285:T285,1+$W$3*6)</f>
        <v>0</v>
      </c>
      <c r="Y285" cm="1">
        <f t="array" ref="Y285">INDEX(O285:U285,1+$W$3*6)</f>
        <v>9.430408272627E-2</v>
      </c>
      <c r="Z285" cm="1">
        <f t="array" ref="Z285">INDEX(P285:V285,1+$W$3*6)</f>
        <v>0.73382554027895697</v>
      </c>
    </row>
    <row r="286" spans="2:26" x14ac:dyDescent="0.2">
      <c r="B286" s="8">
        <v>283</v>
      </c>
      <c r="C286" s="14">
        <v>0</v>
      </c>
      <c r="D286" s="14">
        <v>0.25153868773558113</v>
      </c>
      <c r="E286" s="14">
        <v>-0.66965557833818445</v>
      </c>
      <c r="F286" s="14">
        <v>-1120</v>
      </c>
      <c r="G286" s="14">
        <v>0.89510396185563423</v>
      </c>
      <c r="H286" s="14">
        <v>0.32751862132343001</v>
      </c>
      <c r="I286" s="14">
        <v>0.62812711025035339</v>
      </c>
      <c r="J286" s="10">
        <v>0.70750285880989527</v>
      </c>
      <c r="L286">
        <f>IF(G286&lt;SQRT('Monte Carlo Integration'!$D$11),0,1)</f>
        <v>0</v>
      </c>
      <c r="M286">
        <f t="shared" si="36"/>
        <v>0.62812711025035339</v>
      </c>
      <c r="N286">
        <f t="shared" si="37"/>
        <v>0.70750285880989527</v>
      </c>
      <c r="O286">
        <f t="shared" si="38"/>
        <v>0</v>
      </c>
      <c r="P286">
        <f t="shared" si="39"/>
        <v>0</v>
      </c>
      <c r="R286">
        <f t="shared" si="40"/>
        <v>1</v>
      </c>
      <c r="S286">
        <f t="shared" si="41"/>
        <v>0</v>
      </c>
      <c r="T286">
        <f t="shared" si="42"/>
        <v>0</v>
      </c>
      <c r="U286">
        <f t="shared" si="43"/>
        <v>0.62812711025035339</v>
      </c>
      <c r="V286">
        <f t="shared" si="44"/>
        <v>0.70750285880989527</v>
      </c>
      <c r="W286" cm="1">
        <f t="array" ref="W286">INDEX(M286:S286,1+$W$3*6)</f>
        <v>0</v>
      </c>
      <c r="X286" cm="1">
        <f t="array" ref="X286">INDEX(N286:T286,1+$W$3*6)</f>
        <v>0</v>
      </c>
      <c r="Y286" cm="1">
        <f t="array" ref="Y286">INDEX(O286:U286,1+$W$3*6)</f>
        <v>0.62812711025035339</v>
      </c>
      <c r="Z286" cm="1">
        <f t="array" ref="Z286">INDEX(P286:V286,1+$W$3*6)</f>
        <v>0.70750285880989527</v>
      </c>
    </row>
    <row r="287" spans="2:26" x14ac:dyDescent="0.2">
      <c r="B287" s="8">
        <v>284</v>
      </c>
      <c r="C287" s="14">
        <v>0</v>
      </c>
      <c r="D287" s="14">
        <v>0.41283658096233222</v>
      </c>
      <c r="E287" s="14">
        <v>-0.22025423267442196</v>
      </c>
      <c r="F287" s="14">
        <v>0</v>
      </c>
      <c r="G287" s="14">
        <v>0.5806755811238592</v>
      </c>
      <c r="H287" s="14">
        <v>0.38686627803571189</v>
      </c>
      <c r="I287" s="14">
        <v>0.24794211925377235</v>
      </c>
      <c r="J287" s="10">
        <v>0.72055554027695001</v>
      </c>
      <c r="L287">
        <f>IF(G287&lt;SQRT('Monte Carlo Integration'!$D$11),0,1)</f>
        <v>0</v>
      </c>
      <c r="M287">
        <f t="shared" si="36"/>
        <v>0.24794211925377235</v>
      </c>
      <c r="N287">
        <f t="shared" si="37"/>
        <v>0.72055554027695001</v>
      </c>
      <c r="O287">
        <f t="shared" si="38"/>
        <v>0</v>
      </c>
      <c r="P287">
        <f t="shared" si="39"/>
        <v>0</v>
      </c>
      <c r="R287">
        <f t="shared" si="40"/>
        <v>1</v>
      </c>
      <c r="S287">
        <f t="shared" si="41"/>
        <v>0</v>
      </c>
      <c r="T287">
        <f t="shared" si="42"/>
        <v>0</v>
      </c>
      <c r="U287">
        <f t="shared" si="43"/>
        <v>0.24794211925377235</v>
      </c>
      <c r="V287">
        <f t="shared" si="44"/>
        <v>0.72055554027695001</v>
      </c>
      <c r="W287" cm="1">
        <f t="array" ref="W287">INDEX(M287:S287,1+$W$3*6)</f>
        <v>0</v>
      </c>
      <c r="X287" cm="1">
        <f t="array" ref="X287">INDEX(N287:T287,1+$W$3*6)</f>
        <v>0</v>
      </c>
      <c r="Y287" cm="1">
        <f t="array" ref="Y287">INDEX(O287:U287,1+$W$3*6)</f>
        <v>0.24794211925377235</v>
      </c>
      <c r="Z287" cm="1">
        <f t="array" ref="Z287">INDEX(P287:V287,1+$W$3*6)</f>
        <v>0.72055554027695001</v>
      </c>
    </row>
    <row r="288" spans="2:26" x14ac:dyDescent="0.2">
      <c r="B288" s="8">
        <v>285</v>
      </c>
      <c r="C288" s="14">
        <v>0</v>
      </c>
      <c r="D288" s="14">
        <v>0.53201917234436569</v>
      </c>
      <c r="E288" s="14">
        <v>8.0346526110346886E-2</v>
      </c>
      <c r="F288" s="14">
        <v>1000</v>
      </c>
      <c r="G288" s="14">
        <v>1.322259398867393</v>
      </c>
      <c r="H288" s="14">
        <v>0.27734127335389247</v>
      </c>
      <c r="I288" s="14">
        <v>0.85272265614602838</v>
      </c>
      <c r="J288" s="10">
        <v>0.77144246095392965</v>
      </c>
      <c r="L288">
        <f>IF(G288&lt;SQRT('Monte Carlo Integration'!$D$11),0,1)</f>
        <v>1</v>
      </c>
      <c r="M288">
        <f t="shared" si="36"/>
        <v>0</v>
      </c>
      <c r="N288">
        <f t="shared" si="37"/>
        <v>0</v>
      </c>
      <c r="O288">
        <f t="shared" si="38"/>
        <v>0.85272265614602838</v>
      </c>
      <c r="P288">
        <f t="shared" si="39"/>
        <v>0.77144246095392965</v>
      </c>
      <c r="R288">
        <f t="shared" si="40"/>
        <v>1</v>
      </c>
      <c r="S288">
        <f t="shared" si="41"/>
        <v>0</v>
      </c>
      <c r="T288">
        <f t="shared" si="42"/>
        <v>0</v>
      </c>
      <c r="U288">
        <f t="shared" si="43"/>
        <v>0.85272265614602838</v>
      </c>
      <c r="V288">
        <f t="shared" si="44"/>
        <v>0.77144246095392965</v>
      </c>
      <c r="W288" cm="1">
        <f t="array" ref="W288">INDEX(M288:S288,1+$W$3*6)</f>
        <v>0</v>
      </c>
      <c r="X288" cm="1">
        <f t="array" ref="X288">INDEX(N288:T288,1+$W$3*6)</f>
        <v>0</v>
      </c>
      <c r="Y288" cm="1">
        <f t="array" ref="Y288">INDEX(O288:U288,1+$W$3*6)</f>
        <v>0.85272265614602838</v>
      </c>
      <c r="Z288" cm="1">
        <f t="array" ref="Z288">INDEX(P288:V288,1+$W$3*6)</f>
        <v>0.77144246095392965</v>
      </c>
    </row>
    <row r="289" spans="2:26" x14ac:dyDescent="0.2">
      <c r="B289" s="8">
        <v>286</v>
      </c>
      <c r="C289" s="14">
        <v>0</v>
      </c>
      <c r="D289" s="14">
        <v>0.9422149362239125</v>
      </c>
      <c r="E289" s="14">
        <v>1.5736424758514787</v>
      </c>
      <c r="F289" s="14">
        <v>3000</v>
      </c>
      <c r="G289" s="14">
        <v>1.6077757915270325</v>
      </c>
      <c r="H289" s="14">
        <v>0.25815111907337762</v>
      </c>
      <c r="I289" s="14">
        <v>0.93302904508683315</v>
      </c>
      <c r="J289" s="10">
        <v>0.85862249711464278</v>
      </c>
      <c r="L289">
        <f>IF(G289&lt;SQRT('Monte Carlo Integration'!$D$11),0,1)</f>
        <v>1</v>
      </c>
      <c r="M289">
        <f t="shared" si="36"/>
        <v>0</v>
      </c>
      <c r="N289">
        <f t="shared" si="37"/>
        <v>0</v>
      </c>
      <c r="O289">
        <f t="shared" si="38"/>
        <v>0.93302904508683315</v>
      </c>
      <c r="P289">
        <f t="shared" si="39"/>
        <v>0.85862249711464278</v>
      </c>
      <c r="R289">
        <f t="shared" si="40"/>
        <v>1</v>
      </c>
      <c r="S289">
        <f t="shared" si="41"/>
        <v>0</v>
      </c>
      <c r="T289">
        <f t="shared" si="42"/>
        <v>0</v>
      </c>
      <c r="U289">
        <f t="shared" si="43"/>
        <v>0.93302904508683315</v>
      </c>
      <c r="V289">
        <f t="shared" si="44"/>
        <v>0.85862249711464278</v>
      </c>
      <c r="W289" cm="1">
        <f t="array" ref="W289">INDEX(M289:S289,1+$W$3*6)</f>
        <v>0</v>
      </c>
      <c r="X289" cm="1">
        <f t="array" ref="X289">INDEX(N289:T289,1+$W$3*6)</f>
        <v>0</v>
      </c>
      <c r="Y289" cm="1">
        <f t="array" ref="Y289">INDEX(O289:U289,1+$W$3*6)</f>
        <v>0.93302904508683315</v>
      </c>
      <c r="Z289" cm="1">
        <f t="array" ref="Z289">INDEX(P289:V289,1+$W$3*6)</f>
        <v>0.85862249711464278</v>
      </c>
    </row>
    <row r="290" spans="2:26" x14ac:dyDescent="0.2">
      <c r="B290" s="8">
        <v>287</v>
      </c>
      <c r="C290" s="14">
        <v>0</v>
      </c>
      <c r="D290" s="14">
        <v>0.43955493715571003</v>
      </c>
      <c r="E290" s="14">
        <v>-0.15209770497795946</v>
      </c>
      <c r="F290" s="14">
        <v>0</v>
      </c>
      <c r="G290" s="14">
        <v>0.96756184419273972</v>
      </c>
      <c r="H290" s="14">
        <v>0.39773239786159909</v>
      </c>
      <c r="I290" s="14">
        <v>7.7940154158482405E-2</v>
      </c>
      <c r="J290" s="10">
        <v>0.98055452503289775</v>
      </c>
      <c r="L290">
        <f>IF(G290&lt;SQRT('Monte Carlo Integration'!$D$11),0,1)</f>
        <v>0</v>
      </c>
      <c r="M290">
        <f t="shared" si="36"/>
        <v>7.7940154158482405E-2</v>
      </c>
      <c r="N290">
        <f t="shared" si="37"/>
        <v>0.98055452503289775</v>
      </c>
      <c r="O290">
        <f t="shared" si="38"/>
        <v>0</v>
      </c>
      <c r="P290">
        <f t="shared" si="39"/>
        <v>0</v>
      </c>
      <c r="R290">
        <f t="shared" si="40"/>
        <v>1</v>
      </c>
      <c r="S290">
        <f t="shared" si="41"/>
        <v>0</v>
      </c>
      <c r="T290">
        <f t="shared" si="42"/>
        <v>0</v>
      </c>
      <c r="U290">
        <f t="shared" si="43"/>
        <v>7.7940154158482405E-2</v>
      </c>
      <c r="V290">
        <f t="shared" si="44"/>
        <v>0.98055452503289775</v>
      </c>
      <c r="W290" cm="1">
        <f t="array" ref="W290">INDEX(M290:S290,1+$W$3*6)</f>
        <v>0</v>
      </c>
      <c r="X290" cm="1">
        <f t="array" ref="X290">INDEX(N290:T290,1+$W$3*6)</f>
        <v>0</v>
      </c>
      <c r="Y290" cm="1">
        <f t="array" ref="Y290">INDEX(O290:U290,1+$W$3*6)</f>
        <v>7.7940154158482405E-2</v>
      </c>
      <c r="Z290" cm="1">
        <f t="array" ref="Z290">INDEX(P290:V290,1+$W$3*6)</f>
        <v>0.98055452503289775</v>
      </c>
    </row>
    <row r="291" spans="2:26" x14ac:dyDescent="0.2">
      <c r="B291" s="8">
        <v>288</v>
      </c>
      <c r="C291" s="14">
        <v>0</v>
      </c>
      <c r="D291" s="14">
        <v>0.82017023969449576</v>
      </c>
      <c r="E291" s="14">
        <v>0.91601405989019391</v>
      </c>
      <c r="F291" s="14">
        <v>2000</v>
      </c>
      <c r="G291" s="14">
        <v>9.6996958819552365E-2</v>
      </c>
      <c r="H291" s="14">
        <v>0.38357116141812114</v>
      </c>
      <c r="I291" s="14">
        <v>0.28032689624481222</v>
      </c>
      <c r="J291" s="10">
        <v>0.13569742098250306</v>
      </c>
      <c r="L291">
        <f>IF(G291&lt;SQRT('Monte Carlo Integration'!$D$11),0,1)</f>
        <v>0</v>
      </c>
      <c r="M291">
        <f t="shared" si="36"/>
        <v>0.28032689624481222</v>
      </c>
      <c r="N291">
        <f t="shared" si="37"/>
        <v>0.13569742098250306</v>
      </c>
      <c r="O291">
        <f t="shared" si="38"/>
        <v>0</v>
      </c>
      <c r="P291">
        <f t="shared" si="39"/>
        <v>0</v>
      </c>
      <c r="R291">
        <f t="shared" si="40"/>
        <v>0</v>
      </c>
      <c r="S291">
        <f t="shared" si="41"/>
        <v>0.28032689624481222</v>
      </c>
      <c r="T291">
        <f t="shared" si="42"/>
        <v>0.13569742098250306</v>
      </c>
      <c r="U291">
        <f t="shared" si="43"/>
        <v>0</v>
      </c>
      <c r="V291">
        <f t="shared" si="44"/>
        <v>0</v>
      </c>
      <c r="W291" cm="1">
        <f t="array" ref="W291">INDEX(M291:S291,1+$W$3*6)</f>
        <v>0.28032689624481222</v>
      </c>
      <c r="X291" cm="1">
        <f t="array" ref="X291">INDEX(N291:T291,1+$W$3*6)</f>
        <v>0.13569742098250306</v>
      </c>
      <c r="Y291" cm="1">
        <f t="array" ref="Y291">INDEX(O291:U291,1+$W$3*6)</f>
        <v>0</v>
      </c>
      <c r="Z291" cm="1">
        <f t="array" ref="Z291">INDEX(P291:V291,1+$W$3*6)</f>
        <v>0</v>
      </c>
    </row>
    <row r="292" spans="2:26" x14ac:dyDescent="0.2">
      <c r="B292" s="8">
        <v>289</v>
      </c>
      <c r="C292" s="14">
        <v>0</v>
      </c>
      <c r="D292" s="14">
        <v>0.88019190839500716</v>
      </c>
      <c r="E292" s="14">
        <v>1.1759466811035439</v>
      </c>
      <c r="F292" s="14">
        <v>3000</v>
      </c>
      <c r="G292" s="14">
        <v>0.38816589961022374</v>
      </c>
      <c r="H292" s="14">
        <v>0.34610429690340394</v>
      </c>
      <c r="I292" s="14">
        <v>0.53306018422965895</v>
      </c>
      <c r="J292" s="10">
        <v>0.32251006123726722</v>
      </c>
      <c r="L292">
        <f>IF(G292&lt;SQRT('Monte Carlo Integration'!$D$11),0,1)</f>
        <v>0</v>
      </c>
      <c r="M292">
        <f t="shared" si="36"/>
        <v>0.53306018422965895</v>
      </c>
      <c r="N292">
        <f t="shared" si="37"/>
        <v>0.32251006123726722</v>
      </c>
      <c r="O292">
        <f t="shared" si="38"/>
        <v>0</v>
      </c>
      <c r="P292">
        <f t="shared" si="39"/>
        <v>0</v>
      </c>
      <c r="R292">
        <f t="shared" si="40"/>
        <v>0</v>
      </c>
      <c r="S292">
        <f t="shared" si="41"/>
        <v>0.53306018422965895</v>
      </c>
      <c r="T292">
        <f t="shared" si="42"/>
        <v>0.32251006123726722</v>
      </c>
      <c r="U292">
        <f t="shared" si="43"/>
        <v>0</v>
      </c>
      <c r="V292">
        <f t="shared" si="44"/>
        <v>0</v>
      </c>
      <c r="W292" cm="1">
        <f t="array" ref="W292">INDEX(M292:S292,1+$W$3*6)</f>
        <v>0.53306018422965895</v>
      </c>
      <c r="X292" cm="1">
        <f t="array" ref="X292">INDEX(N292:T292,1+$W$3*6)</f>
        <v>0.32251006123726722</v>
      </c>
      <c r="Y292" cm="1">
        <f t="array" ref="Y292">INDEX(O292:U292,1+$W$3*6)</f>
        <v>0</v>
      </c>
      <c r="Z292" cm="1">
        <f t="array" ref="Z292">INDEX(P292:V292,1+$W$3*6)</f>
        <v>0</v>
      </c>
    </row>
    <row r="293" spans="2:26" x14ac:dyDescent="0.2">
      <c r="B293" s="8">
        <v>290</v>
      </c>
      <c r="C293" s="14">
        <v>0</v>
      </c>
      <c r="D293" s="14">
        <v>0.41575100781198171</v>
      </c>
      <c r="E293" s="14">
        <v>-0.21277557526147259</v>
      </c>
      <c r="F293" s="14">
        <v>0</v>
      </c>
      <c r="G293" s="14">
        <v>0.97826685259642732</v>
      </c>
      <c r="H293" s="14">
        <v>0.28292651056021978</v>
      </c>
      <c r="I293" s="14">
        <v>0.82901093099685896</v>
      </c>
      <c r="J293" s="10">
        <v>0.53945132207099877</v>
      </c>
      <c r="L293">
        <f>IF(G293&lt;SQRT('Monte Carlo Integration'!$D$11),0,1)</f>
        <v>0</v>
      </c>
      <c r="M293">
        <f t="shared" si="36"/>
        <v>0.82901093099685896</v>
      </c>
      <c r="N293">
        <f t="shared" si="37"/>
        <v>0.53945132207099877</v>
      </c>
      <c r="O293">
        <f t="shared" si="38"/>
        <v>0</v>
      </c>
      <c r="P293">
        <f t="shared" si="39"/>
        <v>0</v>
      </c>
      <c r="R293">
        <f t="shared" si="40"/>
        <v>1</v>
      </c>
      <c r="S293">
        <f t="shared" si="41"/>
        <v>0</v>
      </c>
      <c r="T293">
        <f t="shared" si="42"/>
        <v>0</v>
      </c>
      <c r="U293">
        <f t="shared" si="43"/>
        <v>0.82901093099685896</v>
      </c>
      <c r="V293">
        <f t="shared" si="44"/>
        <v>0.53945132207099877</v>
      </c>
      <c r="W293" cm="1">
        <f t="array" ref="W293">INDEX(M293:S293,1+$W$3*6)</f>
        <v>0</v>
      </c>
      <c r="X293" cm="1">
        <f t="array" ref="X293">INDEX(N293:T293,1+$W$3*6)</f>
        <v>0</v>
      </c>
      <c r="Y293" cm="1">
        <f t="array" ref="Y293">INDEX(O293:U293,1+$W$3*6)</f>
        <v>0.82901093099685896</v>
      </c>
      <c r="Z293" cm="1">
        <f t="array" ref="Z293">INDEX(P293:V293,1+$W$3*6)</f>
        <v>0.53945132207099877</v>
      </c>
    </row>
    <row r="294" spans="2:26" x14ac:dyDescent="0.2">
      <c r="B294" s="8">
        <v>291</v>
      </c>
      <c r="C294" s="14">
        <v>0</v>
      </c>
      <c r="D294" s="14">
        <v>0.12027943023493487</v>
      </c>
      <c r="E294" s="14">
        <v>-1.173591068279727</v>
      </c>
      <c r="F294" s="14">
        <v>-2240</v>
      </c>
      <c r="G294" s="14">
        <v>0.34641774283797289</v>
      </c>
      <c r="H294" s="14">
        <v>0.39380197702339875</v>
      </c>
      <c r="I294" s="14">
        <v>0.16105004943024834</v>
      </c>
      <c r="J294" s="10">
        <v>0.56611008153581532</v>
      </c>
      <c r="L294">
        <f>IF(G294&lt;SQRT('Monte Carlo Integration'!$D$11),0,1)</f>
        <v>0</v>
      </c>
      <c r="M294">
        <f t="shared" si="36"/>
        <v>0.16105004943024834</v>
      </c>
      <c r="N294">
        <f t="shared" si="37"/>
        <v>0.56611008153581532</v>
      </c>
      <c r="O294">
        <f t="shared" si="38"/>
        <v>0</v>
      </c>
      <c r="P294">
        <f t="shared" si="39"/>
        <v>0</v>
      </c>
      <c r="R294">
        <f t="shared" si="40"/>
        <v>1</v>
      </c>
      <c r="S294">
        <f t="shared" si="41"/>
        <v>0</v>
      </c>
      <c r="T294">
        <f t="shared" si="42"/>
        <v>0</v>
      </c>
      <c r="U294">
        <f t="shared" si="43"/>
        <v>0.16105004943024834</v>
      </c>
      <c r="V294">
        <f t="shared" si="44"/>
        <v>0.56611008153581532</v>
      </c>
      <c r="W294" cm="1">
        <f t="array" ref="W294">INDEX(M294:S294,1+$W$3*6)</f>
        <v>0</v>
      </c>
      <c r="X294" cm="1">
        <f t="array" ref="X294">INDEX(N294:T294,1+$W$3*6)</f>
        <v>0</v>
      </c>
      <c r="Y294" cm="1">
        <f t="array" ref="Y294">INDEX(O294:U294,1+$W$3*6)</f>
        <v>0.16105004943024834</v>
      </c>
      <c r="Z294" cm="1">
        <f t="array" ref="Z294">INDEX(P294:V294,1+$W$3*6)</f>
        <v>0.56611008153581532</v>
      </c>
    </row>
    <row r="295" spans="2:26" x14ac:dyDescent="0.2">
      <c r="B295" s="8">
        <v>292</v>
      </c>
      <c r="C295" s="14">
        <v>0</v>
      </c>
      <c r="D295" s="14">
        <v>0.75118197186439395</v>
      </c>
      <c r="E295" s="14">
        <v>0.67821393830472676</v>
      </c>
      <c r="F295" s="14">
        <v>2000</v>
      </c>
      <c r="G295" s="14">
        <v>0.5050749686449475</v>
      </c>
      <c r="H295" s="14">
        <v>0.34812076743918413</v>
      </c>
      <c r="I295" s="14">
        <v>0.52204845241366349</v>
      </c>
      <c r="J295" s="10">
        <v>0.4822244103915172</v>
      </c>
      <c r="L295">
        <f>IF(G295&lt;SQRT('Monte Carlo Integration'!$D$11),0,1)</f>
        <v>0</v>
      </c>
      <c r="M295">
        <f t="shared" si="36"/>
        <v>0.52204845241366349</v>
      </c>
      <c r="N295">
        <f t="shared" si="37"/>
        <v>0.4822244103915172</v>
      </c>
      <c r="O295">
        <f t="shared" si="38"/>
        <v>0</v>
      </c>
      <c r="P295">
        <f t="shared" si="39"/>
        <v>0</v>
      </c>
      <c r="R295">
        <f t="shared" si="40"/>
        <v>1</v>
      </c>
      <c r="S295">
        <f t="shared" si="41"/>
        <v>0</v>
      </c>
      <c r="T295">
        <f t="shared" si="42"/>
        <v>0</v>
      </c>
      <c r="U295">
        <f t="shared" si="43"/>
        <v>0.52204845241366349</v>
      </c>
      <c r="V295">
        <f t="shared" si="44"/>
        <v>0.4822244103915172</v>
      </c>
      <c r="W295" cm="1">
        <f t="array" ref="W295">INDEX(M295:S295,1+$W$3*6)</f>
        <v>0</v>
      </c>
      <c r="X295" cm="1">
        <f t="array" ref="X295">INDEX(N295:T295,1+$W$3*6)</f>
        <v>0</v>
      </c>
      <c r="Y295" cm="1">
        <f t="array" ref="Y295">INDEX(O295:U295,1+$W$3*6)</f>
        <v>0.52204845241366349</v>
      </c>
      <c r="Z295" cm="1">
        <f t="array" ref="Z295">INDEX(P295:V295,1+$W$3*6)</f>
        <v>0.4822244103915172</v>
      </c>
    </row>
    <row r="296" spans="2:26" x14ac:dyDescent="0.2">
      <c r="B296" s="8">
        <v>293</v>
      </c>
      <c r="C296" s="14">
        <v>0</v>
      </c>
      <c r="D296" s="14">
        <v>0.10458969725509626</v>
      </c>
      <c r="E296" s="14">
        <v>-1.2558250852787367</v>
      </c>
      <c r="F296" s="14">
        <v>-2240</v>
      </c>
      <c r="G296" s="14">
        <v>0.26382327103775138</v>
      </c>
      <c r="H296" s="14">
        <v>0.38249935753378594</v>
      </c>
      <c r="I296" s="14">
        <v>0.2901371129742531</v>
      </c>
      <c r="J296" s="10">
        <v>0.4238439886476118</v>
      </c>
      <c r="L296">
        <f>IF(G296&lt;SQRT('Monte Carlo Integration'!$D$11),0,1)</f>
        <v>0</v>
      </c>
      <c r="M296">
        <f t="shared" si="36"/>
        <v>0.2901371129742531</v>
      </c>
      <c r="N296">
        <f t="shared" si="37"/>
        <v>0.4238439886476118</v>
      </c>
      <c r="O296">
        <f t="shared" si="38"/>
        <v>0</v>
      </c>
      <c r="P296">
        <f t="shared" si="39"/>
        <v>0</v>
      </c>
      <c r="R296">
        <f t="shared" si="40"/>
        <v>1</v>
      </c>
      <c r="S296">
        <f t="shared" si="41"/>
        <v>0</v>
      </c>
      <c r="T296">
        <f t="shared" si="42"/>
        <v>0</v>
      </c>
      <c r="U296">
        <f t="shared" si="43"/>
        <v>0.2901371129742531</v>
      </c>
      <c r="V296">
        <f t="shared" si="44"/>
        <v>0.4238439886476118</v>
      </c>
      <c r="W296" cm="1">
        <f t="array" ref="W296">INDEX(M296:S296,1+$W$3*6)</f>
        <v>0</v>
      </c>
      <c r="X296" cm="1">
        <f t="array" ref="X296">INDEX(N296:T296,1+$W$3*6)</f>
        <v>0</v>
      </c>
      <c r="Y296" cm="1">
        <f t="array" ref="Y296">INDEX(O296:U296,1+$W$3*6)</f>
        <v>0.2901371129742531</v>
      </c>
      <c r="Z296" cm="1">
        <f t="array" ref="Z296">INDEX(P296:V296,1+$W$3*6)</f>
        <v>0.4238439886476118</v>
      </c>
    </row>
    <row r="297" spans="2:26" x14ac:dyDescent="0.2">
      <c r="B297" s="8">
        <v>294</v>
      </c>
      <c r="C297" s="14">
        <v>0</v>
      </c>
      <c r="D297" s="14">
        <v>0.97663367096177944</v>
      </c>
      <c r="E297" s="14">
        <v>1.9887151023568093</v>
      </c>
      <c r="F297" s="14">
        <v>3000</v>
      </c>
      <c r="G297" s="14">
        <v>1.1467828780917404</v>
      </c>
      <c r="H297" s="14">
        <v>0.24256076846789087</v>
      </c>
      <c r="I297" s="14">
        <v>0.99756150203643434</v>
      </c>
      <c r="J297" s="10">
        <v>0.38942769257790766</v>
      </c>
      <c r="L297">
        <f>IF(G297&lt;SQRT('Monte Carlo Integration'!$D$11),0,1)</f>
        <v>1</v>
      </c>
      <c r="M297">
        <f t="shared" si="36"/>
        <v>0</v>
      </c>
      <c r="N297">
        <f t="shared" si="37"/>
        <v>0</v>
      </c>
      <c r="O297">
        <f t="shared" si="38"/>
        <v>0.99756150203643434</v>
      </c>
      <c r="P297">
        <f t="shared" si="39"/>
        <v>0.38942769257790766</v>
      </c>
      <c r="R297">
        <f t="shared" si="40"/>
        <v>1</v>
      </c>
      <c r="S297">
        <f t="shared" si="41"/>
        <v>0</v>
      </c>
      <c r="T297">
        <f t="shared" si="42"/>
        <v>0</v>
      </c>
      <c r="U297">
        <f t="shared" si="43"/>
        <v>0.99756150203643434</v>
      </c>
      <c r="V297">
        <f t="shared" si="44"/>
        <v>0.38942769257790766</v>
      </c>
      <c r="W297" cm="1">
        <f t="array" ref="W297">INDEX(M297:S297,1+$W$3*6)</f>
        <v>0</v>
      </c>
      <c r="X297" cm="1">
        <f t="array" ref="X297">INDEX(N297:T297,1+$W$3*6)</f>
        <v>0</v>
      </c>
      <c r="Y297" cm="1">
        <f t="array" ref="Y297">INDEX(O297:U297,1+$W$3*6)</f>
        <v>0.99756150203643434</v>
      </c>
      <c r="Z297" cm="1">
        <f t="array" ref="Z297">INDEX(P297:V297,1+$W$3*6)</f>
        <v>0.38942769257790766</v>
      </c>
    </row>
    <row r="298" spans="2:26" x14ac:dyDescent="0.2">
      <c r="B298" s="8">
        <v>295</v>
      </c>
      <c r="C298" s="14">
        <v>0</v>
      </c>
      <c r="D298" s="14">
        <v>0.58456401391167379</v>
      </c>
      <c r="E298" s="14">
        <v>0.21358336589088481</v>
      </c>
      <c r="F298" s="14">
        <v>1000</v>
      </c>
      <c r="G298" s="14">
        <v>0.65019550636978385</v>
      </c>
      <c r="H298" s="14">
        <v>0.30949667692776772</v>
      </c>
      <c r="I298" s="14">
        <v>0.71255791430015025</v>
      </c>
      <c r="J298" s="10">
        <v>0.37743439845621324</v>
      </c>
      <c r="L298">
        <f>IF(G298&lt;SQRT('Monte Carlo Integration'!$D$11),0,1)</f>
        <v>0</v>
      </c>
      <c r="M298">
        <f t="shared" si="36"/>
        <v>0.71255791430015025</v>
      </c>
      <c r="N298">
        <f t="shared" si="37"/>
        <v>0.37743439845621324</v>
      </c>
      <c r="O298">
        <f t="shared" si="38"/>
        <v>0</v>
      </c>
      <c r="P298">
        <f t="shared" si="39"/>
        <v>0</v>
      </c>
      <c r="R298">
        <f t="shared" si="40"/>
        <v>1</v>
      </c>
      <c r="S298">
        <f t="shared" si="41"/>
        <v>0</v>
      </c>
      <c r="T298">
        <f t="shared" si="42"/>
        <v>0</v>
      </c>
      <c r="U298">
        <f t="shared" si="43"/>
        <v>0.71255791430015025</v>
      </c>
      <c r="V298">
        <f t="shared" si="44"/>
        <v>0.37743439845621324</v>
      </c>
      <c r="W298" cm="1">
        <f t="array" ref="W298">INDEX(M298:S298,1+$W$3*6)</f>
        <v>0</v>
      </c>
      <c r="X298" cm="1">
        <f t="array" ref="X298">INDEX(N298:T298,1+$W$3*6)</f>
        <v>0</v>
      </c>
      <c r="Y298" cm="1">
        <f t="array" ref="Y298">INDEX(O298:U298,1+$W$3*6)</f>
        <v>0.71255791430015025</v>
      </c>
      <c r="Z298" cm="1">
        <f t="array" ref="Z298">INDEX(P298:V298,1+$W$3*6)</f>
        <v>0.37743439845621324</v>
      </c>
    </row>
    <row r="299" spans="2:26" x14ac:dyDescent="0.2">
      <c r="B299" s="8">
        <v>296</v>
      </c>
      <c r="C299" s="14">
        <v>0</v>
      </c>
      <c r="D299" s="14">
        <v>9.4002041776665504E-2</v>
      </c>
      <c r="E299" s="14">
        <v>-1.3165065436987529</v>
      </c>
      <c r="F299" s="14">
        <v>-2240</v>
      </c>
      <c r="G299" s="14">
        <v>0.3315213894303829</v>
      </c>
      <c r="H299" s="14">
        <v>0.36402622704402404</v>
      </c>
      <c r="I299" s="14">
        <v>0.42799726264923682</v>
      </c>
      <c r="J299" s="10">
        <v>0.3851489745476977</v>
      </c>
      <c r="L299">
        <f>IF(G299&lt;SQRT('Monte Carlo Integration'!$D$11),0,1)</f>
        <v>0</v>
      </c>
      <c r="M299">
        <f t="shared" si="36"/>
        <v>0.42799726264923682</v>
      </c>
      <c r="N299">
        <f t="shared" si="37"/>
        <v>0.3851489745476977</v>
      </c>
      <c r="O299">
        <f t="shared" si="38"/>
        <v>0</v>
      </c>
      <c r="P299">
        <f t="shared" si="39"/>
        <v>0</v>
      </c>
      <c r="R299">
        <f t="shared" si="40"/>
        <v>1</v>
      </c>
      <c r="S299">
        <f t="shared" si="41"/>
        <v>0</v>
      </c>
      <c r="T299">
        <f t="shared" si="42"/>
        <v>0</v>
      </c>
      <c r="U299">
        <f t="shared" si="43"/>
        <v>0.42799726264923682</v>
      </c>
      <c r="V299">
        <f t="shared" si="44"/>
        <v>0.3851489745476977</v>
      </c>
      <c r="W299" cm="1">
        <f t="array" ref="W299">INDEX(M299:S299,1+$W$3*6)</f>
        <v>0</v>
      </c>
      <c r="X299" cm="1">
        <f t="array" ref="X299">INDEX(N299:T299,1+$W$3*6)</f>
        <v>0</v>
      </c>
      <c r="Y299" cm="1">
        <f t="array" ref="Y299">INDEX(O299:U299,1+$W$3*6)</f>
        <v>0.42799726264923682</v>
      </c>
      <c r="Z299" cm="1">
        <f t="array" ref="Z299">INDEX(P299:V299,1+$W$3*6)</f>
        <v>0.3851489745476977</v>
      </c>
    </row>
    <row r="300" spans="2:26" x14ac:dyDescent="0.2">
      <c r="B300" s="8">
        <v>297</v>
      </c>
      <c r="C300" s="14">
        <v>0</v>
      </c>
      <c r="D300" s="14">
        <v>0.5997273503335786</v>
      </c>
      <c r="E300" s="14">
        <v>0.25264144612289857</v>
      </c>
      <c r="F300" s="14">
        <v>1000</v>
      </c>
      <c r="G300" s="14">
        <v>2.1940291380946261E-2</v>
      </c>
      <c r="H300" s="14">
        <v>0.39522941810448536</v>
      </c>
      <c r="I300" s="14">
        <v>0.13675045996753055</v>
      </c>
      <c r="J300" s="10">
        <v>5.6917511186058409E-2</v>
      </c>
      <c r="L300">
        <f>IF(G300&lt;SQRT('Monte Carlo Integration'!$D$11),0,1)</f>
        <v>0</v>
      </c>
      <c r="M300">
        <f t="shared" si="36"/>
        <v>0.13675045996753055</v>
      </c>
      <c r="N300">
        <f t="shared" si="37"/>
        <v>5.6917511186058409E-2</v>
      </c>
      <c r="O300">
        <f t="shared" si="38"/>
        <v>0</v>
      </c>
      <c r="P300">
        <f t="shared" si="39"/>
        <v>0</v>
      </c>
      <c r="R300">
        <f t="shared" si="40"/>
        <v>0</v>
      </c>
      <c r="S300">
        <f t="shared" si="41"/>
        <v>0.13675045996753055</v>
      </c>
      <c r="T300">
        <f t="shared" si="42"/>
        <v>5.6917511186058409E-2</v>
      </c>
      <c r="U300">
        <f t="shared" si="43"/>
        <v>0</v>
      </c>
      <c r="V300">
        <f t="shared" si="44"/>
        <v>0</v>
      </c>
      <c r="W300" cm="1">
        <f t="array" ref="W300">INDEX(M300:S300,1+$W$3*6)</f>
        <v>0.13675045996753055</v>
      </c>
      <c r="X300" cm="1">
        <f t="array" ref="X300">INDEX(N300:T300,1+$W$3*6)</f>
        <v>5.6917511186058409E-2</v>
      </c>
      <c r="Y300" cm="1">
        <f t="array" ref="Y300">INDEX(O300:U300,1+$W$3*6)</f>
        <v>0</v>
      </c>
      <c r="Z300" cm="1">
        <f t="array" ref="Z300">INDEX(P300:V300,1+$W$3*6)</f>
        <v>0</v>
      </c>
    </row>
    <row r="301" spans="2:26" x14ac:dyDescent="0.2">
      <c r="B301" s="8">
        <v>298</v>
      </c>
      <c r="C301" s="14">
        <v>0</v>
      </c>
      <c r="D301" s="14">
        <v>0.67952723064437848</v>
      </c>
      <c r="E301" s="14">
        <v>0.46637718579290532</v>
      </c>
      <c r="F301" s="14">
        <v>2000</v>
      </c>
      <c r="G301" s="14">
        <v>1.3617690818166548</v>
      </c>
      <c r="H301" s="14">
        <v>0.26681422748947897</v>
      </c>
      <c r="I301" s="14">
        <v>0.89695496735952562</v>
      </c>
      <c r="J301" s="10">
        <v>0.74648567859385428</v>
      </c>
      <c r="L301">
        <f>IF(G301&lt;SQRT('Monte Carlo Integration'!$D$11),0,1)</f>
        <v>1</v>
      </c>
      <c r="M301">
        <f t="shared" si="36"/>
        <v>0</v>
      </c>
      <c r="N301">
        <f t="shared" si="37"/>
        <v>0</v>
      </c>
      <c r="O301">
        <f t="shared" si="38"/>
        <v>0.89695496735952562</v>
      </c>
      <c r="P301">
        <f t="shared" si="39"/>
        <v>0.74648567859385428</v>
      </c>
      <c r="R301">
        <f t="shared" si="40"/>
        <v>1</v>
      </c>
      <c r="S301">
        <f t="shared" si="41"/>
        <v>0</v>
      </c>
      <c r="T301">
        <f t="shared" si="42"/>
        <v>0</v>
      </c>
      <c r="U301">
        <f t="shared" si="43"/>
        <v>0.89695496735952562</v>
      </c>
      <c r="V301">
        <f t="shared" si="44"/>
        <v>0.74648567859385428</v>
      </c>
      <c r="W301" cm="1">
        <f t="array" ref="W301">INDEX(M301:S301,1+$W$3*6)</f>
        <v>0</v>
      </c>
      <c r="X301" cm="1">
        <f t="array" ref="X301">INDEX(N301:T301,1+$W$3*6)</f>
        <v>0</v>
      </c>
      <c r="Y301" cm="1">
        <f t="array" ref="Y301">INDEX(O301:U301,1+$W$3*6)</f>
        <v>0.89695496735952562</v>
      </c>
      <c r="Z301" cm="1">
        <f t="array" ref="Z301">INDEX(P301:V301,1+$W$3*6)</f>
        <v>0.74648567859385428</v>
      </c>
    </row>
    <row r="302" spans="2:26" x14ac:dyDescent="0.2">
      <c r="B302" s="8">
        <v>299</v>
      </c>
      <c r="C302" s="14">
        <v>0</v>
      </c>
      <c r="D302" s="14">
        <v>0.20645108013714247</v>
      </c>
      <c r="E302" s="14">
        <v>-0.81879714471156784</v>
      </c>
      <c r="F302" s="14">
        <v>-1120</v>
      </c>
      <c r="G302" s="14">
        <v>0.27273561539965213</v>
      </c>
      <c r="H302" s="14">
        <v>0.38557748458639424</v>
      </c>
      <c r="I302" s="14">
        <v>0.26105392294053636</v>
      </c>
      <c r="J302" s="10">
        <v>0.45231235304489376</v>
      </c>
      <c r="L302">
        <f>IF(G302&lt;SQRT('Monte Carlo Integration'!$D$11),0,1)</f>
        <v>0</v>
      </c>
      <c r="M302">
        <f t="shared" si="36"/>
        <v>0.26105392294053636</v>
      </c>
      <c r="N302">
        <f t="shared" si="37"/>
        <v>0.45231235304489376</v>
      </c>
      <c r="O302">
        <f t="shared" si="38"/>
        <v>0</v>
      </c>
      <c r="P302">
        <f t="shared" si="39"/>
        <v>0</v>
      </c>
      <c r="R302">
        <f t="shared" si="40"/>
        <v>1</v>
      </c>
      <c r="S302">
        <f t="shared" si="41"/>
        <v>0</v>
      </c>
      <c r="T302">
        <f t="shared" si="42"/>
        <v>0</v>
      </c>
      <c r="U302">
        <f t="shared" si="43"/>
        <v>0.26105392294053636</v>
      </c>
      <c r="V302">
        <f t="shared" si="44"/>
        <v>0.45231235304489376</v>
      </c>
      <c r="W302" cm="1">
        <f t="array" ref="W302">INDEX(M302:S302,1+$W$3*6)</f>
        <v>0</v>
      </c>
      <c r="X302" cm="1">
        <f t="array" ref="X302">INDEX(N302:T302,1+$W$3*6)</f>
        <v>0</v>
      </c>
      <c r="Y302" cm="1">
        <f t="array" ref="Y302">INDEX(O302:U302,1+$W$3*6)</f>
        <v>0.26105392294053636</v>
      </c>
      <c r="Z302" cm="1">
        <f t="array" ref="Z302">INDEX(P302:V302,1+$W$3*6)</f>
        <v>0.45231235304489376</v>
      </c>
    </row>
    <row r="303" spans="2:26" x14ac:dyDescent="0.2">
      <c r="B303" s="8">
        <v>300</v>
      </c>
      <c r="C303" s="14">
        <v>0</v>
      </c>
      <c r="D303" s="14">
        <v>0.65281443677508011</v>
      </c>
      <c r="E303" s="14">
        <v>0.39293007685352538</v>
      </c>
      <c r="F303" s="14">
        <v>1000</v>
      </c>
      <c r="G303" s="14">
        <v>0.91277999364936835</v>
      </c>
      <c r="H303" s="14">
        <v>0.33380760742385746</v>
      </c>
      <c r="I303" s="14">
        <v>0.59707946614226304</v>
      </c>
      <c r="J303" s="10">
        <v>0.74583919497478712</v>
      </c>
      <c r="L303">
        <f>IF(G303&lt;SQRT('Monte Carlo Integration'!$D$11),0,1)</f>
        <v>0</v>
      </c>
      <c r="M303">
        <f t="shared" si="36"/>
        <v>0.59707946614226304</v>
      </c>
      <c r="N303">
        <f t="shared" si="37"/>
        <v>0.74583919497478712</v>
      </c>
      <c r="O303">
        <f t="shared" si="38"/>
        <v>0</v>
      </c>
      <c r="P303">
        <f t="shared" si="39"/>
        <v>0</v>
      </c>
      <c r="R303">
        <f t="shared" si="40"/>
        <v>1</v>
      </c>
      <c r="S303">
        <f t="shared" si="41"/>
        <v>0</v>
      </c>
      <c r="T303">
        <f t="shared" si="42"/>
        <v>0</v>
      </c>
      <c r="U303">
        <f t="shared" si="43"/>
        <v>0.59707946614226304</v>
      </c>
      <c r="V303">
        <f t="shared" si="44"/>
        <v>0.74583919497478712</v>
      </c>
      <c r="W303" cm="1">
        <f t="array" ref="W303">INDEX(M303:S303,1+$W$3*6)</f>
        <v>0</v>
      </c>
      <c r="X303" cm="1">
        <f t="array" ref="X303">INDEX(N303:T303,1+$W$3*6)</f>
        <v>0</v>
      </c>
      <c r="Y303" cm="1">
        <f t="array" ref="Y303">INDEX(O303:U303,1+$W$3*6)</f>
        <v>0.59707946614226304</v>
      </c>
      <c r="Z303" cm="1">
        <f t="array" ref="Z303">INDEX(P303:V303,1+$W$3*6)</f>
        <v>0.74583919497478712</v>
      </c>
    </row>
    <row r="304" spans="2:26" x14ac:dyDescent="0.2">
      <c r="B304" s="8">
        <v>301</v>
      </c>
      <c r="C304" s="14">
        <v>0</v>
      </c>
      <c r="D304" s="14">
        <v>0.81474836511292881</v>
      </c>
      <c r="E304" s="14">
        <v>0.89553106022949103</v>
      </c>
      <c r="F304" s="14">
        <v>2000</v>
      </c>
      <c r="G304" s="14">
        <v>0.82138220968863107</v>
      </c>
      <c r="H304" s="14">
        <v>0.26658743795379208</v>
      </c>
      <c r="I304" s="14">
        <v>0.89790250984854181</v>
      </c>
      <c r="J304" s="10">
        <v>0.1230987103763496</v>
      </c>
    </row>
    <row r="305" spans="2:10" x14ac:dyDescent="0.2">
      <c r="B305" s="8">
        <v>302</v>
      </c>
      <c r="C305" s="14">
        <v>0</v>
      </c>
      <c r="D305" s="14">
        <v>0.95863585474837376</v>
      </c>
      <c r="E305" s="14">
        <v>1.7350706592950804</v>
      </c>
      <c r="F305" s="14">
        <v>3000</v>
      </c>
      <c r="G305" s="14">
        <v>0.28659627526230441</v>
      </c>
      <c r="H305" s="14">
        <v>0.39409311321327134</v>
      </c>
      <c r="I305" s="14">
        <v>0.15639396694320903</v>
      </c>
      <c r="J305" s="10">
        <v>0.51199336164258114</v>
      </c>
    </row>
    <row r="306" spans="2:10" x14ac:dyDescent="0.2">
      <c r="B306" s="8">
        <v>303</v>
      </c>
      <c r="C306" s="14">
        <v>0</v>
      </c>
      <c r="D306" s="14">
        <v>0.36939139984054092</v>
      </c>
      <c r="E306" s="14">
        <v>-0.33346566948183498</v>
      </c>
      <c r="F306" s="14">
        <v>0</v>
      </c>
      <c r="G306" s="14">
        <v>0.30541381729581862</v>
      </c>
      <c r="H306" s="14">
        <v>0.37317561319739512</v>
      </c>
      <c r="I306" s="14">
        <v>0.36542475031010097</v>
      </c>
      <c r="J306" s="10">
        <v>0.41458240333692281</v>
      </c>
    </row>
    <row r="307" spans="2:10" x14ac:dyDescent="0.2">
      <c r="B307" s="8">
        <v>304</v>
      </c>
      <c r="C307" s="14">
        <v>0</v>
      </c>
      <c r="D307" s="14">
        <v>0.21293719472034703</v>
      </c>
      <c r="E307" s="14">
        <v>-0.7962712549366503</v>
      </c>
      <c r="F307" s="14">
        <v>-1120</v>
      </c>
      <c r="G307" s="14">
        <v>0.4850271309169093</v>
      </c>
      <c r="H307" s="14">
        <v>0.34887868922784437</v>
      </c>
      <c r="I307" s="14">
        <v>0.51786577283305379</v>
      </c>
      <c r="J307" s="10">
        <v>0.46566315319652818</v>
      </c>
    </row>
    <row r="308" spans="2:10" x14ac:dyDescent="0.2">
      <c r="B308" s="8">
        <v>305</v>
      </c>
      <c r="C308" s="14">
        <v>0</v>
      </c>
      <c r="D308" s="14">
        <v>0.81515237889958192</v>
      </c>
      <c r="E308" s="14">
        <v>0.8970443684201902</v>
      </c>
      <c r="F308" s="14">
        <v>2000</v>
      </c>
      <c r="G308" s="14">
        <v>0.46681795631545603</v>
      </c>
      <c r="H308" s="14">
        <v>0.33190284044174323</v>
      </c>
      <c r="I308" s="14">
        <v>0.60658794739590394</v>
      </c>
      <c r="J308" s="10">
        <v>0.31443444211708121</v>
      </c>
    </row>
    <row r="309" spans="2:10" x14ac:dyDescent="0.2">
      <c r="B309" s="8">
        <v>306</v>
      </c>
      <c r="C309" s="14">
        <v>0</v>
      </c>
      <c r="D309" s="14">
        <v>0.97216801693298294</v>
      </c>
      <c r="E309" s="14">
        <v>1.9136572394242104</v>
      </c>
      <c r="F309" s="14">
        <v>3000</v>
      </c>
      <c r="G309" s="14">
        <v>4.4804109524823534E-2</v>
      </c>
      <c r="H309" s="14">
        <v>0.39019499751581332</v>
      </c>
      <c r="I309" s="14">
        <v>0.21057130848549832</v>
      </c>
      <c r="J309" s="10">
        <v>2.1536795665294303E-2</v>
      </c>
    </row>
    <row r="310" spans="2:10" x14ac:dyDescent="0.2">
      <c r="B310" s="8">
        <v>307</v>
      </c>
      <c r="C310" s="14">
        <v>0</v>
      </c>
      <c r="D310" s="14">
        <v>0.48011517337528764</v>
      </c>
      <c r="E310" s="14">
        <v>-4.9864525397187338E-2</v>
      </c>
      <c r="F310" s="14">
        <v>0</v>
      </c>
      <c r="G310" s="14">
        <v>1.2432212440812642</v>
      </c>
      <c r="H310" s="14">
        <v>0.28020866261891125</v>
      </c>
      <c r="I310" s="14">
        <v>0.84057384745244579</v>
      </c>
      <c r="J310" s="10">
        <v>0.73256866644721885</v>
      </c>
    </row>
    <row r="311" spans="2:10" x14ac:dyDescent="0.2">
      <c r="B311" s="8">
        <v>308</v>
      </c>
      <c r="C311" s="14">
        <v>0</v>
      </c>
      <c r="D311" s="14">
        <v>0.47666039689288492</v>
      </c>
      <c r="E311" s="14">
        <v>-5.8537122389918331E-2</v>
      </c>
      <c r="F311" s="14">
        <v>0</v>
      </c>
      <c r="G311" s="14">
        <v>0.17657170587747445</v>
      </c>
      <c r="H311" s="14">
        <v>0.37037761952933923</v>
      </c>
      <c r="I311" s="14">
        <v>0.38547027711079934</v>
      </c>
      <c r="J311" s="10">
        <v>0.16728529923934737</v>
      </c>
    </row>
    <row r="312" spans="2:10" x14ac:dyDescent="0.2">
      <c r="B312" s="8">
        <v>309</v>
      </c>
      <c r="C312" s="14">
        <v>0</v>
      </c>
      <c r="D312" s="14">
        <v>0.93892424667204</v>
      </c>
      <c r="E312" s="14">
        <v>1.5458056725728191</v>
      </c>
      <c r="F312" s="14">
        <v>3000</v>
      </c>
      <c r="G312" s="14">
        <v>0.97818607002231395</v>
      </c>
      <c r="H312" s="14">
        <v>0.28078367456875986</v>
      </c>
      <c r="I312" s="14">
        <v>0.83813151034439515</v>
      </c>
      <c r="J312" s="10">
        <v>0.52509203135273053</v>
      </c>
    </row>
    <row r="313" spans="2:10" x14ac:dyDescent="0.2">
      <c r="B313" s="8">
        <v>310</v>
      </c>
      <c r="C313" s="14">
        <v>0</v>
      </c>
      <c r="D313" s="14">
        <v>0.66129630392477678</v>
      </c>
      <c r="E313" s="14">
        <v>0.41600356826104068</v>
      </c>
      <c r="F313" s="14">
        <v>1000</v>
      </c>
      <c r="G313" s="14">
        <v>1.0825318999526155</v>
      </c>
      <c r="H313" s="14">
        <v>0.34519755411480069</v>
      </c>
      <c r="I313" s="14">
        <v>0.53795886833125672</v>
      </c>
      <c r="J313" s="10">
        <v>0.89057967410915517</v>
      </c>
    </row>
    <row r="314" spans="2:10" x14ac:dyDescent="0.2">
      <c r="B314" s="8">
        <v>311</v>
      </c>
      <c r="C314" s="14">
        <v>0</v>
      </c>
      <c r="D314" s="14">
        <v>0.54314100930613518</v>
      </c>
      <c r="E314" s="14">
        <v>0.1083501013364058</v>
      </c>
      <c r="F314" s="14">
        <v>1000</v>
      </c>
      <c r="G314" s="14">
        <v>1.0158146598534332</v>
      </c>
      <c r="H314" s="14">
        <v>0.35640475837965307</v>
      </c>
      <c r="I314" s="14">
        <v>0.47486776903964012</v>
      </c>
      <c r="J314" s="10">
        <v>0.88899677264923083</v>
      </c>
    </row>
    <row r="315" spans="2:10" x14ac:dyDescent="0.2">
      <c r="B315" s="8">
        <v>312</v>
      </c>
      <c r="C315" s="14">
        <v>0</v>
      </c>
      <c r="D315" s="14">
        <v>0.38058942737085255</v>
      </c>
      <c r="E315" s="14">
        <v>-0.30393310658435024</v>
      </c>
      <c r="F315" s="14">
        <v>0</v>
      </c>
      <c r="G315" s="14">
        <v>0.12096949549318474</v>
      </c>
      <c r="H315" s="14">
        <v>0.38159841222072366</v>
      </c>
      <c r="I315" s="14">
        <v>0.2981542119747746</v>
      </c>
      <c r="J315" s="10">
        <v>0.17909093046518551</v>
      </c>
    </row>
    <row r="316" spans="2:10" x14ac:dyDescent="0.2">
      <c r="B316" s="8">
        <v>313</v>
      </c>
      <c r="C316" s="14">
        <v>0</v>
      </c>
      <c r="D316" s="14">
        <v>0.96977262267366637</v>
      </c>
      <c r="E316" s="14">
        <v>1.8774623371251642</v>
      </c>
      <c r="F316" s="14">
        <v>3000</v>
      </c>
      <c r="G316" s="14">
        <v>0.73825616411311645</v>
      </c>
      <c r="H316" s="14">
        <v>0.36563984024122681</v>
      </c>
      <c r="I316" s="14">
        <v>0.41753548333306584</v>
      </c>
      <c r="J316" s="10">
        <v>0.75094625924292313</v>
      </c>
    </row>
    <row r="317" spans="2:10" x14ac:dyDescent="0.2">
      <c r="B317" s="8">
        <v>314</v>
      </c>
      <c r="C317" s="14">
        <v>0</v>
      </c>
      <c r="D317" s="14">
        <v>0.10682165976931418</v>
      </c>
      <c r="E317" s="14">
        <v>-1.2436094960308097</v>
      </c>
      <c r="F317" s="14">
        <v>-2240</v>
      </c>
      <c r="G317" s="14">
        <v>0.46594640729052406</v>
      </c>
      <c r="H317" s="14">
        <v>0.31609837037247918</v>
      </c>
      <c r="I317" s="14">
        <v>0.68229507104600551</v>
      </c>
      <c r="J317" s="10">
        <v>2.0490078497906253E-2</v>
      </c>
    </row>
    <row r="318" spans="2:10" x14ac:dyDescent="0.2">
      <c r="B318" s="8">
        <v>315</v>
      </c>
      <c r="C318" s="14">
        <v>0</v>
      </c>
      <c r="D318" s="14">
        <v>0.4896451849442186</v>
      </c>
      <c r="E318" s="14">
        <v>-2.5958587260854586E-2</v>
      </c>
      <c r="F318" s="14">
        <v>0</v>
      </c>
      <c r="G318" s="14">
        <v>0.91718153376691047</v>
      </c>
      <c r="H318" s="14">
        <v>0.28689269297812336</v>
      </c>
      <c r="I318" s="14">
        <v>0.81204493963720503</v>
      </c>
      <c r="J318" s="10">
        <v>0.50770517997802478</v>
      </c>
    </row>
    <row r="319" spans="2:10" x14ac:dyDescent="0.2">
      <c r="B319" s="8">
        <v>316</v>
      </c>
      <c r="C319" s="14">
        <v>0</v>
      </c>
      <c r="D319" s="14">
        <v>0.54010637898003044</v>
      </c>
      <c r="E319" s="14">
        <v>0.10070172493092509</v>
      </c>
      <c r="F319" s="14">
        <v>1000</v>
      </c>
      <c r="G319" s="14">
        <v>0.24422925639563275</v>
      </c>
      <c r="H319" s="14">
        <v>0.38286573471022484</v>
      </c>
      <c r="I319" s="14">
        <v>0.28681834032145254</v>
      </c>
      <c r="J319" s="10">
        <v>0.40244812839778521</v>
      </c>
    </row>
    <row r="320" spans="2:10" x14ac:dyDescent="0.2">
      <c r="B320" s="8">
        <v>317</v>
      </c>
      <c r="C320" s="14">
        <v>0</v>
      </c>
      <c r="D320" s="14">
        <v>0.28717874958514178</v>
      </c>
      <c r="E320" s="14">
        <v>-0.56164560904619498</v>
      </c>
      <c r="F320" s="14">
        <v>-1120</v>
      </c>
      <c r="G320" s="14">
        <v>1.3028349210036994</v>
      </c>
      <c r="H320" s="14">
        <v>0.28614158561492509</v>
      </c>
      <c r="I320" s="14">
        <v>0.81526683099347486</v>
      </c>
      <c r="J320" s="10">
        <v>0.79885850767551847</v>
      </c>
    </row>
    <row r="321" spans="2:10" x14ac:dyDescent="0.2">
      <c r="B321" s="8">
        <v>318</v>
      </c>
      <c r="C321" s="14">
        <v>0</v>
      </c>
      <c r="D321" s="14">
        <v>0.62521577958260466</v>
      </c>
      <c r="E321" s="14">
        <v>0.31920846171448458</v>
      </c>
      <c r="F321" s="14">
        <v>1000</v>
      </c>
      <c r="G321" s="14">
        <v>0.22325657010678149</v>
      </c>
      <c r="H321" s="14">
        <v>0.39834608007696765</v>
      </c>
      <c r="I321" s="14">
        <v>5.4691322871805788E-2</v>
      </c>
      <c r="J321" s="10">
        <v>0.46932443928407713</v>
      </c>
    </row>
    <row r="322" spans="2:10" x14ac:dyDescent="0.2">
      <c r="B322" s="8">
        <v>319</v>
      </c>
      <c r="C322" s="14">
        <v>0</v>
      </c>
      <c r="D322" s="14">
        <v>0.35034853352715661</v>
      </c>
      <c r="E322" s="14">
        <v>-0.38437966903752968</v>
      </c>
      <c r="F322" s="14">
        <v>0</v>
      </c>
      <c r="G322" s="14">
        <v>1.2834615649267114</v>
      </c>
      <c r="H322" s="14">
        <v>0.2532571168593532</v>
      </c>
      <c r="I322" s="14">
        <v>0.953322087159996</v>
      </c>
      <c r="J322" s="10">
        <v>0.6120772525258722</v>
      </c>
    </row>
    <row r="323" spans="2:10" x14ac:dyDescent="0.2">
      <c r="B323" s="8">
        <v>320</v>
      </c>
      <c r="C323" s="14">
        <v>0</v>
      </c>
      <c r="D323" s="14">
        <v>0.10081804571711367</v>
      </c>
      <c r="E323" s="14">
        <v>-1.2769041426175023</v>
      </c>
      <c r="F323" s="14">
        <v>-2240</v>
      </c>
      <c r="G323" s="14">
        <v>0.89612373764241515</v>
      </c>
      <c r="H323" s="14">
        <v>0.25914985647687211</v>
      </c>
      <c r="I323" s="14">
        <v>0.92888132176775551</v>
      </c>
      <c r="J323" s="10">
        <v>0.18249171957489649</v>
      </c>
    </row>
    <row r="324" spans="2:10" x14ac:dyDescent="0.2">
      <c r="B324" s="8">
        <v>321</v>
      </c>
      <c r="C324" s="14">
        <v>0</v>
      </c>
      <c r="D324" s="14">
        <v>0.73948569094738259</v>
      </c>
      <c r="E324" s="14">
        <v>0.64176062656113875</v>
      </c>
      <c r="F324" s="14">
        <v>2000</v>
      </c>
      <c r="G324" s="14">
        <v>2.9120202151014473E-2</v>
      </c>
      <c r="H324" s="14">
        <v>0.39327383328491688</v>
      </c>
      <c r="I324" s="14">
        <v>0.16917801120745857</v>
      </c>
      <c r="J324" s="10">
        <v>2.2338367776171476E-2</v>
      </c>
    </row>
    <row r="325" spans="2:10" x14ac:dyDescent="0.2">
      <c r="B325" s="8">
        <v>322</v>
      </c>
      <c r="C325" s="14">
        <v>0</v>
      </c>
      <c r="D325" s="14">
        <v>0.67666412618787219</v>
      </c>
      <c r="E325" s="14">
        <v>0.458390733871611</v>
      </c>
      <c r="F325" s="14">
        <v>2000</v>
      </c>
      <c r="G325" s="14">
        <v>0.74342992204824654</v>
      </c>
      <c r="H325" s="14">
        <v>0.2774280657858928</v>
      </c>
      <c r="I325" s="14">
        <v>0.85235564007999176</v>
      </c>
      <c r="J325" s="10">
        <v>0.13007607340350563</v>
      </c>
    </row>
    <row r="326" spans="2:10" x14ac:dyDescent="0.2">
      <c r="B326" s="8">
        <v>323</v>
      </c>
      <c r="C326" s="14">
        <v>0</v>
      </c>
      <c r="D326" s="14">
        <v>0.80947941509516885</v>
      </c>
      <c r="E326" s="14">
        <v>0.87597951574866051</v>
      </c>
      <c r="F326" s="14">
        <v>2000</v>
      </c>
      <c r="G326" s="14">
        <v>0.18151787288999113</v>
      </c>
      <c r="H326" s="14">
        <v>0.36741027979594643</v>
      </c>
      <c r="I326" s="14">
        <v>0.40580190620655282</v>
      </c>
      <c r="J326" s="10">
        <v>0.12977937358886907</v>
      </c>
    </row>
    <row r="327" spans="2:10" x14ac:dyDescent="0.2">
      <c r="B327" s="8">
        <v>324</v>
      </c>
      <c r="C327" s="14">
        <v>0</v>
      </c>
      <c r="D327" s="14">
        <v>0.93406262222400993</v>
      </c>
      <c r="E327" s="14">
        <v>1.5067499787084018</v>
      </c>
      <c r="F327" s="14">
        <v>3000</v>
      </c>
      <c r="G327" s="14">
        <v>0.60560848976403137</v>
      </c>
      <c r="H327" s="14">
        <v>0.2970326568062166</v>
      </c>
      <c r="I327" s="14">
        <v>0.76808158087920475</v>
      </c>
      <c r="J327" s="10">
        <v>0.12513662484713672</v>
      </c>
    </row>
    <row r="328" spans="2:10" x14ac:dyDescent="0.2">
      <c r="B328" s="8">
        <v>325</v>
      </c>
      <c r="C328" s="14">
        <v>0</v>
      </c>
      <c r="D328" s="14">
        <v>0.8465448121291328</v>
      </c>
      <c r="E328" s="14">
        <v>1.0217264774769717</v>
      </c>
      <c r="F328" s="14">
        <v>3000</v>
      </c>
      <c r="G328" s="14">
        <v>0.23985396598524739</v>
      </c>
      <c r="H328" s="14">
        <v>0.38089594635809121</v>
      </c>
      <c r="I328" s="14">
        <v>0.30427130861406743</v>
      </c>
      <c r="J328" s="10">
        <v>0.383761562352889</v>
      </c>
    </row>
    <row r="329" spans="2:10" x14ac:dyDescent="0.2">
      <c r="B329" s="8">
        <v>326</v>
      </c>
      <c r="C329" s="14">
        <v>0</v>
      </c>
      <c r="D329" s="14">
        <v>0.34305704936527509</v>
      </c>
      <c r="E329" s="14">
        <v>-0.40413411599334159</v>
      </c>
      <c r="F329" s="14">
        <v>0</v>
      </c>
      <c r="G329" s="14">
        <v>1.2006141719437522</v>
      </c>
      <c r="H329" s="14">
        <v>0.329382560986405</v>
      </c>
      <c r="I329" s="14">
        <v>0.61902644723608458</v>
      </c>
      <c r="J329" s="10">
        <v>0.90411306237993438</v>
      </c>
    </row>
    <row r="330" spans="2:10" x14ac:dyDescent="0.2">
      <c r="B330" s="8">
        <v>327</v>
      </c>
      <c r="C330" s="14">
        <v>0</v>
      </c>
      <c r="D330" s="14">
        <v>0.21973039848717413</v>
      </c>
      <c r="E330" s="14">
        <v>-0.77310406261042297</v>
      </c>
      <c r="F330" s="14">
        <v>-1120</v>
      </c>
      <c r="G330" s="14">
        <v>1.0952870501068062</v>
      </c>
      <c r="H330" s="14">
        <v>0.29164754419992689</v>
      </c>
      <c r="I330" s="14">
        <v>0.79154369807408365</v>
      </c>
      <c r="J330" s="10">
        <v>0.6846500012020813</v>
      </c>
    </row>
    <row r="331" spans="2:10" x14ac:dyDescent="0.2">
      <c r="B331" s="8">
        <v>328</v>
      </c>
      <c r="C331" s="14">
        <v>0</v>
      </c>
      <c r="D331" s="14">
        <v>0.60599916246999019</v>
      </c>
      <c r="E331" s="14">
        <v>0.26890644778415512</v>
      </c>
      <c r="F331" s="14">
        <v>1000</v>
      </c>
      <c r="G331" s="14">
        <v>0.6451453600552991</v>
      </c>
      <c r="H331" s="14">
        <v>0.37548176521293225</v>
      </c>
      <c r="I331" s="14">
        <v>0.3481575422213215</v>
      </c>
      <c r="J331" s="10">
        <v>0.72383125509313828</v>
      </c>
    </row>
    <row r="332" spans="2:10" x14ac:dyDescent="0.2">
      <c r="B332" s="8">
        <v>329</v>
      </c>
      <c r="C332" s="14">
        <v>0</v>
      </c>
      <c r="D332" s="14">
        <v>6.0675208717899026E-2</v>
      </c>
      <c r="E332" s="14">
        <v>-1.5491302290922473</v>
      </c>
      <c r="F332" s="14">
        <v>-2240</v>
      </c>
      <c r="G332" s="14">
        <v>0.63194288923613717</v>
      </c>
      <c r="H332" s="14">
        <v>0.39566283579634387</v>
      </c>
      <c r="I332" s="14">
        <v>0.12848596769780199</v>
      </c>
      <c r="J332" s="10">
        <v>0.78449617292941365</v>
      </c>
    </row>
    <row r="333" spans="2:10" x14ac:dyDescent="0.2">
      <c r="B333" s="8">
        <v>330</v>
      </c>
      <c r="C333" s="14">
        <v>0</v>
      </c>
      <c r="D333" s="14">
        <v>0.47578335831676766</v>
      </c>
      <c r="E333" s="14">
        <v>-6.0739445573889189E-2</v>
      </c>
      <c r="F333" s="14">
        <v>0</v>
      </c>
      <c r="G333" s="14">
        <v>0.48219310586501535</v>
      </c>
      <c r="H333" s="14">
        <v>0.39850041082383864</v>
      </c>
      <c r="I333" s="14">
        <v>4.7079010655674623E-2</v>
      </c>
      <c r="J333" s="10">
        <v>0.69280348773710587</v>
      </c>
    </row>
    <row r="334" spans="2:10" x14ac:dyDescent="0.2">
      <c r="B334" s="8">
        <v>331</v>
      </c>
      <c r="C334" s="14">
        <v>0</v>
      </c>
      <c r="D334" s="14">
        <v>0.31415143740091073</v>
      </c>
      <c r="E334" s="14">
        <v>-0.48411694688079598</v>
      </c>
      <c r="F334" s="14">
        <v>-1120</v>
      </c>
      <c r="G334" s="14">
        <v>0.79784806504790173</v>
      </c>
      <c r="H334" s="14">
        <v>0.38587669102826766</v>
      </c>
      <c r="I334" s="14">
        <v>0.25806542055591264</v>
      </c>
      <c r="J334" s="10">
        <v>0.85513174643513368</v>
      </c>
    </row>
    <row r="335" spans="2:10" x14ac:dyDescent="0.2">
      <c r="B335" s="8">
        <v>332</v>
      </c>
      <c r="C335" s="14">
        <v>0</v>
      </c>
      <c r="D335" s="14">
        <v>0.5064813876554749</v>
      </c>
      <c r="E335" s="14">
        <v>1.6247144320054176E-2</v>
      </c>
      <c r="F335" s="14">
        <v>1000</v>
      </c>
      <c r="G335" s="14">
        <v>0.62297915357176725</v>
      </c>
      <c r="H335" s="14">
        <v>0.30300851991104477</v>
      </c>
      <c r="I335" s="14">
        <v>0.74169511545528433</v>
      </c>
      <c r="J335" s="10">
        <v>0.26993982529730526</v>
      </c>
    </row>
    <row r="336" spans="2:10" x14ac:dyDescent="0.2">
      <c r="B336" s="8">
        <v>333</v>
      </c>
      <c r="C336" s="14">
        <v>0</v>
      </c>
      <c r="D336" s="14">
        <v>0.54813321356109024</v>
      </c>
      <c r="E336" s="14">
        <v>0.12094629538479608</v>
      </c>
      <c r="F336" s="14">
        <v>1000</v>
      </c>
      <c r="G336" s="14">
        <v>0.99261173728635088</v>
      </c>
      <c r="H336" s="14">
        <v>0.3762544278639755</v>
      </c>
      <c r="I336" s="14">
        <v>0.34220216648755697</v>
      </c>
      <c r="J336" s="10">
        <v>0.93568660059742936</v>
      </c>
    </row>
    <row r="337" spans="2:10" x14ac:dyDescent="0.2">
      <c r="B337" s="8">
        <v>334</v>
      </c>
      <c r="C337" s="14">
        <v>0</v>
      </c>
      <c r="D337" s="14">
        <v>0.26563709683978792</v>
      </c>
      <c r="E337" s="14">
        <v>-0.62606212490263335</v>
      </c>
      <c r="F337" s="14">
        <v>-1120</v>
      </c>
      <c r="G337" s="14">
        <v>0.72666509100515986</v>
      </c>
      <c r="H337" s="14">
        <v>0.39839375557520673</v>
      </c>
      <c r="I337" s="14">
        <v>5.2457486536566858E-2</v>
      </c>
      <c r="J337" s="10">
        <v>0.85083094860931441</v>
      </c>
    </row>
    <row r="338" spans="2:10" x14ac:dyDescent="0.2">
      <c r="B338" s="8">
        <v>335</v>
      </c>
      <c r="C338" s="14">
        <v>0</v>
      </c>
      <c r="D338" s="14">
        <v>0.54547269691036671</v>
      </c>
      <c r="E338" s="14">
        <v>0.11423109097658579</v>
      </c>
      <c r="F338" s="14">
        <v>1000</v>
      </c>
      <c r="G338" s="14">
        <v>0.74899076748392512</v>
      </c>
      <c r="H338" s="14">
        <v>0.27435339019785626</v>
      </c>
      <c r="I338" s="14">
        <v>0.86533198848615023</v>
      </c>
      <c r="J338" s="10">
        <v>1.3831745606768758E-2</v>
      </c>
    </row>
    <row r="339" spans="2:10" x14ac:dyDescent="0.2">
      <c r="B339" s="8">
        <v>336</v>
      </c>
      <c r="C339" s="14">
        <v>0</v>
      </c>
      <c r="D339" s="14">
        <v>0.85324042074067541</v>
      </c>
      <c r="E339" s="14">
        <v>1.0504328293003282</v>
      </c>
      <c r="F339" s="14">
        <v>3000</v>
      </c>
      <c r="G339" s="14">
        <v>0.41372442450528929</v>
      </c>
      <c r="H339" s="14">
        <v>0.35477422192356944</v>
      </c>
      <c r="I339" s="14">
        <v>0.48442781343330993</v>
      </c>
      <c r="J339" s="10">
        <v>0.42314786786360103</v>
      </c>
    </row>
    <row r="340" spans="2:10" x14ac:dyDescent="0.2">
      <c r="B340" s="8">
        <v>337</v>
      </c>
      <c r="C340" s="14">
        <v>0</v>
      </c>
      <c r="D340" s="14">
        <v>0.98507133288545135</v>
      </c>
      <c r="E340" s="14">
        <v>2.1719778426701999</v>
      </c>
      <c r="F340" s="14">
        <v>3000</v>
      </c>
      <c r="G340" s="14">
        <v>0.63172282869264074</v>
      </c>
      <c r="H340" s="14">
        <v>0.29176194139374423</v>
      </c>
      <c r="I340" s="14">
        <v>0.79104809616275507</v>
      </c>
      <c r="J340" s="10">
        <v>7.7238191653619614E-2</v>
      </c>
    </row>
    <row r="341" spans="2:10" x14ac:dyDescent="0.2">
      <c r="B341" s="8">
        <v>338</v>
      </c>
      <c r="C341" s="14">
        <v>0</v>
      </c>
      <c r="D341" s="14">
        <v>0.73709649789943199</v>
      </c>
      <c r="E341" s="14">
        <v>0.63441962679436203</v>
      </c>
      <c r="F341" s="14">
        <v>2000</v>
      </c>
      <c r="G341" s="14">
        <v>0.98177561527283519</v>
      </c>
      <c r="H341" s="14">
        <v>0.39260895348818697</v>
      </c>
      <c r="I341" s="14">
        <v>0.17890029944428257</v>
      </c>
      <c r="J341" s="10">
        <v>0.97456159278497179</v>
      </c>
    </row>
    <row r="342" spans="2:10" x14ac:dyDescent="0.2">
      <c r="B342" s="8">
        <v>339</v>
      </c>
      <c r="C342" s="14">
        <v>0</v>
      </c>
      <c r="D342" s="14">
        <v>0.90544698033735482</v>
      </c>
      <c r="E342" s="14">
        <v>1.3132282739969301</v>
      </c>
      <c r="F342" s="14">
        <v>3000</v>
      </c>
      <c r="G342" s="14">
        <v>0.44810946859868445</v>
      </c>
      <c r="H342" s="14">
        <v>0.32488424993120368</v>
      </c>
      <c r="I342" s="14">
        <v>0.64085533616172863</v>
      </c>
      <c r="J342" s="10">
        <v>0.19342674766361095</v>
      </c>
    </row>
    <row r="343" spans="2:10" x14ac:dyDescent="0.2">
      <c r="B343" s="8">
        <v>340</v>
      </c>
      <c r="C343" s="14">
        <v>0</v>
      </c>
      <c r="D343" s="14">
        <v>0.28625384475395727</v>
      </c>
      <c r="E343" s="14">
        <v>-0.56436215443840587</v>
      </c>
      <c r="F343" s="14">
        <v>-1120</v>
      </c>
      <c r="G343" s="14">
        <v>0.17744854972093513</v>
      </c>
      <c r="H343" s="14">
        <v>0.39323343676617878</v>
      </c>
      <c r="I343" s="14">
        <v>0.16978411919892958</v>
      </c>
      <c r="J343" s="10">
        <v>0.38551511330786864</v>
      </c>
    </row>
    <row r="344" spans="2:10" x14ac:dyDescent="0.2">
      <c r="B344" s="8">
        <v>341</v>
      </c>
      <c r="C344" s="14">
        <v>0</v>
      </c>
      <c r="D344" s="14">
        <v>0.44047705081313709</v>
      </c>
      <c r="E344" s="14">
        <v>-0.14975983157974701</v>
      </c>
      <c r="F344" s="14">
        <v>0</v>
      </c>
      <c r="G344" s="14">
        <v>0.57551278609293777</v>
      </c>
      <c r="H344" s="14">
        <v>0.29919991403041368</v>
      </c>
      <c r="I344" s="14">
        <v>0.75855756143972164</v>
      </c>
      <c r="J344" s="10">
        <v>1.015933440539955E-2</v>
      </c>
    </row>
    <row r="345" spans="2:10" x14ac:dyDescent="0.2">
      <c r="B345" s="8">
        <v>342</v>
      </c>
      <c r="C345" s="14">
        <v>0</v>
      </c>
      <c r="D345" s="14">
        <v>0.25799332734103936</v>
      </c>
      <c r="E345" s="14">
        <v>-0.64954424974336156</v>
      </c>
      <c r="F345" s="14">
        <v>-1120</v>
      </c>
      <c r="G345" s="14">
        <v>0.16436930971754743</v>
      </c>
      <c r="H345" s="14">
        <v>0.36826327898195915</v>
      </c>
      <c r="I345" s="14">
        <v>0.40004657576794111</v>
      </c>
      <c r="J345" s="10">
        <v>6.5818287230012137E-2</v>
      </c>
    </row>
    <row r="346" spans="2:10" x14ac:dyDescent="0.2">
      <c r="B346" s="8">
        <v>343</v>
      </c>
      <c r="C346" s="14">
        <v>0</v>
      </c>
      <c r="D346" s="14">
        <v>0.53493373889240148</v>
      </c>
      <c r="E346" s="14">
        <v>8.7678105070208262E-2</v>
      </c>
      <c r="F346" s="14">
        <v>1000</v>
      </c>
      <c r="G346" s="14">
        <v>0.31113709293714492</v>
      </c>
      <c r="H346" s="14">
        <v>0.39743111274098253</v>
      </c>
      <c r="I346" s="14">
        <v>8.7122075067424254E-2</v>
      </c>
      <c r="J346" s="10">
        <v>0.55095084805551486</v>
      </c>
    </row>
    <row r="347" spans="2:10" x14ac:dyDescent="0.2">
      <c r="B347" s="8">
        <v>344</v>
      </c>
      <c r="C347" s="14">
        <v>0</v>
      </c>
      <c r="D347" s="14">
        <v>6.7429350021960849E-2</v>
      </c>
      <c r="E347" s="14">
        <v>-1.4952136201000688</v>
      </c>
      <c r="F347" s="14">
        <v>-2240</v>
      </c>
      <c r="G347" s="14">
        <v>0.8757188529782487</v>
      </c>
      <c r="H347" s="14">
        <v>0.2867505556731213</v>
      </c>
      <c r="I347" s="14">
        <v>0.81265497222200733</v>
      </c>
      <c r="J347" s="10">
        <v>0.46401589315571629</v>
      </c>
    </row>
    <row r="348" spans="2:10" x14ac:dyDescent="0.2">
      <c r="B348" s="8">
        <v>345</v>
      </c>
      <c r="C348" s="14">
        <v>0</v>
      </c>
      <c r="D348" s="14">
        <v>0.2460502757439624</v>
      </c>
      <c r="E348" s="14">
        <v>-0.68697171704234061</v>
      </c>
      <c r="F348" s="14">
        <v>-1120</v>
      </c>
      <c r="G348" s="14">
        <v>0.35913466533202165</v>
      </c>
      <c r="H348" s="14">
        <v>0.33921780919781291</v>
      </c>
      <c r="I348" s="14">
        <v>0.56951618011552663</v>
      </c>
      <c r="J348" s="10">
        <v>0.18651001559873578</v>
      </c>
    </row>
    <row r="349" spans="2:10" x14ac:dyDescent="0.2">
      <c r="B349" s="8">
        <v>346</v>
      </c>
      <c r="C349" s="14">
        <v>0</v>
      </c>
      <c r="D349" s="14">
        <v>0.96822161528664719</v>
      </c>
      <c r="E349" s="14">
        <v>1.855276379655056</v>
      </c>
      <c r="F349" s="14">
        <v>3000</v>
      </c>
      <c r="G349" s="14">
        <v>0.47616284431831529</v>
      </c>
      <c r="H349" s="14">
        <v>0.37516456340837989</v>
      </c>
      <c r="I349" s="14">
        <v>0.35057661163181841</v>
      </c>
      <c r="J349" s="10">
        <v>0.59435585611237018</v>
      </c>
    </row>
    <row r="350" spans="2:10" x14ac:dyDescent="0.2">
      <c r="B350" s="8">
        <v>347</v>
      </c>
      <c r="C350" s="14">
        <v>0</v>
      </c>
      <c r="D350" s="14">
        <v>0.29112725415785201</v>
      </c>
      <c r="E350" s="14">
        <v>-0.55009457371396453</v>
      </c>
      <c r="F350" s="14">
        <v>-1120</v>
      </c>
      <c r="G350" s="14">
        <v>0.20317327447124245</v>
      </c>
      <c r="H350" s="14">
        <v>0.39455550723440491</v>
      </c>
      <c r="I350" s="14">
        <v>0.14870717965471891</v>
      </c>
      <c r="J350" s="10">
        <v>0.42551080972212868</v>
      </c>
    </row>
    <row r="351" spans="2:10" x14ac:dyDescent="0.2">
      <c r="B351" s="8">
        <v>348</v>
      </c>
      <c r="C351" s="14">
        <v>0</v>
      </c>
      <c r="D351" s="14">
        <v>0.67812922232697215</v>
      </c>
      <c r="E351" s="14">
        <v>0.46247384361919941</v>
      </c>
      <c r="F351" s="14">
        <v>2000</v>
      </c>
      <c r="G351" s="14">
        <v>1.3756980233240863</v>
      </c>
      <c r="H351" s="14">
        <v>0.25242240953393241</v>
      </c>
      <c r="I351" s="14">
        <v>0.95677879706806446</v>
      </c>
      <c r="J351" s="10">
        <v>0.67843375270181971</v>
      </c>
    </row>
    <row r="352" spans="2:10" x14ac:dyDescent="0.2">
      <c r="B352" s="8">
        <v>349</v>
      </c>
      <c r="C352" s="14">
        <v>0</v>
      </c>
      <c r="D352" s="14">
        <v>0.92535858434874496</v>
      </c>
      <c r="E352" s="14">
        <v>1.4420692764574716</v>
      </c>
      <c r="F352" s="14">
        <v>3000</v>
      </c>
      <c r="G352" s="14">
        <v>0.68464942137821549</v>
      </c>
      <c r="H352" s="14">
        <v>0.29712828555332499</v>
      </c>
      <c r="I352" s="14">
        <v>0.76766237675569127</v>
      </c>
      <c r="J352" s="10">
        <v>0.30877807029000393</v>
      </c>
    </row>
    <row r="353" spans="2:10" x14ac:dyDescent="0.2">
      <c r="B353" s="8">
        <v>350</v>
      </c>
      <c r="C353" s="14">
        <v>0</v>
      </c>
      <c r="D353" s="14">
        <v>0.82894640477790793</v>
      </c>
      <c r="E353" s="14">
        <v>0.95000996263782966</v>
      </c>
      <c r="F353" s="14">
        <v>2000</v>
      </c>
      <c r="G353" s="14">
        <v>0.33168822245683449</v>
      </c>
      <c r="H353" s="14">
        <v>0.33830483585363758</v>
      </c>
      <c r="I353" s="14">
        <v>0.57422883160143567</v>
      </c>
      <c r="J353" s="10">
        <v>4.4152818873595831E-2</v>
      </c>
    </row>
    <row r="354" spans="2:10" x14ac:dyDescent="0.2">
      <c r="B354" s="8">
        <v>351</v>
      </c>
      <c r="C354" s="14">
        <v>0</v>
      </c>
      <c r="D354" s="14">
        <v>0.1850237481691985</v>
      </c>
      <c r="E354" s="14">
        <v>-0.89638439959704519</v>
      </c>
      <c r="F354" s="14">
        <v>-1120</v>
      </c>
      <c r="G354" s="14">
        <v>0.49756103867485502</v>
      </c>
      <c r="H354" s="14">
        <v>0.3171504289976837</v>
      </c>
      <c r="I354" s="14">
        <v>0.67740762474825966</v>
      </c>
      <c r="J354" s="10">
        <v>0.19667218564854572</v>
      </c>
    </row>
    <row r="355" spans="2:10" x14ac:dyDescent="0.2">
      <c r="B355" s="8">
        <v>352</v>
      </c>
      <c r="C355" s="14">
        <v>0</v>
      </c>
      <c r="D355" s="14">
        <v>0.78972167907735413</v>
      </c>
      <c r="E355" s="14">
        <v>0.80545590555460289</v>
      </c>
      <c r="F355" s="14">
        <v>2000</v>
      </c>
      <c r="G355" s="14">
        <v>1.1075666107708617</v>
      </c>
      <c r="H355" s="14">
        <v>0.28371819842953189</v>
      </c>
      <c r="I355" s="14">
        <v>0.8256334044624275</v>
      </c>
      <c r="J355" s="10">
        <v>0.65260714998124503</v>
      </c>
    </row>
    <row r="356" spans="2:10" x14ac:dyDescent="0.2">
      <c r="B356" s="8">
        <v>353</v>
      </c>
      <c r="C356" s="14">
        <v>0</v>
      </c>
      <c r="D356" s="14">
        <v>0.20623853416472604</v>
      </c>
      <c r="E356" s="14">
        <v>-0.81954231768521402</v>
      </c>
      <c r="F356" s="14">
        <v>-1120</v>
      </c>
      <c r="G356" s="14">
        <v>0.13280312401998956</v>
      </c>
      <c r="H356" s="14">
        <v>0.38805590643013044</v>
      </c>
      <c r="I356" s="14">
        <v>0.23523319407144244</v>
      </c>
      <c r="J356" s="10">
        <v>0.27833158000294661</v>
      </c>
    </row>
    <row r="357" spans="2:10" x14ac:dyDescent="0.2">
      <c r="B357" s="8">
        <v>354</v>
      </c>
      <c r="C357" s="14">
        <v>0</v>
      </c>
      <c r="D357" s="14">
        <v>0.32221266525900583</v>
      </c>
      <c r="E357" s="14">
        <v>-0.46152034192017183</v>
      </c>
      <c r="F357" s="14">
        <v>-1120</v>
      </c>
      <c r="G357" s="14">
        <v>0.90856224155629506</v>
      </c>
      <c r="H357" s="14">
        <v>0.26630604827857207</v>
      </c>
      <c r="I357" s="14">
        <v>0.89907790645914054</v>
      </c>
      <c r="J357" s="10">
        <v>0.31657725703743161</v>
      </c>
    </row>
    <row r="358" spans="2:10" x14ac:dyDescent="0.2">
      <c r="B358" s="8">
        <v>355</v>
      </c>
      <c r="C358" s="14">
        <v>0</v>
      </c>
      <c r="D358" s="14">
        <v>0.3081333054267491</v>
      </c>
      <c r="E358" s="14">
        <v>-0.50114850692378499</v>
      </c>
      <c r="F358" s="14">
        <v>-1120</v>
      </c>
      <c r="G358" s="14">
        <v>0.3451842418855417</v>
      </c>
      <c r="H358" s="14">
        <v>0.39817379490857679</v>
      </c>
      <c r="I358" s="14">
        <v>6.2099358794325661E-2</v>
      </c>
      <c r="J358" s="10">
        <v>0.58423275457892232</v>
      </c>
    </row>
    <row r="359" spans="2:10" x14ac:dyDescent="0.2">
      <c r="B359" s="8">
        <v>356</v>
      </c>
      <c r="C359" s="14">
        <v>0</v>
      </c>
      <c r="D359" s="14">
        <v>0.78212790204311156</v>
      </c>
      <c r="E359" s="14">
        <v>0.77939987760945995</v>
      </c>
      <c r="F359" s="14">
        <v>2000</v>
      </c>
      <c r="G359" s="14">
        <v>0.82315480585732426</v>
      </c>
      <c r="H359" s="14">
        <v>0.265330176353539</v>
      </c>
      <c r="I359" s="14">
        <v>0.9031519770636931</v>
      </c>
      <c r="J359" s="10">
        <v>8.6436752503009862E-2</v>
      </c>
    </row>
    <row r="360" spans="2:10" x14ac:dyDescent="0.2">
      <c r="B360" s="8">
        <v>357</v>
      </c>
      <c r="C360" s="14">
        <v>0</v>
      </c>
      <c r="D360" s="14">
        <v>3.6542969074353095E-2</v>
      </c>
      <c r="E360" s="14">
        <v>-1.7922936611947786</v>
      </c>
      <c r="F360" s="14">
        <v>-2240</v>
      </c>
      <c r="G360" s="14">
        <v>0.96506418656567383</v>
      </c>
      <c r="H360" s="14">
        <v>0.2475200079595152</v>
      </c>
      <c r="I360" s="14">
        <v>0.97706225676325253</v>
      </c>
      <c r="J360" s="10">
        <v>0.10204671956694067</v>
      </c>
    </row>
    <row r="361" spans="2:10" x14ac:dyDescent="0.2">
      <c r="B361" s="8">
        <v>358</v>
      </c>
      <c r="C361" s="14">
        <v>0</v>
      </c>
      <c r="D361" s="14">
        <v>8.8718772208652819E-2</v>
      </c>
      <c r="E361" s="14">
        <v>-1.3486869329174971</v>
      </c>
      <c r="F361" s="14">
        <v>-2240</v>
      </c>
      <c r="G361" s="14">
        <v>8.0413030080265707E-2</v>
      </c>
      <c r="H361" s="14">
        <v>0.38395869950263611</v>
      </c>
      <c r="I361" s="14">
        <v>0.27670111077684029</v>
      </c>
      <c r="J361" s="10">
        <v>6.2044543475864709E-2</v>
      </c>
    </row>
    <row r="362" spans="2:10" x14ac:dyDescent="0.2">
      <c r="B362" s="8">
        <v>359</v>
      </c>
      <c r="C362" s="14">
        <v>0</v>
      </c>
      <c r="D362" s="14">
        <v>0.78003145720811162</v>
      </c>
      <c r="E362" s="14">
        <v>0.77229945930953336</v>
      </c>
      <c r="F362" s="14">
        <v>2000</v>
      </c>
      <c r="G362" s="14">
        <v>1.3234189737823803</v>
      </c>
      <c r="H362" s="14">
        <v>0.28796872803074169</v>
      </c>
      <c r="I362" s="14">
        <v>0.80742164296443653</v>
      </c>
      <c r="J362" s="10">
        <v>0.81944448515746948</v>
      </c>
    </row>
    <row r="363" spans="2:10" x14ac:dyDescent="0.2">
      <c r="B363" s="8">
        <v>360</v>
      </c>
      <c r="C363" s="14">
        <v>0</v>
      </c>
      <c r="D363" s="14">
        <v>0.94873542638902342</v>
      </c>
      <c r="E363" s="14">
        <v>1.6327140682815995</v>
      </c>
      <c r="F363" s="14">
        <v>3000</v>
      </c>
      <c r="G363" s="14">
        <v>0.10503016892965678</v>
      </c>
      <c r="H363" s="14">
        <v>0.38877420015271941</v>
      </c>
      <c r="I363" s="14">
        <v>0.22723570593038375</v>
      </c>
      <c r="J363" s="10">
        <v>0.23107164014646395</v>
      </c>
    </row>
    <row r="364" spans="2:10" x14ac:dyDescent="0.2">
      <c r="B364" s="8">
        <v>361</v>
      </c>
      <c r="C364" s="14">
        <v>0</v>
      </c>
      <c r="D364" s="14">
        <v>0.20741296592513703</v>
      </c>
      <c r="E364" s="14">
        <v>-0.81543049994355976</v>
      </c>
      <c r="F364" s="14">
        <v>-1120</v>
      </c>
      <c r="G364" s="14">
        <v>1.2491833288061991</v>
      </c>
      <c r="H364" s="14">
        <v>0.27765611696145009</v>
      </c>
      <c r="I364" s="14">
        <v>0.85139108186186807</v>
      </c>
      <c r="J364" s="10">
        <v>0.72409706154097664</v>
      </c>
    </row>
    <row r="365" spans="2:10" x14ac:dyDescent="0.2">
      <c r="B365" s="8">
        <v>362</v>
      </c>
      <c r="C365" s="14">
        <v>0</v>
      </c>
      <c r="D365" s="14">
        <v>0.15861316940682621</v>
      </c>
      <c r="E365" s="14">
        <v>-1.0001739391618802</v>
      </c>
      <c r="F365" s="14">
        <v>-2240</v>
      </c>
      <c r="G365" s="14">
        <v>0.90864685290708747</v>
      </c>
      <c r="H365" s="14">
        <v>0.29988038450077087</v>
      </c>
      <c r="I365" s="14">
        <v>0.75555683963725195</v>
      </c>
      <c r="J365" s="10">
        <v>0.58118905270527543</v>
      </c>
    </row>
    <row r="366" spans="2:10" x14ac:dyDescent="0.2">
      <c r="B366" s="8">
        <v>363</v>
      </c>
      <c r="C366" s="14">
        <v>0</v>
      </c>
      <c r="D366" s="14">
        <v>0.59846710138882842</v>
      </c>
      <c r="E366" s="14">
        <v>0.24938136660247293</v>
      </c>
      <c r="F366" s="14">
        <v>1000</v>
      </c>
      <c r="G366" s="14">
        <v>0.85484644826493328</v>
      </c>
      <c r="H366" s="14">
        <v>0.35936573964326274</v>
      </c>
      <c r="I366" s="14">
        <v>0.4571129018241134</v>
      </c>
      <c r="J366" s="10">
        <v>0.80367545890792991</v>
      </c>
    </row>
    <row r="367" spans="2:10" x14ac:dyDescent="0.2">
      <c r="B367" s="8">
        <v>364</v>
      </c>
      <c r="C367" s="14">
        <v>0</v>
      </c>
      <c r="D367" s="14">
        <v>0.66312419584166449</v>
      </c>
      <c r="E367" s="14">
        <v>0.42100475686378575</v>
      </c>
      <c r="F367" s="14">
        <v>1000</v>
      </c>
      <c r="G367" s="14">
        <v>0.12671984767100244</v>
      </c>
      <c r="H367" s="14">
        <v>0.37632894075585394</v>
      </c>
      <c r="I367" s="14">
        <v>0.34162301562802078</v>
      </c>
      <c r="J367" s="10">
        <v>0.10006779134276686</v>
      </c>
    </row>
    <row r="368" spans="2:10" x14ac:dyDescent="0.2">
      <c r="B368" s="8">
        <v>365</v>
      </c>
      <c r="C368" s="14">
        <v>0</v>
      </c>
      <c r="D368" s="14">
        <v>0.89796605817878905</v>
      </c>
      <c r="E368" s="14">
        <v>1.2700470147282363</v>
      </c>
      <c r="F368" s="14">
        <v>3000</v>
      </c>
      <c r="G368" s="14">
        <v>0.31020744934427352</v>
      </c>
      <c r="H368" s="14">
        <v>0.34198407234077405</v>
      </c>
      <c r="I368" s="14">
        <v>0.55507221494571879</v>
      </c>
      <c r="J368" s="10">
        <v>4.5850687448797139E-2</v>
      </c>
    </row>
    <row r="369" spans="2:10" x14ac:dyDescent="0.2">
      <c r="B369" s="8">
        <v>366</v>
      </c>
      <c r="C369" s="14">
        <v>0</v>
      </c>
      <c r="D369" s="14">
        <v>0.20844777147679019</v>
      </c>
      <c r="E369" s="14">
        <v>-0.8118189217908115</v>
      </c>
      <c r="F369" s="14">
        <v>-1120</v>
      </c>
      <c r="G369" s="14">
        <v>0.67745245456057046</v>
      </c>
      <c r="H369" s="14">
        <v>0.3565162777461402</v>
      </c>
      <c r="I369" s="14">
        <v>0.47420849230802081</v>
      </c>
      <c r="J369" s="10">
        <v>0.67273974193853314</v>
      </c>
    </row>
    <row r="370" spans="2:10" x14ac:dyDescent="0.2">
      <c r="B370" s="8">
        <v>367</v>
      </c>
      <c r="C370" s="14">
        <v>0</v>
      </c>
      <c r="D370" s="14">
        <v>0.42280182238798675</v>
      </c>
      <c r="E370" s="14">
        <v>-0.19473086867949116</v>
      </c>
      <c r="F370" s="14">
        <v>0</v>
      </c>
      <c r="G370" s="14">
        <v>0.50002825708932608</v>
      </c>
      <c r="H370" s="14">
        <v>0.34201456576115097</v>
      </c>
      <c r="I370" s="14">
        <v>0.55491155993887764</v>
      </c>
      <c r="J370" s="10">
        <v>0.43829375735404613</v>
      </c>
    </row>
    <row r="371" spans="2:10" x14ac:dyDescent="0.2">
      <c r="B371" s="8">
        <v>368</v>
      </c>
      <c r="C371" s="14">
        <v>0</v>
      </c>
      <c r="D371" s="14">
        <v>0.16363241275010276</v>
      </c>
      <c r="E371" s="14">
        <v>-0.97963803021955742</v>
      </c>
      <c r="F371" s="14">
        <v>-2240</v>
      </c>
      <c r="G371" s="14">
        <v>0.60738515717501618</v>
      </c>
      <c r="H371" s="14">
        <v>0.39890602307061623</v>
      </c>
      <c r="I371" s="14">
        <v>1.3482416753416144E-2</v>
      </c>
      <c r="J371" s="10">
        <v>0.77923255939000868</v>
      </c>
    </row>
    <row r="372" spans="2:10" x14ac:dyDescent="0.2">
      <c r="B372" s="8">
        <v>369</v>
      </c>
      <c r="C372" s="14">
        <v>0</v>
      </c>
      <c r="D372" s="14">
        <v>2.8477678321524372E-2</v>
      </c>
      <c r="E372" s="14">
        <v>-1.9036532663587964</v>
      </c>
      <c r="F372" s="14">
        <v>-2240</v>
      </c>
      <c r="G372" s="14">
        <v>0.64206021945168845</v>
      </c>
      <c r="H372" s="14">
        <v>0.39746844699594908</v>
      </c>
      <c r="I372" s="14">
        <v>8.6037125245685284E-2</v>
      </c>
      <c r="J372" s="10">
        <v>0.79665414863110251</v>
      </c>
    </row>
    <row r="373" spans="2:10" x14ac:dyDescent="0.2">
      <c r="B373" s="8">
        <v>370</v>
      </c>
      <c r="C373" s="14">
        <v>0</v>
      </c>
      <c r="D373" s="14">
        <v>0.40731702973475542</v>
      </c>
      <c r="E373" s="14">
        <v>-0.23445204342795309</v>
      </c>
      <c r="F373" s="14">
        <v>0</v>
      </c>
      <c r="G373" s="14">
        <v>0.81465382452307522</v>
      </c>
      <c r="H373" s="14">
        <v>0.26550746415157389</v>
      </c>
      <c r="I373" s="14">
        <v>0.90241209203489692</v>
      </c>
      <c r="J373" s="10">
        <v>1.7499733491567769E-2</v>
      </c>
    </row>
    <row r="374" spans="2:10" x14ac:dyDescent="0.2">
      <c r="B374" s="8">
        <v>371</v>
      </c>
      <c r="C374" s="14">
        <v>0</v>
      </c>
      <c r="D374" s="14">
        <v>0.16726614053699473</v>
      </c>
      <c r="E374" s="14">
        <v>-0.96502501806739127</v>
      </c>
      <c r="F374" s="14">
        <v>-1120</v>
      </c>
      <c r="G374" s="14">
        <v>1.4276028989046836</v>
      </c>
      <c r="H374" s="14">
        <v>0.25688058753750653</v>
      </c>
      <c r="I374" s="14">
        <v>0.93830209292392341</v>
      </c>
      <c r="J374" s="10">
        <v>0.73972432792173903</v>
      </c>
    </row>
    <row r="375" spans="2:10" x14ac:dyDescent="0.2">
      <c r="B375" s="8">
        <v>372</v>
      </c>
      <c r="C375" s="14">
        <v>0</v>
      </c>
      <c r="D375" s="14">
        <v>0.83017305998605351</v>
      </c>
      <c r="E375" s="14">
        <v>0.95484936327401015</v>
      </c>
      <c r="F375" s="14">
        <v>2000</v>
      </c>
      <c r="G375" s="14">
        <v>2.4954762622642349E-2</v>
      </c>
      <c r="H375" s="14">
        <v>0.39753846637851031</v>
      </c>
      <c r="I375" s="14">
        <v>8.3964821223153185E-2</v>
      </c>
      <c r="J375" s="10">
        <v>0.13380833837846681</v>
      </c>
    </row>
    <row r="376" spans="2:10" x14ac:dyDescent="0.2">
      <c r="B376" s="8">
        <v>373</v>
      </c>
      <c r="C376" s="14">
        <v>0</v>
      </c>
      <c r="D376" s="14">
        <v>0.42563578436413585</v>
      </c>
      <c r="E376" s="14">
        <v>-0.18749624348544569</v>
      </c>
      <c r="F376" s="14">
        <v>0</v>
      </c>
      <c r="G376" s="14">
        <v>0.57018980613971082</v>
      </c>
      <c r="H376" s="14">
        <v>0.30593283115784492</v>
      </c>
      <c r="I376" s="14">
        <v>0.72863046043954349</v>
      </c>
      <c r="J376" s="10">
        <v>0.19821064113555972</v>
      </c>
    </row>
    <row r="377" spans="2:10" x14ac:dyDescent="0.2">
      <c r="B377" s="8">
        <v>374</v>
      </c>
      <c r="C377" s="14">
        <v>0</v>
      </c>
      <c r="D377" s="14">
        <v>0.74978537822597913</v>
      </c>
      <c r="E377" s="14">
        <v>0.67381451816475879</v>
      </c>
      <c r="F377" s="14">
        <v>2000</v>
      </c>
      <c r="G377" s="14">
        <v>1.035601351819234</v>
      </c>
      <c r="H377" s="14">
        <v>0.35187013693098035</v>
      </c>
      <c r="I377" s="14">
        <v>0.50110790738887523</v>
      </c>
      <c r="J377" s="10">
        <v>0.88571565243681694</v>
      </c>
    </row>
    <row r="378" spans="2:10" x14ac:dyDescent="0.2">
      <c r="B378" s="8">
        <v>375</v>
      </c>
      <c r="C378" s="14">
        <v>0</v>
      </c>
      <c r="D378" s="14">
        <v>0.59875290612632082</v>
      </c>
      <c r="E378" s="14">
        <v>0.25012046802650861</v>
      </c>
      <c r="F378" s="14">
        <v>1000</v>
      </c>
      <c r="G378" s="14">
        <v>0.59979630549276464</v>
      </c>
      <c r="H378" s="14">
        <v>0.36335518006032264</v>
      </c>
      <c r="I378" s="14">
        <v>0.43228678541830123</v>
      </c>
      <c r="J378" s="10">
        <v>0.64259197057345507</v>
      </c>
    </row>
    <row r="379" spans="2:10" x14ac:dyDescent="0.2">
      <c r="B379" s="8">
        <v>376</v>
      </c>
      <c r="C379" s="14">
        <v>0</v>
      </c>
      <c r="D379" s="14">
        <v>0.76866943261989829</v>
      </c>
      <c r="E379" s="14">
        <v>0.73447197441582013</v>
      </c>
      <c r="F379" s="14">
        <v>2000</v>
      </c>
      <c r="G379" s="14">
        <v>1.361815932797196E-2</v>
      </c>
      <c r="H379" s="14">
        <v>0.3970772269418435</v>
      </c>
      <c r="I379" s="14">
        <v>9.6808653602753134E-2</v>
      </c>
      <c r="J379" s="10">
        <v>6.5163209831883756E-2</v>
      </c>
    </row>
    <row r="380" spans="2:10" x14ac:dyDescent="0.2">
      <c r="B380" s="8">
        <v>377</v>
      </c>
      <c r="C380" s="14">
        <v>0</v>
      </c>
      <c r="D380" s="14">
        <v>5.566602226144915E-2</v>
      </c>
      <c r="E380" s="14">
        <v>-1.5922344088123632</v>
      </c>
      <c r="F380" s="14">
        <v>-2240</v>
      </c>
      <c r="G380" s="14">
        <v>0.10485712903612</v>
      </c>
      <c r="H380" s="14">
        <v>0.38295718750821317</v>
      </c>
      <c r="I380" s="14">
        <v>0.28598442198056001</v>
      </c>
      <c r="J380" s="10">
        <v>0.15188824648591143</v>
      </c>
    </row>
    <row r="381" spans="2:10" x14ac:dyDescent="0.2">
      <c r="B381" s="8">
        <v>378</v>
      </c>
      <c r="C381" s="14">
        <v>0</v>
      </c>
      <c r="D381" s="14">
        <v>0.45670504540051571</v>
      </c>
      <c r="E381" s="14">
        <v>-0.10873826488218802</v>
      </c>
      <c r="F381" s="14">
        <v>0</v>
      </c>
      <c r="G381" s="14">
        <v>1.6930236340479672</v>
      </c>
      <c r="H381" s="14">
        <v>0.25682862697622011</v>
      </c>
      <c r="I381" s="14">
        <v>0.93851766569470874</v>
      </c>
      <c r="J381" s="10">
        <v>0.90122595680934658</v>
      </c>
    </row>
    <row r="382" spans="2:10" x14ac:dyDescent="0.2">
      <c r="B382" s="8">
        <v>379</v>
      </c>
      <c r="C382" s="14">
        <v>0</v>
      </c>
      <c r="D382" s="14">
        <v>0.42566082017759832</v>
      </c>
      <c r="E382" s="14">
        <v>-0.18743237555877718</v>
      </c>
      <c r="F382" s="14">
        <v>0</v>
      </c>
      <c r="G382" s="14">
        <v>0.15126145791488183</v>
      </c>
      <c r="H382" s="14">
        <v>0.38828681135952542</v>
      </c>
      <c r="I382" s="14">
        <v>0.23269067319700992</v>
      </c>
      <c r="J382" s="10">
        <v>0.31163521707599762</v>
      </c>
    </row>
    <row r="383" spans="2:10" x14ac:dyDescent="0.2">
      <c r="B383" s="8">
        <v>380</v>
      </c>
      <c r="C383" s="14">
        <v>0</v>
      </c>
      <c r="D383" s="14">
        <v>0.69925854597206161</v>
      </c>
      <c r="E383" s="14">
        <v>0.52226920393269682</v>
      </c>
      <c r="F383" s="14">
        <v>2000</v>
      </c>
      <c r="G383" s="14">
        <v>0.15568886310899599</v>
      </c>
      <c r="H383" s="14">
        <v>0.39693479296417467</v>
      </c>
      <c r="I383" s="14">
        <v>0.10044628456255714</v>
      </c>
      <c r="J383" s="10">
        <v>0.38157490355967305</v>
      </c>
    </row>
    <row r="384" spans="2:10" x14ac:dyDescent="0.2">
      <c r="B384" s="8">
        <v>381</v>
      </c>
      <c r="C384" s="14">
        <v>0</v>
      </c>
      <c r="D384" s="14">
        <v>0.76315373753344351</v>
      </c>
      <c r="E384" s="14">
        <v>0.71648403023672869</v>
      </c>
      <c r="F384" s="14">
        <v>2000</v>
      </c>
      <c r="G384" s="14">
        <v>0.18023226223304384</v>
      </c>
      <c r="H384" s="14">
        <v>0.36675577594645942</v>
      </c>
      <c r="I384" s="14">
        <v>0.41017210991595504</v>
      </c>
      <c r="J384" s="10">
        <v>0.10950389253418143</v>
      </c>
    </row>
    <row r="385" spans="2:10" x14ac:dyDescent="0.2">
      <c r="B385" s="8">
        <v>382</v>
      </c>
      <c r="C385" s="14">
        <v>0</v>
      </c>
      <c r="D385" s="14">
        <v>0.4640227872710781</v>
      </c>
      <c r="E385" s="14">
        <v>-9.0304084388573749E-2</v>
      </c>
      <c r="F385" s="14">
        <v>0</v>
      </c>
      <c r="G385" s="14">
        <v>0.16274646363929224</v>
      </c>
      <c r="H385" s="14">
        <v>0.38467984790027687</v>
      </c>
      <c r="I385" s="14">
        <v>0.26983447269063188</v>
      </c>
      <c r="J385" s="10">
        <v>0.29989301590243961</v>
      </c>
    </row>
    <row r="386" spans="2:10" x14ac:dyDescent="0.2">
      <c r="B386" s="8">
        <v>383</v>
      </c>
      <c r="C386" s="14">
        <v>0</v>
      </c>
      <c r="D386" s="14">
        <v>0.38224002247780564</v>
      </c>
      <c r="E386" s="14">
        <v>-0.29960293526752185</v>
      </c>
      <c r="F386" s="14">
        <v>0</v>
      </c>
      <c r="G386" s="14">
        <v>1.0494285307178521</v>
      </c>
      <c r="H386" s="14">
        <v>0.30068362198309034</v>
      </c>
      <c r="I386" s="14">
        <v>0.75200814299844587</v>
      </c>
      <c r="J386" s="10">
        <v>0.69563804063742884</v>
      </c>
    </row>
    <row r="387" spans="2:10" x14ac:dyDescent="0.2">
      <c r="B387" s="8">
        <v>384</v>
      </c>
      <c r="C387" s="14">
        <v>0</v>
      </c>
      <c r="D387" s="14">
        <v>0.24181764886799159</v>
      </c>
      <c r="E387" s="14">
        <v>-0.700467655468345</v>
      </c>
      <c r="F387" s="14">
        <v>-1120</v>
      </c>
      <c r="G387" s="14">
        <v>0.98336796678665395</v>
      </c>
      <c r="H387" s="14">
        <v>0.32196997518042464</v>
      </c>
      <c r="I387" s="14">
        <v>0.65476476594561928</v>
      </c>
      <c r="J387" s="10">
        <v>0.74474899668467653</v>
      </c>
    </row>
    <row r="388" spans="2:10" x14ac:dyDescent="0.2">
      <c r="B388" s="8">
        <v>385</v>
      </c>
      <c r="C388" s="14">
        <v>0</v>
      </c>
      <c r="D388" s="14">
        <v>1.3482001383547671E-2</v>
      </c>
      <c r="E388" s="14">
        <v>-2.2120385303568915</v>
      </c>
      <c r="F388" s="14">
        <v>-2240</v>
      </c>
      <c r="G388" s="14">
        <v>1.1414278502678987</v>
      </c>
      <c r="H388" s="14">
        <v>0.24899187699769554</v>
      </c>
      <c r="I388" s="14">
        <v>0.97097525441598853</v>
      </c>
      <c r="J388" s="10">
        <v>0.44568476031799092</v>
      </c>
    </row>
    <row r="389" spans="2:10" x14ac:dyDescent="0.2">
      <c r="B389" s="8">
        <v>386</v>
      </c>
      <c r="C389" s="14">
        <v>0</v>
      </c>
      <c r="D389" s="14">
        <v>0.17734343357260499</v>
      </c>
      <c r="E389" s="14">
        <v>-0.92553657603550454</v>
      </c>
      <c r="F389" s="14">
        <v>-1120</v>
      </c>
      <c r="G389" s="14">
        <v>1.1160131595717948</v>
      </c>
      <c r="H389" s="14">
        <v>0.3136690107967241</v>
      </c>
      <c r="I389" s="14">
        <v>0.69351052129338986</v>
      </c>
      <c r="J389" s="10">
        <v>0.79690420781118065</v>
      </c>
    </row>
    <row r="390" spans="2:10" x14ac:dyDescent="0.2">
      <c r="B390" s="8">
        <v>387</v>
      </c>
      <c r="C390" s="14">
        <v>0</v>
      </c>
      <c r="D390" s="14">
        <v>0.90218700533834617</v>
      </c>
      <c r="E390" s="14">
        <v>1.2941141653478052</v>
      </c>
      <c r="F390" s="14">
        <v>3000</v>
      </c>
      <c r="G390" s="14">
        <v>0.27371111315868052</v>
      </c>
      <c r="H390" s="14">
        <v>0.35556490008319874</v>
      </c>
      <c r="I390" s="14">
        <v>0.4798102816472809</v>
      </c>
      <c r="J390" s="10">
        <v>0.20855025002199704</v>
      </c>
    </row>
    <row r="391" spans="2:10" x14ac:dyDescent="0.2">
      <c r="B391" s="8">
        <v>388</v>
      </c>
      <c r="C391" s="14">
        <v>0</v>
      </c>
      <c r="D391" s="14">
        <v>0.9841437812355085</v>
      </c>
      <c r="E391" s="14">
        <v>2.1480165904151218</v>
      </c>
      <c r="F391" s="14">
        <v>3000</v>
      </c>
      <c r="G391" s="14">
        <v>0.34136723132224966</v>
      </c>
      <c r="H391" s="14">
        <v>0.38098494322485565</v>
      </c>
      <c r="I391" s="14">
        <v>0.303502522317461</v>
      </c>
      <c r="J391" s="10">
        <v>0.499252892098973</v>
      </c>
    </row>
    <row r="392" spans="2:10" x14ac:dyDescent="0.2">
      <c r="B392" s="8">
        <v>389</v>
      </c>
      <c r="C392" s="14">
        <v>0</v>
      </c>
      <c r="D392" s="14">
        <v>0.99312722892180427</v>
      </c>
      <c r="E392" s="14">
        <v>2.4638453068057502</v>
      </c>
      <c r="F392" s="14">
        <v>3000</v>
      </c>
      <c r="G392" s="14">
        <v>0.45204063829845964</v>
      </c>
      <c r="H392" s="14">
        <v>0.34991036078727505</v>
      </c>
      <c r="I392" s="14">
        <v>0.51213228004618183</v>
      </c>
      <c r="J392" s="10">
        <v>0.43561584685724969</v>
      </c>
    </row>
    <row r="393" spans="2:10" x14ac:dyDescent="0.2">
      <c r="B393" s="8">
        <v>390</v>
      </c>
      <c r="C393" s="14">
        <v>0</v>
      </c>
      <c r="D393" s="14">
        <v>0.60699088643630539</v>
      </c>
      <c r="E393" s="14">
        <v>0.27148475006234279</v>
      </c>
      <c r="F393" s="14">
        <v>1000</v>
      </c>
      <c r="G393" s="14">
        <v>9.9752824064155889E-3</v>
      </c>
      <c r="H393" s="14">
        <v>0.3970088915248664</v>
      </c>
      <c r="I393" s="14">
        <v>9.8570467717279897E-2</v>
      </c>
      <c r="J393" s="10">
        <v>1.6097990570635531E-2</v>
      </c>
    </row>
    <row r="394" spans="2:10" x14ac:dyDescent="0.2">
      <c r="B394" s="8">
        <v>391</v>
      </c>
      <c r="C394" s="14">
        <v>0</v>
      </c>
      <c r="D394" s="14">
        <v>0.59871790422998272</v>
      </c>
      <c r="E394" s="14">
        <v>0.25002994451804245</v>
      </c>
      <c r="F394" s="14">
        <v>1000</v>
      </c>
      <c r="G394" s="14">
        <v>6.0297797539419093E-2</v>
      </c>
      <c r="H394" s="14">
        <v>0.39832416918586111</v>
      </c>
      <c r="I394" s="14">
        <v>5.5687998214591292E-2</v>
      </c>
      <c r="J394" s="10">
        <v>0.23915819951293907</v>
      </c>
    </row>
    <row r="395" spans="2:10" x14ac:dyDescent="0.2">
      <c r="B395" s="8">
        <v>392</v>
      </c>
      <c r="C395" s="14">
        <v>0</v>
      </c>
      <c r="D395" s="14">
        <v>0.9906569437545989</v>
      </c>
      <c r="E395" s="14">
        <v>2.3517343938375066</v>
      </c>
      <c r="F395" s="14">
        <v>3000</v>
      </c>
      <c r="G395" s="14">
        <v>0.15230534376280563</v>
      </c>
      <c r="H395" s="14">
        <v>0.37166574207912573</v>
      </c>
      <c r="I395" s="14">
        <v>0.37635578442195233</v>
      </c>
      <c r="J395" s="10">
        <v>0.10325534995796874</v>
      </c>
    </row>
    <row r="396" spans="2:10" x14ac:dyDescent="0.2">
      <c r="B396" s="8">
        <v>393</v>
      </c>
      <c r="C396" s="14">
        <v>0</v>
      </c>
      <c r="D396" s="14">
        <v>0.5789390695648915</v>
      </c>
      <c r="E396" s="14">
        <v>0.19918010583827372</v>
      </c>
      <c r="F396" s="14">
        <v>1000</v>
      </c>
      <c r="G396" s="14">
        <v>0.3711212214279635</v>
      </c>
      <c r="H396" s="14">
        <v>0.39837292963642074</v>
      </c>
      <c r="I396" s="14">
        <v>5.3444739223199311E-2</v>
      </c>
      <c r="J396" s="10">
        <v>0.606848318179533</v>
      </c>
    </row>
    <row r="397" spans="2:10" x14ac:dyDescent="0.2">
      <c r="B397" s="8">
        <v>394</v>
      </c>
      <c r="C397" s="14">
        <v>0</v>
      </c>
      <c r="D397" s="14">
        <v>0.79884244422374406</v>
      </c>
      <c r="E397" s="14">
        <v>0.83749370916934507</v>
      </c>
      <c r="F397" s="14">
        <v>2000</v>
      </c>
      <c r="G397" s="14">
        <v>0.56646869799039534</v>
      </c>
      <c r="H397" s="14">
        <v>0.39767324219121786</v>
      </c>
      <c r="I397" s="14">
        <v>7.9825775502168475E-2</v>
      </c>
      <c r="J397" s="10">
        <v>0.7483959804514404</v>
      </c>
    </row>
    <row r="398" spans="2:10" x14ac:dyDescent="0.2">
      <c r="B398" s="8">
        <v>395</v>
      </c>
      <c r="C398" s="14">
        <v>0</v>
      </c>
      <c r="D398" s="14">
        <v>0.7713775314723037</v>
      </c>
      <c r="E398" s="14">
        <v>0.74339109007985682</v>
      </c>
      <c r="F398" s="14">
        <v>2000</v>
      </c>
      <c r="G398" s="14">
        <v>0.20849264006540733</v>
      </c>
      <c r="H398" s="14">
        <v>0.36079105806481515</v>
      </c>
      <c r="I398" s="14">
        <v>0.44836980614269611</v>
      </c>
      <c r="J398" s="10">
        <v>8.6354831972324672E-2</v>
      </c>
    </row>
    <row r="399" spans="2:10" x14ac:dyDescent="0.2">
      <c r="B399" s="8">
        <v>396</v>
      </c>
      <c r="C399" s="14">
        <v>0</v>
      </c>
      <c r="D399" s="14">
        <v>0.72367559244096069</v>
      </c>
      <c r="E399" s="14">
        <v>0.59379562570631717</v>
      </c>
      <c r="F399" s="14">
        <v>2000</v>
      </c>
      <c r="G399" s="14">
        <v>4.3459315891422282E-2</v>
      </c>
      <c r="H399" s="14">
        <v>0.39436334797796674</v>
      </c>
      <c r="I399" s="14">
        <v>0.15194774402861844</v>
      </c>
      <c r="J399" s="10">
        <v>0.142727709208954</v>
      </c>
    </row>
    <row r="400" spans="2:10" x14ac:dyDescent="0.2">
      <c r="B400" s="8">
        <v>397</v>
      </c>
      <c r="C400" s="14">
        <v>0</v>
      </c>
      <c r="D400" s="14">
        <v>0.62198620807471972</v>
      </c>
      <c r="E400" s="14">
        <v>0.31070146445211855</v>
      </c>
      <c r="F400" s="14">
        <v>1000</v>
      </c>
      <c r="G400" s="14">
        <v>0.72658963272976196</v>
      </c>
      <c r="H400" s="14">
        <v>0.39228686523989814</v>
      </c>
      <c r="I400" s="14">
        <v>0.18343050204377179</v>
      </c>
      <c r="J400" s="10">
        <v>0.83243190931735178</v>
      </c>
    </row>
    <row r="401" spans="2:10" x14ac:dyDescent="0.2">
      <c r="B401" s="8">
        <v>398</v>
      </c>
      <c r="C401" s="14">
        <v>0</v>
      </c>
      <c r="D401" s="14">
        <v>0.95089648591861897</v>
      </c>
      <c r="E401" s="14">
        <v>1.6536087771885135</v>
      </c>
      <c r="F401" s="14">
        <v>3000</v>
      </c>
      <c r="G401" s="14">
        <v>0.31065600576888036</v>
      </c>
      <c r="H401" s="14">
        <v>0.34561844177656387</v>
      </c>
      <c r="I401" s="14">
        <v>0.53568899307199236</v>
      </c>
      <c r="J401" s="10">
        <v>0.15392630857132669</v>
      </c>
    </row>
    <row r="402" spans="2:10" x14ac:dyDescent="0.2">
      <c r="B402" s="8">
        <v>399</v>
      </c>
      <c r="C402" s="14">
        <v>0</v>
      </c>
      <c r="D402" s="14">
        <v>0.87695310887738742</v>
      </c>
      <c r="E402" s="14">
        <v>1.1598895393366082</v>
      </c>
      <c r="F402" s="14">
        <v>3000</v>
      </c>
      <c r="G402" s="14">
        <v>9.8155837440102089E-2</v>
      </c>
      <c r="H402" s="14">
        <v>0.39091754256036276</v>
      </c>
      <c r="I402" s="14">
        <v>0.20159412999711657</v>
      </c>
      <c r="J402" s="10">
        <v>0.23982419433995344</v>
      </c>
    </row>
    <row r="403" spans="2:10" x14ac:dyDescent="0.2">
      <c r="B403" s="8">
        <v>400</v>
      </c>
      <c r="C403" s="14">
        <v>0</v>
      </c>
      <c r="D403" s="14">
        <v>0.19628714150576254</v>
      </c>
      <c r="E403" s="14">
        <v>-0.85495821054838927</v>
      </c>
      <c r="F403" s="14">
        <v>-1120</v>
      </c>
      <c r="G403" s="14">
        <v>0.24540604171901875</v>
      </c>
      <c r="H403" s="14">
        <v>0.39294742251242476</v>
      </c>
      <c r="I403" s="14">
        <v>0.17401682570298055</v>
      </c>
      <c r="J403" s="10">
        <v>0.46381481874911806</v>
      </c>
    </row>
    <row r="404" spans="2:10" x14ac:dyDescent="0.2">
      <c r="B404" s="8">
        <v>401</v>
      </c>
      <c r="C404" s="14">
        <v>0</v>
      </c>
      <c r="D404" s="14">
        <v>0.70502964835848181</v>
      </c>
      <c r="E404" s="14">
        <v>0.53892196092883826</v>
      </c>
      <c r="F404" s="14">
        <v>2000</v>
      </c>
      <c r="G404" s="14">
        <v>0.29797013098569403</v>
      </c>
      <c r="H404" s="14">
        <v>0.36120130918286036</v>
      </c>
      <c r="I404" s="14">
        <v>0.44582799307342058</v>
      </c>
      <c r="J404" s="10">
        <v>0.31497227112528509</v>
      </c>
    </row>
    <row r="405" spans="2:10" x14ac:dyDescent="0.2">
      <c r="B405" s="8">
        <v>402</v>
      </c>
      <c r="C405" s="14">
        <v>0</v>
      </c>
      <c r="D405" s="14">
        <v>0.40461975378199472</v>
      </c>
      <c r="E405" s="14">
        <v>-0.2414072327665866</v>
      </c>
      <c r="F405" s="14">
        <v>0</v>
      </c>
      <c r="G405" s="14">
        <v>0.73373722461519375</v>
      </c>
      <c r="H405" s="14">
        <v>0.39892273645989251</v>
      </c>
      <c r="I405" s="14">
        <v>9.8985449922729951E-3</v>
      </c>
      <c r="J405" s="10">
        <v>0.85652743296536027</v>
      </c>
    </row>
    <row r="406" spans="2:10" x14ac:dyDescent="0.2">
      <c r="B406" s="8">
        <v>403</v>
      </c>
      <c r="C406" s="14">
        <v>0</v>
      </c>
      <c r="D406" s="14">
        <v>0.10985968243789844</v>
      </c>
      <c r="E406" s="14">
        <v>-1.2272746906501402</v>
      </c>
      <c r="F406" s="14">
        <v>-2240</v>
      </c>
      <c r="G406" s="14">
        <v>1.0991738841724539</v>
      </c>
      <c r="H406" s="14">
        <v>0.27583169006494584</v>
      </c>
      <c r="I406" s="14">
        <v>0.85909939434337401</v>
      </c>
      <c r="J406" s="10">
        <v>0.60093436813956791</v>
      </c>
    </row>
    <row r="407" spans="2:10" x14ac:dyDescent="0.2">
      <c r="B407" s="8">
        <v>404</v>
      </c>
      <c r="C407" s="14">
        <v>0</v>
      </c>
      <c r="D407" s="14">
        <v>0.45678389815463866</v>
      </c>
      <c r="E407" s="14">
        <v>-0.10853944049147023</v>
      </c>
      <c r="F407" s="14">
        <v>0</v>
      </c>
      <c r="G407" s="14">
        <v>0.93966563324072738</v>
      </c>
      <c r="H407" s="14">
        <v>0.39837125961040681</v>
      </c>
      <c r="I407" s="14">
        <v>5.3523120262438023E-2</v>
      </c>
      <c r="J407" s="10">
        <v>0.96788476010220348</v>
      </c>
    </row>
    <row r="408" spans="2:10" x14ac:dyDescent="0.2">
      <c r="B408" s="8">
        <v>405</v>
      </c>
      <c r="C408" s="14">
        <v>0</v>
      </c>
      <c r="D408" s="14">
        <v>3.621540569524067E-2</v>
      </c>
      <c r="E408" s="14">
        <v>-1.7964007077222013</v>
      </c>
      <c r="F408" s="14">
        <v>-2240</v>
      </c>
      <c r="G408" s="14">
        <v>0.92491260012039533</v>
      </c>
      <c r="H408" s="14">
        <v>0.39495701209503004</v>
      </c>
      <c r="I408" s="14">
        <v>0.14170262480233919</v>
      </c>
      <c r="J408" s="10">
        <v>0.95122708447800353</v>
      </c>
    </row>
    <row r="409" spans="2:10" x14ac:dyDescent="0.2">
      <c r="B409" s="8">
        <v>406</v>
      </c>
      <c r="C409" s="14">
        <v>0</v>
      </c>
      <c r="D409" s="14">
        <v>0.64428526961444188</v>
      </c>
      <c r="E409" s="14">
        <v>0.36993696143288157</v>
      </c>
      <c r="F409" s="14">
        <v>1000</v>
      </c>
      <c r="G409" s="14">
        <v>0.28454264404010637</v>
      </c>
      <c r="H409" s="14">
        <v>0.35318211972970115</v>
      </c>
      <c r="I409" s="14">
        <v>0.49362516542599777</v>
      </c>
      <c r="J409" s="10">
        <v>0.20218021688153046</v>
      </c>
    </row>
    <row r="410" spans="2:10" x14ac:dyDescent="0.2">
      <c r="B410" s="8">
        <v>407</v>
      </c>
      <c r="C410" s="14">
        <v>0</v>
      </c>
      <c r="D410" s="14">
        <v>0.87468506692661208</v>
      </c>
      <c r="E410" s="14">
        <v>1.1488208353281801</v>
      </c>
      <c r="F410" s="14">
        <v>3000</v>
      </c>
      <c r="G410" s="14">
        <v>0.13541440545918176</v>
      </c>
      <c r="H410" s="14">
        <v>0.39686582207511489</v>
      </c>
      <c r="I410" s="14">
        <v>0.10216165501725005</v>
      </c>
      <c r="J410" s="10">
        <v>0.35352143033105948</v>
      </c>
    </row>
    <row r="411" spans="2:10" x14ac:dyDescent="0.2">
      <c r="B411" s="8">
        <v>408</v>
      </c>
      <c r="C411" s="14">
        <v>0</v>
      </c>
      <c r="D411" s="14">
        <v>0.81575329011108411</v>
      </c>
      <c r="E411" s="14">
        <v>0.89929900020531461</v>
      </c>
      <c r="F411" s="14">
        <v>2000</v>
      </c>
      <c r="G411" s="14">
        <v>1.1545770509164148</v>
      </c>
      <c r="H411" s="14">
        <v>0.25160013032983053</v>
      </c>
      <c r="I411" s="14">
        <v>0.96018300645993226</v>
      </c>
      <c r="J411" s="10">
        <v>0.48231280827071182</v>
      </c>
    </row>
    <row r="412" spans="2:10" x14ac:dyDescent="0.2">
      <c r="B412" s="8">
        <v>409</v>
      </c>
      <c r="C412" s="14">
        <v>0</v>
      </c>
      <c r="D412" s="14">
        <v>0.73675989650038998</v>
      </c>
      <c r="E412" s="14">
        <v>0.63338814151115808</v>
      </c>
      <c r="F412" s="14">
        <v>2000</v>
      </c>
      <c r="G412" s="14">
        <v>0.96724243371426</v>
      </c>
      <c r="H412" s="14">
        <v>0.33751043853513707</v>
      </c>
      <c r="I412" s="14">
        <v>0.57830840725372934</v>
      </c>
      <c r="J412" s="10">
        <v>0.79548841588920371</v>
      </c>
    </row>
    <row r="413" spans="2:10" x14ac:dyDescent="0.2">
      <c r="B413" s="8">
        <v>410</v>
      </c>
      <c r="C413" s="14">
        <v>0</v>
      </c>
      <c r="D413" s="14">
        <v>0.12676874763647503</v>
      </c>
      <c r="E413" s="14">
        <v>-1.1417991992815975</v>
      </c>
      <c r="F413" s="14">
        <v>-2240</v>
      </c>
      <c r="G413" s="14">
        <v>0.99837923685660512</v>
      </c>
      <c r="H413" s="14">
        <v>0.33241964104496269</v>
      </c>
      <c r="I413" s="14">
        <v>0.60401754272357444</v>
      </c>
      <c r="J413" s="10">
        <v>0.79595354446021538</v>
      </c>
    </row>
    <row r="414" spans="2:10" x14ac:dyDescent="0.2">
      <c r="B414" s="8">
        <v>411</v>
      </c>
      <c r="C414" s="14">
        <v>0</v>
      </c>
      <c r="D414" s="14">
        <v>0.15008814942561469</v>
      </c>
      <c r="E414" s="14">
        <v>-1.0360553974500477</v>
      </c>
      <c r="F414" s="14">
        <v>-2240</v>
      </c>
      <c r="G414" s="14">
        <v>0.8059810307130294</v>
      </c>
      <c r="H414" s="14">
        <v>0.27613379126320425</v>
      </c>
      <c r="I414" s="14">
        <v>0.85782427869635836</v>
      </c>
      <c r="J414" s="10">
        <v>0.2647990513429041</v>
      </c>
    </row>
    <row r="415" spans="2:10" x14ac:dyDescent="0.2">
      <c r="B415" s="8">
        <v>412</v>
      </c>
      <c r="C415" s="14">
        <v>0</v>
      </c>
      <c r="D415" s="14">
        <v>0.60284916642254649</v>
      </c>
      <c r="E415" s="14">
        <v>0.26072878401425104</v>
      </c>
      <c r="F415" s="14">
        <v>1000</v>
      </c>
      <c r="G415" s="14">
        <v>0.8647234646066414</v>
      </c>
      <c r="H415" s="14">
        <v>0.26112673370133033</v>
      </c>
      <c r="I415" s="14">
        <v>0.92066376769014813</v>
      </c>
      <c r="J415" s="10">
        <v>0.13077343564050897</v>
      </c>
    </row>
    <row r="416" spans="2:10" x14ac:dyDescent="0.2">
      <c r="B416" s="8">
        <v>413</v>
      </c>
      <c r="C416" s="14">
        <v>0</v>
      </c>
      <c r="D416" s="14">
        <v>0.28118286318200775</v>
      </c>
      <c r="E416" s="14">
        <v>-0.57933118633056679</v>
      </c>
      <c r="F416" s="14">
        <v>-1120</v>
      </c>
      <c r="G416" s="14">
        <v>0.65081792583377573</v>
      </c>
      <c r="H416" s="14">
        <v>0.38145825690666607</v>
      </c>
      <c r="I416" s="14">
        <v>0.29938376499311242</v>
      </c>
      <c r="J416" s="10">
        <v>0.74912434688262841</v>
      </c>
    </row>
    <row r="417" spans="2:10" x14ac:dyDescent="0.2">
      <c r="B417" s="8">
        <v>414</v>
      </c>
      <c r="C417" s="14">
        <v>0</v>
      </c>
      <c r="D417" s="14">
        <v>0.18876674104890168</v>
      </c>
      <c r="E417" s="14">
        <v>-0.88245004633982504</v>
      </c>
      <c r="F417" s="14">
        <v>-1120</v>
      </c>
      <c r="G417" s="14">
        <v>0.85137549063892426</v>
      </c>
      <c r="H417" s="14">
        <v>0.26971578291983306</v>
      </c>
      <c r="I417" s="14">
        <v>0.8848141014505243</v>
      </c>
      <c r="J417" s="10">
        <v>0.26168587373648111</v>
      </c>
    </row>
    <row r="418" spans="2:10" x14ac:dyDescent="0.2">
      <c r="B418" s="8">
        <v>415</v>
      </c>
      <c r="C418" s="14">
        <v>0</v>
      </c>
      <c r="D418" s="14">
        <v>0.13592627068791829</v>
      </c>
      <c r="E418" s="14">
        <v>-1.0988063511012709</v>
      </c>
      <c r="F418" s="14">
        <v>-2240</v>
      </c>
      <c r="G418" s="14">
        <v>0.16347899515280151</v>
      </c>
      <c r="H418" s="14">
        <v>0.37802381306158733</v>
      </c>
      <c r="I418" s="14">
        <v>0.32820589459883326</v>
      </c>
      <c r="J418" s="10">
        <v>0.2361353126988445</v>
      </c>
    </row>
    <row r="419" spans="2:10" x14ac:dyDescent="0.2">
      <c r="B419" s="8">
        <v>416</v>
      </c>
      <c r="C419" s="14">
        <v>0</v>
      </c>
      <c r="D419" s="14">
        <v>0.76317266992441035</v>
      </c>
      <c r="E419" s="14">
        <v>0.71654537497831461</v>
      </c>
      <c r="F419" s="14">
        <v>2000</v>
      </c>
      <c r="G419" s="14">
        <v>1.7818096740048754</v>
      </c>
      <c r="H419" s="14">
        <v>0.24299305207490959</v>
      </c>
      <c r="I419" s="14">
        <v>0.99577496968944323</v>
      </c>
      <c r="J419" s="10">
        <v>0.88895550155497882</v>
      </c>
    </row>
    <row r="420" spans="2:10" x14ac:dyDescent="0.2">
      <c r="B420" s="8">
        <v>417</v>
      </c>
      <c r="C420" s="14">
        <v>0</v>
      </c>
      <c r="D420" s="14">
        <v>0.65909056652294962</v>
      </c>
      <c r="E420" s="14">
        <v>0.40998238821056926</v>
      </c>
      <c r="F420" s="14">
        <v>1000</v>
      </c>
      <c r="G420" s="14">
        <v>1.2963131788413107</v>
      </c>
      <c r="H420" s="14">
        <v>0.26913238405979029</v>
      </c>
      <c r="I420" s="14">
        <v>0.88725797058421096</v>
      </c>
      <c r="J420" s="10">
        <v>0.7135029589820201</v>
      </c>
    </row>
    <row r="421" spans="2:10" x14ac:dyDescent="0.2">
      <c r="B421" s="8">
        <v>418</v>
      </c>
      <c r="C421" s="14">
        <v>0</v>
      </c>
      <c r="D421" s="14">
        <v>0.61981102503827357</v>
      </c>
      <c r="E421" s="14">
        <v>0.30498450994922949</v>
      </c>
      <c r="F421" s="14">
        <v>1000</v>
      </c>
      <c r="G421" s="14">
        <v>0.6206282050655334</v>
      </c>
      <c r="H421" s="14">
        <v>0.33152770731871378</v>
      </c>
      <c r="I421" s="14">
        <v>0.60844943584336408</v>
      </c>
      <c r="J421" s="10">
        <v>0.50041731493566988</v>
      </c>
    </row>
    <row r="422" spans="2:10" x14ac:dyDescent="0.2">
      <c r="B422" s="8">
        <v>419</v>
      </c>
      <c r="C422" s="14">
        <v>0</v>
      </c>
      <c r="D422" s="14">
        <v>0.43694288420348565</v>
      </c>
      <c r="E422" s="14">
        <v>-0.1587247110181603</v>
      </c>
      <c r="F422" s="14">
        <v>0</v>
      </c>
      <c r="G422" s="14">
        <v>0.87571285453007142</v>
      </c>
      <c r="H422" s="14">
        <v>0.26140473422439187</v>
      </c>
      <c r="I422" s="14">
        <v>0.91950729601993564</v>
      </c>
      <c r="J422" s="10">
        <v>0.1738366678700953</v>
      </c>
    </row>
    <row r="423" spans="2:10" x14ac:dyDescent="0.2">
      <c r="B423" s="8">
        <v>420</v>
      </c>
      <c r="C423" s="14">
        <v>0</v>
      </c>
      <c r="D423" s="14">
        <v>5.8057141284484949E-2</v>
      </c>
      <c r="E423" s="14">
        <v>-1.5712943948743743</v>
      </c>
      <c r="F423" s="14">
        <v>-2240</v>
      </c>
      <c r="G423" s="14">
        <v>0.45030881251568211</v>
      </c>
      <c r="H423" s="14">
        <v>0.31963148664057184</v>
      </c>
      <c r="I423" s="14">
        <v>0.66580480298297706</v>
      </c>
      <c r="J423" s="10">
        <v>8.374232406902235E-2</v>
      </c>
    </row>
    <row r="424" spans="2:10" x14ac:dyDescent="0.2">
      <c r="B424" s="8">
        <v>421</v>
      </c>
      <c r="C424" s="14">
        <v>0</v>
      </c>
      <c r="D424" s="14">
        <v>0.96115788140388103</v>
      </c>
      <c r="E424" s="14">
        <v>1.7642836386489791</v>
      </c>
      <c r="F424" s="14">
        <v>3000</v>
      </c>
      <c r="G424" s="14">
        <v>0.91330604581932118</v>
      </c>
      <c r="H424" s="14">
        <v>0.37283417533556396</v>
      </c>
      <c r="I424" s="14">
        <v>0.3679211739766976</v>
      </c>
      <c r="J424" s="10">
        <v>0.88200910174381408</v>
      </c>
    </row>
    <row r="425" spans="2:10" x14ac:dyDescent="0.2">
      <c r="B425" s="8">
        <v>422</v>
      </c>
      <c r="C425" s="14">
        <v>0</v>
      </c>
      <c r="D425" s="14">
        <v>0.24496661813229631</v>
      </c>
      <c r="E425" s="14">
        <v>-0.69041501618968226</v>
      </c>
      <c r="F425" s="14">
        <v>-1120</v>
      </c>
      <c r="G425" s="14">
        <v>0.32829955646426862</v>
      </c>
      <c r="H425" s="14">
        <v>0.39650057762497837</v>
      </c>
      <c r="I425" s="14">
        <v>0.11080837417897227</v>
      </c>
      <c r="J425" s="10">
        <v>0.56215750522080687</v>
      </c>
    </row>
    <row r="426" spans="2:10" x14ac:dyDescent="0.2">
      <c r="B426" s="8">
        <v>423</v>
      </c>
      <c r="C426" s="14">
        <v>0</v>
      </c>
      <c r="D426" s="14">
        <v>0.2615985263891511</v>
      </c>
      <c r="E426" s="14">
        <v>-0.63842501315026545</v>
      </c>
      <c r="F426" s="14">
        <v>-1120</v>
      </c>
      <c r="G426" s="14">
        <v>4.5830777712150432E-2</v>
      </c>
      <c r="H426" s="14">
        <v>0.39284786617714568</v>
      </c>
      <c r="I426" s="14">
        <v>0.17546690752518684</v>
      </c>
      <c r="J426" s="10">
        <v>0.12264641077380926</v>
      </c>
    </row>
    <row r="427" spans="2:10" x14ac:dyDescent="0.2">
      <c r="B427" s="8">
        <v>424</v>
      </c>
      <c r="C427" s="14">
        <v>0</v>
      </c>
      <c r="D427" s="14">
        <v>0.74383625539198339</v>
      </c>
      <c r="E427" s="14">
        <v>0.65521787196753778</v>
      </c>
      <c r="F427" s="14">
        <v>2000</v>
      </c>
      <c r="G427" s="14">
        <v>1.1015242296305732</v>
      </c>
      <c r="H427" s="14">
        <v>0.26933068355072787</v>
      </c>
      <c r="I427" s="14">
        <v>0.88642745250203991</v>
      </c>
      <c r="J427" s="10">
        <v>0.5619346946766296</v>
      </c>
    </row>
    <row r="428" spans="2:10" x14ac:dyDescent="0.2">
      <c r="B428" s="8">
        <v>425</v>
      </c>
      <c r="C428" s="14">
        <v>0</v>
      </c>
      <c r="D428" s="14">
        <v>0.48781086969553067</v>
      </c>
      <c r="E428" s="14">
        <v>-3.0558373972264057E-2</v>
      </c>
      <c r="F428" s="14">
        <v>0</v>
      </c>
      <c r="G428" s="14">
        <v>8.1440217163427878E-2</v>
      </c>
      <c r="H428" s="14">
        <v>0.38305262299758119</v>
      </c>
      <c r="I428" s="14">
        <v>0.28511179973609363</v>
      </c>
      <c r="J428" s="10">
        <v>1.2307672999942523E-2</v>
      </c>
    </row>
    <row r="429" spans="2:10" x14ac:dyDescent="0.2">
      <c r="B429" s="8">
        <v>426</v>
      </c>
      <c r="C429" s="14">
        <v>0</v>
      </c>
      <c r="D429" s="14">
        <v>0.49943824764314959</v>
      </c>
      <c r="E429" s="14">
        <v>-1.4081048063438143E-3</v>
      </c>
      <c r="F429" s="14">
        <v>0</v>
      </c>
      <c r="G429" s="14">
        <v>1.1901593308118736</v>
      </c>
      <c r="H429" s="14">
        <v>0.25752469383289739</v>
      </c>
      <c r="I429" s="14">
        <v>0.93562934102287021</v>
      </c>
      <c r="J429" s="10">
        <v>0.56103214438121396</v>
      </c>
    </row>
    <row r="430" spans="2:10" x14ac:dyDescent="0.2">
      <c r="B430" s="8">
        <v>427</v>
      </c>
      <c r="C430" s="14">
        <v>0</v>
      </c>
      <c r="D430" s="14">
        <v>0.58456710590262295</v>
      </c>
      <c r="E430" s="14">
        <v>0.21359129518098321</v>
      </c>
      <c r="F430" s="14">
        <v>1000</v>
      </c>
      <c r="G430" s="14">
        <v>1.377497074458407</v>
      </c>
      <c r="H430" s="14">
        <v>0.32509905216421237</v>
      </c>
      <c r="I430" s="14">
        <v>0.63982315368010811</v>
      </c>
      <c r="J430" s="10">
        <v>0.98393262293372896</v>
      </c>
    </row>
    <row r="431" spans="2:10" x14ac:dyDescent="0.2">
      <c r="B431" s="8">
        <v>428</v>
      </c>
      <c r="C431" s="14">
        <v>0</v>
      </c>
      <c r="D431" s="14">
        <v>0.38818541629621078</v>
      </c>
      <c r="E431" s="14">
        <v>-0.28405160626477938</v>
      </c>
      <c r="F431" s="14">
        <v>0</v>
      </c>
      <c r="G431" s="14">
        <v>0.76888064364051634</v>
      </c>
      <c r="H431" s="14">
        <v>0.2824291157092505</v>
      </c>
      <c r="I431" s="14">
        <v>0.83113072921108955</v>
      </c>
      <c r="J431" s="10">
        <v>0.27946798493129571</v>
      </c>
    </row>
    <row r="432" spans="2:10" x14ac:dyDescent="0.2">
      <c r="B432" s="8">
        <v>429</v>
      </c>
      <c r="C432" s="14">
        <v>0</v>
      </c>
      <c r="D432" s="14">
        <v>0.49663942959003121</v>
      </c>
      <c r="E432" s="14">
        <v>-8.4238004335163187E-3</v>
      </c>
      <c r="F432" s="14">
        <v>0</v>
      </c>
      <c r="G432" s="14">
        <v>0.23233380265678524</v>
      </c>
      <c r="H432" s="14">
        <v>0.39234876808387559</v>
      </c>
      <c r="I432" s="14">
        <v>0.18256827242792037</v>
      </c>
      <c r="J432" s="10">
        <v>0.44609710664772295</v>
      </c>
    </row>
    <row r="433" spans="2:10" x14ac:dyDescent="0.2">
      <c r="B433" s="8">
        <v>430</v>
      </c>
      <c r="C433" s="14">
        <v>0</v>
      </c>
      <c r="D433" s="14">
        <v>0.77912627778906662</v>
      </c>
      <c r="E433" s="14">
        <v>0.76924573543755437</v>
      </c>
      <c r="F433" s="14">
        <v>2000</v>
      </c>
      <c r="G433" s="14">
        <v>0.63786620182201581</v>
      </c>
      <c r="H433" s="14">
        <v>0.32576624893387102</v>
      </c>
      <c r="I433" s="14">
        <v>0.63661079068510362</v>
      </c>
      <c r="J433" s="10">
        <v>0.48227886435681899</v>
      </c>
    </row>
    <row r="434" spans="2:10" x14ac:dyDescent="0.2">
      <c r="B434" s="8">
        <v>431</v>
      </c>
      <c r="C434" s="14">
        <v>0</v>
      </c>
      <c r="D434" s="14">
        <v>0.81257882309731977</v>
      </c>
      <c r="E434" s="14">
        <v>0.887439446653978</v>
      </c>
      <c r="F434" s="14">
        <v>2000</v>
      </c>
      <c r="G434" s="14">
        <v>0.45891920411132969</v>
      </c>
      <c r="H434" s="14">
        <v>0.3417356548067334</v>
      </c>
      <c r="I434" s="14">
        <v>0.55637981046753926</v>
      </c>
      <c r="J434" s="10">
        <v>0.38647213433239241</v>
      </c>
    </row>
    <row r="435" spans="2:10" x14ac:dyDescent="0.2">
      <c r="B435" s="8">
        <v>432</v>
      </c>
      <c r="C435" s="14">
        <v>0</v>
      </c>
      <c r="D435" s="14">
        <v>0.62689305801265549</v>
      </c>
      <c r="E435" s="14">
        <v>0.3236356639475802</v>
      </c>
      <c r="F435" s="14">
        <v>1000</v>
      </c>
      <c r="G435" s="14">
        <v>0.89844219929827052</v>
      </c>
      <c r="H435" s="14">
        <v>0.25773746126451036</v>
      </c>
      <c r="I435" s="14">
        <v>0.93474624465906353</v>
      </c>
      <c r="J435" s="10">
        <v>0.15713579284825166</v>
      </c>
    </row>
    <row r="436" spans="2:10" x14ac:dyDescent="0.2">
      <c r="B436" s="8">
        <v>433</v>
      </c>
      <c r="C436" s="14">
        <v>0</v>
      </c>
      <c r="D436" s="14">
        <v>0.71072810851537072</v>
      </c>
      <c r="E436" s="14">
        <v>0.55551305515596994</v>
      </c>
      <c r="F436" s="14">
        <v>2000</v>
      </c>
      <c r="G436" s="14">
        <v>1.0966921660541564</v>
      </c>
      <c r="H436" s="14">
        <v>0.31566454127727289</v>
      </c>
      <c r="I436" s="14">
        <v>0.68430501138060584</v>
      </c>
      <c r="J436" s="10">
        <v>0.79272871617820517</v>
      </c>
    </row>
    <row r="437" spans="2:10" x14ac:dyDescent="0.2">
      <c r="B437" s="8">
        <v>434</v>
      </c>
      <c r="C437" s="14">
        <v>0</v>
      </c>
      <c r="D437" s="14">
        <v>0.34037056883814304</v>
      </c>
      <c r="E437" s="14">
        <v>-0.41145199083324024</v>
      </c>
      <c r="F437" s="14">
        <v>0</v>
      </c>
      <c r="G437" s="14">
        <v>0.15711903431443747</v>
      </c>
      <c r="H437" s="14">
        <v>0.38483109612722599</v>
      </c>
      <c r="I437" s="14">
        <v>0.26837369136902212</v>
      </c>
      <c r="J437" s="10">
        <v>0.29170978059606151</v>
      </c>
    </row>
    <row r="438" spans="2:10" x14ac:dyDescent="0.2">
      <c r="B438" s="8">
        <v>435</v>
      </c>
      <c r="C438" s="14">
        <v>0</v>
      </c>
      <c r="D438" s="14">
        <v>0.67565199089034089</v>
      </c>
      <c r="E438" s="14">
        <v>0.45557445181651679</v>
      </c>
      <c r="F438" s="14">
        <v>2000</v>
      </c>
      <c r="G438" s="14">
        <v>0.50970424673549619</v>
      </c>
      <c r="H438" s="14">
        <v>0.38255309470764037</v>
      </c>
      <c r="I438" s="14">
        <v>0.28965252441803574</v>
      </c>
      <c r="J438" s="10">
        <v>0.65253786237562905</v>
      </c>
    </row>
    <row r="439" spans="2:10" x14ac:dyDescent="0.2">
      <c r="B439" s="8">
        <v>436</v>
      </c>
      <c r="C439" s="14">
        <v>0</v>
      </c>
      <c r="D439" s="14">
        <v>0.51270343922670158</v>
      </c>
      <c r="E439" s="14">
        <v>3.1848183102928661E-2</v>
      </c>
      <c r="F439" s="14">
        <v>1000</v>
      </c>
      <c r="G439" s="14">
        <v>1.3124018917987668</v>
      </c>
      <c r="H439" s="14">
        <v>0.30316191628301037</v>
      </c>
      <c r="I439" s="14">
        <v>0.7410124234114831</v>
      </c>
      <c r="J439" s="10">
        <v>0.87367183779071633</v>
      </c>
    </row>
    <row r="440" spans="2:10" x14ac:dyDescent="0.2">
      <c r="B440" s="8">
        <v>437</v>
      </c>
      <c r="C440" s="14">
        <v>0</v>
      </c>
      <c r="D440" s="14">
        <v>0.64765597840196265</v>
      </c>
      <c r="E440" s="14">
        <v>0.37899975847614165</v>
      </c>
      <c r="F440" s="14">
        <v>1000</v>
      </c>
      <c r="G440" s="14">
        <v>1.2879208526706591</v>
      </c>
      <c r="H440" s="14">
        <v>0.33013601887036825</v>
      </c>
      <c r="I440" s="14">
        <v>0.61532430123320048</v>
      </c>
      <c r="J440" s="10">
        <v>0.95357058311513188</v>
      </c>
    </row>
    <row r="441" spans="2:10" x14ac:dyDescent="0.2">
      <c r="B441" s="8">
        <v>438</v>
      </c>
      <c r="C441" s="14">
        <v>0</v>
      </c>
      <c r="D441" s="14">
        <v>0.87664067297086146</v>
      </c>
      <c r="E441" s="14">
        <v>1.1583563263016472</v>
      </c>
      <c r="F441" s="14">
        <v>3000</v>
      </c>
      <c r="G441" s="14">
        <v>0.93370144378679765</v>
      </c>
      <c r="H441" s="14">
        <v>0.37190297910726611</v>
      </c>
      <c r="I441" s="14">
        <v>0.37465646764014682</v>
      </c>
      <c r="J441" s="10">
        <v>0.89069297462268404</v>
      </c>
    </row>
    <row r="442" spans="2:10" x14ac:dyDescent="0.2">
      <c r="B442" s="8">
        <v>439</v>
      </c>
      <c r="C442" s="14">
        <v>0</v>
      </c>
      <c r="D442" s="14">
        <v>0.99578858748813559</v>
      </c>
      <c r="E442" s="14">
        <v>2.6346331939641217</v>
      </c>
      <c r="F442" s="14">
        <v>3000</v>
      </c>
      <c r="G442" s="14">
        <v>0.57088947084374375</v>
      </c>
      <c r="H442" s="14">
        <v>0.37067539772800229</v>
      </c>
      <c r="I442" s="14">
        <v>0.38337972009711885</v>
      </c>
      <c r="J442" s="10">
        <v>0.65108329809786902</v>
      </c>
    </row>
    <row r="443" spans="2:10" x14ac:dyDescent="0.2">
      <c r="B443" s="8">
        <v>440</v>
      </c>
      <c r="C443" s="14">
        <v>0</v>
      </c>
      <c r="D443" s="14">
        <v>0.87182853667616311</v>
      </c>
      <c r="E443" s="14">
        <v>1.1350773121298667</v>
      </c>
      <c r="F443" s="14">
        <v>3000</v>
      </c>
      <c r="G443" s="14">
        <v>0.94756408904251266</v>
      </c>
      <c r="H443" s="14">
        <v>0.29115697207565</v>
      </c>
      <c r="I443" s="14">
        <v>0.79366769003386972</v>
      </c>
      <c r="J443" s="10">
        <v>0.56360951627772748</v>
      </c>
    </row>
    <row r="444" spans="2:10" x14ac:dyDescent="0.2">
      <c r="B444" s="8">
        <v>441</v>
      </c>
      <c r="C444" s="14">
        <v>0</v>
      </c>
      <c r="D444" s="14">
        <v>8.8868394302608622E-2</v>
      </c>
      <c r="E444" s="14">
        <v>-1.3477562654967383</v>
      </c>
      <c r="F444" s="14">
        <v>-2240</v>
      </c>
      <c r="G444" s="14">
        <v>0.6312687749394289</v>
      </c>
      <c r="H444" s="14">
        <v>0.33354596355175553</v>
      </c>
      <c r="I444" s="14">
        <v>0.59839129033423555</v>
      </c>
      <c r="J444" s="10">
        <v>0.52268215828700093</v>
      </c>
    </row>
    <row r="445" spans="2:10" x14ac:dyDescent="0.2">
      <c r="B445" s="8">
        <v>442</v>
      </c>
      <c r="C445" s="14">
        <v>0</v>
      </c>
      <c r="D445" s="14">
        <v>0.51386691537400098</v>
      </c>
      <c r="E445" s="14">
        <v>3.4766204476796465E-2</v>
      </c>
      <c r="F445" s="14">
        <v>1000</v>
      </c>
      <c r="G445" s="14">
        <v>0.90224224651304941</v>
      </c>
      <c r="H445" s="14">
        <v>0.29190655216231709</v>
      </c>
      <c r="I445" s="14">
        <v>0.79042143388205277</v>
      </c>
      <c r="J445" s="10">
        <v>0.52676010039949794</v>
      </c>
    </row>
    <row r="446" spans="2:10" x14ac:dyDescent="0.2">
      <c r="B446" s="8">
        <v>443</v>
      </c>
      <c r="C446" s="14">
        <v>0</v>
      </c>
      <c r="D446" s="14">
        <v>0.37201250385121093</v>
      </c>
      <c r="E446" s="14">
        <v>-0.32652786851138438</v>
      </c>
      <c r="F446" s="14">
        <v>0</v>
      </c>
      <c r="G446" s="14">
        <v>0.461322854602359</v>
      </c>
      <c r="H446" s="14">
        <v>0.37355559334233557</v>
      </c>
      <c r="I446" s="14">
        <v>0.36262903356115755</v>
      </c>
      <c r="J446" s="10">
        <v>0.57430221888902699</v>
      </c>
    </row>
    <row r="447" spans="2:10" x14ac:dyDescent="0.2">
      <c r="B447" s="8">
        <v>444</v>
      </c>
      <c r="C447" s="14">
        <v>0</v>
      </c>
      <c r="D447" s="14">
        <v>0.43044468105325695</v>
      </c>
      <c r="E447" s="14">
        <v>-0.17524215473812119</v>
      </c>
      <c r="F447" s="14">
        <v>0</v>
      </c>
      <c r="G447" s="14">
        <v>0.46442888340383848</v>
      </c>
      <c r="H447" s="14">
        <v>0.38047488066392138</v>
      </c>
      <c r="I447" s="14">
        <v>0.30788500225538623</v>
      </c>
      <c r="J447" s="10">
        <v>0.60797673375717209</v>
      </c>
    </row>
    <row r="448" spans="2:10" x14ac:dyDescent="0.2">
      <c r="B448" s="8">
        <v>445</v>
      </c>
      <c r="C448" s="14">
        <v>0</v>
      </c>
      <c r="D448" s="14">
        <v>0.65441218491383468</v>
      </c>
      <c r="E448" s="14">
        <v>0.39726015024538236</v>
      </c>
      <c r="F448" s="14">
        <v>1000</v>
      </c>
      <c r="G448" s="14">
        <v>0.52867335873005483</v>
      </c>
      <c r="H448" s="14">
        <v>0.32937566802369261</v>
      </c>
      <c r="I448" s="14">
        <v>0.61906025284857502</v>
      </c>
      <c r="J448" s="10">
        <v>0.38136303186480097</v>
      </c>
    </row>
    <row r="449" spans="2:10" x14ac:dyDescent="0.2">
      <c r="B449" s="8">
        <v>446</v>
      </c>
      <c r="C449" s="14">
        <v>0</v>
      </c>
      <c r="D449" s="14">
        <v>0.46258968113110854</v>
      </c>
      <c r="E449" s="14">
        <v>-9.3911621192275502E-2</v>
      </c>
      <c r="F449" s="14">
        <v>0</v>
      </c>
      <c r="G449" s="14">
        <v>0.12101299466967697</v>
      </c>
      <c r="H449" s="14">
        <v>0.38262248286946138</v>
      </c>
      <c r="I449" s="14">
        <v>0.2890256982245602</v>
      </c>
      <c r="J449" s="10">
        <v>0.1935901351708873</v>
      </c>
    </row>
    <row r="450" spans="2:10" x14ac:dyDescent="0.2">
      <c r="B450" s="8">
        <v>447</v>
      </c>
      <c r="C450" s="14">
        <v>0</v>
      </c>
      <c r="D450" s="14">
        <v>8.6170615901318665E-2</v>
      </c>
      <c r="E450" s="14">
        <v>-1.3647194890352614</v>
      </c>
      <c r="F450" s="14">
        <v>-2240</v>
      </c>
      <c r="G450" s="14">
        <v>9.8363890003275098E-2</v>
      </c>
      <c r="H450" s="14">
        <v>0.38014940069184416</v>
      </c>
      <c r="I450" s="14">
        <v>0.3106522512671781</v>
      </c>
      <c r="J450" s="10">
        <v>4.3116919949239552E-2</v>
      </c>
    </row>
    <row r="451" spans="2:10" x14ac:dyDescent="0.2">
      <c r="B451" s="8">
        <v>448</v>
      </c>
      <c r="C451" s="14">
        <v>0</v>
      </c>
      <c r="D451" s="14">
        <v>0.74479823151826774</v>
      </c>
      <c r="E451" s="14">
        <v>0.65820947544734021</v>
      </c>
      <c r="F451" s="14">
        <v>2000</v>
      </c>
      <c r="G451" s="14">
        <v>0.6576748944318096</v>
      </c>
      <c r="H451" s="14">
        <v>0.31727861497491605</v>
      </c>
      <c r="I451" s="14">
        <v>0.67681082486026489</v>
      </c>
      <c r="J451" s="10">
        <v>0.44676839837188292</v>
      </c>
    </row>
    <row r="452" spans="2:10" x14ac:dyDescent="0.2">
      <c r="B452" s="8">
        <v>449</v>
      </c>
      <c r="C452" s="14">
        <v>0</v>
      </c>
      <c r="D452" s="14">
        <v>0.7374911435123026</v>
      </c>
      <c r="E452" s="14">
        <v>0.63562984378839427</v>
      </c>
      <c r="F452" s="14">
        <v>2000</v>
      </c>
      <c r="G452" s="14">
        <v>0.14477935428324468</v>
      </c>
      <c r="H452" s="14">
        <v>0.3711013442298321</v>
      </c>
      <c r="I452" s="14">
        <v>0.38037233188765696</v>
      </c>
      <c r="J452" s="10">
        <v>9.8103729588027919E-3</v>
      </c>
    </row>
    <row r="453" spans="2:10" x14ac:dyDescent="0.2">
      <c r="B453" s="8">
        <v>450</v>
      </c>
      <c r="C453" s="14">
        <v>0</v>
      </c>
      <c r="D453" s="14">
        <v>0.86038041643816066</v>
      </c>
      <c r="E453" s="14">
        <v>1.0820300690485922</v>
      </c>
      <c r="F453" s="14">
        <v>3000</v>
      </c>
      <c r="G453" s="14">
        <v>0.53823296197103998</v>
      </c>
      <c r="H453" s="14">
        <v>0.36614621293645699</v>
      </c>
      <c r="I453" s="14">
        <v>0.41420768523319051</v>
      </c>
      <c r="J453" s="10">
        <v>0.60552865783941401</v>
      </c>
    </row>
    <row r="454" spans="2:10" x14ac:dyDescent="0.2">
      <c r="B454" s="8">
        <v>451</v>
      </c>
      <c r="C454" s="14">
        <v>0</v>
      </c>
      <c r="D454" s="14">
        <v>0.55314596232638968</v>
      </c>
      <c r="E454" s="14">
        <v>0.13361366832681107</v>
      </c>
      <c r="F454" s="14">
        <v>1000</v>
      </c>
      <c r="G454" s="14">
        <v>0.79371807674669259</v>
      </c>
      <c r="H454" s="14">
        <v>0.33835222020752154</v>
      </c>
      <c r="I454" s="14">
        <v>0.57398488003480475</v>
      </c>
      <c r="J454" s="10">
        <v>0.68136585931357274</v>
      </c>
    </row>
    <row r="455" spans="2:10" x14ac:dyDescent="0.2">
      <c r="B455" s="8">
        <v>452</v>
      </c>
      <c r="C455" s="14">
        <v>0</v>
      </c>
      <c r="D455" s="14">
        <v>0.75410843047039045</v>
      </c>
      <c r="E455" s="14">
        <v>0.68747549291145982</v>
      </c>
      <c r="F455" s="14">
        <v>2000</v>
      </c>
      <c r="G455" s="14">
        <v>0.96384157247272328</v>
      </c>
      <c r="H455" s="14">
        <v>0.39878499583831395</v>
      </c>
      <c r="I455" s="14">
        <v>2.8083150520959475E-2</v>
      </c>
      <c r="J455" s="10">
        <v>0.9813525916456024</v>
      </c>
    </row>
    <row r="456" spans="2:10" x14ac:dyDescent="0.2">
      <c r="B456" s="8">
        <v>453</v>
      </c>
      <c r="C456" s="14">
        <v>0</v>
      </c>
      <c r="D456" s="14">
        <v>0.97578386006680495</v>
      </c>
      <c r="E456" s="14">
        <v>1.9735557466245242</v>
      </c>
      <c r="F456" s="14">
        <v>3000</v>
      </c>
      <c r="G456" s="14">
        <v>0.75396347308153222</v>
      </c>
      <c r="H456" s="14">
        <v>0.28706159098401968</v>
      </c>
      <c r="I456" s="14">
        <v>0.81131985099581994</v>
      </c>
      <c r="J456" s="10">
        <v>0.30939226309274892</v>
      </c>
    </row>
    <row r="457" spans="2:10" x14ac:dyDescent="0.2">
      <c r="B457" s="8">
        <v>454</v>
      </c>
      <c r="C457" s="14">
        <v>0</v>
      </c>
      <c r="D457" s="14">
        <v>0.37075446819456037</v>
      </c>
      <c r="E457" s="14">
        <v>-0.32985578152126455</v>
      </c>
      <c r="F457" s="14">
        <v>0</v>
      </c>
      <c r="G457" s="14">
        <v>2.1587087740666196E-2</v>
      </c>
      <c r="H457" s="14">
        <v>0.39503378332367267</v>
      </c>
      <c r="I457" s="14">
        <v>0.14032431814834675</v>
      </c>
      <c r="J457" s="10">
        <v>4.354507408269917E-2</v>
      </c>
    </row>
    <row r="458" spans="2:10" x14ac:dyDescent="0.2">
      <c r="B458" s="8">
        <v>455</v>
      </c>
      <c r="C458" s="14">
        <v>0</v>
      </c>
      <c r="D458" s="14">
        <v>0.73515131940839407</v>
      </c>
      <c r="E458" s="14">
        <v>0.62846806407122113</v>
      </c>
      <c r="F458" s="14">
        <v>2000</v>
      </c>
      <c r="G458" s="14">
        <v>7.0410509281304597E-3</v>
      </c>
      <c r="H458" s="14">
        <v>0.39842306971526503</v>
      </c>
      <c r="I458" s="14">
        <v>5.1035592123416997E-2</v>
      </c>
      <c r="J458" s="10">
        <v>6.6606450624115049E-2</v>
      </c>
    </row>
    <row r="459" spans="2:10" x14ac:dyDescent="0.2">
      <c r="B459" s="8">
        <v>456</v>
      </c>
      <c r="C459" s="14">
        <v>0</v>
      </c>
      <c r="D459" s="14">
        <v>0.86510547826304351</v>
      </c>
      <c r="E459" s="14">
        <v>1.1035484961061921</v>
      </c>
      <c r="F459" s="14">
        <v>3000</v>
      </c>
      <c r="G459" s="14">
        <v>0.30043508211763642</v>
      </c>
      <c r="H459" s="14">
        <v>0.34550071584231556</v>
      </c>
      <c r="I459" s="14">
        <v>0.53632458580486686</v>
      </c>
      <c r="J459" s="10">
        <v>0.11309739510207316</v>
      </c>
    </row>
    <row r="460" spans="2:10" x14ac:dyDescent="0.2">
      <c r="B460" s="8">
        <v>457</v>
      </c>
      <c r="C460" s="14">
        <v>0</v>
      </c>
      <c r="D460" s="14">
        <v>0.26886809466819656</v>
      </c>
      <c r="E460" s="14">
        <v>-0.61623991330063099</v>
      </c>
      <c r="F460" s="14">
        <v>-1120</v>
      </c>
      <c r="G460" s="14">
        <v>0.58875895313266469</v>
      </c>
      <c r="H460" s="14">
        <v>0.33539857506957871</v>
      </c>
      <c r="I460" s="14">
        <v>0.58906221207653275</v>
      </c>
      <c r="J460" s="10">
        <v>0.49169570207209123</v>
      </c>
    </row>
    <row r="461" spans="2:10" x14ac:dyDescent="0.2">
      <c r="B461" s="8">
        <v>458</v>
      </c>
      <c r="C461" s="14">
        <v>0</v>
      </c>
      <c r="D461" s="14">
        <v>0.65227952839447167</v>
      </c>
      <c r="E461" s="14">
        <v>0.3914820648115962</v>
      </c>
      <c r="F461" s="14">
        <v>1000</v>
      </c>
      <c r="G461" s="14">
        <v>0.19901544358069129</v>
      </c>
      <c r="H461" s="14">
        <v>0.37032775031631554</v>
      </c>
      <c r="I461" s="14">
        <v>0.38581944112005617</v>
      </c>
      <c r="J461" s="10">
        <v>0.22396160928716957</v>
      </c>
    </row>
    <row r="462" spans="2:10" x14ac:dyDescent="0.2">
      <c r="B462" s="8">
        <v>459</v>
      </c>
      <c r="C462" s="14">
        <v>0</v>
      </c>
      <c r="D462" s="14">
        <v>0.88372188125910323</v>
      </c>
      <c r="E462" s="14">
        <v>1.1937999340616015</v>
      </c>
      <c r="F462" s="14">
        <v>3000</v>
      </c>
      <c r="G462" s="14">
        <v>0.38621027306594008</v>
      </c>
      <c r="H462" s="14">
        <v>0.38741366029953789</v>
      </c>
      <c r="I462" s="14">
        <v>0.24217239289645684</v>
      </c>
      <c r="J462" s="10">
        <v>0.57233102762714538</v>
      </c>
    </row>
    <row r="463" spans="2:10" x14ac:dyDescent="0.2">
      <c r="B463" s="8">
        <v>460</v>
      </c>
      <c r="C463" s="14">
        <v>0</v>
      </c>
      <c r="D463" s="14">
        <v>0.68926267148426856</v>
      </c>
      <c r="E463" s="14">
        <v>0.49376145620387668</v>
      </c>
      <c r="F463" s="14">
        <v>2000</v>
      </c>
      <c r="G463" s="14">
        <v>1.384156245812985</v>
      </c>
      <c r="H463" s="14">
        <v>0.32410603430009421</v>
      </c>
      <c r="I463" s="14">
        <v>0.64458671591458228</v>
      </c>
      <c r="J463" s="10">
        <v>0.98420740267457785</v>
      </c>
    </row>
    <row r="464" spans="2:10" x14ac:dyDescent="0.2">
      <c r="B464" s="8">
        <v>461</v>
      </c>
      <c r="C464" s="14">
        <v>0</v>
      </c>
      <c r="D464" s="14">
        <v>0.86503296362470505</v>
      </c>
      <c r="E464" s="14">
        <v>1.1032143921176709</v>
      </c>
      <c r="F464" s="14">
        <v>3000</v>
      </c>
      <c r="G464" s="14">
        <v>0.79323953143229597</v>
      </c>
      <c r="H464" s="14">
        <v>0.28035573933076297</v>
      </c>
      <c r="I464" s="14">
        <v>0.83994934537445631</v>
      </c>
      <c r="J464" s="10">
        <v>0.29618343747974535</v>
      </c>
    </row>
    <row r="465" spans="2:10" x14ac:dyDescent="0.2">
      <c r="B465" s="8">
        <v>462</v>
      </c>
      <c r="C465" s="14">
        <v>0</v>
      </c>
      <c r="D465" s="14">
        <v>0.20716382223515017</v>
      </c>
      <c r="E465" s="14">
        <v>-0.81630162631884806</v>
      </c>
      <c r="F465" s="14">
        <v>-1120</v>
      </c>
      <c r="G465" s="14">
        <v>0.82705626721931214</v>
      </c>
      <c r="H465" s="14">
        <v>0.39894023211022483</v>
      </c>
      <c r="I465" s="14">
        <v>3.2044712003341277E-3</v>
      </c>
      <c r="J465" s="10">
        <v>0.90942069394952652</v>
      </c>
    </row>
    <row r="466" spans="2:10" x14ac:dyDescent="0.2">
      <c r="B466" s="8">
        <v>463</v>
      </c>
      <c r="C466" s="14">
        <v>0</v>
      </c>
      <c r="D466" s="14">
        <v>0.51178631187034129</v>
      </c>
      <c r="E466" s="14">
        <v>2.954820176200967E-2</v>
      </c>
      <c r="F466" s="14">
        <v>1000</v>
      </c>
      <c r="G466" s="14">
        <v>0.90136777887516795</v>
      </c>
      <c r="H466" s="14">
        <v>0.31418558468885294</v>
      </c>
      <c r="I466" s="14">
        <v>0.69113370691944553</v>
      </c>
      <c r="J466" s="10">
        <v>0.65092394182035884</v>
      </c>
    </row>
    <row r="467" spans="2:10" x14ac:dyDescent="0.2">
      <c r="B467" s="8">
        <v>464</v>
      </c>
      <c r="C467" s="14">
        <v>0</v>
      </c>
      <c r="D467" s="14">
        <v>0.65010600124956386</v>
      </c>
      <c r="E467" s="14">
        <v>0.38560666344006422</v>
      </c>
      <c r="F467" s="14">
        <v>1000</v>
      </c>
      <c r="G467" s="14">
        <v>9.6565921803310834E-2</v>
      </c>
      <c r="H467" s="14">
        <v>0.38932307052387594</v>
      </c>
      <c r="I467" s="14">
        <v>0.22093995275019665</v>
      </c>
      <c r="J467" s="10">
        <v>0.2185210723981825</v>
      </c>
    </row>
    <row r="468" spans="2:10" x14ac:dyDescent="0.2">
      <c r="B468" s="8">
        <v>465</v>
      </c>
      <c r="C468" s="14">
        <v>0</v>
      </c>
      <c r="D468" s="14">
        <v>0.69739222628874342</v>
      </c>
      <c r="E468" s="14">
        <v>0.51691492645396164</v>
      </c>
      <c r="F468" s="14">
        <v>2000</v>
      </c>
      <c r="G468" s="14">
        <v>0.78270312318633817</v>
      </c>
      <c r="H468" s="14">
        <v>0.32776362886638305</v>
      </c>
      <c r="I468" s="14">
        <v>0.62693546858007809</v>
      </c>
      <c r="J468" s="10">
        <v>0.62422355083945369</v>
      </c>
    </row>
    <row r="469" spans="2:10" x14ac:dyDescent="0.2">
      <c r="B469" s="8">
        <v>466</v>
      </c>
      <c r="C469" s="14">
        <v>0</v>
      </c>
      <c r="D469" s="14">
        <v>2.921233956199714E-2</v>
      </c>
      <c r="E469" s="14">
        <v>-1.8924978553543115</v>
      </c>
      <c r="F469" s="14">
        <v>-2240</v>
      </c>
      <c r="G469" s="14">
        <v>0.30713406161033524</v>
      </c>
      <c r="H469" s="14">
        <v>0.34552049579933891</v>
      </c>
      <c r="I469" s="14">
        <v>0.53621783295470193</v>
      </c>
      <c r="J469" s="10">
        <v>0.14001606062055383</v>
      </c>
    </row>
    <row r="470" spans="2:10" x14ac:dyDescent="0.2">
      <c r="B470" s="8">
        <v>467</v>
      </c>
      <c r="C470" s="14">
        <v>0</v>
      </c>
      <c r="D470" s="14">
        <v>0.36662290145951459</v>
      </c>
      <c r="E470" s="14">
        <v>-0.3408110876580363</v>
      </c>
      <c r="F470" s="14">
        <v>0</v>
      </c>
      <c r="G470" s="14">
        <v>1.0143939996506126</v>
      </c>
      <c r="H470" s="14">
        <v>0.37700781355880586</v>
      </c>
      <c r="I470" s="14">
        <v>0.3363059111108565</v>
      </c>
      <c r="J470" s="10">
        <v>0.94936417343530999</v>
      </c>
    </row>
    <row r="471" spans="2:10" x14ac:dyDescent="0.2">
      <c r="B471" s="8">
        <v>468</v>
      </c>
      <c r="C471" s="14">
        <v>0</v>
      </c>
      <c r="D471" s="14">
        <v>0.50575497653603319</v>
      </c>
      <c r="E471" s="14">
        <v>1.44260872630694E-2</v>
      </c>
      <c r="F471" s="14">
        <v>1000</v>
      </c>
      <c r="G471" s="14">
        <v>1.2857037237024671</v>
      </c>
      <c r="H471" s="14">
        <v>0.26107474046953738</v>
      </c>
      <c r="I471" s="14">
        <v>0.92088003289926801</v>
      </c>
      <c r="J471" s="10">
        <v>0.6615766688071083</v>
      </c>
    </row>
    <row r="472" spans="2:10" x14ac:dyDescent="0.2">
      <c r="B472" s="8">
        <v>469</v>
      </c>
      <c r="C472" s="14">
        <v>0</v>
      </c>
      <c r="D472" s="14">
        <v>9.4102237184579593E-2</v>
      </c>
      <c r="E472" s="14">
        <v>-1.3159093374362048</v>
      </c>
      <c r="F472" s="14">
        <v>-2240</v>
      </c>
      <c r="G472" s="14">
        <v>0.74896386672957216</v>
      </c>
      <c r="H472" s="14">
        <v>0.29836958076464226</v>
      </c>
      <c r="I472" s="14">
        <v>0.76221233758247098</v>
      </c>
      <c r="J472" s="10">
        <v>0.40987341846799169</v>
      </c>
    </row>
    <row r="473" spans="2:10" x14ac:dyDescent="0.2">
      <c r="B473" s="8">
        <v>470</v>
      </c>
      <c r="C473" s="14">
        <v>0</v>
      </c>
      <c r="D473" s="14">
        <v>0.4459097850815904</v>
      </c>
      <c r="E473" s="14">
        <v>-0.13600216409329779</v>
      </c>
      <c r="F473" s="14">
        <v>0</v>
      </c>
      <c r="G473" s="14">
        <v>1.1870657422509732</v>
      </c>
      <c r="H473" s="14">
        <v>0.24352854234788129</v>
      </c>
      <c r="I473" s="14">
        <v>0.99356186832001525</v>
      </c>
      <c r="J473" s="10">
        <v>0.44710239998395668</v>
      </c>
    </row>
    <row r="474" spans="2:10" x14ac:dyDescent="0.2">
      <c r="B474" s="8">
        <v>471</v>
      </c>
      <c r="C474" s="14">
        <v>0</v>
      </c>
      <c r="D474" s="14">
        <v>0.68415083465359683</v>
      </c>
      <c r="E474" s="14">
        <v>0.4793378062251536</v>
      </c>
      <c r="F474" s="14">
        <v>2000</v>
      </c>
      <c r="G474" s="14">
        <v>0.92272628156633218</v>
      </c>
      <c r="H474" s="14">
        <v>0.27854654560707726</v>
      </c>
      <c r="I474" s="14">
        <v>0.84762205106561173</v>
      </c>
      <c r="J474" s="10">
        <v>0.45195479875055833</v>
      </c>
    </row>
    <row r="475" spans="2:10" x14ac:dyDescent="0.2">
      <c r="B475" s="8">
        <v>472</v>
      </c>
      <c r="C475" s="14">
        <v>0</v>
      </c>
      <c r="D475" s="14">
        <v>0.53265452712432226</v>
      </c>
      <c r="E475" s="14">
        <v>8.1944376474492334E-2</v>
      </c>
      <c r="F475" s="14">
        <v>1000</v>
      </c>
      <c r="G475" s="14">
        <v>0.6615957770601979</v>
      </c>
      <c r="H475" s="14">
        <v>0.31285864074245739</v>
      </c>
      <c r="I475" s="14">
        <v>0.69723064228763365</v>
      </c>
      <c r="J475" s="10">
        <v>0.41888567475550142</v>
      </c>
    </row>
    <row r="476" spans="2:10" x14ac:dyDescent="0.2">
      <c r="B476" s="8">
        <v>473</v>
      </c>
      <c r="C476" s="14">
        <v>0</v>
      </c>
      <c r="D476" s="14">
        <v>0.7875519270485043</v>
      </c>
      <c r="E476" s="14">
        <v>0.79795579026427987</v>
      </c>
      <c r="F476" s="14">
        <v>2000</v>
      </c>
      <c r="G476" s="14">
        <v>0.73583083886885525</v>
      </c>
      <c r="H476" s="14">
        <v>0.34565299247040904</v>
      </c>
      <c r="I476" s="14">
        <v>0.53550235463096874</v>
      </c>
      <c r="J476" s="10">
        <v>0.67012541143695148</v>
      </c>
    </row>
    <row r="477" spans="2:10" x14ac:dyDescent="0.2">
      <c r="B477" s="8">
        <v>474</v>
      </c>
      <c r="C477" s="14">
        <v>0</v>
      </c>
      <c r="D477" s="14">
        <v>0.24497409898088038</v>
      </c>
      <c r="E477" s="14">
        <v>-0.69039121791709046</v>
      </c>
      <c r="F477" s="14">
        <v>-1120</v>
      </c>
      <c r="G477" s="14">
        <v>0.99200988903448284</v>
      </c>
      <c r="H477" s="14">
        <v>0.2480541126773968</v>
      </c>
      <c r="I477" s="14">
        <v>0.97485365787281364</v>
      </c>
      <c r="J477" s="10">
        <v>0.20413288506871691</v>
      </c>
    </row>
    <row r="478" spans="2:10" x14ac:dyDescent="0.2">
      <c r="B478" s="8">
        <v>475</v>
      </c>
      <c r="C478" s="14">
        <v>0</v>
      </c>
      <c r="D478" s="14">
        <v>0.70105210747618796</v>
      </c>
      <c r="E478" s="14">
        <v>0.52742889087925982</v>
      </c>
      <c r="F478" s="14">
        <v>2000</v>
      </c>
      <c r="G478" s="14">
        <v>0.59146011977846591</v>
      </c>
      <c r="H478" s="14">
        <v>0.29686403093861391</v>
      </c>
      <c r="I478" s="14">
        <v>0.76882055134923222</v>
      </c>
      <c r="J478" s="10">
        <v>1.9366971924606232E-2</v>
      </c>
    </row>
    <row r="479" spans="2:10" x14ac:dyDescent="0.2">
      <c r="B479" s="8">
        <v>476</v>
      </c>
      <c r="C479" s="14">
        <v>0</v>
      </c>
      <c r="D479" s="14">
        <v>0.95191701708916432</v>
      </c>
      <c r="E479" s="14">
        <v>1.6637321629243533</v>
      </c>
      <c r="F479" s="14">
        <v>3000</v>
      </c>
      <c r="G479" s="14">
        <v>0.47334516931094928</v>
      </c>
      <c r="H479" s="14">
        <v>0.37185592139683421</v>
      </c>
      <c r="I479" s="14">
        <v>0.37499406555434411</v>
      </c>
      <c r="J479" s="10">
        <v>0.57682286718712317</v>
      </c>
    </row>
    <row r="480" spans="2:10" x14ac:dyDescent="0.2">
      <c r="B480" s="8">
        <v>477</v>
      </c>
      <c r="C480" s="14">
        <v>0</v>
      </c>
      <c r="D480" s="14">
        <v>0.30030005322783254</v>
      </c>
      <c r="E480" s="14">
        <v>-0.52353772362703865</v>
      </c>
      <c r="F480" s="14">
        <v>-1120</v>
      </c>
      <c r="G480" s="14">
        <v>0.33448222021154367</v>
      </c>
      <c r="H480" s="14">
        <v>0.35371802816845377</v>
      </c>
      <c r="I480" s="14">
        <v>0.49054394429109244</v>
      </c>
      <c r="J480" s="10">
        <v>0.30634761127007548</v>
      </c>
    </row>
    <row r="481" spans="2:10" x14ac:dyDescent="0.2">
      <c r="B481" s="8">
        <v>478</v>
      </c>
      <c r="C481" s="14">
        <v>0</v>
      </c>
      <c r="D481" s="14">
        <v>0.95841923843064314</v>
      </c>
      <c r="E481" s="14">
        <v>1.7326296085810848</v>
      </c>
      <c r="F481" s="14">
        <v>3000</v>
      </c>
      <c r="G481" s="14">
        <v>9.7733892267598418E-2</v>
      </c>
      <c r="H481" s="14">
        <v>0.39892375129967417</v>
      </c>
      <c r="I481" s="14">
        <v>9.6381169323055613E-3</v>
      </c>
      <c r="J481" s="10">
        <v>0.31247559739857705</v>
      </c>
    </row>
    <row r="482" spans="2:10" x14ac:dyDescent="0.2">
      <c r="B482" s="8">
        <v>479</v>
      </c>
      <c r="C482" s="14">
        <v>0</v>
      </c>
      <c r="D482" s="14">
        <v>0.16489323864918817</v>
      </c>
      <c r="E482" s="14">
        <v>-0.97454405243527253</v>
      </c>
      <c r="F482" s="14">
        <v>-2240</v>
      </c>
      <c r="G482" s="14">
        <v>0.45455222189786393</v>
      </c>
      <c r="H482" s="14">
        <v>0.37908487234691191</v>
      </c>
      <c r="I482" s="14">
        <v>0.31955164895372079</v>
      </c>
      <c r="J482" s="10">
        <v>0.59366570184643641</v>
      </c>
    </row>
    <row r="483" spans="2:10" x14ac:dyDescent="0.2">
      <c r="B483" s="8">
        <v>480</v>
      </c>
      <c r="C483" s="14">
        <v>0</v>
      </c>
      <c r="D483" s="14">
        <v>0.20925295758491985</v>
      </c>
      <c r="E483" s="14">
        <v>-0.8090160485243697</v>
      </c>
      <c r="F483" s="14">
        <v>-1120</v>
      </c>
      <c r="G483" s="14">
        <v>2.4237696172932543E-2</v>
      </c>
      <c r="H483" s="14">
        <v>0.39849929743775792</v>
      </c>
      <c r="I483" s="14">
        <v>4.7138319139898903E-2</v>
      </c>
      <c r="J483" s="10">
        <v>0.14837680088746213</v>
      </c>
    </row>
    <row r="484" spans="2:10" x14ac:dyDescent="0.2">
      <c r="B484" s="8">
        <v>481</v>
      </c>
      <c r="C484" s="14">
        <v>0</v>
      </c>
      <c r="D484" s="14">
        <v>0.67012101186910689</v>
      </c>
      <c r="E484" s="14">
        <v>0.44024733989665332</v>
      </c>
      <c r="F484" s="14">
        <v>2000</v>
      </c>
      <c r="G484" s="14">
        <v>1.0023760828956421</v>
      </c>
      <c r="H484" s="14">
        <v>0.38877753211702748</v>
      </c>
      <c r="I484" s="14">
        <v>0.22719798690043297</v>
      </c>
      <c r="J484" s="10">
        <v>0.97506777079546259</v>
      </c>
    </row>
    <row r="485" spans="2:10" x14ac:dyDescent="0.2">
      <c r="B485" s="8">
        <v>482</v>
      </c>
      <c r="C485" s="14">
        <v>0</v>
      </c>
      <c r="D485" s="14">
        <v>0.39020198159394875</v>
      </c>
      <c r="E485" s="14">
        <v>-0.27879263980715729</v>
      </c>
      <c r="F485" s="14">
        <v>0</v>
      </c>
      <c r="G485" s="14">
        <v>3.6431745957619756E-2</v>
      </c>
      <c r="H485" s="14">
        <v>0.39276328864158705</v>
      </c>
      <c r="I485" s="14">
        <v>0.17668975269267789</v>
      </c>
      <c r="J485" s="10">
        <v>7.2197487844246205E-2</v>
      </c>
    </row>
    <row r="486" spans="2:10" x14ac:dyDescent="0.2">
      <c r="B486" s="8">
        <v>483</v>
      </c>
      <c r="C486" s="14">
        <v>0</v>
      </c>
      <c r="D486" s="14">
        <v>2.7463875490922423E-2</v>
      </c>
      <c r="E486" s="14">
        <v>-1.9194472900412776</v>
      </c>
      <c r="F486" s="14">
        <v>-2240</v>
      </c>
      <c r="G486" s="14">
        <v>0.39648191605203725</v>
      </c>
      <c r="H486" s="14">
        <v>0.36017725591870697</v>
      </c>
      <c r="I486" s="14">
        <v>0.45215143028281229</v>
      </c>
      <c r="J486" s="10">
        <v>0.43822482830762155</v>
      </c>
    </row>
    <row r="487" spans="2:10" x14ac:dyDescent="0.2">
      <c r="B487" s="8">
        <v>484</v>
      </c>
      <c r="C487" s="14">
        <v>0</v>
      </c>
      <c r="D487" s="14">
        <v>0.814980197844552</v>
      </c>
      <c r="E487" s="14">
        <v>0.89639918149833331</v>
      </c>
      <c r="F487" s="14">
        <v>2000</v>
      </c>
      <c r="G487" s="14">
        <v>5.7575584193512531E-2</v>
      </c>
      <c r="H487" s="14">
        <v>0.38861644490382596</v>
      </c>
      <c r="I487" s="14">
        <v>0.22901480911719371</v>
      </c>
      <c r="J487" s="10">
        <v>7.1608668459397118E-2</v>
      </c>
    </row>
    <row r="488" spans="2:10" x14ac:dyDescent="0.2">
      <c r="B488" s="8">
        <v>485</v>
      </c>
      <c r="C488" s="14">
        <v>0</v>
      </c>
      <c r="D488" s="14">
        <v>4.5054433189823495E-2</v>
      </c>
      <c r="E488" s="14">
        <v>-1.6948237198267591</v>
      </c>
      <c r="F488" s="14">
        <v>-2240</v>
      </c>
      <c r="G488" s="14">
        <v>1.510867875824321</v>
      </c>
      <c r="H488" s="14">
        <v>0.30025039671462195</v>
      </c>
      <c r="I488" s="14">
        <v>0.75392302463479477</v>
      </c>
      <c r="J488" s="10">
        <v>0.9708078845733813</v>
      </c>
    </row>
    <row r="489" spans="2:10" x14ac:dyDescent="0.2">
      <c r="B489" s="8">
        <v>486</v>
      </c>
      <c r="C489" s="14">
        <v>0</v>
      </c>
      <c r="D489" s="14">
        <v>0.5138176460814744</v>
      </c>
      <c r="E489" s="14">
        <v>3.4642630281232337E-2</v>
      </c>
      <c r="F489" s="14">
        <v>1000</v>
      </c>
      <c r="G489" s="14">
        <v>1.8421425345914198E-2</v>
      </c>
      <c r="H489" s="14">
        <v>0.39886450548853608</v>
      </c>
      <c r="I489" s="14">
        <v>1.9746989719451866E-2</v>
      </c>
      <c r="J489" s="10">
        <v>0.1342813529233827</v>
      </c>
    </row>
    <row r="490" spans="2:10" x14ac:dyDescent="0.2">
      <c r="B490" s="8">
        <v>487</v>
      </c>
      <c r="C490" s="14">
        <v>0</v>
      </c>
      <c r="D490" s="14">
        <v>1.7400901074242265E-2</v>
      </c>
      <c r="E490" s="14">
        <v>-2.1106570273274907</v>
      </c>
      <c r="F490" s="14">
        <v>-2240</v>
      </c>
      <c r="G490" s="14">
        <v>0.31452145919797697</v>
      </c>
      <c r="H490" s="14">
        <v>0.3988675421068672</v>
      </c>
      <c r="I490" s="14">
        <v>1.9357617255001149E-2</v>
      </c>
      <c r="J490" s="10">
        <v>0.5604879497832097</v>
      </c>
    </row>
    <row r="491" spans="2:10" x14ac:dyDescent="0.2">
      <c r="B491" s="8">
        <v>488</v>
      </c>
      <c r="C491" s="14">
        <v>0</v>
      </c>
      <c r="D491" s="14">
        <v>0.35193526272286441</v>
      </c>
      <c r="E491" s="14">
        <v>-0.38010088961184219</v>
      </c>
      <c r="F491" s="14">
        <v>0</v>
      </c>
      <c r="G491" s="14">
        <v>0.61740560601570227</v>
      </c>
      <c r="H491" s="14">
        <v>0.30212408605364038</v>
      </c>
      <c r="I491" s="14">
        <v>0.74562582012527889</v>
      </c>
      <c r="J491" s="10">
        <v>0.24788655142667076</v>
      </c>
    </row>
    <row r="492" spans="2:10" x14ac:dyDescent="0.2">
      <c r="B492" s="8">
        <v>489</v>
      </c>
      <c r="C492" s="14">
        <v>0</v>
      </c>
      <c r="D492" s="14">
        <v>0.82239033343381729</v>
      </c>
      <c r="E492" s="14">
        <v>0.92451290984345491</v>
      </c>
      <c r="F492" s="14">
        <v>2000</v>
      </c>
      <c r="G492" s="14">
        <v>0.41555805466053242</v>
      </c>
      <c r="H492" s="14">
        <v>0.33031202801130127</v>
      </c>
      <c r="I492" s="14">
        <v>0.61445748205969919</v>
      </c>
      <c r="J492" s="10">
        <v>0.19493603412757443</v>
      </c>
    </row>
    <row r="493" spans="2:10" x14ac:dyDescent="0.2">
      <c r="B493" s="8">
        <v>490</v>
      </c>
      <c r="C493" s="14">
        <v>0</v>
      </c>
      <c r="D493" s="14">
        <v>0.6365073817486443</v>
      </c>
      <c r="E493" s="14">
        <v>0.34913863010066909</v>
      </c>
      <c r="F493" s="14">
        <v>1000</v>
      </c>
      <c r="G493" s="14">
        <v>0.16689044240865464</v>
      </c>
      <c r="H493" s="14">
        <v>0.39758535427344005</v>
      </c>
      <c r="I493" s="14">
        <v>8.254825257814874E-2</v>
      </c>
      <c r="J493" s="10">
        <v>0.40009527415972912</v>
      </c>
    </row>
    <row r="494" spans="2:10" x14ac:dyDescent="0.2">
      <c r="B494" s="8">
        <v>491</v>
      </c>
      <c r="C494" s="14">
        <v>0</v>
      </c>
      <c r="D494" s="14">
        <v>3.7381827615844937E-2</v>
      </c>
      <c r="E494" s="14">
        <v>-1.7819115592148675</v>
      </c>
      <c r="F494" s="14">
        <v>-2240</v>
      </c>
      <c r="G494" s="14">
        <v>0.80822872688480851</v>
      </c>
      <c r="H494" s="14">
        <v>0.38609055923844876</v>
      </c>
      <c r="I494" s="14">
        <v>0.25590933708283553</v>
      </c>
      <c r="J494" s="10">
        <v>0.86182314779694336</v>
      </c>
    </row>
    <row r="495" spans="2:10" x14ac:dyDescent="0.2">
      <c r="B495" s="8">
        <v>492</v>
      </c>
      <c r="C495" s="14">
        <v>0</v>
      </c>
      <c r="D495" s="14">
        <v>0.3123061977384175</v>
      </c>
      <c r="E495" s="14">
        <v>-0.4893239108299976</v>
      </c>
      <c r="F495" s="14">
        <v>-1120</v>
      </c>
      <c r="G495" s="14">
        <v>0.35098684505901973</v>
      </c>
      <c r="H495" s="14">
        <v>0.3957172265036481</v>
      </c>
      <c r="I495" s="14">
        <v>0.12741164845759592</v>
      </c>
      <c r="J495" s="10">
        <v>0.57857853131302561</v>
      </c>
    </row>
    <row r="496" spans="2:10" x14ac:dyDescent="0.2">
      <c r="B496" s="8">
        <v>493</v>
      </c>
      <c r="C496" s="14">
        <v>0</v>
      </c>
      <c r="D496" s="14">
        <v>0.25741155667109955</v>
      </c>
      <c r="E496" s="14">
        <v>-0.65134607308260006</v>
      </c>
      <c r="F496" s="14">
        <v>-1120</v>
      </c>
      <c r="G496" s="14">
        <v>0.47669764384182595</v>
      </c>
      <c r="H496" s="14">
        <v>0.31444768985212712</v>
      </c>
      <c r="I496" s="14">
        <v>0.68992609958626616</v>
      </c>
      <c r="J496" s="10">
        <v>2.6450348797463975E-2</v>
      </c>
    </row>
    <row r="497" spans="2:10" x14ac:dyDescent="0.2">
      <c r="B497" s="8">
        <v>494</v>
      </c>
      <c r="C497" s="14">
        <v>0</v>
      </c>
      <c r="D497" s="14">
        <v>1.9745734296620701E-2</v>
      </c>
      <c r="E497" s="14">
        <v>-2.0590289152953622</v>
      </c>
      <c r="F497" s="14">
        <v>-2240</v>
      </c>
      <c r="G497" s="14">
        <v>1.6726809381960792</v>
      </c>
      <c r="H497" s="14">
        <v>0.2573574052449677</v>
      </c>
      <c r="I497" s="14">
        <v>0.9363236033526825</v>
      </c>
      <c r="J497" s="10">
        <v>0.89217657893531799</v>
      </c>
    </row>
    <row r="498" spans="2:10" x14ac:dyDescent="0.2">
      <c r="B498" s="8">
        <v>495</v>
      </c>
      <c r="C498" s="14">
        <v>0</v>
      </c>
      <c r="D498" s="14">
        <v>0.38902063988569224</v>
      </c>
      <c r="E498" s="14">
        <v>-0.2818724959995686</v>
      </c>
      <c r="F498" s="14">
        <v>0</v>
      </c>
      <c r="G498" s="14">
        <v>0.73876640587201536</v>
      </c>
      <c r="H498" s="14">
        <v>0.27574266167278288</v>
      </c>
      <c r="I498" s="14">
        <v>0.85947507264068124</v>
      </c>
      <c r="J498" s="10">
        <v>8.3069477734653962E-3</v>
      </c>
    </row>
    <row r="499" spans="2:10" x14ac:dyDescent="0.2">
      <c r="B499" s="8">
        <v>496</v>
      </c>
      <c r="C499" s="14">
        <v>0</v>
      </c>
      <c r="D499" s="14">
        <v>7.6246083051080854E-2</v>
      </c>
      <c r="E499" s="14">
        <v>-1.4307838742409595</v>
      </c>
      <c r="F499" s="14">
        <v>-2240</v>
      </c>
      <c r="G499" s="14">
        <v>0.34388448475621414</v>
      </c>
      <c r="H499" s="14">
        <v>0.36016097064040897</v>
      </c>
      <c r="I499" s="14">
        <v>0.4522514203340986</v>
      </c>
      <c r="J499" s="10">
        <v>0.37330033158571474</v>
      </c>
    </row>
    <row r="500" spans="2:10" x14ac:dyDescent="0.2">
      <c r="B500" s="8">
        <v>497</v>
      </c>
      <c r="C500" s="14">
        <v>0</v>
      </c>
      <c r="D500" s="14">
        <v>0.17754688145478575</v>
      </c>
      <c r="E500" s="14">
        <v>-0.9247542313554804</v>
      </c>
      <c r="F500" s="14">
        <v>-1120</v>
      </c>
      <c r="G500" s="14">
        <v>1.4720277110521873</v>
      </c>
      <c r="H500" s="14">
        <v>0.31060498255121499</v>
      </c>
      <c r="I500" s="14">
        <v>0.70752355931677091</v>
      </c>
      <c r="J500" s="10">
        <v>0.98561560664587444</v>
      </c>
    </row>
    <row r="501" spans="2:10" x14ac:dyDescent="0.2">
      <c r="B501" s="8">
        <v>498</v>
      </c>
      <c r="C501" s="14">
        <v>0</v>
      </c>
      <c r="D501" s="14">
        <v>0.55370086294305554</v>
      </c>
      <c r="E501" s="14">
        <v>0.13501720140020632</v>
      </c>
      <c r="F501" s="14">
        <v>1000</v>
      </c>
      <c r="G501" s="14">
        <v>0.67268638411343484</v>
      </c>
      <c r="H501" s="14">
        <v>0.32955866080757168</v>
      </c>
      <c r="I501" s="14">
        <v>0.6181624024725344</v>
      </c>
      <c r="J501" s="10">
        <v>0.53903768725648415</v>
      </c>
    </row>
    <row r="502" spans="2:10" x14ac:dyDescent="0.2">
      <c r="B502" s="8">
        <v>499</v>
      </c>
      <c r="C502" s="14">
        <v>0</v>
      </c>
      <c r="D502" s="14">
        <v>8.3909207062753479E-4</v>
      </c>
      <c r="E502" s="14">
        <v>-3.1419644437534577</v>
      </c>
      <c r="F502" s="14">
        <v>-2240</v>
      </c>
      <c r="G502" s="14">
        <v>0.11251793240019506</v>
      </c>
      <c r="H502" s="14">
        <v>0.39273903818285832</v>
      </c>
      <c r="I502" s="14">
        <v>0.17703886268522537</v>
      </c>
      <c r="J502" s="10">
        <v>0.28491257167650041</v>
      </c>
    </row>
    <row r="503" spans="2:10" x14ac:dyDescent="0.2">
      <c r="B503" s="8">
        <v>500</v>
      </c>
      <c r="C503" s="14">
        <v>0</v>
      </c>
      <c r="D503" s="14">
        <v>0.31509263339223931</v>
      </c>
      <c r="E503" s="14">
        <v>-0.48146610122535216</v>
      </c>
      <c r="F503" s="14">
        <v>-1120</v>
      </c>
      <c r="G503" s="14">
        <v>0.21694156476871193</v>
      </c>
      <c r="H503" s="14">
        <v>0.37157222246416066</v>
      </c>
      <c r="I503" s="14">
        <v>0.37702385283868006</v>
      </c>
      <c r="J503" s="10">
        <v>0.27348597616585252</v>
      </c>
    </row>
    <row r="504" spans="2:10" x14ac:dyDescent="0.2">
      <c r="B504" s="8">
        <v>501</v>
      </c>
      <c r="C504" s="14">
        <v>0</v>
      </c>
      <c r="D504" s="14">
        <v>0.80366946631282077</v>
      </c>
      <c r="E504" s="14">
        <v>0.85480146440510962</v>
      </c>
      <c r="F504" s="14">
        <v>2000</v>
      </c>
      <c r="G504" s="14">
        <v>6.1198468044948134E-2</v>
      </c>
      <c r="H504" s="14">
        <v>0.39016070462948904</v>
      </c>
      <c r="I504" s="14">
        <v>0.21098828581673479</v>
      </c>
      <c r="J504" s="10">
        <v>0.12916040915491078</v>
      </c>
    </row>
    <row r="505" spans="2:10" x14ac:dyDescent="0.2">
      <c r="B505" s="8">
        <v>502</v>
      </c>
      <c r="C505" s="14">
        <v>0</v>
      </c>
      <c r="D505" s="14">
        <v>0.66983410537700827</v>
      </c>
      <c r="E505" s="14">
        <v>0.43945512755869021</v>
      </c>
      <c r="F505" s="14">
        <v>2000</v>
      </c>
      <c r="G505" s="14">
        <v>0.10704702003724589</v>
      </c>
      <c r="H505" s="14">
        <v>0.38939199426239229</v>
      </c>
      <c r="I505" s="14">
        <v>0.22013728540397123</v>
      </c>
      <c r="J505" s="10">
        <v>0.24204668064697024</v>
      </c>
    </row>
    <row r="506" spans="2:10" x14ac:dyDescent="0.2">
      <c r="B506" s="8">
        <v>503</v>
      </c>
      <c r="C506" s="14">
        <v>0</v>
      </c>
      <c r="D506" s="14">
        <v>0.16115872453020827</v>
      </c>
      <c r="E506" s="14">
        <v>-0.98970680258159749</v>
      </c>
      <c r="F506" s="14">
        <v>-2240</v>
      </c>
      <c r="G506" s="14">
        <v>1.3333009696290845</v>
      </c>
      <c r="H506" s="14">
        <v>0.24420195439653719</v>
      </c>
      <c r="I506" s="14">
        <v>0.99077866435552886</v>
      </c>
      <c r="J506" s="10">
        <v>0.59300810102979096</v>
      </c>
    </row>
    <row r="507" spans="2:10" x14ac:dyDescent="0.2">
      <c r="B507" s="8">
        <v>504</v>
      </c>
      <c r="C507" s="14">
        <v>0</v>
      </c>
      <c r="D507" s="14">
        <v>0.56269747347696564</v>
      </c>
      <c r="E507" s="14">
        <v>0.15781185974079845</v>
      </c>
      <c r="F507" s="14">
        <v>1000</v>
      </c>
      <c r="G507" s="14">
        <v>0.68314962368075938</v>
      </c>
      <c r="H507" s="14">
        <v>0.37199267887421544</v>
      </c>
      <c r="I507" s="14">
        <v>0.37401222478319529</v>
      </c>
      <c r="J507" s="10">
        <v>0.73706477286157424</v>
      </c>
    </row>
    <row r="508" spans="2:10" x14ac:dyDescent="0.2">
      <c r="B508" s="8">
        <v>505</v>
      </c>
      <c r="C508" s="14">
        <v>0</v>
      </c>
      <c r="D508" s="14">
        <v>0.67058141677201788</v>
      </c>
      <c r="E508" s="14">
        <v>0.4415191976924443</v>
      </c>
      <c r="F508" s="14">
        <v>2000</v>
      </c>
      <c r="G508" s="14">
        <v>0.17280422090542386</v>
      </c>
      <c r="H508" s="14">
        <v>0.37354477619972881</v>
      </c>
      <c r="I508" s="14">
        <v>0.36270887957080683</v>
      </c>
      <c r="J508" s="10">
        <v>0.20309231788995319</v>
      </c>
    </row>
    <row r="509" spans="2:10" x14ac:dyDescent="0.2">
      <c r="B509" s="8">
        <v>506</v>
      </c>
      <c r="C509" s="14">
        <v>0</v>
      </c>
      <c r="D509" s="14">
        <v>0.88444097963368562</v>
      </c>
      <c r="E509" s="14">
        <v>1.1974837933200029</v>
      </c>
      <c r="F509" s="14">
        <v>3000</v>
      </c>
      <c r="G509" s="14">
        <v>1.4588364459110088</v>
      </c>
      <c r="H509" s="14">
        <v>0.25412191885154656</v>
      </c>
      <c r="I509" s="14">
        <v>0.94973954160219964</v>
      </c>
      <c r="J509" s="10">
        <v>0.74621126300013219</v>
      </c>
    </row>
    <row r="510" spans="2:10" x14ac:dyDescent="0.2">
      <c r="B510" s="8">
        <v>507</v>
      </c>
      <c r="C510" s="14">
        <v>0</v>
      </c>
      <c r="D510" s="14">
        <v>0.44035943082550516</v>
      </c>
      <c r="E510" s="14">
        <v>-0.15005799265506292</v>
      </c>
      <c r="F510" s="14">
        <v>0</v>
      </c>
      <c r="G510" s="14">
        <v>0.11921853721393573</v>
      </c>
      <c r="H510" s="14">
        <v>0.39574618846885928</v>
      </c>
      <c r="I510" s="14">
        <v>0.1268359430259261</v>
      </c>
      <c r="J510" s="10">
        <v>0.32114043776930329</v>
      </c>
    </row>
    <row r="511" spans="2:10" x14ac:dyDescent="0.2">
      <c r="B511" s="8">
        <v>508</v>
      </c>
      <c r="C511" s="14">
        <v>0</v>
      </c>
      <c r="D511" s="14">
        <v>0.2233374755472585</v>
      </c>
      <c r="E511" s="14">
        <v>-0.7609700587150201</v>
      </c>
      <c r="F511" s="14">
        <v>-1120</v>
      </c>
      <c r="G511" s="14">
        <v>0.40166347271939107</v>
      </c>
      <c r="H511" s="14">
        <v>0.33732603049328691</v>
      </c>
      <c r="I511" s="14">
        <v>0.57925267986918461</v>
      </c>
      <c r="J511" s="10">
        <v>0.257157161253112</v>
      </c>
    </row>
    <row r="512" spans="2:10" x14ac:dyDescent="0.2">
      <c r="B512" s="8">
        <v>509</v>
      </c>
      <c r="C512" s="14">
        <v>0</v>
      </c>
      <c r="D512" s="14">
        <v>0.72503567124951429</v>
      </c>
      <c r="E512" s="14">
        <v>0.59786703462502133</v>
      </c>
      <c r="F512" s="14">
        <v>2000</v>
      </c>
      <c r="G512" s="14">
        <v>1.2443085550549389</v>
      </c>
      <c r="H512" s="14">
        <v>0.3314940726532748</v>
      </c>
      <c r="I512" s="14">
        <v>0.60861616260773321</v>
      </c>
      <c r="J512" s="10">
        <v>0.93482347085830919</v>
      </c>
    </row>
    <row r="513" spans="2:10" x14ac:dyDescent="0.2">
      <c r="B513" s="8">
        <v>510</v>
      </c>
      <c r="C513" s="14">
        <v>0</v>
      </c>
      <c r="D513" s="14">
        <v>0.90463014897174676</v>
      </c>
      <c r="E513" s="14">
        <v>1.308394013598623</v>
      </c>
      <c r="F513" s="14">
        <v>3000</v>
      </c>
      <c r="G513" s="14">
        <v>0.10952381607343158</v>
      </c>
      <c r="H513" s="14">
        <v>0.39042148486441808</v>
      </c>
      <c r="I513" s="14">
        <v>0.20779730412540831</v>
      </c>
      <c r="J513" s="10">
        <v>0.25757347781098144</v>
      </c>
    </row>
    <row r="514" spans="2:10" x14ac:dyDescent="0.2">
      <c r="B514" s="8">
        <v>511</v>
      </c>
      <c r="C514" s="14">
        <v>0</v>
      </c>
      <c r="D514" s="14">
        <v>0.19137307987146687</v>
      </c>
      <c r="E514" s="14">
        <v>-0.872847583383354</v>
      </c>
      <c r="F514" s="14">
        <v>-1120</v>
      </c>
      <c r="G514" s="14">
        <v>1.7639906923758639E-2</v>
      </c>
      <c r="H514" s="14">
        <v>0.39563924856593968</v>
      </c>
      <c r="I514" s="14">
        <v>0.12894912326193839</v>
      </c>
      <c r="J514" s="10">
        <v>3.181242734743861E-2</v>
      </c>
    </row>
    <row r="515" spans="2:10" x14ac:dyDescent="0.2">
      <c r="B515" s="8">
        <v>512</v>
      </c>
      <c r="C515" s="14">
        <v>0</v>
      </c>
      <c r="D515" s="14">
        <v>0.38139552850341218</v>
      </c>
      <c r="E515" s="14">
        <v>-0.3018176738716688</v>
      </c>
      <c r="F515" s="14">
        <v>0</v>
      </c>
      <c r="G515" s="14">
        <v>0.82823261367389645</v>
      </c>
      <c r="H515" s="14">
        <v>0.3454712394096629</v>
      </c>
      <c r="I515" s="14">
        <v>0.53648364266216919</v>
      </c>
      <c r="J515" s="10">
        <v>0.7351312228642084</v>
      </c>
    </row>
    <row r="516" spans="2:10" x14ac:dyDescent="0.2">
      <c r="B516" s="8">
        <v>513</v>
      </c>
      <c r="C516" s="14">
        <v>0</v>
      </c>
      <c r="D516" s="14">
        <v>0.7841438512709662</v>
      </c>
      <c r="E516" s="14">
        <v>0.78626492362779643</v>
      </c>
      <c r="F516" s="14">
        <v>2000</v>
      </c>
      <c r="G516" s="14">
        <v>0.60223961380252011</v>
      </c>
      <c r="H516" s="14">
        <v>0.35338706368290757</v>
      </c>
      <c r="I516" s="14">
        <v>0.49244855949303534</v>
      </c>
      <c r="J516" s="10">
        <v>0.59977831742715948</v>
      </c>
    </row>
    <row r="517" spans="2:10" x14ac:dyDescent="0.2">
      <c r="B517" s="8">
        <v>514</v>
      </c>
      <c r="C517" s="14">
        <v>0</v>
      </c>
      <c r="D517" s="14">
        <v>0.598405808721858</v>
      </c>
      <c r="E517" s="14">
        <v>0.2492228792937525</v>
      </c>
      <c r="F517" s="14">
        <v>1000</v>
      </c>
      <c r="G517" s="14">
        <v>1.1302817145987991</v>
      </c>
      <c r="H517" s="14">
        <v>0.28519694207707358</v>
      </c>
      <c r="I517" s="14">
        <v>0.81931285761264749</v>
      </c>
      <c r="J517" s="10">
        <v>0.67750140660326064</v>
      </c>
    </row>
    <row r="518" spans="2:10" x14ac:dyDescent="0.2">
      <c r="B518" s="8">
        <v>515</v>
      </c>
      <c r="C518" s="14">
        <v>0</v>
      </c>
      <c r="D518" s="14">
        <v>7.6230328798401317E-2</v>
      </c>
      <c r="E518" s="14">
        <v>-1.4308937882971913</v>
      </c>
      <c r="F518" s="14">
        <v>-2240</v>
      </c>
      <c r="G518" s="14">
        <v>0.68489302100886817</v>
      </c>
      <c r="H518" s="14">
        <v>0.34465840595710251</v>
      </c>
      <c r="I518" s="14">
        <v>0.54085662962908698</v>
      </c>
      <c r="J518" s="10">
        <v>0.62639215128793946</v>
      </c>
    </row>
    <row r="519" spans="2:10" x14ac:dyDescent="0.2">
      <c r="B519" s="8">
        <v>516</v>
      </c>
      <c r="C519" s="14">
        <v>0</v>
      </c>
      <c r="D519" s="14">
        <v>0.50043318420668748</v>
      </c>
      <c r="E519" s="14">
        <v>1.0858319939780073E-3</v>
      </c>
      <c r="F519" s="14">
        <v>1000</v>
      </c>
      <c r="G519" s="14">
        <v>1.0037403149223929</v>
      </c>
      <c r="H519" s="14">
        <v>0.2421516575992316</v>
      </c>
      <c r="I519" s="14">
        <v>0.99925225204753332</v>
      </c>
      <c r="J519" s="10">
        <v>7.2355039218605977E-2</v>
      </c>
    </row>
    <row r="520" spans="2:10" x14ac:dyDescent="0.2">
      <c r="B520" s="8">
        <v>517</v>
      </c>
      <c r="C520" s="14">
        <v>0</v>
      </c>
      <c r="D520" s="14">
        <v>0.66714543950145389</v>
      </c>
      <c r="E520" s="14">
        <v>0.43204443101345302</v>
      </c>
      <c r="F520" s="14">
        <v>2000</v>
      </c>
      <c r="G520" s="14">
        <v>0.21011385764083268</v>
      </c>
      <c r="H520" s="14">
        <v>0.35924317564838376</v>
      </c>
      <c r="I520" s="14">
        <v>0.45785853078489125</v>
      </c>
      <c r="J520" s="10">
        <v>2.189573995857301E-2</v>
      </c>
    </row>
    <row r="521" spans="2:10" x14ac:dyDescent="0.2">
      <c r="B521" s="8">
        <v>518</v>
      </c>
      <c r="C521" s="14">
        <v>0</v>
      </c>
      <c r="D521" s="14">
        <v>0.37249815923743795</v>
      </c>
      <c r="E521" s="14">
        <v>-0.32524412112420947</v>
      </c>
      <c r="F521" s="14">
        <v>0</v>
      </c>
      <c r="G521" s="14">
        <v>1.0075632175409139</v>
      </c>
      <c r="H521" s="14">
        <v>0.36383085030449774</v>
      </c>
      <c r="I521" s="14">
        <v>0.42924977137206577</v>
      </c>
      <c r="J521" s="10">
        <v>0.9073631309007123</v>
      </c>
    </row>
    <row r="522" spans="2:10" x14ac:dyDescent="0.2">
      <c r="B522" s="8">
        <v>519</v>
      </c>
      <c r="C522" s="14">
        <v>0</v>
      </c>
      <c r="D522" s="14">
        <v>0.59443149813191565</v>
      </c>
      <c r="E522" s="14">
        <v>0.23895947887996544</v>
      </c>
      <c r="F522" s="14">
        <v>1000</v>
      </c>
      <c r="G522" s="14">
        <v>8.1364466546035963E-2</v>
      </c>
      <c r="H522" s="14">
        <v>0.39206994133051593</v>
      </c>
      <c r="I522" s="14">
        <v>0.18642156603113821</v>
      </c>
      <c r="J522" s="10">
        <v>0.21589688803809551</v>
      </c>
    </row>
    <row r="523" spans="2:10" x14ac:dyDescent="0.2">
      <c r="B523" s="8">
        <v>520</v>
      </c>
      <c r="C523" s="14">
        <v>0</v>
      </c>
      <c r="D523" s="14">
        <v>0.4338586353388888</v>
      </c>
      <c r="E523" s="14">
        <v>-0.16655872746749167</v>
      </c>
      <c r="F523" s="14">
        <v>0</v>
      </c>
      <c r="G523" s="14">
        <v>0.7266226196980794</v>
      </c>
      <c r="H523" s="14">
        <v>0.27748832689844438</v>
      </c>
      <c r="I523" s="14">
        <v>0.85210079064224886</v>
      </c>
      <c r="J523" s="10">
        <v>2.3385086806204675E-2</v>
      </c>
    </row>
    <row r="524" spans="2:10" x14ac:dyDescent="0.2">
      <c r="B524" s="8">
        <v>521</v>
      </c>
      <c r="C524" s="14">
        <v>0</v>
      </c>
      <c r="D524" s="14">
        <v>2.5931752066096176E-2</v>
      </c>
      <c r="E524" s="14">
        <v>-1.9442649905542682</v>
      </c>
      <c r="F524" s="14">
        <v>-2240</v>
      </c>
      <c r="G524" s="14">
        <v>0.55601980266285511</v>
      </c>
      <c r="H524" s="14">
        <v>0.31884111017034006</v>
      </c>
      <c r="I524" s="14">
        <v>0.66951303843851806</v>
      </c>
      <c r="J524" s="10">
        <v>0.3282866034788483</v>
      </c>
    </row>
    <row r="525" spans="2:10" x14ac:dyDescent="0.2">
      <c r="B525" s="8">
        <v>522</v>
      </c>
      <c r="C525" s="14">
        <v>0</v>
      </c>
      <c r="D525" s="14">
        <v>0.3343037333499192</v>
      </c>
      <c r="E525" s="14">
        <v>-0.42805996037769145</v>
      </c>
      <c r="F525" s="14">
        <v>0</v>
      </c>
      <c r="G525" s="14">
        <v>0.97771356077795268</v>
      </c>
      <c r="H525" s="14">
        <v>0.39894209507273404</v>
      </c>
      <c r="I525" s="14">
        <v>9.6389860890987264E-4</v>
      </c>
      <c r="J525" s="10">
        <v>0.98879352327845693</v>
      </c>
    </row>
    <row r="526" spans="2:10" x14ac:dyDescent="0.2">
      <c r="B526" s="8">
        <v>523</v>
      </c>
      <c r="C526" s="14">
        <v>0</v>
      </c>
      <c r="D526" s="14">
        <v>0.78598837334941529</v>
      </c>
      <c r="E526" s="14">
        <v>0.79257881895693483</v>
      </c>
      <c r="F526" s="14">
        <v>2000</v>
      </c>
      <c r="G526" s="14">
        <v>1.1327302222098108</v>
      </c>
      <c r="H526" s="14">
        <v>0.27796119770168248</v>
      </c>
      <c r="I526" s="14">
        <v>0.85010025107772103</v>
      </c>
      <c r="J526" s="10">
        <v>0.64035910653898453</v>
      </c>
    </row>
    <row r="527" spans="2:10" x14ac:dyDescent="0.2">
      <c r="B527" s="8">
        <v>524</v>
      </c>
      <c r="C527" s="14">
        <v>0</v>
      </c>
      <c r="D527" s="14">
        <v>0.17711673661932198</v>
      </c>
      <c r="E527" s="14">
        <v>-0.92640899123233522</v>
      </c>
      <c r="F527" s="14">
        <v>-1120</v>
      </c>
      <c r="G527" s="14">
        <v>0.91768080953117948</v>
      </c>
      <c r="H527" s="14">
        <v>0.34304611061158558</v>
      </c>
      <c r="I527" s="14">
        <v>0.5494576860449546</v>
      </c>
      <c r="J527" s="10">
        <v>0.78471463652547202</v>
      </c>
    </row>
    <row r="528" spans="2:10" x14ac:dyDescent="0.2">
      <c r="B528" s="8">
        <v>525</v>
      </c>
      <c r="C528" s="14">
        <v>0</v>
      </c>
      <c r="D528" s="14">
        <v>0.30381988771437662</v>
      </c>
      <c r="E528" s="14">
        <v>-0.51344542762353718</v>
      </c>
      <c r="F528" s="14">
        <v>-1120</v>
      </c>
      <c r="G528" s="14">
        <v>0.62711105601660744</v>
      </c>
      <c r="H528" s="14">
        <v>0.31849132711752887</v>
      </c>
      <c r="I528" s="14">
        <v>0.67115050701943713</v>
      </c>
      <c r="J528" s="10">
        <v>0.4203189895117278</v>
      </c>
    </row>
    <row r="529" spans="2:10" x14ac:dyDescent="0.2">
      <c r="B529" s="8">
        <v>526</v>
      </c>
      <c r="C529" s="14">
        <v>0</v>
      </c>
      <c r="D529" s="14">
        <v>0.90706983972670041</v>
      </c>
      <c r="E529" s="14">
        <v>1.3229250000048209</v>
      </c>
      <c r="F529" s="14">
        <v>3000</v>
      </c>
      <c r="G529" s="14">
        <v>0.42692294527777563</v>
      </c>
      <c r="H529" s="14">
        <v>0.3739835789915596</v>
      </c>
      <c r="I529" s="14">
        <v>0.35945752396223019</v>
      </c>
      <c r="J529" s="10">
        <v>0.54563104177156041</v>
      </c>
    </row>
    <row r="530" spans="2:10" x14ac:dyDescent="0.2">
      <c r="B530" s="8">
        <v>527</v>
      </c>
      <c r="C530" s="14">
        <v>0</v>
      </c>
      <c r="D530" s="14">
        <v>0.32260303982654726</v>
      </c>
      <c r="E530" s="14">
        <v>-0.46043212604326395</v>
      </c>
      <c r="F530" s="14">
        <v>-1120</v>
      </c>
      <c r="G530" s="14">
        <v>0.64755640135490955</v>
      </c>
      <c r="H530" s="14">
        <v>0.39780292265052664</v>
      </c>
      <c r="I530" s="14">
        <v>7.5631109334356669E-2</v>
      </c>
      <c r="J530" s="10">
        <v>0.8011468883143491</v>
      </c>
    </row>
    <row r="531" spans="2:10" x14ac:dyDescent="0.2">
      <c r="B531" s="8">
        <v>528</v>
      </c>
      <c r="C531" s="14">
        <v>0</v>
      </c>
      <c r="D531" s="14">
        <v>0.66551972933370607</v>
      </c>
      <c r="E531" s="14">
        <v>0.42757503999106028</v>
      </c>
      <c r="F531" s="14">
        <v>1000</v>
      </c>
      <c r="G531" s="14">
        <v>0.59112922322626293</v>
      </c>
      <c r="H531" s="14">
        <v>0.30688092697595365</v>
      </c>
      <c r="I531" s="14">
        <v>0.72437135978805434</v>
      </c>
      <c r="J531" s="10">
        <v>0.25771176990015049</v>
      </c>
    </row>
    <row r="532" spans="2:10" x14ac:dyDescent="0.2">
      <c r="B532" s="8">
        <v>529</v>
      </c>
      <c r="C532" s="14">
        <v>0</v>
      </c>
      <c r="D532" s="14">
        <v>0.78711002426553056</v>
      </c>
      <c r="E532" s="14">
        <v>0.79643377854184372</v>
      </c>
      <c r="F532" s="14">
        <v>2000</v>
      </c>
      <c r="G532" s="14">
        <v>7.4971306679479738E-2</v>
      </c>
      <c r="H532" s="14">
        <v>0.39197712854015432</v>
      </c>
      <c r="I532" s="14">
        <v>0.18768725715935569</v>
      </c>
      <c r="J532" s="10">
        <v>0.19936097958095417</v>
      </c>
    </row>
    <row r="533" spans="2:10" x14ac:dyDescent="0.2">
      <c r="B533" s="8">
        <v>530</v>
      </c>
      <c r="C533" s="14">
        <v>0</v>
      </c>
      <c r="D533" s="14">
        <v>0.4835049891767581</v>
      </c>
      <c r="E533" s="14">
        <v>-4.1358648417080562E-2</v>
      </c>
      <c r="F533" s="14">
        <v>0</v>
      </c>
      <c r="G533" s="14">
        <v>0.73483143621689484</v>
      </c>
      <c r="H533" s="14">
        <v>0.33577271862534569</v>
      </c>
      <c r="I533" s="14">
        <v>0.58716649659311704</v>
      </c>
      <c r="J533" s="10">
        <v>0.62455339363056861</v>
      </c>
    </row>
    <row r="534" spans="2:10" x14ac:dyDescent="0.2">
      <c r="B534" s="8">
        <v>531</v>
      </c>
      <c r="C534" s="14">
        <v>0</v>
      </c>
      <c r="D534" s="14">
        <v>0.45589000450255818</v>
      </c>
      <c r="E534" s="14">
        <v>-0.11079361457935394</v>
      </c>
      <c r="F534" s="14">
        <v>0</v>
      </c>
      <c r="G534" s="14">
        <v>1.2200530154971851</v>
      </c>
      <c r="H534" s="14">
        <v>0.24967701595089001</v>
      </c>
      <c r="I534" s="14">
        <v>0.96814110477834059</v>
      </c>
      <c r="J534" s="10">
        <v>0.53174788832280218</v>
      </c>
    </row>
    <row r="535" spans="2:10" x14ac:dyDescent="0.2">
      <c r="B535" s="8">
        <v>532</v>
      </c>
      <c r="C535" s="14">
        <v>0</v>
      </c>
      <c r="D535" s="14">
        <v>0.87646031443796135</v>
      </c>
      <c r="E535" s="14">
        <v>1.1574724933009444</v>
      </c>
      <c r="F535" s="14">
        <v>3000</v>
      </c>
      <c r="G535" s="14">
        <v>0.86555295793632803</v>
      </c>
      <c r="H535" s="14">
        <v>0.39492327974705804</v>
      </c>
      <c r="I535" s="14">
        <v>0.14230409853267675</v>
      </c>
      <c r="J535" s="10">
        <v>0.9194033399314635</v>
      </c>
    </row>
    <row r="536" spans="2:10" x14ac:dyDescent="0.2">
      <c r="B536" s="8">
        <v>533</v>
      </c>
      <c r="C536" s="14">
        <v>0</v>
      </c>
      <c r="D536" s="14">
        <v>0.82631372722159779</v>
      </c>
      <c r="E536" s="14">
        <v>0.93969789430616668</v>
      </c>
      <c r="F536" s="14">
        <v>2000</v>
      </c>
      <c r="G536" s="14">
        <v>0.62827405933119296</v>
      </c>
      <c r="H536" s="14">
        <v>0.39685100793737854</v>
      </c>
      <c r="I536" s="14">
        <v>0.10252639073996171</v>
      </c>
      <c r="J536" s="10">
        <v>0.78597862473036095</v>
      </c>
    </row>
    <row r="537" spans="2:10" x14ac:dyDescent="0.2">
      <c r="B537" s="8">
        <v>534</v>
      </c>
      <c r="C537" s="14">
        <v>0</v>
      </c>
      <c r="D537" s="14">
        <v>0.15951293970435529</v>
      </c>
      <c r="E537" s="14">
        <v>-0.99646167497328431</v>
      </c>
      <c r="F537" s="14">
        <v>-2240</v>
      </c>
      <c r="G537" s="14">
        <v>6.0971729872966098E-2</v>
      </c>
      <c r="H537" s="14">
        <v>0.39024397621955831</v>
      </c>
      <c r="I537" s="14">
        <v>0.20997438985387534</v>
      </c>
      <c r="J537" s="10">
        <v>0.12993261899330311</v>
      </c>
    </row>
    <row r="538" spans="2:10" x14ac:dyDescent="0.2">
      <c r="B538" s="8">
        <v>535</v>
      </c>
      <c r="C538" s="14">
        <v>0</v>
      </c>
      <c r="D538" s="14">
        <v>0.67218901644097129</v>
      </c>
      <c r="E538" s="14">
        <v>0.44596577684144234</v>
      </c>
      <c r="F538" s="14">
        <v>2000</v>
      </c>
      <c r="G538" s="14">
        <v>0.9029260927403473</v>
      </c>
      <c r="H538" s="14">
        <v>0.39875282012378122</v>
      </c>
      <c r="I538" s="14">
        <v>3.0822695945772666E-2</v>
      </c>
      <c r="J538" s="10">
        <v>0.94972419899409832</v>
      </c>
    </row>
    <row r="539" spans="2:10" x14ac:dyDescent="0.2">
      <c r="B539" s="8">
        <v>536</v>
      </c>
      <c r="C539" s="14">
        <v>0</v>
      </c>
      <c r="D539" s="14">
        <v>0.16047302198618327</v>
      </c>
      <c r="E539" s="14">
        <v>-0.99251566037366468</v>
      </c>
      <c r="F539" s="14">
        <v>-2240</v>
      </c>
      <c r="G539" s="14">
        <v>0.4393231507635928</v>
      </c>
      <c r="H539" s="14">
        <v>0.32992896536769134</v>
      </c>
      <c r="I539" s="14">
        <v>0.61634303914212762</v>
      </c>
      <c r="J539" s="10">
        <v>0.24381224100655516</v>
      </c>
    </row>
    <row r="540" spans="2:10" x14ac:dyDescent="0.2">
      <c r="B540" s="8">
        <v>537</v>
      </c>
      <c r="C540" s="14">
        <v>0</v>
      </c>
      <c r="D540" s="14">
        <v>0.42049602089472859</v>
      </c>
      <c r="E540" s="14">
        <v>-0.2006247014602234</v>
      </c>
      <c r="F540" s="14">
        <v>0</v>
      </c>
      <c r="G540" s="14">
        <v>0.92057405277410165</v>
      </c>
      <c r="H540" s="14">
        <v>0.25178775499000439</v>
      </c>
      <c r="I540" s="14">
        <v>0.95940633232677652</v>
      </c>
      <c r="J540" s="10">
        <v>1.0655621304482046E-2</v>
      </c>
    </row>
    <row r="541" spans="2:10" x14ac:dyDescent="0.2">
      <c r="B541" s="8">
        <v>538</v>
      </c>
      <c r="C541" s="14">
        <v>0</v>
      </c>
      <c r="D541" s="14">
        <v>0.2483890777213448</v>
      </c>
      <c r="E541" s="14">
        <v>-0.67956781355208939</v>
      </c>
      <c r="F541" s="14">
        <v>-1120</v>
      </c>
      <c r="G541" s="14">
        <v>6.4654927237103935E-2</v>
      </c>
      <c r="H541" s="14">
        <v>0.39838481662598663</v>
      </c>
      <c r="I541" s="14">
        <v>5.2883488383555548E-2</v>
      </c>
      <c r="J541" s="10">
        <v>0.24871321616168748</v>
      </c>
    </row>
    <row r="542" spans="2:10" x14ac:dyDescent="0.2">
      <c r="B542" s="8">
        <v>539</v>
      </c>
      <c r="C542" s="14">
        <v>0</v>
      </c>
      <c r="D542" s="14">
        <v>0.81664986224689051</v>
      </c>
      <c r="E542" s="14">
        <v>0.90267148331208635</v>
      </c>
      <c r="F542" s="14">
        <v>2000</v>
      </c>
      <c r="G542" s="14">
        <v>0.80196883305598432</v>
      </c>
      <c r="H542" s="14">
        <v>0.26856212331560925</v>
      </c>
      <c r="I542" s="14">
        <v>0.889645420196301</v>
      </c>
      <c r="J542" s="10">
        <v>0.10246882150064633</v>
      </c>
    </row>
    <row r="543" spans="2:10" x14ac:dyDescent="0.2">
      <c r="B543" s="8">
        <v>540</v>
      </c>
      <c r="C543" s="14">
        <v>0</v>
      </c>
      <c r="D543" s="14">
        <v>0.59796350826414468</v>
      </c>
      <c r="E543" s="14">
        <v>0.24807938765994861</v>
      </c>
      <c r="F543" s="14">
        <v>1000</v>
      </c>
      <c r="G543" s="14">
        <v>0.88615140834433626</v>
      </c>
      <c r="H543" s="14">
        <v>0.3143824888106469</v>
      </c>
      <c r="I543" s="14">
        <v>0.69022660618192822</v>
      </c>
      <c r="J543" s="10">
        <v>0.64010830369783023</v>
      </c>
    </row>
    <row r="544" spans="2:10" x14ac:dyDescent="0.2">
      <c r="B544" s="8">
        <v>541</v>
      </c>
      <c r="C544" s="14">
        <v>0</v>
      </c>
      <c r="D544" s="14">
        <v>0.57048157047037107</v>
      </c>
      <c r="E544" s="14">
        <v>0.17760033802372696</v>
      </c>
      <c r="F544" s="14">
        <v>1000</v>
      </c>
      <c r="G544" s="14">
        <v>0.79396493940335722</v>
      </c>
      <c r="H544" s="14">
        <v>0.38115074790815329</v>
      </c>
      <c r="I544" s="14">
        <v>0.30206550648532132</v>
      </c>
      <c r="J544" s="10">
        <v>0.838284778100571</v>
      </c>
    </row>
    <row r="545" spans="2:10" x14ac:dyDescent="0.2">
      <c r="B545" s="8">
        <v>542</v>
      </c>
      <c r="C545" s="14">
        <v>0</v>
      </c>
      <c r="D545" s="14">
        <v>0.15396850819418603</v>
      </c>
      <c r="E545" s="14">
        <v>-1.0195603526033552</v>
      </c>
      <c r="F545" s="14">
        <v>-2240</v>
      </c>
      <c r="G545" s="14">
        <v>0.71482613980600695</v>
      </c>
      <c r="H545" s="14">
        <v>0.32593393396469583</v>
      </c>
      <c r="I545" s="14">
        <v>0.63580192119618972</v>
      </c>
      <c r="J545" s="10">
        <v>0.55729889360130713</v>
      </c>
    </row>
    <row r="546" spans="2:10" x14ac:dyDescent="0.2">
      <c r="B546" s="8">
        <v>543</v>
      </c>
      <c r="C546" s="14">
        <v>0</v>
      </c>
      <c r="D546" s="14">
        <v>0.56474134934355569</v>
      </c>
      <c r="E546" s="14">
        <v>0.16300143944977816</v>
      </c>
      <c r="F546" s="14">
        <v>1000</v>
      </c>
      <c r="G546" s="14">
        <v>0.98016616892004371</v>
      </c>
      <c r="H546" s="14">
        <v>0.31566416286541055</v>
      </c>
      <c r="I546" s="14">
        <v>0.68430676319836958</v>
      </c>
      <c r="J546" s="10">
        <v>0.71546517927919751</v>
      </c>
    </row>
    <row r="547" spans="2:10" x14ac:dyDescent="0.2">
      <c r="B547" s="8">
        <v>544</v>
      </c>
      <c r="C547" s="14">
        <v>0</v>
      </c>
      <c r="D547" s="14">
        <v>0.20521585443300003</v>
      </c>
      <c r="E547" s="14">
        <v>-0.82313415309053739</v>
      </c>
      <c r="F547" s="14">
        <v>-1120</v>
      </c>
      <c r="G547" s="14">
        <v>0.47441503337222179</v>
      </c>
      <c r="H547" s="14">
        <v>0.36206299938570979</v>
      </c>
      <c r="I547" s="14">
        <v>0.44045094537569718</v>
      </c>
      <c r="J547" s="10">
        <v>0.52954508598407035</v>
      </c>
    </row>
    <row r="548" spans="2:10" x14ac:dyDescent="0.2">
      <c r="B548" s="8">
        <v>545</v>
      </c>
      <c r="C548" s="14">
        <v>0</v>
      </c>
      <c r="D548" s="14">
        <v>0.6661879961221423</v>
      </c>
      <c r="E548" s="14">
        <v>0.42941119556264928</v>
      </c>
      <c r="F548" s="14">
        <v>1000</v>
      </c>
      <c r="G548" s="14">
        <v>1.8007970539488267</v>
      </c>
      <c r="H548" s="14">
        <v>0.26677822994806583</v>
      </c>
      <c r="I548" s="14">
        <v>0.89710538061200895</v>
      </c>
      <c r="J548" s="10">
        <v>0.99799748998973403</v>
      </c>
    </row>
    <row r="549" spans="2:10" x14ac:dyDescent="0.2">
      <c r="B549" s="8">
        <v>546</v>
      </c>
      <c r="C549" s="14">
        <v>0</v>
      </c>
      <c r="D549" s="14">
        <v>0.92026416744117823</v>
      </c>
      <c r="E549" s="14">
        <v>1.4068506994596957</v>
      </c>
      <c r="F549" s="14">
        <v>3000</v>
      </c>
      <c r="G549" s="14">
        <v>1.6450292957337905E-2</v>
      </c>
      <c r="H549" s="14">
        <v>0.39849924741954434</v>
      </c>
      <c r="I549" s="14">
        <v>4.7140981791140971E-2</v>
      </c>
      <c r="J549" s="10">
        <v>0.119281267569997</v>
      </c>
    </row>
    <row r="550" spans="2:10" x14ac:dyDescent="0.2">
      <c r="B550" s="8">
        <v>547</v>
      </c>
      <c r="C550" s="14">
        <v>0</v>
      </c>
      <c r="D550" s="14">
        <v>0.72852554508881906</v>
      </c>
      <c r="E550" s="14">
        <v>0.60835973608158234</v>
      </c>
      <c r="F550" s="14">
        <v>2000</v>
      </c>
      <c r="G550" s="14">
        <v>1.7240506732853098</v>
      </c>
      <c r="H550" s="14">
        <v>0.27004635934449561</v>
      </c>
      <c r="I550" s="14">
        <v>0.88342866179692958</v>
      </c>
      <c r="J550" s="10">
        <v>0.97139305783034913</v>
      </c>
    </row>
    <row r="551" spans="2:10" x14ac:dyDescent="0.2">
      <c r="B551" s="8">
        <v>548</v>
      </c>
      <c r="C551" s="14">
        <v>0</v>
      </c>
      <c r="D551" s="14">
        <v>0.78072764085639623</v>
      </c>
      <c r="E551" s="14">
        <v>0.774653020501189</v>
      </c>
      <c r="F551" s="14">
        <v>2000</v>
      </c>
      <c r="G551" s="14">
        <v>0.16046077948860091</v>
      </c>
      <c r="H551" s="14">
        <v>0.36844090735049367</v>
      </c>
      <c r="I551" s="14">
        <v>0.39883933351321116</v>
      </c>
      <c r="J551" s="10">
        <v>3.7255409423846475E-2</v>
      </c>
    </row>
    <row r="552" spans="2:10" x14ac:dyDescent="0.2">
      <c r="B552" s="8">
        <v>549</v>
      </c>
      <c r="C552" s="14">
        <v>0</v>
      </c>
      <c r="D552" s="14">
        <v>0.16086335836949914</v>
      </c>
      <c r="E552" s="14">
        <v>-0.99091575870712456</v>
      </c>
      <c r="F552" s="14">
        <v>-2240</v>
      </c>
      <c r="G552" s="14">
        <v>0.90817232457420261</v>
      </c>
      <c r="H552" s="14">
        <v>0.33595451704896256</v>
      </c>
      <c r="I552" s="14">
        <v>0.5862439098238218</v>
      </c>
      <c r="J552" s="10">
        <v>0.75132576341336865</v>
      </c>
    </row>
    <row r="553" spans="2:10" x14ac:dyDescent="0.2">
      <c r="B553" s="8">
        <v>550</v>
      </c>
      <c r="C553" s="14">
        <v>0</v>
      </c>
      <c r="D553" s="14">
        <v>5.4290196185135371E-2</v>
      </c>
      <c r="E553" s="14">
        <v>-1.6046066711734932</v>
      </c>
      <c r="F553" s="14">
        <v>-2240</v>
      </c>
      <c r="G553" s="14">
        <v>0.20723124326314674</v>
      </c>
      <c r="H553" s="14">
        <v>0.36237144867464771</v>
      </c>
      <c r="I553" s="14">
        <v>0.43851330361259788</v>
      </c>
      <c r="J553" s="10">
        <v>0.12221835303223615</v>
      </c>
    </row>
    <row r="554" spans="2:10" x14ac:dyDescent="0.2">
      <c r="B554" s="8">
        <v>551</v>
      </c>
      <c r="C554" s="14">
        <v>0</v>
      </c>
      <c r="D554" s="14">
        <v>0.34788236201176531</v>
      </c>
      <c r="E554" s="14">
        <v>-0.39104398482177671</v>
      </c>
      <c r="F554" s="14">
        <v>0</v>
      </c>
      <c r="G554" s="14">
        <v>0.75740855553695463</v>
      </c>
      <c r="H554" s="14">
        <v>0.36790015957776373</v>
      </c>
      <c r="I554" s="14">
        <v>0.40250503081013683</v>
      </c>
      <c r="J554" s="10">
        <v>0.77162053867784353</v>
      </c>
    </row>
    <row r="555" spans="2:10" x14ac:dyDescent="0.2">
      <c r="B555" s="8">
        <v>552</v>
      </c>
      <c r="C555" s="14">
        <v>0</v>
      </c>
      <c r="D555" s="14">
        <v>0.64566318231898512</v>
      </c>
      <c r="E555" s="14">
        <v>0.37363803087909991</v>
      </c>
      <c r="F555" s="14">
        <v>1000</v>
      </c>
      <c r="G555" s="14">
        <v>0.20108484982402497</v>
      </c>
      <c r="H555" s="14">
        <v>0.36153591119145795</v>
      </c>
      <c r="I555" s="14">
        <v>0.4437462556845258</v>
      </c>
      <c r="J555" s="10">
        <v>6.4607355540901121E-2</v>
      </c>
    </row>
    <row r="556" spans="2:10" x14ac:dyDescent="0.2">
      <c r="B556" s="8">
        <v>553</v>
      </c>
      <c r="C556" s="14">
        <v>0</v>
      </c>
      <c r="D556" s="14">
        <v>0.79444601912724133</v>
      </c>
      <c r="E556" s="14">
        <v>0.82194541890577477</v>
      </c>
      <c r="F556" s="14">
        <v>2000</v>
      </c>
      <c r="G556" s="14">
        <v>1.0570484993864591</v>
      </c>
      <c r="H556" s="14">
        <v>0.36594336226496582</v>
      </c>
      <c r="I556" s="14">
        <v>0.41554343277380962</v>
      </c>
      <c r="J556" s="10">
        <v>0.94041063098256039</v>
      </c>
    </row>
    <row r="557" spans="2:10" x14ac:dyDescent="0.2">
      <c r="B557" s="8">
        <v>554</v>
      </c>
      <c r="C557" s="14">
        <v>0</v>
      </c>
      <c r="D557" s="14">
        <v>0.59036193699127149</v>
      </c>
      <c r="E557" s="14">
        <v>0.22847611055984912</v>
      </c>
      <c r="F557" s="14">
        <v>1000</v>
      </c>
      <c r="G557" s="14">
        <v>0.1220111031482123</v>
      </c>
      <c r="H557" s="14">
        <v>0.38013579115416057</v>
      </c>
      <c r="I557" s="14">
        <v>0.3107674749618245</v>
      </c>
      <c r="J557" s="10">
        <v>0.1594825371445541</v>
      </c>
    </row>
    <row r="558" spans="2:10" x14ac:dyDescent="0.2">
      <c r="B558" s="8">
        <v>555</v>
      </c>
      <c r="C558" s="14">
        <v>0</v>
      </c>
      <c r="D558" s="14">
        <v>0.82954200046581306</v>
      </c>
      <c r="E558" s="14">
        <v>0.95235692130804794</v>
      </c>
      <c r="F558" s="14">
        <v>2000</v>
      </c>
      <c r="G558" s="14">
        <v>1.5261471567665736E-2</v>
      </c>
      <c r="H558" s="14">
        <v>0.39597037978154304</v>
      </c>
      <c r="I558" s="14">
        <v>0.12228929513240666</v>
      </c>
      <c r="J558" s="10">
        <v>1.7515703345423426E-2</v>
      </c>
    </row>
    <row r="559" spans="2:10" x14ac:dyDescent="0.2">
      <c r="B559" s="8">
        <v>556</v>
      </c>
      <c r="C559" s="14">
        <v>0</v>
      </c>
      <c r="D559" s="14">
        <v>0.8460647125477273</v>
      </c>
      <c r="E559" s="14">
        <v>1.0197003937129343</v>
      </c>
      <c r="F559" s="14">
        <v>3000</v>
      </c>
      <c r="G559" s="14">
        <v>0.85834721811130921</v>
      </c>
      <c r="H559" s="14">
        <v>0.27964173582286522</v>
      </c>
      <c r="I559" s="14">
        <v>0.8429798061693925</v>
      </c>
      <c r="J559" s="10">
        <v>0.38435955107415076</v>
      </c>
    </row>
    <row r="560" spans="2:10" x14ac:dyDescent="0.2">
      <c r="B560" s="8">
        <v>557</v>
      </c>
      <c r="C560" s="14">
        <v>0</v>
      </c>
      <c r="D560" s="14">
        <v>8.5560958173852855E-2</v>
      </c>
      <c r="E560" s="14">
        <v>-1.3686077621804866</v>
      </c>
      <c r="F560" s="14">
        <v>-2240</v>
      </c>
      <c r="G560" s="14">
        <v>0.69878459110520796</v>
      </c>
      <c r="H560" s="14">
        <v>0.28488959411121773</v>
      </c>
      <c r="I560" s="14">
        <v>0.82062784457608495</v>
      </c>
      <c r="J560" s="10">
        <v>0.15923106421680705</v>
      </c>
    </row>
    <row r="561" spans="2:10" x14ac:dyDescent="0.2">
      <c r="B561" s="8">
        <v>558</v>
      </c>
      <c r="C561" s="14">
        <v>0</v>
      </c>
      <c r="D561" s="14">
        <v>0.15656381596651106</v>
      </c>
      <c r="E561" s="14">
        <v>-1.0086810309294933</v>
      </c>
      <c r="F561" s="14">
        <v>-2240</v>
      </c>
      <c r="G561" s="14">
        <v>0.5292023591355367</v>
      </c>
      <c r="H561" s="14">
        <v>0.39878172401005946</v>
      </c>
      <c r="I561" s="14">
        <v>2.8373797670180816E-2</v>
      </c>
      <c r="J561" s="10">
        <v>0.72690940752015887</v>
      </c>
    </row>
    <row r="562" spans="2:10" x14ac:dyDescent="0.2">
      <c r="B562" s="8">
        <v>559</v>
      </c>
      <c r="C562" s="14">
        <v>0</v>
      </c>
      <c r="D562" s="14">
        <v>0.47937194908939856</v>
      </c>
      <c r="E562" s="14">
        <v>-5.1729917814003032E-2</v>
      </c>
      <c r="F562" s="14">
        <v>0</v>
      </c>
      <c r="G562" s="14">
        <v>0.18547044199819293</v>
      </c>
      <c r="H562" s="14">
        <v>0.39589182095982228</v>
      </c>
      <c r="I562" s="14">
        <v>0.12390118028218913</v>
      </c>
      <c r="J562" s="10">
        <v>0.41245477269983605</v>
      </c>
    </row>
    <row r="563" spans="2:10" x14ac:dyDescent="0.2">
      <c r="B563" s="8">
        <v>560</v>
      </c>
      <c r="C563" s="14">
        <v>0</v>
      </c>
      <c r="D563" s="14">
        <v>0.85011642209725291</v>
      </c>
      <c r="E563" s="14">
        <v>1.0369328441576897</v>
      </c>
      <c r="F563" s="14">
        <v>3000</v>
      </c>
      <c r="G563" s="14">
        <v>0.30651176232431637</v>
      </c>
      <c r="H563" s="14">
        <v>0.34752580784068338</v>
      </c>
      <c r="I563" s="14">
        <v>0.52531479393379521</v>
      </c>
      <c r="J563" s="10">
        <v>0.17480311667304632</v>
      </c>
    </row>
    <row r="564" spans="2:10" x14ac:dyDescent="0.2">
      <c r="B564" s="8">
        <v>561</v>
      </c>
      <c r="C564" s="14">
        <v>0</v>
      </c>
      <c r="D564" s="14">
        <v>6.4928299544811385E-2</v>
      </c>
      <c r="E564" s="14">
        <v>-1.5146676172055333</v>
      </c>
      <c r="F564" s="14">
        <v>-2240</v>
      </c>
      <c r="G564" s="14">
        <v>0.58924853147714407</v>
      </c>
      <c r="H564" s="14">
        <v>0.39809721608091064</v>
      </c>
      <c r="I564" s="14">
        <v>6.5123095905931239E-2</v>
      </c>
      <c r="J564" s="10">
        <v>0.76485783898497828</v>
      </c>
    </row>
    <row r="565" spans="2:10" x14ac:dyDescent="0.2">
      <c r="B565" s="8">
        <v>562</v>
      </c>
      <c r="C565" s="14">
        <v>0</v>
      </c>
      <c r="D565" s="14">
        <v>0.91993864598681152</v>
      </c>
      <c r="E565" s="14">
        <v>1.4046589835278604</v>
      </c>
      <c r="F565" s="14">
        <v>3000</v>
      </c>
      <c r="G565" s="14">
        <v>0.73439101058511591</v>
      </c>
      <c r="H565" s="14">
        <v>0.35700252378216202</v>
      </c>
      <c r="I565" s="14">
        <v>0.47132556604748849</v>
      </c>
      <c r="J565" s="10">
        <v>0.71571168872328084</v>
      </c>
    </row>
    <row r="566" spans="2:10" x14ac:dyDescent="0.2">
      <c r="B566" s="8">
        <v>563</v>
      </c>
      <c r="C566" s="14">
        <v>0</v>
      </c>
      <c r="D566" s="14">
        <v>0.21127852597799082</v>
      </c>
      <c r="E566" s="14">
        <v>-0.8019929230562739</v>
      </c>
      <c r="F566" s="14">
        <v>-1120</v>
      </c>
      <c r="G566" s="14">
        <v>9.5644667998878552E-2</v>
      </c>
      <c r="H566" s="14">
        <v>0.38831820431003089</v>
      </c>
      <c r="I566" s="14">
        <v>0.23234297089853462</v>
      </c>
      <c r="J566" s="10">
        <v>0.20411127326270159</v>
      </c>
    </row>
    <row r="567" spans="2:10" x14ac:dyDescent="0.2">
      <c r="B567" s="8">
        <v>564</v>
      </c>
      <c r="C567" s="14">
        <v>0</v>
      </c>
      <c r="D567" s="14">
        <v>0.54520964298639896</v>
      </c>
      <c r="E567" s="14">
        <v>0.1135674215879028</v>
      </c>
      <c r="F567" s="14">
        <v>1000</v>
      </c>
      <c r="G567" s="14">
        <v>0.11537957764388421</v>
      </c>
      <c r="H567" s="14">
        <v>0.39862242712132512</v>
      </c>
      <c r="I567" s="14">
        <v>4.0051837703237232E-2</v>
      </c>
      <c r="J567" s="10">
        <v>0.3373061338613304</v>
      </c>
    </row>
    <row r="568" spans="2:10" x14ac:dyDescent="0.2">
      <c r="B568" s="8">
        <v>565</v>
      </c>
      <c r="C568" s="14">
        <v>0</v>
      </c>
      <c r="D568" s="14">
        <v>0.52688906343043274</v>
      </c>
      <c r="E568" s="14">
        <v>6.7452000325818023E-2</v>
      </c>
      <c r="F568" s="14">
        <v>1000</v>
      </c>
      <c r="G568" s="14">
        <v>0.62518659300558688</v>
      </c>
      <c r="H568" s="14">
        <v>0.31383057308565293</v>
      </c>
      <c r="I568" s="14">
        <v>0.69276761132886988</v>
      </c>
      <c r="J568" s="10">
        <v>0.38112941332214018</v>
      </c>
    </row>
    <row r="569" spans="2:10" x14ac:dyDescent="0.2">
      <c r="B569" s="8">
        <v>566</v>
      </c>
      <c r="C569" s="14">
        <v>0</v>
      </c>
      <c r="D569" s="14">
        <v>1.9964093817381231E-3</v>
      </c>
      <c r="E569" s="14">
        <v>-2.8787285274909524</v>
      </c>
      <c r="F569" s="14">
        <v>-2240</v>
      </c>
      <c r="G569" s="14">
        <v>0.56208410174356827</v>
      </c>
      <c r="H569" s="14">
        <v>0.3013119719095535</v>
      </c>
      <c r="I569" s="14">
        <v>0.74922702333388247</v>
      </c>
      <c r="J569" s="10">
        <v>2.7257462277662691E-2</v>
      </c>
    </row>
    <row r="570" spans="2:10" x14ac:dyDescent="0.2">
      <c r="B570" s="8">
        <v>567</v>
      </c>
      <c r="C570" s="14">
        <v>0</v>
      </c>
      <c r="D570" s="14">
        <v>0.95653210648174025</v>
      </c>
      <c r="E570" s="14">
        <v>1.7117877681885401</v>
      </c>
      <c r="F570" s="14">
        <v>3000</v>
      </c>
      <c r="G570" s="14">
        <v>0.63824739061439828</v>
      </c>
      <c r="H570" s="14">
        <v>0.29871913027503105</v>
      </c>
      <c r="I570" s="14">
        <v>0.76067467092567809</v>
      </c>
      <c r="J570" s="10">
        <v>0.24417501024164959</v>
      </c>
    </row>
    <row r="571" spans="2:10" x14ac:dyDescent="0.2">
      <c r="B571" s="8">
        <v>568</v>
      </c>
      <c r="C571" s="14">
        <v>0</v>
      </c>
      <c r="D571" s="14">
        <v>0.71036893558239977</v>
      </c>
      <c r="E571" s="14">
        <v>0.55446284207533136</v>
      </c>
      <c r="F571" s="14">
        <v>2000</v>
      </c>
      <c r="G571" s="14">
        <v>0.42832785901369164</v>
      </c>
      <c r="H571" s="14">
        <v>0.34447900403375803</v>
      </c>
      <c r="I571" s="14">
        <v>0.54181842601011432</v>
      </c>
      <c r="J571" s="10">
        <v>0.3670976058892429</v>
      </c>
    </row>
    <row r="572" spans="2:10" x14ac:dyDescent="0.2">
      <c r="B572" s="8">
        <v>569</v>
      </c>
      <c r="C572" s="14">
        <v>0</v>
      </c>
      <c r="D572" s="14">
        <v>0.43179707086263086</v>
      </c>
      <c r="E572" s="14">
        <v>-0.17180079343968482</v>
      </c>
      <c r="F572" s="14">
        <v>0</v>
      </c>
      <c r="G572" s="14">
        <v>0.80521512080898938</v>
      </c>
      <c r="H572" s="14">
        <v>0.2700337301832425</v>
      </c>
      <c r="I572" s="14">
        <v>0.88348159910341795</v>
      </c>
      <c r="J572" s="10">
        <v>0.15708400572514347</v>
      </c>
    </row>
    <row r="573" spans="2:10" x14ac:dyDescent="0.2">
      <c r="B573" s="8">
        <v>570</v>
      </c>
      <c r="C573" s="14">
        <v>0</v>
      </c>
      <c r="D573" s="14">
        <v>0.40841828468647706</v>
      </c>
      <c r="E573" s="14">
        <v>-0.23161562644751368</v>
      </c>
      <c r="F573" s="14">
        <v>0</v>
      </c>
      <c r="G573" s="14">
        <v>0.32717832705565508</v>
      </c>
      <c r="H573" s="14">
        <v>0.37380371203405915</v>
      </c>
      <c r="I573" s="14">
        <v>0.36079334880262304</v>
      </c>
      <c r="J573" s="10">
        <v>0.44385412751876474</v>
      </c>
    </row>
    <row r="574" spans="2:10" x14ac:dyDescent="0.2">
      <c r="B574" s="8">
        <v>571</v>
      </c>
      <c r="C574" s="14">
        <v>0</v>
      </c>
      <c r="D574" s="14">
        <v>0.48036703745851622</v>
      </c>
      <c r="E574" s="14">
        <v>-4.9232420305186785E-2</v>
      </c>
      <c r="F574" s="14">
        <v>0</v>
      </c>
      <c r="G574" s="14">
        <v>0.39944876010195141</v>
      </c>
      <c r="H574" s="14">
        <v>0.39893883558290233</v>
      </c>
      <c r="I574" s="14">
        <v>4.1556989327798128E-3</v>
      </c>
      <c r="J574" s="10">
        <v>0.63200592581741788</v>
      </c>
    </row>
    <row r="575" spans="2:10" x14ac:dyDescent="0.2">
      <c r="B575" s="8">
        <v>572</v>
      </c>
      <c r="C575" s="14">
        <v>0</v>
      </c>
      <c r="D575" s="14">
        <v>0.63641633565370759</v>
      </c>
      <c r="E575" s="14">
        <v>0.34889607934060113</v>
      </c>
      <c r="F575" s="14">
        <v>1000</v>
      </c>
      <c r="G575" s="14">
        <v>0.32691904635619162</v>
      </c>
      <c r="H575" s="14">
        <v>0.39453130610996773</v>
      </c>
      <c r="I575" s="14">
        <v>0.1491190947820987</v>
      </c>
      <c r="J575" s="10">
        <v>0.55198056299797282</v>
      </c>
    </row>
    <row r="576" spans="2:10" x14ac:dyDescent="0.2">
      <c r="B576" s="8">
        <v>573</v>
      </c>
      <c r="C576" s="14">
        <v>0</v>
      </c>
      <c r="D576" s="14">
        <v>0.67269724382678853</v>
      </c>
      <c r="E576" s="14">
        <v>0.44737335291419295</v>
      </c>
      <c r="F576" s="14">
        <v>2000</v>
      </c>
      <c r="G576" s="14">
        <v>0.80485919772684023</v>
      </c>
      <c r="H576" s="14">
        <v>0.39808312783058131</v>
      </c>
      <c r="I576" s="14">
        <v>6.5664273484453681E-2</v>
      </c>
      <c r="J576" s="10">
        <v>0.89473314508550483</v>
      </c>
    </row>
    <row r="577" spans="2:10" x14ac:dyDescent="0.2">
      <c r="B577" s="8">
        <v>574</v>
      </c>
      <c r="C577" s="14">
        <v>0</v>
      </c>
      <c r="D577" s="14">
        <v>0.38534082653249652</v>
      </c>
      <c r="E577" s="14">
        <v>-0.29148338010606911</v>
      </c>
      <c r="F577" s="14">
        <v>0</v>
      </c>
      <c r="G577" s="14">
        <v>0.74011856037905277</v>
      </c>
      <c r="H577" s="14">
        <v>0.27804089181098102</v>
      </c>
      <c r="I577" s="14">
        <v>0.84976296701923149</v>
      </c>
      <c r="J577" s="10">
        <v>0.13424403249949404</v>
      </c>
    </row>
    <row r="578" spans="2:10" x14ac:dyDescent="0.2">
      <c r="B578" s="8">
        <v>575</v>
      </c>
      <c r="C578" s="14">
        <v>0</v>
      </c>
      <c r="D578" s="14">
        <v>0.57047814832556909</v>
      </c>
      <c r="E578" s="14">
        <v>0.17759162362931105</v>
      </c>
      <c r="F578" s="14">
        <v>1000</v>
      </c>
      <c r="G578" s="14">
        <v>7.2466433804811936E-2</v>
      </c>
      <c r="H578" s="14">
        <v>0.39891825633955097</v>
      </c>
      <c r="I578" s="14">
        <v>1.0974625829129772E-2</v>
      </c>
      <c r="J578" s="10">
        <v>0.26897210151374906</v>
      </c>
    </row>
    <row r="579" spans="2:10" x14ac:dyDescent="0.2">
      <c r="B579" s="8">
        <v>576</v>
      </c>
      <c r="C579" s="14">
        <v>0</v>
      </c>
      <c r="D579" s="14">
        <v>0.83660928967250947</v>
      </c>
      <c r="E579" s="14">
        <v>0.98061746048837894</v>
      </c>
      <c r="F579" s="14">
        <v>3000</v>
      </c>
      <c r="G579" s="14">
        <v>0.2530188380080548</v>
      </c>
      <c r="H579" s="14">
        <v>0.36742662445933094</v>
      </c>
      <c r="I579" s="14">
        <v>0.40569226858471158</v>
      </c>
      <c r="J579" s="10">
        <v>0.29737622840207828</v>
      </c>
    </row>
    <row r="580" spans="2:10" x14ac:dyDescent="0.2">
      <c r="B580" s="8">
        <v>577</v>
      </c>
      <c r="C580" s="14">
        <v>0</v>
      </c>
      <c r="D580" s="14">
        <v>0.78441456299480727</v>
      </c>
      <c r="E580" s="14">
        <v>0.78718961770088947</v>
      </c>
      <c r="F580" s="14">
        <v>2000</v>
      </c>
      <c r="G580" s="14">
        <v>0.93123450181221279</v>
      </c>
      <c r="H580" s="14">
        <v>0.2564523895408285</v>
      </c>
      <c r="I580" s="14">
        <v>0.94007841611284693</v>
      </c>
      <c r="J580" s="10">
        <v>0.21791528943829019</v>
      </c>
    </row>
    <row r="581" spans="2:10" x14ac:dyDescent="0.2">
      <c r="B581" s="8">
        <v>578</v>
      </c>
      <c r="C581" s="14">
        <v>0</v>
      </c>
      <c r="D581" s="14">
        <v>0.26405034436101577</v>
      </c>
      <c r="E581" s="14">
        <v>-0.63090798774898049</v>
      </c>
      <c r="F581" s="14">
        <v>-1120</v>
      </c>
      <c r="G581" s="14">
        <v>1.5769995150808458</v>
      </c>
      <c r="H581" s="14">
        <v>0.29890095607808387</v>
      </c>
      <c r="I581" s="14">
        <v>0.75987430254922916</v>
      </c>
      <c r="J581" s="10">
        <v>0.9997952587435931</v>
      </c>
    </row>
    <row r="582" spans="2:10" x14ac:dyDescent="0.2">
      <c r="B582" s="8">
        <v>579</v>
      </c>
      <c r="C582" s="14">
        <v>0</v>
      </c>
      <c r="D582" s="14">
        <v>0.2592786824141064</v>
      </c>
      <c r="E582" s="14">
        <v>-0.64557078166433124</v>
      </c>
      <c r="F582" s="14">
        <v>-1120</v>
      </c>
      <c r="G582" s="14">
        <v>0.74641047459845</v>
      </c>
      <c r="H582" s="14">
        <v>0.27511916653173746</v>
      </c>
      <c r="I582" s="14">
        <v>0.86210487660118607</v>
      </c>
      <c r="J582" s="10">
        <v>5.6441618854385624E-2</v>
      </c>
    </row>
    <row r="583" spans="2:10" x14ac:dyDescent="0.2">
      <c r="B583" s="8">
        <v>580</v>
      </c>
      <c r="C583" s="14">
        <v>0</v>
      </c>
      <c r="D583" s="14">
        <v>0.56623064170881665</v>
      </c>
      <c r="E583" s="14">
        <v>0.16678564184940153</v>
      </c>
      <c r="F583" s="14">
        <v>1000</v>
      </c>
      <c r="G583" s="14">
        <v>6.8258775907777264E-3</v>
      </c>
      <c r="H583" s="14">
        <v>0.39758310710022499</v>
      </c>
      <c r="I583" s="14">
        <v>8.2616694077205233E-2</v>
      </c>
      <c r="J583" s="10">
        <v>5.9954193448626526E-4</v>
      </c>
    </row>
    <row r="584" spans="2:10" x14ac:dyDescent="0.2">
      <c r="B584" s="8">
        <v>581</v>
      </c>
      <c r="C584" s="14">
        <v>0</v>
      </c>
      <c r="D584" s="14">
        <v>0.63242499443349665</v>
      </c>
      <c r="E584" s="14">
        <v>0.33828289684138479</v>
      </c>
      <c r="F584" s="14">
        <v>1000</v>
      </c>
      <c r="G584" s="14">
        <v>0.93695389207947577</v>
      </c>
      <c r="H584" s="14">
        <v>0.35262114084789842</v>
      </c>
      <c r="I584" s="14">
        <v>0.4968350240945979</v>
      </c>
      <c r="J584" s="10">
        <v>0.83072790425770349</v>
      </c>
    </row>
    <row r="585" spans="2:10" x14ac:dyDescent="0.2">
      <c r="B585" s="8">
        <v>582</v>
      </c>
      <c r="C585" s="14">
        <v>0</v>
      </c>
      <c r="D585" s="14">
        <v>0.45471768777571508</v>
      </c>
      <c r="E585" s="14">
        <v>-0.11375075673561259</v>
      </c>
      <c r="F585" s="14">
        <v>0</v>
      </c>
      <c r="G585" s="14">
        <v>0.35610224449288169</v>
      </c>
      <c r="H585" s="14">
        <v>0.38739072404275438</v>
      </c>
      <c r="I585" s="14">
        <v>0.24241674539745633</v>
      </c>
      <c r="J585" s="10">
        <v>0.54528558209784583</v>
      </c>
    </row>
    <row r="586" spans="2:10" x14ac:dyDescent="0.2">
      <c r="B586" s="8">
        <v>583</v>
      </c>
      <c r="C586" s="14">
        <v>0</v>
      </c>
      <c r="D586" s="14">
        <v>0.60114406752453375</v>
      </c>
      <c r="E586" s="14">
        <v>0.25630949653515372</v>
      </c>
      <c r="F586" s="14">
        <v>1000</v>
      </c>
      <c r="G586" s="14">
        <v>2.7578995171754845E-2</v>
      </c>
      <c r="H586" s="14">
        <v>0.39750733304965302</v>
      </c>
      <c r="I586" s="14">
        <v>8.4892448775885837E-2</v>
      </c>
      <c r="J586" s="10">
        <v>0.14273145172872181</v>
      </c>
    </row>
    <row r="587" spans="2:10" x14ac:dyDescent="0.2">
      <c r="B587" s="8">
        <v>584</v>
      </c>
      <c r="C587" s="14">
        <v>0</v>
      </c>
      <c r="D587" s="14">
        <v>0.77037692408560632</v>
      </c>
      <c r="E587" s="14">
        <v>0.74008873792117758</v>
      </c>
      <c r="F587" s="14">
        <v>2000</v>
      </c>
      <c r="G587" s="14">
        <v>0.3865861079524508</v>
      </c>
      <c r="H587" s="14">
        <v>0.39888373167966945</v>
      </c>
      <c r="I587" s="14">
        <v>1.7133047113722679E-2</v>
      </c>
      <c r="J587" s="10">
        <v>0.62152438942413979</v>
      </c>
    </row>
    <row r="588" spans="2:10" x14ac:dyDescent="0.2">
      <c r="B588" s="8">
        <v>585</v>
      </c>
      <c r="C588" s="14">
        <v>0</v>
      </c>
      <c r="D588" s="14">
        <v>0.52417659062155364</v>
      </c>
      <c r="E588" s="14">
        <v>6.0638867397213768E-2</v>
      </c>
      <c r="F588" s="14">
        <v>1000</v>
      </c>
      <c r="G588" s="14">
        <v>1.0860585537347798</v>
      </c>
      <c r="H588" s="14">
        <v>0.37469347156026833</v>
      </c>
      <c r="I588" s="14">
        <v>0.35414252283710174</v>
      </c>
      <c r="J588" s="10">
        <v>0.98012327145790834</v>
      </c>
    </row>
    <row r="589" spans="2:10" x14ac:dyDescent="0.2">
      <c r="B589" s="8">
        <v>586</v>
      </c>
      <c r="C589" s="14">
        <v>0</v>
      </c>
      <c r="D589" s="14">
        <v>0.9905031372283134</v>
      </c>
      <c r="E589" s="14">
        <v>2.3456540933813255</v>
      </c>
      <c r="F589" s="14">
        <v>3000</v>
      </c>
      <c r="G589" s="14">
        <v>0.61623337833970893</v>
      </c>
      <c r="H589" s="14">
        <v>0.30013780826720793</v>
      </c>
      <c r="I589" s="14">
        <v>0.75442032807246795</v>
      </c>
      <c r="J589" s="10">
        <v>0.21698697410383586</v>
      </c>
    </row>
    <row r="590" spans="2:10" x14ac:dyDescent="0.2">
      <c r="B590" s="8">
        <v>587</v>
      </c>
      <c r="C590" s="14">
        <v>0</v>
      </c>
      <c r="D590" s="14">
        <v>0.35080774168055867</v>
      </c>
      <c r="E590" s="14">
        <v>-0.38314064644295742</v>
      </c>
      <c r="F590" s="14">
        <v>0</v>
      </c>
      <c r="G590" s="14">
        <v>0.15904221429104445</v>
      </c>
      <c r="H590" s="14">
        <v>0.38913850992393517</v>
      </c>
      <c r="I590" s="14">
        <v>0.22307576691875036</v>
      </c>
      <c r="J590" s="10">
        <v>0.33057437363573089</v>
      </c>
    </row>
    <row r="591" spans="2:10" x14ac:dyDescent="0.2">
      <c r="B591" s="8">
        <v>588</v>
      </c>
      <c r="C591" s="14">
        <v>0</v>
      </c>
      <c r="D591" s="14">
        <v>5.9868521783439682E-2</v>
      </c>
      <c r="E591" s="14">
        <v>-1.5558782613819788</v>
      </c>
      <c r="F591" s="14">
        <v>-2240</v>
      </c>
      <c r="G591" s="14">
        <v>0.66895931884448312</v>
      </c>
      <c r="H591" s="14">
        <v>0.30046386348571796</v>
      </c>
      <c r="I591" s="14">
        <v>0.7529797522597852</v>
      </c>
      <c r="J591" s="10">
        <v>0.31934434632740188</v>
      </c>
    </row>
    <row r="592" spans="2:10" x14ac:dyDescent="0.2">
      <c r="B592" s="8">
        <v>589</v>
      </c>
      <c r="C592" s="14">
        <v>0</v>
      </c>
      <c r="D592" s="14">
        <v>0.86984937562134557</v>
      </c>
      <c r="E592" s="14">
        <v>1.1256793942090768</v>
      </c>
      <c r="F592" s="14">
        <v>3000</v>
      </c>
      <c r="G592" s="14">
        <v>0.14660631414015812</v>
      </c>
      <c r="H592" s="14">
        <v>0.37691932344870821</v>
      </c>
      <c r="I592" s="14">
        <v>0.33700319697940873</v>
      </c>
      <c r="J592" s="10">
        <v>0.18175576845265728</v>
      </c>
    </row>
    <row r="593" spans="2:10" x14ac:dyDescent="0.2">
      <c r="B593" s="8">
        <v>590</v>
      </c>
      <c r="C593" s="14">
        <v>0</v>
      </c>
      <c r="D593" s="14">
        <v>0.25006332003980097</v>
      </c>
      <c r="E593" s="14">
        <v>-0.67429050396151891</v>
      </c>
      <c r="F593" s="14">
        <v>-1120</v>
      </c>
      <c r="G593" s="14">
        <v>1.776603100718499</v>
      </c>
      <c r="H593" s="14">
        <v>0.24970701138286275</v>
      </c>
      <c r="I593" s="14">
        <v>0.96801701396145723</v>
      </c>
      <c r="J593" s="10">
        <v>0.91626751628530567</v>
      </c>
    </row>
    <row r="594" spans="2:10" x14ac:dyDescent="0.2">
      <c r="B594" s="8">
        <v>591</v>
      </c>
      <c r="C594" s="14">
        <v>0</v>
      </c>
      <c r="D594" s="14">
        <v>0.18203402668332402</v>
      </c>
      <c r="E594" s="14">
        <v>-0.90764075729258475</v>
      </c>
      <c r="F594" s="14">
        <v>-1120</v>
      </c>
      <c r="G594" s="14">
        <v>1.2483404243539387</v>
      </c>
      <c r="H594" s="14">
        <v>0.32529263018340548</v>
      </c>
      <c r="I594" s="14">
        <v>0.63889211608976693</v>
      </c>
      <c r="J594" s="10">
        <v>0.91660094280568927</v>
      </c>
    </row>
    <row r="595" spans="2:10" x14ac:dyDescent="0.2">
      <c r="B595" s="8">
        <v>592</v>
      </c>
      <c r="C595" s="14">
        <v>0</v>
      </c>
      <c r="D595" s="14">
        <v>0.46189256010665214</v>
      </c>
      <c r="E595" s="14">
        <v>-9.5666912650042818E-2</v>
      </c>
      <c r="F595" s="14">
        <v>0</v>
      </c>
      <c r="G595" s="14">
        <v>0.69655289742762183</v>
      </c>
      <c r="H595" s="14">
        <v>0.28177985641647413</v>
      </c>
      <c r="I595" s="14">
        <v>0.83389523408091404</v>
      </c>
      <c r="J595" s="10">
        <v>3.4229168917159165E-2</v>
      </c>
    </row>
    <row r="596" spans="2:10" x14ac:dyDescent="0.2">
      <c r="B596" s="8">
        <v>593</v>
      </c>
      <c r="C596" s="14">
        <v>0</v>
      </c>
      <c r="D596" s="14">
        <v>0.84440562145058329</v>
      </c>
      <c r="E596" s="14">
        <v>1.0127308102437711</v>
      </c>
      <c r="F596" s="14">
        <v>3000</v>
      </c>
      <c r="G596" s="14">
        <v>0.76250338186979905</v>
      </c>
      <c r="H596" s="14">
        <v>0.27253088942823439</v>
      </c>
      <c r="I596" s="14">
        <v>0.87300032348046097</v>
      </c>
      <c r="J596" s="10">
        <v>1.9334349557447408E-2</v>
      </c>
    </row>
    <row r="597" spans="2:10" x14ac:dyDescent="0.2">
      <c r="B597" s="8">
        <v>594</v>
      </c>
      <c r="C597" s="14">
        <v>0</v>
      </c>
      <c r="D597" s="14">
        <v>0.60106146386873982</v>
      </c>
      <c r="E597" s="14">
        <v>0.2560955315592463</v>
      </c>
      <c r="F597" s="14">
        <v>1000</v>
      </c>
      <c r="G597" s="14">
        <v>1.6235313570040417</v>
      </c>
      <c r="H597" s="14">
        <v>0.2587410363344177</v>
      </c>
      <c r="I597" s="14">
        <v>0.93057943667777787</v>
      </c>
      <c r="J597" s="10">
        <v>0.8703753610003625</v>
      </c>
    </row>
    <row r="598" spans="2:10" x14ac:dyDescent="0.2">
      <c r="B598" s="8">
        <v>595</v>
      </c>
      <c r="C598" s="14">
        <v>0</v>
      </c>
      <c r="D598" s="14">
        <v>4.7605826774428518E-2</v>
      </c>
      <c r="E598" s="14">
        <v>-1.6685244948556346</v>
      </c>
      <c r="F598" s="14">
        <v>-2240</v>
      </c>
      <c r="G598" s="14">
        <v>1.3421818405270529</v>
      </c>
      <c r="H598" s="14">
        <v>0.242090866226878</v>
      </c>
      <c r="I598" s="14">
        <v>0.99950348655670107</v>
      </c>
      <c r="J598" s="10">
        <v>0.5858110795197129</v>
      </c>
    </row>
    <row r="599" spans="2:10" x14ac:dyDescent="0.2">
      <c r="B599" s="8">
        <v>596</v>
      </c>
      <c r="C599" s="14">
        <v>0</v>
      </c>
      <c r="D599" s="14">
        <v>0.8917012379466096</v>
      </c>
      <c r="E599" s="14">
        <v>1.2356262460555683</v>
      </c>
      <c r="F599" s="14">
        <v>3000</v>
      </c>
      <c r="G599" s="14">
        <v>0.60909751526484224</v>
      </c>
      <c r="H599" s="14">
        <v>0.3978910463877145</v>
      </c>
      <c r="I599" s="14">
        <v>7.2643386001066956E-2</v>
      </c>
      <c r="J599" s="10">
        <v>0.77705884830889238</v>
      </c>
    </row>
    <row r="600" spans="2:10" x14ac:dyDescent="0.2">
      <c r="B600" s="8">
        <v>597</v>
      </c>
      <c r="C600" s="14">
        <v>0</v>
      </c>
      <c r="D600" s="14">
        <v>0.68835667017305113</v>
      </c>
      <c r="E600" s="14">
        <v>0.49119765174895191</v>
      </c>
      <c r="F600" s="14">
        <v>2000</v>
      </c>
      <c r="G600" s="14">
        <v>0.76035556000226845</v>
      </c>
      <c r="H600" s="14">
        <v>0.39489141188406357</v>
      </c>
      <c r="I600" s="14">
        <v>0.14287004789471164</v>
      </c>
      <c r="J600" s="10">
        <v>0.86019980784514904</v>
      </c>
    </row>
    <row r="601" spans="2:10" x14ac:dyDescent="0.2">
      <c r="B601" s="8">
        <v>598</v>
      </c>
      <c r="C601" s="14">
        <v>0</v>
      </c>
      <c r="D601" s="14">
        <v>0.23370318800849058</v>
      </c>
      <c r="E601" s="14">
        <v>-0.72670551213709444</v>
      </c>
      <c r="F601" s="14">
        <v>-1120</v>
      </c>
      <c r="G601" s="14">
        <v>0.68622013375070612</v>
      </c>
      <c r="H601" s="14">
        <v>0.39080206497323572</v>
      </c>
      <c r="I601" s="14">
        <v>0.20305438512147142</v>
      </c>
      <c r="J601" s="10">
        <v>0.80311210327926652</v>
      </c>
    </row>
    <row r="602" spans="2:10" x14ac:dyDescent="0.2">
      <c r="B602" s="8">
        <v>599</v>
      </c>
      <c r="C602" s="14">
        <v>0</v>
      </c>
      <c r="D602" s="14">
        <v>0.32387185600766533</v>
      </c>
      <c r="E602" s="14">
        <v>-0.45689890371260661</v>
      </c>
      <c r="F602" s="14">
        <v>-1120</v>
      </c>
      <c r="G602" s="14">
        <v>0.70782703284500759</v>
      </c>
      <c r="H602" s="14">
        <v>0.33611892700007784</v>
      </c>
      <c r="I602" s="14">
        <v>0.58540874444200131</v>
      </c>
      <c r="J602" s="10">
        <v>0.60425461088505328</v>
      </c>
    </row>
    <row r="603" spans="2:10" x14ac:dyDescent="0.2">
      <c r="B603" s="8">
        <v>600</v>
      </c>
      <c r="C603" s="14">
        <v>0</v>
      </c>
      <c r="D603" s="14">
        <v>0.75499373872531284</v>
      </c>
      <c r="E603" s="14">
        <v>0.69028890683454203</v>
      </c>
      <c r="F603" s="14">
        <v>2000</v>
      </c>
      <c r="G603" s="14">
        <v>0.28835118606280652</v>
      </c>
      <c r="H603" s="14">
        <v>0.38204260403921919</v>
      </c>
      <c r="I603" s="14">
        <v>0.29422649265929429</v>
      </c>
      <c r="J603" s="10">
        <v>0.44920146602634409</v>
      </c>
    </row>
    <row r="604" spans="2:10" x14ac:dyDescent="0.2">
      <c r="B604" s="8">
        <v>601</v>
      </c>
      <c r="C604" s="14">
        <v>0</v>
      </c>
      <c r="D604" s="14">
        <v>0.56933295031512754</v>
      </c>
      <c r="E604" s="14">
        <v>0.1746761624758173</v>
      </c>
      <c r="F604" s="14">
        <v>1000</v>
      </c>
      <c r="G604" s="14">
        <v>1.3109320283206909</v>
      </c>
      <c r="H604" s="14">
        <v>0.24883728949025213</v>
      </c>
      <c r="I604" s="14">
        <v>0.97161465486121112</v>
      </c>
      <c r="J604" s="10">
        <v>0.60572022483950494</v>
      </c>
    </row>
    <row r="605" spans="2:10" x14ac:dyDescent="0.2">
      <c r="B605" s="8">
        <v>602</v>
      </c>
      <c r="C605" s="14">
        <v>0</v>
      </c>
      <c r="D605" s="14">
        <v>0.50004173582421696</v>
      </c>
      <c r="E605" s="14">
        <v>1.0461619723808981E-4</v>
      </c>
      <c r="F605" s="14">
        <v>1000</v>
      </c>
      <c r="G605" s="14">
        <v>0.75190813259398626</v>
      </c>
      <c r="H605" s="14">
        <v>0.33112492442239816</v>
      </c>
      <c r="I605" s="14">
        <v>0.61044414393158819</v>
      </c>
      <c r="J605" s="10">
        <v>0.61584582464576043</v>
      </c>
    </row>
    <row r="606" spans="2:10" x14ac:dyDescent="0.2">
      <c r="B606" s="8">
        <v>603</v>
      </c>
      <c r="C606" s="14">
        <v>0</v>
      </c>
      <c r="D606" s="14">
        <v>0.26480453869551629</v>
      </c>
      <c r="E606" s="14">
        <v>-0.62860287540968818</v>
      </c>
      <c r="F606" s="14">
        <v>-1120</v>
      </c>
      <c r="G606" s="14">
        <v>0.39638909445208087</v>
      </c>
      <c r="H606" s="14">
        <v>0.39075983634981087</v>
      </c>
      <c r="I606" s="14">
        <v>0.20358587275426177</v>
      </c>
      <c r="J606" s="10">
        <v>0.59576999493677629</v>
      </c>
    </row>
    <row r="607" spans="2:10" x14ac:dyDescent="0.2">
      <c r="B607" s="8">
        <v>604</v>
      </c>
      <c r="C607" s="14">
        <v>0</v>
      </c>
      <c r="D607" s="14">
        <v>0.41361937388480613</v>
      </c>
      <c r="E607" s="14">
        <v>-0.21824432913169498</v>
      </c>
      <c r="F607" s="14">
        <v>0</v>
      </c>
      <c r="G607" s="14">
        <v>1.4597550081056072</v>
      </c>
      <c r="H607" s="14">
        <v>0.30251024378830887</v>
      </c>
      <c r="I607" s="14">
        <v>0.74391075421306807</v>
      </c>
      <c r="J607" s="10">
        <v>0.95202510359325687</v>
      </c>
    </row>
    <row r="608" spans="2:10" x14ac:dyDescent="0.2">
      <c r="B608" s="8">
        <v>605</v>
      </c>
      <c r="C608" s="14">
        <v>0</v>
      </c>
      <c r="D608" s="14">
        <v>0.74261730641248513</v>
      </c>
      <c r="E608" s="14">
        <v>0.65143552103445457</v>
      </c>
      <c r="F608" s="14">
        <v>2000</v>
      </c>
      <c r="G608" s="14">
        <v>0.36623409853232114</v>
      </c>
      <c r="H608" s="14">
        <v>0.38903285910078417</v>
      </c>
      <c r="I608" s="14">
        <v>0.22428970119184335</v>
      </c>
      <c r="J608" s="10">
        <v>0.56207493136733533</v>
      </c>
    </row>
    <row r="609" spans="2:10" x14ac:dyDescent="0.2">
      <c r="B609" s="8">
        <v>606</v>
      </c>
      <c r="C609" s="14">
        <v>0</v>
      </c>
      <c r="D609" s="14">
        <v>0.38745601237167421</v>
      </c>
      <c r="E609" s="14">
        <v>-0.28595573509694633</v>
      </c>
      <c r="F609" s="14">
        <v>0</v>
      </c>
      <c r="G609" s="14">
        <v>0.71905089873616546</v>
      </c>
      <c r="H609" s="14">
        <v>0.28791044124090587</v>
      </c>
      <c r="I609" s="14">
        <v>0.80767231216080126</v>
      </c>
      <c r="J609" s="10">
        <v>0.25829505396927477</v>
      </c>
    </row>
    <row r="610" spans="2:10" x14ac:dyDescent="0.2">
      <c r="B610" s="8">
        <v>607</v>
      </c>
      <c r="C610" s="14">
        <v>0</v>
      </c>
      <c r="D610" s="14">
        <v>0.69833908053037663</v>
      </c>
      <c r="E610" s="14">
        <v>0.51962949136146264</v>
      </c>
      <c r="F610" s="14">
        <v>2000</v>
      </c>
      <c r="G610" s="14">
        <v>1.3410302788432031</v>
      </c>
      <c r="H610" s="14">
        <v>0.28107873117192939</v>
      </c>
      <c r="I610" s="14">
        <v>0.83687745050381745</v>
      </c>
      <c r="J610" s="10">
        <v>0.80041639893335126</v>
      </c>
    </row>
    <row r="611" spans="2:10" x14ac:dyDescent="0.2">
      <c r="B611" s="8">
        <v>608</v>
      </c>
      <c r="C611" s="14">
        <v>0</v>
      </c>
      <c r="D611" s="14">
        <v>0.44517577949221049</v>
      </c>
      <c r="E611" s="14">
        <v>-0.1378593735266905</v>
      </c>
      <c r="F611" s="14">
        <v>0</v>
      </c>
      <c r="G611" s="14">
        <v>0.88865677671303811</v>
      </c>
      <c r="H611" s="14">
        <v>0.29321347896117944</v>
      </c>
      <c r="I611" s="14">
        <v>0.78474939301831159</v>
      </c>
      <c r="J611" s="10">
        <v>0.522326685964282</v>
      </c>
    </row>
    <row r="612" spans="2:10" x14ac:dyDescent="0.2">
      <c r="B612" s="8">
        <v>609</v>
      </c>
      <c r="C612" s="14">
        <v>0</v>
      </c>
      <c r="D612" s="14">
        <v>0.18073670504649017</v>
      </c>
      <c r="E612" s="14">
        <v>-0.912561120871348</v>
      </c>
      <c r="F612" s="14">
        <v>-1120</v>
      </c>
      <c r="G612" s="14">
        <v>0.57109729167591894</v>
      </c>
      <c r="H612" s="14">
        <v>0.32419536201509735</v>
      </c>
      <c r="I612" s="14">
        <v>0.64415905258811967</v>
      </c>
      <c r="J612" s="10">
        <v>0.39516630251666823</v>
      </c>
    </row>
    <row r="613" spans="2:10" x14ac:dyDescent="0.2">
      <c r="B613" s="8">
        <v>610</v>
      </c>
      <c r="C613" s="14">
        <v>0</v>
      </c>
      <c r="D613" s="14">
        <v>0.70115292174795318</v>
      </c>
      <c r="E613" s="14">
        <v>0.52771932758922746</v>
      </c>
      <c r="F613" s="14">
        <v>2000</v>
      </c>
      <c r="G613" s="14">
        <v>0.65008497432462475</v>
      </c>
      <c r="H613" s="14">
        <v>0.37673171378910969</v>
      </c>
      <c r="I613" s="14">
        <v>0.33847731437463191</v>
      </c>
      <c r="J613" s="10">
        <v>0.73179100976874634</v>
      </c>
    </row>
    <row r="614" spans="2:10" x14ac:dyDescent="0.2">
      <c r="B614" s="8">
        <v>611</v>
      </c>
      <c r="C614" s="14">
        <v>0</v>
      </c>
      <c r="D614" s="14">
        <v>0.80255549415133687</v>
      </c>
      <c r="E614" s="14">
        <v>0.85078461104185832</v>
      </c>
      <c r="F614" s="14">
        <v>2000</v>
      </c>
      <c r="G614" s="14">
        <v>1.3390428032511454</v>
      </c>
      <c r="H614" s="14">
        <v>0.3145009735063713</v>
      </c>
      <c r="I614" s="14">
        <v>0.68968046837937114</v>
      </c>
      <c r="J614" s="10">
        <v>0.92918440300467631</v>
      </c>
    </row>
    <row r="615" spans="2:10" x14ac:dyDescent="0.2">
      <c r="B615" s="8">
        <v>612</v>
      </c>
      <c r="C615" s="14">
        <v>0</v>
      </c>
      <c r="D615" s="14">
        <v>0.28107548681137873</v>
      </c>
      <c r="E615" s="14">
        <v>-0.57964954645967703</v>
      </c>
      <c r="F615" s="14">
        <v>-1120</v>
      </c>
      <c r="G615" s="14">
        <v>1.6313281776550177</v>
      </c>
      <c r="H615" s="14">
        <v>0.25863156461386794</v>
      </c>
      <c r="I615" s="14">
        <v>0.93103407809093319</v>
      </c>
      <c r="J615" s="10">
        <v>0.87435903557313566</v>
      </c>
    </row>
    <row r="616" spans="2:10" x14ac:dyDescent="0.2">
      <c r="B616" s="8">
        <v>613</v>
      </c>
      <c r="C616" s="14">
        <v>0</v>
      </c>
      <c r="D616" s="14">
        <v>0.93284396428281624</v>
      </c>
      <c r="E616" s="14">
        <v>1.4973120863535316</v>
      </c>
      <c r="F616" s="14">
        <v>3000</v>
      </c>
      <c r="G616" s="14">
        <v>0.89291302338234713</v>
      </c>
      <c r="H616" s="14">
        <v>0.39831220036765547</v>
      </c>
      <c r="I616" s="14">
        <v>5.6224993689090473E-2</v>
      </c>
      <c r="J616" s="10">
        <v>0.94326654423180345</v>
      </c>
    </row>
    <row r="617" spans="2:10" x14ac:dyDescent="0.2">
      <c r="B617" s="8">
        <v>614</v>
      </c>
      <c r="C617" s="14">
        <v>0</v>
      </c>
      <c r="D617" s="14">
        <v>0.23165069740808136</v>
      </c>
      <c r="E617" s="14">
        <v>-0.73342149207620522</v>
      </c>
      <c r="F617" s="14">
        <v>-1120</v>
      </c>
      <c r="G617" s="14">
        <v>1.4366925553552576</v>
      </c>
      <c r="H617" s="14">
        <v>0.30190511406727033</v>
      </c>
      <c r="I617" s="14">
        <v>0.74659757513860125</v>
      </c>
      <c r="J617" s="10">
        <v>0.93770177356791762</v>
      </c>
    </row>
    <row r="618" spans="2:10" x14ac:dyDescent="0.2">
      <c r="B618" s="8">
        <v>615</v>
      </c>
      <c r="C618" s="14">
        <v>0</v>
      </c>
      <c r="D618" s="14">
        <v>0.15454260383478488</v>
      </c>
      <c r="E618" s="14">
        <v>-1.0171434192416429</v>
      </c>
      <c r="F618" s="14">
        <v>-2240</v>
      </c>
      <c r="G618" s="14">
        <v>0.46060279734849585</v>
      </c>
      <c r="H618" s="14">
        <v>0.38072613269634276</v>
      </c>
      <c r="I618" s="14">
        <v>0.30573335094644377</v>
      </c>
      <c r="J618" s="10">
        <v>0.60591246518581754</v>
      </c>
    </row>
    <row r="619" spans="2:10" x14ac:dyDescent="0.2">
      <c r="B619" s="8">
        <v>616</v>
      </c>
      <c r="C619" s="14">
        <v>0</v>
      </c>
      <c r="D619" s="14">
        <v>0.49765074811766424</v>
      </c>
      <c r="E619" s="14">
        <v>-5.8887352264599298E-3</v>
      </c>
      <c r="F619" s="14">
        <v>0</v>
      </c>
      <c r="G619" s="14">
        <v>1.4633942963162168</v>
      </c>
      <c r="H619" s="14">
        <v>0.29023932476089098</v>
      </c>
      <c r="I619" s="14">
        <v>0.79763513631077254</v>
      </c>
      <c r="J619" s="10">
        <v>0.90949023394356032</v>
      </c>
    </row>
    <row r="620" spans="2:10" x14ac:dyDescent="0.2">
      <c r="B620" s="8">
        <v>617</v>
      </c>
      <c r="C620" s="14">
        <v>0</v>
      </c>
      <c r="D620" s="14">
        <v>5.7106194811456928E-2</v>
      </c>
      <c r="E620" s="14">
        <v>-1.579539387181339</v>
      </c>
      <c r="F620" s="14">
        <v>-2240</v>
      </c>
      <c r="G620" s="14">
        <v>0.61137861494592527</v>
      </c>
      <c r="H620" s="14">
        <v>0.29818691609529452</v>
      </c>
      <c r="I620" s="14">
        <v>0.76301536115958135</v>
      </c>
      <c r="J620" s="10">
        <v>0.17083961361592617</v>
      </c>
    </row>
    <row r="621" spans="2:10" x14ac:dyDescent="0.2">
      <c r="B621" s="8">
        <v>618</v>
      </c>
      <c r="C621" s="14">
        <v>0</v>
      </c>
      <c r="D621" s="14">
        <v>0.35390773269064152</v>
      </c>
      <c r="E621" s="14">
        <v>-0.37479159533676443</v>
      </c>
      <c r="F621" s="14">
        <v>0</v>
      </c>
      <c r="G621" s="14">
        <v>0.30127623008706311</v>
      </c>
      <c r="H621" s="14">
        <v>0.3987956616531102</v>
      </c>
      <c r="I621" s="14">
        <v>2.711406467813722E-2</v>
      </c>
      <c r="J621" s="10">
        <v>0.54821625074754299</v>
      </c>
    </row>
    <row r="622" spans="2:10" x14ac:dyDescent="0.2">
      <c r="B622" s="8">
        <v>619</v>
      </c>
      <c r="C622" s="14">
        <v>0</v>
      </c>
      <c r="D622" s="14">
        <v>0.42517923373970168</v>
      </c>
      <c r="E622" s="14">
        <v>-0.18866106712107517</v>
      </c>
      <c r="F622" s="14">
        <v>0</v>
      </c>
      <c r="G622" s="14">
        <v>0.52858888473510168</v>
      </c>
      <c r="H622" s="14">
        <v>0.37251765650533086</v>
      </c>
      <c r="I622" s="14">
        <v>0.37022239010325747</v>
      </c>
      <c r="J622" s="10">
        <v>0.62571899971259715</v>
      </c>
    </row>
    <row r="623" spans="2:10" x14ac:dyDescent="0.2">
      <c r="B623" s="8">
        <v>620</v>
      </c>
      <c r="C623" s="14">
        <v>0</v>
      </c>
      <c r="D623" s="14">
        <v>0.97080694812853208</v>
      </c>
      <c r="E623" s="14">
        <v>1.8927877315707542</v>
      </c>
      <c r="F623" s="14">
        <v>3000</v>
      </c>
      <c r="G623" s="14">
        <v>0.48743967952412431</v>
      </c>
      <c r="H623" s="14">
        <v>0.37143508711919282</v>
      </c>
      <c r="I623" s="14">
        <v>0.37800166331138541</v>
      </c>
      <c r="J623" s="10">
        <v>0.58698758254153072</v>
      </c>
    </row>
    <row r="624" spans="2:10" x14ac:dyDescent="0.2">
      <c r="B624" s="8">
        <v>621</v>
      </c>
      <c r="C624" s="14">
        <v>0</v>
      </c>
      <c r="D624" s="14">
        <v>0.54132309464799389</v>
      </c>
      <c r="E624" s="14">
        <v>0.1037675601517192</v>
      </c>
      <c r="F624" s="14">
        <v>1000</v>
      </c>
      <c r="G624" s="14">
        <v>0.44009653098030171</v>
      </c>
      <c r="H624" s="14">
        <v>0.39795708473016272</v>
      </c>
      <c r="I624" s="14">
        <v>7.032174084816209E-2</v>
      </c>
      <c r="J624" s="10">
        <v>0.65966005165114072</v>
      </c>
    </row>
    <row r="625" spans="2:10" x14ac:dyDescent="0.2">
      <c r="B625" s="8">
        <v>622</v>
      </c>
      <c r="C625" s="14">
        <v>0</v>
      </c>
      <c r="D625" s="14">
        <v>0.97011077332781193</v>
      </c>
      <c r="E625" s="14">
        <v>1.8824241215839346</v>
      </c>
      <c r="F625" s="14">
        <v>3000</v>
      </c>
      <c r="G625" s="14">
        <v>1.338562628744179</v>
      </c>
      <c r="H625" s="14">
        <v>0.29124996334464021</v>
      </c>
      <c r="I625" s="14">
        <v>0.79326523528120729</v>
      </c>
      <c r="J625" s="10">
        <v>0.84219528331523541</v>
      </c>
    </row>
    <row r="626" spans="2:10" x14ac:dyDescent="0.2">
      <c r="B626" s="8">
        <v>623</v>
      </c>
      <c r="C626" s="14">
        <v>0</v>
      </c>
      <c r="D626" s="14">
        <v>0.94154494229776087</v>
      </c>
      <c r="E626" s="14">
        <v>1.5678758218307407</v>
      </c>
      <c r="F626" s="14">
        <v>3000</v>
      </c>
      <c r="G626" s="14">
        <v>0.67097905817634229</v>
      </c>
      <c r="H626" s="14">
        <v>0.28823394196965713</v>
      </c>
      <c r="I626" s="14">
        <v>0.80628071646498545</v>
      </c>
      <c r="J626" s="10">
        <v>0.1445353397375603</v>
      </c>
    </row>
    <row r="627" spans="2:10" x14ac:dyDescent="0.2">
      <c r="B627" s="8">
        <v>624</v>
      </c>
      <c r="C627" s="14">
        <v>0</v>
      </c>
      <c r="D627" s="14">
        <v>0.363512772537541</v>
      </c>
      <c r="E627" s="14">
        <v>-0.34908493643527982</v>
      </c>
      <c r="F627" s="14">
        <v>0</v>
      </c>
      <c r="G627" s="14">
        <v>0.8541429728716331</v>
      </c>
      <c r="H627" s="14">
        <v>0.38975423254744068</v>
      </c>
      <c r="I627" s="14">
        <v>0.21587208365829294</v>
      </c>
      <c r="J627" s="10">
        <v>0.89863352728943968</v>
      </c>
    </row>
    <row r="628" spans="2:10" x14ac:dyDescent="0.2">
      <c r="B628" s="8">
        <v>625</v>
      </c>
      <c r="C628" s="14">
        <v>0</v>
      </c>
      <c r="D628" s="14">
        <v>0.99489329312690222</v>
      </c>
      <c r="E628" s="14">
        <v>2.568518917035552</v>
      </c>
      <c r="F628" s="14">
        <v>3000</v>
      </c>
      <c r="G628" s="14">
        <v>0.84603062036384125</v>
      </c>
      <c r="H628" s="14">
        <v>0.34829907949784078</v>
      </c>
      <c r="I628" s="14">
        <v>0.52106662002441784</v>
      </c>
      <c r="J628" s="10">
        <v>0.7579711062172293</v>
      </c>
    </row>
    <row r="629" spans="2:10" x14ac:dyDescent="0.2">
      <c r="B629" s="8">
        <v>626</v>
      </c>
      <c r="C629" s="14">
        <v>0</v>
      </c>
      <c r="D629" s="14">
        <v>0.31171465190672998</v>
      </c>
      <c r="E629" s="14">
        <v>-0.4909959616158488</v>
      </c>
      <c r="F629" s="14">
        <v>-1120</v>
      </c>
      <c r="G629" s="14">
        <v>0.86652411484646175</v>
      </c>
      <c r="H629" s="14">
        <v>0.33545244454526946</v>
      </c>
      <c r="I629" s="14">
        <v>0.58878951151333259</v>
      </c>
      <c r="J629" s="10">
        <v>0.72100695279473759</v>
      </c>
    </row>
    <row r="630" spans="2:10" x14ac:dyDescent="0.2">
      <c r="B630" s="8">
        <v>627</v>
      </c>
      <c r="C630" s="14">
        <v>0</v>
      </c>
      <c r="D630" s="14">
        <v>0.17960102654974955</v>
      </c>
      <c r="E630" s="14">
        <v>-0.91688662549424182</v>
      </c>
      <c r="F630" s="14">
        <v>-1120</v>
      </c>
      <c r="G630" s="14">
        <v>1.2904073550947179</v>
      </c>
      <c r="H630" s="14">
        <v>0.2850510376328183</v>
      </c>
      <c r="I630" s="14">
        <v>0.81993719531220255</v>
      </c>
      <c r="J630" s="10">
        <v>0.78619994329577314</v>
      </c>
    </row>
    <row r="631" spans="2:10" x14ac:dyDescent="0.2">
      <c r="B631" s="8">
        <v>628</v>
      </c>
      <c r="C631" s="14">
        <v>0</v>
      </c>
      <c r="D631" s="14">
        <v>0.18376492787327847</v>
      </c>
      <c r="E631" s="14">
        <v>-0.9011099638371779</v>
      </c>
      <c r="F631" s="14">
        <v>-1120</v>
      </c>
      <c r="G631" s="14">
        <v>1.6373200941934969</v>
      </c>
      <c r="H631" s="14">
        <v>0.27680608943992585</v>
      </c>
      <c r="I631" s="14">
        <v>0.85498482191701641</v>
      </c>
      <c r="J631" s="10">
        <v>0.9520089539941442</v>
      </c>
    </row>
    <row r="632" spans="2:10" x14ac:dyDescent="0.2">
      <c r="B632" s="8">
        <v>629</v>
      </c>
      <c r="C632" s="14">
        <v>0</v>
      </c>
      <c r="D632" s="14">
        <v>0.44044033714590608</v>
      </c>
      <c r="E632" s="14">
        <v>-0.14985289754977688</v>
      </c>
      <c r="F632" s="14">
        <v>0</v>
      </c>
      <c r="G632" s="14">
        <v>0.62687993910061213</v>
      </c>
      <c r="H632" s="14">
        <v>0.31192818384851134</v>
      </c>
      <c r="I632" s="14">
        <v>0.70148950731451132</v>
      </c>
      <c r="J632" s="10">
        <v>0.36714085883793462</v>
      </c>
    </row>
    <row r="633" spans="2:10" x14ac:dyDescent="0.2">
      <c r="B633" s="8">
        <v>630</v>
      </c>
      <c r="C633" s="14">
        <v>0</v>
      </c>
      <c r="D633" s="14">
        <v>4.0423024231764963E-2</v>
      </c>
      <c r="E633" s="14">
        <v>-1.7457980585100417</v>
      </c>
      <c r="F633" s="14">
        <v>-2240</v>
      </c>
      <c r="G633" s="14">
        <v>0.48354310665192768</v>
      </c>
      <c r="H633" s="14">
        <v>0.31442477424492921</v>
      </c>
      <c r="I633" s="14">
        <v>0.69003172367347021</v>
      </c>
      <c r="J633" s="10">
        <v>8.6019340709792141E-2</v>
      </c>
    </row>
    <row r="634" spans="2:10" x14ac:dyDescent="0.2">
      <c r="B634" s="8">
        <v>631</v>
      </c>
      <c r="C634" s="14">
        <v>0</v>
      </c>
      <c r="D634" s="14">
        <v>0.44525718826114069</v>
      </c>
      <c r="E634" s="14">
        <v>-0.13765336657025873</v>
      </c>
      <c r="F634" s="14">
        <v>0</v>
      </c>
      <c r="G634" s="14">
        <v>0.96430534777957733</v>
      </c>
      <c r="H634" s="14">
        <v>0.36961646716684643</v>
      </c>
      <c r="I634" s="14">
        <v>0.39077065647149956</v>
      </c>
      <c r="J634" s="10">
        <v>0.9008904716004108</v>
      </c>
    </row>
    <row r="635" spans="2:10" x14ac:dyDescent="0.2">
      <c r="B635" s="8">
        <v>632</v>
      </c>
      <c r="C635" s="14">
        <v>0</v>
      </c>
      <c r="D635" s="14">
        <v>8.601143261697676E-3</v>
      </c>
      <c r="E635" s="14">
        <v>-2.3823553976979048</v>
      </c>
      <c r="F635" s="14">
        <v>-2240</v>
      </c>
      <c r="G635" s="14">
        <v>1.5625500730820625</v>
      </c>
      <c r="H635" s="14">
        <v>0.25360155784163896</v>
      </c>
      <c r="I635" s="14">
        <v>0.95189535173210094</v>
      </c>
      <c r="J635" s="10">
        <v>0.81021312778359889</v>
      </c>
    </row>
    <row r="636" spans="2:10" x14ac:dyDescent="0.2">
      <c r="B636" s="8">
        <v>633</v>
      </c>
      <c r="C636" s="14">
        <v>0</v>
      </c>
      <c r="D636" s="14">
        <v>0.31012223838368536</v>
      </c>
      <c r="E636" s="14">
        <v>-0.49550389005988116</v>
      </c>
      <c r="F636" s="14">
        <v>-1120</v>
      </c>
      <c r="G636" s="14">
        <v>1.0616068745345266</v>
      </c>
      <c r="H636" s="14">
        <v>0.32637522313763861</v>
      </c>
      <c r="I636" s="14">
        <v>0.63367031660567519</v>
      </c>
      <c r="J636" s="10">
        <v>0.81244618553316506</v>
      </c>
    </row>
    <row r="637" spans="2:10" x14ac:dyDescent="0.2">
      <c r="B637" s="8">
        <v>634</v>
      </c>
      <c r="C637" s="14">
        <v>0</v>
      </c>
      <c r="D637" s="14">
        <v>0.46882703572922713</v>
      </c>
      <c r="E637" s="14">
        <v>-7.8218719714230736E-2</v>
      </c>
      <c r="F637" s="14">
        <v>0</v>
      </c>
      <c r="G637" s="14">
        <v>1.0049361498451495</v>
      </c>
      <c r="H637" s="14">
        <v>0.36387508372896277</v>
      </c>
      <c r="I637" s="14">
        <v>0.42896646397605842</v>
      </c>
      <c r="J637" s="10">
        <v>0.90604852112291778</v>
      </c>
    </row>
    <row r="638" spans="2:10" x14ac:dyDescent="0.2">
      <c r="B638" s="8">
        <v>635</v>
      </c>
      <c r="C638" s="14">
        <v>0</v>
      </c>
      <c r="D638" s="14">
        <v>0.28084659985306049</v>
      </c>
      <c r="E638" s="14">
        <v>-0.58032836944297062</v>
      </c>
      <c r="F638" s="14">
        <v>-1120</v>
      </c>
      <c r="G638" s="14">
        <v>2.9769143174844536E-2</v>
      </c>
      <c r="H638" s="14">
        <v>0.39462479242775672</v>
      </c>
      <c r="I638" s="14">
        <v>0.14752169262968082</v>
      </c>
      <c r="J638" s="10">
        <v>8.9479010826665442E-2</v>
      </c>
    </row>
    <row r="639" spans="2:10" x14ac:dyDescent="0.2">
      <c r="B639" s="8">
        <v>636</v>
      </c>
      <c r="C639" s="14">
        <v>0</v>
      </c>
      <c r="D639" s="14">
        <v>0.5423119953099228</v>
      </c>
      <c r="E639" s="14">
        <v>0.10626007291793627</v>
      </c>
      <c r="F639" s="14">
        <v>1000</v>
      </c>
      <c r="G639" s="14">
        <v>0.34056381081998421</v>
      </c>
      <c r="H639" s="14">
        <v>0.35915940224639398</v>
      </c>
      <c r="I639" s="14">
        <v>0.45836762197239678</v>
      </c>
      <c r="J639" s="10">
        <v>0.36119653091821657</v>
      </c>
    </row>
    <row r="640" spans="2:10" x14ac:dyDescent="0.2">
      <c r="B640" s="8">
        <v>637</v>
      </c>
      <c r="C640" s="14">
        <v>0</v>
      </c>
      <c r="D640" s="14">
        <v>4.9354286654551646E-2</v>
      </c>
      <c r="E640" s="14">
        <v>-1.6511469457474095</v>
      </c>
      <c r="F640" s="14">
        <v>-2240</v>
      </c>
      <c r="G640" s="14">
        <v>1.2598299229947123</v>
      </c>
      <c r="H640" s="14">
        <v>0.2752987885365728</v>
      </c>
      <c r="I640" s="14">
        <v>0.86134747246343057</v>
      </c>
      <c r="J640" s="10">
        <v>0.71965995767137969</v>
      </c>
    </row>
    <row r="641" spans="2:10" x14ac:dyDescent="0.2">
      <c r="B641" s="8">
        <v>638</v>
      </c>
      <c r="C641" s="14">
        <v>0</v>
      </c>
      <c r="D641" s="14">
        <v>0.59810453844168432</v>
      </c>
      <c r="E641" s="14">
        <v>0.24844396159135446</v>
      </c>
      <c r="F641" s="14">
        <v>1000</v>
      </c>
      <c r="G641" s="14">
        <v>0.14870904615808761</v>
      </c>
      <c r="H641" s="14">
        <v>0.37532798404327122</v>
      </c>
      <c r="I641" s="14">
        <v>0.34933215698661851</v>
      </c>
      <c r="J641" s="10">
        <v>0.16332816735996314</v>
      </c>
    </row>
    <row r="642" spans="2:10" x14ac:dyDescent="0.2">
      <c r="B642" s="8">
        <v>639</v>
      </c>
      <c r="C642" s="14">
        <v>0</v>
      </c>
      <c r="D642" s="14">
        <v>9.6116555200943976E-2</v>
      </c>
      <c r="E642" s="14">
        <v>-1.30400138425532</v>
      </c>
      <c r="F642" s="14">
        <v>-2240</v>
      </c>
      <c r="G642" s="14">
        <v>1.2405699165814075</v>
      </c>
      <c r="H642" s="14">
        <v>0.26244144981337741</v>
      </c>
      <c r="I642" s="14">
        <v>0.91519258842579676</v>
      </c>
      <c r="J642" s="10">
        <v>0.63481685758326989</v>
      </c>
    </row>
    <row r="643" spans="2:10" x14ac:dyDescent="0.2">
      <c r="B643" s="8">
        <v>640</v>
      </c>
      <c r="C643" s="14">
        <v>0</v>
      </c>
      <c r="D643" s="14">
        <v>8.66732208927503E-2</v>
      </c>
      <c r="E643" s="14">
        <v>-1.3615294230934178</v>
      </c>
      <c r="F643" s="14">
        <v>-2240</v>
      </c>
      <c r="G643" s="14">
        <v>0.53653629030197403</v>
      </c>
      <c r="H643" s="14">
        <v>0.3426040141472429</v>
      </c>
      <c r="I643" s="14">
        <v>0.5517996796648017</v>
      </c>
      <c r="J643" s="10">
        <v>0.48171921678898821</v>
      </c>
    </row>
    <row r="644" spans="2:10" x14ac:dyDescent="0.2">
      <c r="B644" s="8">
        <v>641</v>
      </c>
      <c r="C644" s="14">
        <v>0</v>
      </c>
      <c r="D644" s="14">
        <v>0.36590560007184075</v>
      </c>
      <c r="E644" s="14">
        <v>-0.34271722880319833</v>
      </c>
      <c r="F644" s="14">
        <v>0</v>
      </c>
      <c r="G644" s="14">
        <v>0.2818053159379858</v>
      </c>
      <c r="H644" s="14">
        <v>0.38647168715618746</v>
      </c>
      <c r="I644" s="14">
        <v>0.25202434358746945</v>
      </c>
      <c r="J644" s="10">
        <v>0.46721413310953142</v>
      </c>
    </row>
    <row r="645" spans="2:10" x14ac:dyDescent="0.2">
      <c r="B645" s="8">
        <v>642</v>
      </c>
      <c r="C645" s="14">
        <v>0</v>
      </c>
      <c r="D645" s="14">
        <v>0.72994475729295272</v>
      </c>
      <c r="E645" s="14">
        <v>0.61264592424533615</v>
      </c>
      <c r="F645" s="14">
        <v>2000</v>
      </c>
      <c r="G645" s="14">
        <v>0.52671028260054897</v>
      </c>
      <c r="H645" s="14">
        <v>0.39892705231017972</v>
      </c>
      <c r="I645" s="14">
        <v>8.7374930776364605E-3</v>
      </c>
      <c r="J645" s="10">
        <v>0.72569548628558189</v>
      </c>
    </row>
    <row r="646" spans="2:10" x14ac:dyDescent="0.2">
      <c r="B646" s="8">
        <v>643</v>
      </c>
      <c r="C646" s="14">
        <v>0</v>
      </c>
      <c r="D646" s="14">
        <v>0.94656871559404243</v>
      </c>
      <c r="E646" s="14">
        <v>1.6124568207200947</v>
      </c>
      <c r="F646" s="14">
        <v>3000</v>
      </c>
      <c r="G646" s="14">
        <v>0.72925808784084079</v>
      </c>
      <c r="H646" s="14">
        <v>0.28624813635718166</v>
      </c>
      <c r="I646" s="14">
        <v>0.8148100410191389</v>
      </c>
      <c r="J646" s="10">
        <v>0.25562215259094823</v>
      </c>
    </row>
    <row r="647" spans="2:10" x14ac:dyDescent="0.2">
      <c r="B647" s="8">
        <v>644</v>
      </c>
      <c r="C647" s="14">
        <v>0</v>
      </c>
      <c r="D647" s="14">
        <v>0.20721492343918185</v>
      </c>
      <c r="E647" s="14">
        <v>-0.81612290140623911</v>
      </c>
      <c r="F647" s="14">
        <v>-1120</v>
      </c>
      <c r="G647" s="14">
        <v>0.44279375466818255</v>
      </c>
      <c r="H647" s="14">
        <v>0.32020370984123608</v>
      </c>
      <c r="I647" s="14">
        <v>0.66311290029581305</v>
      </c>
      <c r="J647" s="10">
        <v>5.545300829943875E-2</v>
      </c>
    </row>
    <row r="648" spans="2:10" x14ac:dyDescent="0.2">
      <c r="B648" s="8">
        <v>645</v>
      </c>
      <c r="C648" s="14">
        <v>0</v>
      </c>
      <c r="D648" s="14">
        <v>2.7140535659687843E-2</v>
      </c>
      <c r="E648" s="14">
        <v>-1.9245868061607092</v>
      </c>
      <c r="F648" s="14">
        <v>-2240</v>
      </c>
      <c r="G648" s="14">
        <v>0.3139693767930466</v>
      </c>
      <c r="H648" s="14">
        <v>0.34359936395613033</v>
      </c>
      <c r="I648" s="14">
        <v>0.54651698379149516</v>
      </c>
      <c r="J648" s="10">
        <v>0.12364692968486199</v>
      </c>
    </row>
    <row r="649" spans="2:10" x14ac:dyDescent="0.2">
      <c r="B649" s="8">
        <v>646</v>
      </c>
      <c r="C649" s="14">
        <v>0</v>
      </c>
      <c r="D649" s="14">
        <v>0.84906421478328487</v>
      </c>
      <c r="E649" s="14">
        <v>1.0324281926893157</v>
      </c>
      <c r="F649" s="14">
        <v>3000</v>
      </c>
      <c r="G649" s="14">
        <v>0.21954101733825054</v>
      </c>
      <c r="H649" s="14">
        <v>0.35923747227462666</v>
      </c>
      <c r="I649" s="14">
        <v>0.45789320439002162</v>
      </c>
      <c r="J649" s="10">
        <v>9.9372182786172339E-2</v>
      </c>
    </row>
    <row r="650" spans="2:10" x14ac:dyDescent="0.2">
      <c r="B650" s="8">
        <v>647</v>
      </c>
      <c r="C650" s="14">
        <v>0</v>
      </c>
      <c r="D650" s="14">
        <v>0.36046686622335894</v>
      </c>
      <c r="E650" s="14">
        <v>-0.35721115919481322</v>
      </c>
      <c r="F650" s="14">
        <v>0</v>
      </c>
      <c r="G650" s="14">
        <v>0.26997951722045099</v>
      </c>
      <c r="H650" s="14">
        <v>0.36971146393487142</v>
      </c>
      <c r="I650" s="14">
        <v>0.39011247497522855</v>
      </c>
      <c r="J650" s="10">
        <v>0.34320806238949675</v>
      </c>
    </row>
    <row r="651" spans="2:10" x14ac:dyDescent="0.2">
      <c r="B651" s="8">
        <v>648</v>
      </c>
      <c r="C651" s="14">
        <v>0</v>
      </c>
      <c r="D651" s="14">
        <v>0.35747955453464741</v>
      </c>
      <c r="E651" s="14">
        <v>-0.3652040315864728</v>
      </c>
      <c r="F651" s="14">
        <v>0</v>
      </c>
      <c r="G651" s="14">
        <v>0.83675951427601558</v>
      </c>
      <c r="H651" s="14">
        <v>0.37704079332487661</v>
      </c>
      <c r="I651" s="14">
        <v>0.33604570843095227</v>
      </c>
      <c r="J651" s="10">
        <v>0.85078363649117927</v>
      </c>
    </row>
    <row r="652" spans="2:10" x14ac:dyDescent="0.2">
      <c r="B652" s="8">
        <v>649</v>
      </c>
      <c r="C652" s="14">
        <v>0</v>
      </c>
      <c r="D652" s="14">
        <v>0.63623334427188771</v>
      </c>
      <c r="E652" s="14">
        <v>0.34840864439604374</v>
      </c>
      <c r="F652" s="14">
        <v>1000</v>
      </c>
      <c r="G652" s="14">
        <v>0.12008883998968486</v>
      </c>
      <c r="H652" s="14">
        <v>0.38267352378578373</v>
      </c>
      <c r="I652" s="14">
        <v>0.28856381764102906</v>
      </c>
      <c r="J652" s="10">
        <v>0.19188476525800524</v>
      </c>
    </row>
    <row r="653" spans="2:10" x14ac:dyDescent="0.2">
      <c r="B653" s="8">
        <v>650</v>
      </c>
      <c r="C653" s="14">
        <v>0</v>
      </c>
      <c r="D653" s="14">
        <v>0.6772331372728726</v>
      </c>
      <c r="E653" s="14">
        <v>0.45997561252587327</v>
      </c>
      <c r="F653" s="14">
        <v>2000</v>
      </c>
      <c r="G653" s="14">
        <v>0.80756423507890518</v>
      </c>
      <c r="H653" s="14">
        <v>0.38756653973263833</v>
      </c>
      <c r="I653" s="14">
        <v>0.24053771548929517</v>
      </c>
      <c r="J653" s="10">
        <v>0.86585555522043978</v>
      </c>
    </row>
    <row r="654" spans="2:10" x14ac:dyDescent="0.2">
      <c r="B654" s="8">
        <v>651</v>
      </c>
      <c r="C654" s="14">
        <v>0</v>
      </c>
      <c r="D654" s="14">
        <v>0.33714960321651288</v>
      </c>
      <c r="E654" s="14">
        <v>-0.42025496341638496</v>
      </c>
      <c r="F654" s="14">
        <v>0</v>
      </c>
      <c r="G654" s="14">
        <v>1.0665467417728913</v>
      </c>
      <c r="H654" s="14">
        <v>0.32204718390250836</v>
      </c>
      <c r="I654" s="14">
        <v>0.65439846746362673</v>
      </c>
      <c r="J654" s="10">
        <v>0.79894266850265794</v>
      </c>
    </row>
    <row r="655" spans="2:10" x14ac:dyDescent="0.2">
      <c r="B655" s="8">
        <v>652</v>
      </c>
      <c r="C655" s="14">
        <v>0</v>
      </c>
      <c r="D655" s="14">
        <v>0.2101487609139405</v>
      </c>
      <c r="E655" s="14">
        <v>-0.80590518419169022</v>
      </c>
      <c r="F655" s="14">
        <v>-1120</v>
      </c>
      <c r="G655" s="14">
        <v>0.27541902201713192</v>
      </c>
      <c r="H655" s="14">
        <v>0.39225718915663627</v>
      </c>
      <c r="I655" s="14">
        <v>0.18384246699690934</v>
      </c>
      <c r="J655" s="10">
        <v>0.49154955939927586</v>
      </c>
    </row>
    <row r="656" spans="2:10" x14ac:dyDescent="0.2">
      <c r="B656" s="8">
        <v>653</v>
      </c>
      <c r="C656" s="14">
        <v>0</v>
      </c>
      <c r="D656" s="14">
        <v>0.40798783763683766</v>
      </c>
      <c r="E656" s="14">
        <v>-0.23272407245493484</v>
      </c>
      <c r="F656" s="14">
        <v>0</v>
      </c>
      <c r="G656" s="14">
        <v>1.2958058548028208</v>
      </c>
      <c r="H656" s="14">
        <v>0.24718839941186646</v>
      </c>
      <c r="I656" s="14">
        <v>0.97843338990511064</v>
      </c>
      <c r="J656" s="10">
        <v>0.58178514618509691</v>
      </c>
    </row>
    <row r="657" spans="2:10" x14ac:dyDescent="0.2">
      <c r="B657" s="8">
        <v>654</v>
      </c>
      <c r="C657" s="14">
        <v>0</v>
      </c>
      <c r="D657" s="14">
        <v>0.72679789793994176</v>
      </c>
      <c r="E657" s="14">
        <v>0.6031570693782583</v>
      </c>
      <c r="F657" s="14">
        <v>2000</v>
      </c>
      <c r="G657" s="14">
        <v>0.85939122371906596</v>
      </c>
      <c r="H657" s="14">
        <v>0.39875011331236648</v>
      </c>
      <c r="I657" s="14">
        <v>3.1042149072066951E-2</v>
      </c>
      <c r="J657" s="10">
        <v>0.92651368511212695</v>
      </c>
    </row>
    <row r="658" spans="2:10" x14ac:dyDescent="0.2">
      <c r="B658" s="8">
        <v>655</v>
      </c>
      <c r="C658" s="14">
        <v>0</v>
      </c>
      <c r="D658" s="14">
        <v>0.82560759704821163</v>
      </c>
      <c r="E658" s="14">
        <v>0.93694897370124086</v>
      </c>
      <c r="F658" s="14">
        <v>2000</v>
      </c>
      <c r="G658" s="14">
        <v>0.94447664108046747</v>
      </c>
      <c r="H658" s="14">
        <v>0.39318084125507335</v>
      </c>
      <c r="I658" s="14">
        <v>0.17057012564994867</v>
      </c>
      <c r="J658" s="10">
        <v>0.95675622460281295</v>
      </c>
    </row>
    <row r="659" spans="2:10" x14ac:dyDescent="0.2">
      <c r="B659" s="8">
        <v>656</v>
      </c>
      <c r="C659" s="14">
        <v>0</v>
      </c>
      <c r="D659" s="14">
        <v>0.89159274678285827</v>
      </c>
      <c r="E659" s="14">
        <v>1.2350429860520209</v>
      </c>
      <c r="F659" s="14">
        <v>3000</v>
      </c>
      <c r="G659" s="14">
        <v>0.368357242147343</v>
      </c>
      <c r="H659" s="14">
        <v>0.36709190369868278</v>
      </c>
      <c r="I659" s="14">
        <v>0.40793261765871786</v>
      </c>
      <c r="J659" s="10">
        <v>0.44938649467629682</v>
      </c>
    </row>
    <row r="660" spans="2:10" x14ac:dyDescent="0.2">
      <c r="B660" s="8">
        <v>657</v>
      </c>
      <c r="C660" s="14">
        <v>0</v>
      </c>
      <c r="D660" s="14">
        <v>0.77256020171221351</v>
      </c>
      <c r="E660" s="14">
        <v>0.74730479859192323</v>
      </c>
      <c r="F660" s="14">
        <v>2000</v>
      </c>
      <c r="G660" s="14">
        <v>1.6086742279663526</v>
      </c>
      <c r="H660" s="14">
        <v>0.27040485238497369</v>
      </c>
      <c r="I660" s="14">
        <v>0.88192568457775078</v>
      </c>
      <c r="J660" s="10">
        <v>0.91152691394627416</v>
      </c>
    </row>
    <row r="661" spans="2:10" x14ac:dyDescent="0.2">
      <c r="B661" s="8">
        <v>658</v>
      </c>
      <c r="C661" s="14">
        <v>0</v>
      </c>
      <c r="D661" s="14">
        <v>0.61357667442112074</v>
      </c>
      <c r="E661" s="14">
        <v>0.28865336805603392</v>
      </c>
      <c r="F661" s="14">
        <v>1000</v>
      </c>
      <c r="G661" s="14">
        <v>0.6407175746439755</v>
      </c>
      <c r="H661" s="14">
        <v>0.33611666517902289</v>
      </c>
      <c r="I661" s="14">
        <v>0.58542023929088383</v>
      </c>
      <c r="J661" s="10">
        <v>0.54589442026144563</v>
      </c>
    </row>
    <row r="662" spans="2:10" x14ac:dyDescent="0.2">
      <c r="B662" s="8">
        <v>659</v>
      </c>
      <c r="C662" s="14">
        <v>0</v>
      </c>
      <c r="D662" s="14">
        <v>0.72041214081477944</v>
      </c>
      <c r="E662" s="14">
        <v>0.58406628281013007</v>
      </c>
      <c r="F662" s="14">
        <v>2000</v>
      </c>
      <c r="G662" s="14">
        <v>0.1997625537741349</v>
      </c>
      <c r="H662" s="14">
        <v>0.39663358910223967</v>
      </c>
      <c r="I662" s="14">
        <v>0.10773894964146379</v>
      </c>
      <c r="J662" s="10">
        <v>0.4337682244059482</v>
      </c>
    </row>
    <row r="663" spans="2:10" x14ac:dyDescent="0.2">
      <c r="B663" s="8">
        <v>660</v>
      </c>
      <c r="C663" s="14">
        <v>0</v>
      </c>
      <c r="D663" s="14">
        <v>0.34902184961783783</v>
      </c>
      <c r="E663" s="14">
        <v>-0.38796261584167591</v>
      </c>
      <c r="F663" s="14">
        <v>0</v>
      </c>
      <c r="G663" s="14">
        <v>0.92313277027642271</v>
      </c>
      <c r="H663" s="14">
        <v>0.25672332060014141</v>
      </c>
      <c r="I663" s="14">
        <v>0.9389545402670999</v>
      </c>
      <c r="J663" s="10">
        <v>0.20370847205804124</v>
      </c>
    </row>
    <row r="664" spans="2:10" x14ac:dyDescent="0.2">
      <c r="B664" s="8">
        <v>661</v>
      </c>
      <c r="C664" s="14">
        <v>0</v>
      </c>
      <c r="D664" s="14">
        <v>0.2955368653850336</v>
      </c>
      <c r="E664" s="14">
        <v>-0.53728070592233568</v>
      </c>
      <c r="F664" s="14">
        <v>-1120</v>
      </c>
      <c r="G664" s="14">
        <v>1.2183157984922035</v>
      </c>
      <c r="H664" s="14">
        <v>0.24722444392113155</v>
      </c>
      <c r="I664" s="14">
        <v>0.97828435733834485</v>
      </c>
      <c r="J664" s="10">
        <v>0.51115116617230283</v>
      </c>
    </row>
    <row r="665" spans="2:10" x14ac:dyDescent="0.2">
      <c r="B665" s="8">
        <v>662</v>
      </c>
      <c r="C665" s="14">
        <v>0</v>
      </c>
      <c r="D665" s="14">
        <v>4.2700466952612842E-2</v>
      </c>
      <c r="E665" s="14">
        <v>-1.7201733602306828</v>
      </c>
      <c r="F665" s="14">
        <v>-2240</v>
      </c>
      <c r="G665" s="14">
        <v>0.21629563103792118</v>
      </c>
      <c r="H665" s="14">
        <v>0.38952339036545125</v>
      </c>
      <c r="I665" s="14">
        <v>0.21859931373903496</v>
      </c>
      <c r="J665" s="10">
        <v>0.41049966025655144</v>
      </c>
    </row>
    <row r="666" spans="2:10" x14ac:dyDescent="0.2">
      <c r="B666" s="8">
        <v>663</v>
      </c>
      <c r="C666" s="14">
        <v>0</v>
      </c>
      <c r="D666" s="14">
        <v>0.4427065700025794</v>
      </c>
      <c r="E666" s="14">
        <v>-0.14411059303825835</v>
      </c>
      <c r="F666" s="14">
        <v>0</v>
      </c>
      <c r="G666" s="14">
        <v>1.7344963056660154E-2</v>
      </c>
      <c r="H666" s="14">
        <v>0.39892373111985602</v>
      </c>
      <c r="I666" s="14">
        <v>9.6433640036933891E-3</v>
      </c>
      <c r="J666" s="10">
        <v>0.13134674943580607</v>
      </c>
    </row>
    <row r="667" spans="2:10" x14ac:dyDescent="0.2">
      <c r="B667" s="8">
        <v>664</v>
      </c>
      <c r="C667" s="14">
        <v>0</v>
      </c>
      <c r="D667" s="14">
        <v>9.4197947342972252E-2</v>
      </c>
      <c r="E667" s="14">
        <v>-1.3153393030757767</v>
      </c>
      <c r="F667" s="14">
        <v>-2240</v>
      </c>
      <c r="G667" s="14">
        <v>0.12651149437262962</v>
      </c>
      <c r="H667" s="14">
        <v>0.37895202186705457</v>
      </c>
      <c r="I667" s="14">
        <v>0.32064665938757669</v>
      </c>
      <c r="J667" s="10">
        <v>0.15393899504744402</v>
      </c>
    </row>
    <row r="668" spans="2:10" x14ac:dyDescent="0.2">
      <c r="B668" s="8">
        <v>665</v>
      </c>
      <c r="C668" s="14">
        <v>0</v>
      </c>
      <c r="D668" s="14">
        <v>0.10669344924702004</v>
      </c>
      <c r="E668" s="14">
        <v>-1.2443061770724337</v>
      </c>
      <c r="F668" s="14">
        <v>-2240</v>
      </c>
      <c r="G668" s="14">
        <v>0.38020610922599529</v>
      </c>
      <c r="H668" s="14">
        <v>0.34325822932898425</v>
      </c>
      <c r="I668" s="14">
        <v>0.54833151774868905</v>
      </c>
      <c r="J668" s="10">
        <v>0.28202598438692555</v>
      </c>
    </row>
    <row r="669" spans="2:10" x14ac:dyDescent="0.2">
      <c r="B669" s="8">
        <v>666</v>
      </c>
      <c r="C669" s="14">
        <v>0</v>
      </c>
      <c r="D669" s="14">
        <v>0.27632414026946023</v>
      </c>
      <c r="E669" s="14">
        <v>-0.59379642487179418</v>
      </c>
      <c r="F669" s="14">
        <v>-1120</v>
      </c>
      <c r="G669" s="14">
        <v>1.6835596557352066</v>
      </c>
      <c r="H669" s="14">
        <v>0.26572434840143266</v>
      </c>
      <c r="I669" s="14">
        <v>0.90150680365111069</v>
      </c>
      <c r="J669" s="10">
        <v>0.93319083723853846</v>
      </c>
    </row>
    <row r="670" spans="2:10" x14ac:dyDescent="0.2">
      <c r="B670" s="8">
        <v>667</v>
      </c>
      <c r="C670" s="14">
        <v>0</v>
      </c>
      <c r="D670" s="14">
        <v>0.39922108496503023</v>
      </c>
      <c r="E670" s="14">
        <v>-0.25536374507987208</v>
      </c>
      <c r="F670" s="14">
        <v>0</v>
      </c>
      <c r="G670" s="14">
        <v>1.0805528205551127</v>
      </c>
      <c r="H670" s="14">
        <v>0.3652593292332027</v>
      </c>
      <c r="I670" s="14">
        <v>0.42002179330215872</v>
      </c>
      <c r="J670" s="10">
        <v>0.95085988121612919</v>
      </c>
    </row>
    <row r="671" spans="2:10" x14ac:dyDescent="0.2">
      <c r="B671" s="8">
        <v>668</v>
      </c>
      <c r="C671" s="14">
        <v>0</v>
      </c>
      <c r="D671" s="14">
        <v>0.82127970798000682</v>
      </c>
      <c r="E671" s="14">
        <v>0.92025296115854149</v>
      </c>
      <c r="F671" s="14">
        <v>2000</v>
      </c>
      <c r="G671" s="14">
        <v>0.81748188762109519</v>
      </c>
      <c r="H671" s="14">
        <v>0.2650916995393115</v>
      </c>
      <c r="I671" s="14">
        <v>0.90414704960032699</v>
      </c>
      <c r="J671" s="10">
        <v>1.7891870819913163E-5</v>
      </c>
    </row>
    <row r="672" spans="2:10" x14ac:dyDescent="0.2">
      <c r="B672" s="8">
        <v>669</v>
      </c>
      <c r="C672" s="14">
        <v>0</v>
      </c>
      <c r="D672" s="14">
        <v>0.55068857411420369</v>
      </c>
      <c r="E672" s="14">
        <v>0.12740121863248588</v>
      </c>
      <c r="F672" s="14">
        <v>1000</v>
      </c>
      <c r="G672" s="14">
        <v>0.50033849267850616</v>
      </c>
      <c r="H672" s="14">
        <v>0.36494608561272907</v>
      </c>
      <c r="I672" s="14">
        <v>0.42205950707293094</v>
      </c>
      <c r="J672" s="10">
        <v>0.5676303948590673</v>
      </c>
    </row>
    <row r="673" spans="2:10" x14ac:dyDescent="0.2">
      <c r="B673" s="8">
        <v>670</v>
      </c>
      <c r="C673" s="14">
        <v>0</v>
      </c>
      <c r="D673" s="14">
        <v>0.2740722865676844</v>
      </c>
      <c r="E673" s="14">
        <v>-0.60054275895483089</v>
      </c>
      <c r="F673" s="14">
        <v>-1120</v>
      </c>
      <c r="G673" s="14">
        <v>0.39466028162230604</v>
      </c>
      <c r="H673" s="14">
        <v>0.38450284919271988</v>
      </c>
      <c r="I673" s="14">
        <v>0.27153470030591575</v>
      </c>
      <c r="J673" s="10">
        <v>0.56650612366688724</v>
      </c>
    </row>
    <row r="674" spans="2:10" x14ac:dyDescent="0.2">
      <c r="B674" s="8">
        <v>671</v>
      </c>
      <c r="C674" s="14">
        <v>0</v>
      </c>
      <c r="D674" s="14">
        <v>0.30167757524255551</v>
      </c>
      <c r="E674" s="14">
        <v>-0.51958170738314335</v>
      </c>
      <c r="F674" s="14">
        <v>-1120</v>
      </c>
      <c r="G674" s="14">
        <v>0.8514869412630639</v>
      </c>
      <c r="H674" s="14">
        <v>0.29879783311412467</v>
      </c>
      <c r="I674" s="14">
        <v>0.76032827713542073</v>
      </c>
      <c r="J674" s="10">
        <v>0.52286504210106333</v>
      </c>
    </row>
    <row r="675" spans="2:10" x14ac:dyDescent="0.2">
      <c r="B675" s="8">
        <v>672</v>
      </c>
      <c r="C675" s="14">
        <v>0</v>
      </c>
      <c r="D675" s="14">
        <v>0.88722131186501185</v>
      </c>
      <c r="E675" s="14">
        <v>1.2118824624771705</v>
      </c>
      <c r="F675" s="14">
        <v>3000</v>
      </c>
      <c r="G675" s="14">
        <v>1.8822801164373058</v>
      </c>
      <c r="H675" s="14">
        <v>0.2548705795626886</v>
      </c>
      <c r="I675" s="14">
        <v>0.9466370588385673</v>
      </c>
      <c r="J675" s="10">
        <v>0.99305508169022161</v>
      </c>
    </row>
    <row r="676" spans="2:10" x14ac:dyDescent="0.2">
      <c r="B676" s="8">
        <v>673</v>
      </c>
      <c r="C676" s="14">
        <v>0</v>
      </c>
      <c r="D676" s="14">
        <v>0.82683456098979091</v>
      </c>
      <c r="E676" s="14">
        <v>0.94173002649170257</v>
      </c>
      <c r="F676" s="14">
        <v>2000</v>
      </c>
      <c r="G676" s="14">
        <v>1.0943981370510405</v>
      </c>
      <c r="H676" s="14">
        <v>0.37146403943001594</v>
      </c>
      <c r="I676" s="14">
        <v>0.37779540656031829</v>
      </c>
      <c r="J676" s="10">
        <v>0.97553511870817056</v>
      </c>
    </row>
    <row r="677" spans="2:10" x14ac:dyDescent="0.2">
      <c r="B677" s="8">
        <v>674</v>
      </c>
      <c r="C677" s="14">
        <v>0</v>
      </c>
      <c r="D677" s="14">
        <v>0.91664838717163</v>
      </c>
      <c r="E677" s="14">
        <v>1.3828749068755697</v>
      </c>
      <c r="F677" s="14">
        <v>3000</v>
      </c>
      <c r="G677" s="14">
        <v>1.4155307291970012</v>
      </c>
      <c r="H677" s="14">
        <v>0.27266860903950424</v>
      </c>
      <c r="I677" s="14">
        <v>0.87242142826897162</v>
      </c>
      <c r="J677" s="10">
        <v>0.80895709447048469</v>
      </c>
    </row>
    <row r="678" spans="2:10" x14ac:dyDescent="0.2">
      <c r="B678" s="8">
        <v>675</v>
      </c>
      <c r="C678" s="14">
        <v>0</v>
      </c>
      <c r="D678" s="14">
        <v>7.0931725935513029E-2</v>
      </c>
      <c r="E678" s="14">
        <v>-1.4688869608692479</v>
      </c>
      <c r="F678" s="14">
        <v>-2240</v>
      </c>
      <c r="G678" s="14">
        <v>0.76016679292946976</v>
      </c>
      <c r="H678" s="14">
        <v>0.27666874537184405</v>
      </c>
      <c r="I678" s="14">
        <v>0.85556510014252973</v>
      </c>
      <c r="J678" s="10">
        <v>0.16785455712483011</v>
      </c>
    </row>
    <row r="679" spans="2:10" x14ac:dyDescent="0.2">
      <c r="B679" s="8">
        <v>676</v>
      </c>
      <c r="C679" s="14">
        <v>0</v>
      </c>
      <c r="D679" s="14">
        <v>0.2788271795859687</v>
      </c>
      <c r="E679" s="14">
        <v>-0.58632912994713271</v>
      </c>
      <c r="F679" s="14">
        <v>-1120</v>
      </c>
      <c r="G679" s="14">
        <v>0.98496120573607804</v>
      </c>
      <c r="H679" s="14">
        <v>0.24394150538072532</v>
      </c>
      <c r="I679" s="14">
        <v>0.99185511166781892</v>
      </c>
      <c r="J679" s="10">
        <v>3.4418646029391625E-2</v>
      </c>
    </row>
    <row r="680" spans="2:10" x14ac:dyDescent="0.2">
      <c r="B680" s="8">
        <v>677</v>
      </c>
      <c r="C680" s="14">
        <v>0</v>
      </c>
      <c r="D680" s="14">
        <v>2.0288343085110346E-3</v>
      </c>
      <c r="E680" s="14">
        <v>-2.873643371536784</v>
      </c>
      <c r="F680" s="14">
        <v>-2240</v>
      </c>
      <c r="G680" s="14">
        <v>0.22359733063726431</v>
      </c>
      <c r="H680" s="14">
        <v>0.38756618684216426</v>
      </c>
      <c r="I680" s="14">
        <v>0.24054150084990147</v>
      </c>
      <c r="J680" s="10">
        <v>0.4071082374579777</v>
      </c>
    </row>
    <row r="681" spans="2:10" x14ac:dyDescent="0.2">
      <c r="B681" s="8">
        <v>678</v>
      </c>
      <c r="C681" s="14">
        <v>0</v>
      </c>
      <c r="D681" s="14">
        <v>0.91852988368763122</v>
      </c>
      <c r="E681" s="14">
        <v>1.3952507676522357</v>
      </c>
      <c r="F681" s="14">
        <v>3000</v>
      </c>
      <c r="G681" s="14">
        <v>0.9954943975693209</v>
      </c>
      <c r="H681" s="14">
        <v>0.2525239680085149</v>
      </c>
      <c r="I681" s="14">
        <v>0.95635827884839764</v>
      </c>
      <c r="J681" s="10">
        <v>0.28438220768439687</v>
      </c>
    </row>
    <row r="682" spans="2:10" x14ac:dyDescent="0.2">
      <c r="B682" s="8">
        <v>679</v>
      </c>
      <c r="C682" s="14">
        <v>0</v>
      </c>
      <c r="D682" s="14">
        <v>0.82446139227806658</v>
      </c>
      <c r="E682" s="14">
        <v>0.9325018802133227</v>
      </c>
      <c r="F682" s="14">
        <v>2000</v>
      </c>
      <c r="G682" s="14">
        <v>0.98002095575465997</v>
      </c>
      <c r="H682" s="14">
        <v>0.30481923720293563</v>
      </c>
      <c r="I682" s="14">
        <v>0.73361817013175146</v>
      </c>
      <c r="J682" s="10">
        <v>0.66469943298245748</v>
      </c>
    </row>
    <row r="683" spans="2:10" x14ac:dyDescent="0.2">
      <c r="B683" s="8">
        <v>680</v>
      </c>
      <c r="C683" s="14">
        <v>0</v>
      </c>
      <c r="D683" s="14">
        <v>0.42763204729539905</v>
      </c>
      <c r="E683" s="14">
        <v>-0.1824060291663569</v>
      </c>
      <c r="F683" s="14">
        <v>0</v>
      </c>
      <c r="G683" s="14">
        <v>0.75053985252617217</v>
      </c>
      <c r="H683" s="14">
        <v>0.31826622345674954</v>
      </c>
      <c r="I683" s="14">
        <v>0.67220314274178961</v>
      </c>
      <c r="J683" s="10">
        <v>0.54651878962596823</v>
      </c>
    </row>
    <row r="684" spans="2:10" x14ac:dyDescent="0.2">
      <c r="B684" s="8">
        <v>681</v>
      </c>
      <c r="C684" s="14">
        <v>0</v>
      </c>
      <c r="D684" s="14">
        <v>0.90153205227178146</v>
      </c>
      <c r="E684" s="14">
        <v>1.2903306037818754</v>
      </c>
      <c r="F684" s="14">
        <v>3000</v>
      </c>
      <c r="G684" s="14">
        <v>0.58646070929521865</v>
      </c>
      <c r="H684" s="14">
        <v>0.39830532326826934</v>
      </c>
      <c r="I684" s="14">
        <v>5.6531242819750326E-2</v>
      </c>
      <c r="J684" s="10">
        <v>0.76371783263223147</v>
      </c>
    </row>
    <row r="685" spans="2:10" x14ac:dyDescent="0.2">
      <c r="B685" s="8">
        <v>682</v>
      </c>
      <c r="C685" s="14">
        <v>0</v>
      </c>
      <c r="D685" s="14">
        <v>0.40333273210717957</v>
      </c>
      <c r="E685" s="14">
        <v>-0.24473004312138519</v>
      </c>
      <c r="F685" s="14">
        <v>0</v>
      </c>
      <c r="G685" s="14">
        <v>0.1685918710773768</v>
      </c>
      <c r="H685" s="14">
        <v>0.36669149520263089</v>
      </c>
      <c r="I685" s="14">
        <v>0.41059922981569508</v>
      </c>
      <c r="J685" s="10">
        <v>3.7888274545729288E-4</v>
      </c>
    </row>
    <row r="686" spans="2:10" x14ac:dyDescent="0.2">
      <c r="B686" s="8">
        <v>683</v>
      </c>
      <c r="C686" s="14">
        <v>0</v>
      </c>
      <c r="D686" s="14">
        <v>0.24775757070060705</v>
      </c>
      <c r="E686" s="14">
        <v>-0.6815632786078466</v>
      </c>
      <c r="F686" s="14">
        <v>-1120</v>
      </c>
      <c r="G686" s="14">
        <v>1.4891076077390784</v>
      </c>
      <c r="H686" s="14">
        <v>0.2480378277774884</v>
      </c>
      <c r="I686" s="14">
        <v>0.97492100180821539</v>
      </c>
      <c r="J686" s="10">
        <v>0.73391869302555857</v>
      </c>
    </row>
    <row r="687" spans="2:10" x14ac:dyDescent="0.2">
      <c r="B687" s="8">
        <v>684</v>
      </c>
      <c r="C687" s="14">
        <v>0</v>
      </c>
      <c r="D687" s="14">
        <v>0.68628506277980517</v>
      </c>
      <c r="E687" s="14">
        <v>0.48534748891843049</v>
      </c>
      <c r="F687" s="14">
        <v>2000</v>
      </c>
      <c r="G687" s="14">
        <v>1.8554987455664569</v>
      </c>
      <c r="H687" s="14">
        <v>0.25077486297154128</v>
      </c>
      <c r="I687" s="14">
        <v>0.96359863992016703</v>
      </c>
      <c r="J687" s="10">
        <v>0.96279613974634382</v>
      </c>
    </row>
    <row r="688" spans="2:10" x14ac:dyDescent="0.2">
      <c r="B688" s="8">
        <v>685</v>
      </c>
      <c r="C688" s="14">
        <v>0</v>
      </c>
      <c r="D688" s="14">
        <v>0.51504627289951144</v>
      </c>
      <c r="E688" s="14">
        <v>3.7724358928554122E-2</v>
      </c>
      <c r="F688" s="14">
        <v>1000</v>
      </c>
      <c r="G688" s="14">
        <v>0.60640176603055762</v>
      </c>
      <c r="H688" s="14">
        <v>0.37261677968506657</v>
      </c>
      <c r="I688" s="14">
        <v>0.36950305703538611</v>
      </c>
      <c r="J688" s="10">
        <v>0.68547009918162138</v>
      </c>
    </row>
    <row r="689" spans="2:10" x14ac:dyDescent="0.2">
      <c r="B689" s="8">
        <v>686</v>
      </c>
      <c r="C689" s="14">
        <v>0</v>
      </c>
      <c r="D689" s="14">
        <v>0.53017226561446318</v>
      </c>
      <c r="E689" s="14">
        <v>7.5702899974100207E-2</v>
      </c>
      <c r="F689" s="14">
        <v>1000</v>
      </c>
      <c r="G689" s="14">
        <v>1.7250562051779008</v>
      </c>
      <c r="H689" s="14">
        <v>0.25255984380751173</v>
      </c>
      <c r="I689" s="14">
        <v>0.95620972591275799</v>
      </c>
      <c r="J689" s="10">
        <v>0.90039944760519985</v>
      </c>
    </row>
    <row r="690" spans="2:10" x14ac:dyDescent="0.2">
      <c r="B690" s="8">
        <v>687</v>
      </c>
      <c r="C690" s="14">
        <v>0</v>
      </c>
      <c r="D690" s="14">
        <v>0.52779410547939787</v>
      </c>
      <c r="E690" s="14">
        <v>6.9725947348064574E-2</v>
      </c>
      <c r="F690" s="14">
        <v>1000</v>
      </c>
      <c r="G690" s="14">
        <v>0.60258606225437672</v>
      </c>
      <c r="H690" s="14">
        <v>0.35466291767759073</v>
      </c>
      <c r="I690" s="14">
        <v>0.48507511801322695</v>
      </c>
      <c r="J690" s="10">
        <v>0.6060430612908877</v>
      </c>
    </row>
    <row r="691" spans="2:10" x14ac:dyDescent="0.2">
      <c r="B691" s="8">
        <v>688</v>
      </c>
      <c r="C691" s="14">
        <v>0</v>
      </c>
      <c r="D691" s="14">
        <v>0.85370638470803684</v>
      </c>
      <c r="E691" s="14">
        <v>1.0524628842098533</v>
      </c>
      <c r="F691" s="14">
        <v>3000</v>
      </c>
      <c r="G691" s="14">
        <v>0.38902231023178846</v>
      </c>
      <c r="H691" s="14">
        <v>0.36681473458451919</v>
      </c>
      <c r="I691" s="14">
        <v>0.40978002776847222</v>
      </c>
      <c r="J691" s="10">
        <v>0.4702155240672713</v>
      </c>
    </row>
    <row r="692" spans="2:10" x14ac:dyDescent="0.2">
      <c r="B692" s="8">
        <v>689</v>
      </c>
      <c r="C692" s="14">
        <v>0</v>
      </c>
      <c r="D692" s="14">
        <v>0.63400039222743376</v>
      </c>
      <c r="E692" s="14">
        <v>0.34246734401251427</v>
      </c>
      <c r="F692" s="14">
        <v>1000</v>
      </c>
      <c r="G692" s="14">
        <v>1.1569515460618935</v>
      </c>
      <c r="H692" s="14">
        <v>0.30714224393818057</v>
      </c>
      <c r="I692" s="14">
        <v>0.72319536806233009</v>
      </c>
      <c r="J692" s="10">
        <v>0.79620349514121358</v>
      </c>
    </row>
    <row r="693" spans="2:10" x14ac:dyDescent="0.2">
      <c r="B693" s="8">
        <v>690</v>
      </c>
      <c r="C693" s="14">
        <v>0</v>
      </c>
      <c r="D693" s="14">
        <v>0.19342152760057782</v>
      </c>
      <c r="E693" s="14">
        <v>-0.86535667057918852</v>
      </c>
      <c r="F693" s="14">
        <v>-1120</v>
      </c>
      <c r="G693" s="14">
        <v>0.5448920220213721</v>
      </c>
      <c r="H693" s="14">
        <v>0.36553953845696957</v>
      </c>
      <c r="I693" s="14">
        <v>0.41819205177863689</v>
      </c>
      <c r="J693" s="10">
        <v>0.60828236029869054</v>
      </c>
    </row>
    <row r="694" spans="2:10" x14ac:dyDescent="0.2">
      <c r="B694" s="8">
        <v>691</v>
      </c>
      <c r="C694" s="14">
        <v>0</v>
      </c>
      <c r="D694" s="14">
        <v>0.77843732772322249</v>
      </c>
      <c r="E694" s="14">
        <v>0.76692628517741013</v>
      </c>
      <c r="F694" s="14">
        <v>2000</v>
      </c>
      <c r="G694" s="14">
        <v>1.0566576472290861</v>
      </c>
      <c r="H694" s="14">
        <v>0.35422059803244571</v>
      </c>
      <c r="I694" s="14">
        <v>0.48764099180122883</v>
      </c>
      <c r="J694" s="10">
        <v>0.90491099581351087</v>
      </c>
    </row>
    <row r="695" spans="2:10" x14ac:dyDescent="0.2">
      <c r="B695" s="8">
        <v>692</v>
      </c>
      <c r="C695" s="14">
        <v>0</v>
      </c>
      <c r="D695" s="14">
        <v>0.25065616413515812</v>
      </c>
      <c r="E695" s="14">
        <v>-0.67242632528767421</v>
      </c>
      <c r="F695" s="14">
        <v>-1120</v>
      </c>
      <c r="G695" s="14">
        <v>1.3231459261835066</v>
      </c>
      <c r="H695" s="14">
        <v>0.26022508163593294</v>
      </c>
      <c r="I695" s="14">
        <v>0.92441310101394225</v>
      </c>
      <c r="J695" s="10">
        <v>0.68454827795948292</v>
      </c>
    </row>
    <row r="696" spans="2:10" x14ac:dyDescent="0.2">
      <c r="B696" s="8">
        <v>693</v>
      </c>
      <c r="C696" s="14">
        <v>0</v>
      </c>
      <c r="D696" s="14">
        <v>0.3650970355910701</v>
      </c>
      <c r="E696" s="14">
        <v>-0.34486738486980695</v>
      </c>
      <c r="F696" s="14">
        <v>0</v>
      </c>
      <c r="G696" s="14">
        <v>1.4146478367672368</v>
      </c>
      <c r="H696" s="14">
        <v>0.30754539553211896</v>
      </c>
      <c r="I696" s="14">
        <v>0.72137929230061326</v>
      </c>
      <c r="J696" s="10">
        <v>0.94565308301041517</v>
      </c>
    </row>
    <row r="697" spans="2:10" x14ac:dyDescent="0.2">
      <c r="B697" s="8">
        <v>694</v>
      </c>
      <c r="C697" s="14">
        <v>0</v>
      </c>
      <c r="D697" s="14">
        <v>0.54136441044572947</v>
      </c>
      <c r="E697" s="14">
        <v>0.10387168313469892</v>
      </c>
      <c r="F697" s="14">
        <v>1000</v>
      </c>
      <c r="G697" s="14">
        <v>1.2308915324606284</v>
      </c>
      <c r="H697" s="14">
        <v>0.27290906234188206</v>
      </c>
      <c r="I697" s="14">
        <v>0.87141047854507825</v>
      </c>
      <c r="J697" s="10">
        <v>0.6866842872401161</v>
      </c>
    </row>
    <row r="698" spans="2:10" x14ac:dyDescent="0.2">
      <c r="B698" s="8">
        <v>695</v>
      </c>
      <c r="C698" s="14">
        <v>0</v>
      </c>
      <c r="D698" s="14">
        <v>9.8658526595057236E-2</v>
      </c>
      <c r="E698" s="14">
        <v>-1.2892331223402891</v>
      </c>
      <c r="F698" s="14">
        <v>-2240</v>
      </c>
      <c r="G698" s="14">
        <v>0.14140327189314189</v>
      </c>
      <c r="H698" s="14">
        <v>0.37290869544194027</v>
      </c>
      <c r="I698" s="14">
        <v>0.36737757263117354</v>
      </c>
      <c r="J698" s="10">
        <v>8.0230860775444127E-2</v>
      </c>
    </row>
    <row r="699" spans="2:10" x14ac:dyDescent="0.2">
      <c r="B699" s="8">
        <v>696</v>
      </c>
      <c r="C699" s="14">
        <v>0</v>
      </c>
      <c r="D699" s="14">
        <v>0.28621950176834104</v>
      </c>
      <c r="E699" s="14">
        <v>-0.56446310360972496</v>
      </c>
      <c r="F699" s="14">
        <v>-1120</v>
      </c>
      <c r="G699" s="14">
        <v>0.21729100460764367</v>
      </c>
      <c r="H699" s="14">
        <v>0.39087356082505703</v>
      </c>
      <c r="I699" s="14">
        <v>0.20215148744273534</v>
      </c>
      <c r="J699" s="10">
        <v>0.42003069022671818</v>
      </c>
    </row>
    <row r="700" spans="2:10" x14ac:dyDescent="0.2">
      <c r="B700" s="8">
        <v>697</v>
      </c>
      <c r="C700" s="14">
        <v>0</v>
      </c>
      <c r="D700" s="14">
        <v>0.90017840052031839</v>
      </c>
      <c r="E700" s="14">
        <v>1.2825687652826729</v>
      </c>
      <c r="F700" s="14">
        <v>3000</v>
      </c>
      <c r="G700" s="14">
        <v>0.19115605701220942</v>
      </c>
      <c r="H700" s="14">
        <v>0.37274055323629118</v>
      </c>
      <c r="I700" s="14">
        <v>0.36860313586359988</v>
      </c>
      <c r="J700" s="10">
        <v>0.23513354767818634</v>
      </c>
    </row>
    <row r="701" spans="2:10" x14ac:dyDescent="0.2">
      <c r="B701" s="8">
        <v>698</v>
      </c>
      <c r="C701" s="14">
        <v>0</v>
      </c>
      <c r="D701" s="14">
        <v>0.73666628740572659</v>
      </c>
      <c r="E701" s="14">
        <v>0.63310140447354812</v>
      </c>
      <c r="F701" s="14">
        <v>2000</v>
      </c>
      <c r="G701" s="14">
        <v>1.0134922864625169</v>
      </c>
      <c r="H701" s="14">
        <v>0.27571224097827624</v>
      </c>
      <c r="I701" s="14">
        <v>0.85960343077760348</v>
      </c>
      <c r="J701" s="10">
        <v>0.5239983094036571</v>
      </c>
    </row>
    <row r="702" spans="2:10" x14ac:dyDescent="0.2">
      <c r="B702" s="8">
        <v>699</v>
      </c>
      <c r="C702" s="14">
        <v>0</v>
      </c>
      <c r="D702" s="14">
        <v>0.5918142269793033</v>
      </c>
      <c r="E702" s="14">
        <v>0.23221433278625891</v>
      </c>
      <c r="F702" s="14">
        <v>1000</v>
      </c>
      <c r="G702" s="14">
        <v>0.4473687155284915</v>
      </c>
      <c r="H702" s="14">
        <v>0.31915892974356813</v>
      </c>
      <c r="I702" s="14">
        <v>0.66802328506858244</v>
      </c>
      <c r="J702" s="10">
        <v>3.3370737700430086E-2</v>
      </c>
    </row>
    <row r="703" spans="2:10" x14ac:dyDescent="0.2">
      <c r="B703" s="8">
        <v>700</v>
      </c>
      <c r="C703" s="14">
        <v>0</v>
      </c>
      <c r="D703" s="14">
        <v>0.81365518845322315</v>
      </c>
      <c r="E703" s="14">
        <v>0.89144660791856156</v>
      </c>
      <c r="F703" s="14">
        <v>2000</v>
      </c>
      <c r="G703" s="14">
        <v>1.4446402763259876</v>
      </c>
      <c r="H703" s="14">
        <v>0.29275669101618945</v>
      </c>
      <c r="I703" s="14">
        <v>0.78673361162037292</v>
      </c>
      <c r="J703" s="10">
        <v>0.90867513483794182</v>
      </c>
    </row>
    <row r="704" spans="2:10" x14ac:dyDescent="0.2">
      <c r="B704" s="8">
        <v>701</v>
      </c>
      <c r="C704" s="14">
        <v>0</v>
      </c>
      <c r="D704" s="14">
        <v>0.52380370675763288</v>
      </c>
      <c r="E704" s="14">
        <v>5.9702492582537126E-2</v>
      </c>
      <c r="F704" s="14">
        <v>1000</v>
      </c>
      <c r="G704" s="14">
        <v>0.10758493578133839</v>
      </c>
      <c r="H704" s="14">
        <v>0.39035580952590676</v>
      </c>
      <c r="I704" s="14">
        <v>0.20860532331681128</v>
      </c>
      <c r="J704" s="10">
        <v>0.25311806507088153</v>
      </c>
    </row>
    <row r="705" spans="2:10" x14ac:dyDescent="0.2">
      <c r="B705" s="8">
        <v>702</v>
      </c>
      <c r="C705" s="14">
        <v>0</v>
      </c>
      <c r="D705" s="14">
        <v>5.1481935452428615E-2</v>
      </c>
      <c r="E705" s="14">
        <v>-1.6306515230501724</v>
      </c>
      <c r="F705" s="14">
        <v>-2240</v>
      </c>
      <c r="G705" s="14">
        <v>1.4120491207866166</v>
      </c>
      <c r="H705" s="14">
        <v>0.25972073917208272</v>
      </c>
      <c r="I705" s="14">
        <v>0.92650933304173377</v>
      </c>
      <c r="J705" s="10">
        <v>0.74406288482437977</v>
      </c>
    </row>
    <row r="706" spans="2:10" x14ac:dyDescent="0.2">
      <c r="B706" s="8">
        <v>703</v>
      </c>
      <c r="C706" s="14">
        <v>0</v>
      </c>
      <c r="D706" s="14">
        <v>0.64091903443491038</v>
      </c>
      <c r="E706" s="14">
        <v>0.36091641632203736</v>
      </c>
      <c r="F706" s="14">
        <v>1000</v>
      </c>
      <c r="G706" s="14">
        <v>1.3142345593534692</v>
      </c>
      <c r="H706" s="14">
        <v>0.25808186765815594</v>
      </c>
      <c r="I706" s="14">
        <v>0.93331655367897659</v>
      </c>
      <c r="J706" s="10">
        <v>0.66569870811221132</v>
      </c>
    </row>
    <row r="707" spans="2:10" x14ac:dyDescent="0.2">
      <c r="B707" s="8">
        <v>704</v>
      </c>
      <c r="C707" s="14">
        <v>0</v>
      </c>
      <c r="D707" s="14">
        <v>8.8246068259815721E-2</v>
      </c>
      <c r="E707" s="14">
        <v>-1.3516349108989227</v>
      </c>
      <c r="F707" s="14">
        <v>-2240</v>
      </c>
      <c r="G707" s="14">
        <v>0.7649730167358646</v>
      </c>
      <c r="H707" s="14">
        <v>0.27250976075823008</v>
      </c>
      <c r="I707" s="14">
        <v>0.87308912834762087</v>
      </c>
      <c r="J707" s="10">
        <v>5.1849693316896303E-2</v>
      </c>
    </row>
    <row r="708" spans="2:10" x14ac:dyDescent="0.2">
      <c r="B708" s="8">
        <v>705</v>
      </c>
      <c r="C708" s="14">
        <v>0</v>
      </c>
      <c r="D708" s="14">
        <v>0.48138992347819259</v>
      </c>
      <c r="E708" s="14">
        <v>-4.6665475446111618E-2</v>
      </c>
      <c r="F708" s="14">
        <v>0</v>
      </c>
      <c r="G708" s="14">
        <v>0.27658920015707583</v>
      </c>
      <c r="H708" s="14">
        <v>0.39576699139396182</v>
      </c>
      <c r="I708" s="14">
        <v>0.12642083113380748</v>
      </c>
      <c r="J708" s="10">
        <v>0.51049679099139611</v>
      </c>
    </row>
    <row r="709" spans="2:10" x14ac:dyDescent="0.2">
      <c r="B709" s="8">
        <v>706</v>
      </c>
      <c r="C709" s="14">
        <v>0</v>
      </c>
      <c r="D709" s="14">
        <v>0.20659032450364451</v>
      </c>
      <c r="E709" s="14">
        <v>-0.81830920902363391</v>
      </c>
      <c r="F709" s="14">
        <v>-1120</v>
      </c>
      <c r="G709" s="14">
        <v>0.63480400661807201</v>
      </c>
      <c r="H709" s="14">
        <v>0.32354509483102711</v>
      </c>
      <c r="I709" s="14">
        <v>0.64726848348382326</v>
      </c>
      <c r="J709" s="10">
        <v>0.46459392689382373</v>
      </c>
    </row>
    <row r="710" spans="2:10" x14ac:dyDescent="0.2">
      <c r="B710" s="8">
        <v>707</v>
      </c>
      <c r="C710" s="14">
        <v>0</v>
      </c>
      <c r="D710" s="14">
        <v>0.3943868423320292</v>
      </c>
      <c r="E710" s="14">
        <v>-0.26790338941371344</v>
      </c>
      <c r="F710" s="14">
        <v>0</v>
      </c>
      <c r="G710" s="14">
        <v>0.78452400518719179</v>
      </c>
      <c r="H710" s="14">
        <v>0.363947394289314</v>
      </c>
      <c r="I710" s="14">
        <v>0.42850299828150451</v>
      </c>
      <c r="J710" s="10">
        <v>0.77518332389890376</v>
      </c>
    </row>
    <row r="711" spans="2:10" x14ac:dyDescent="0.2">
      <c r="B711" s="8">
        <v>708</v>
      </c>
      <c r="C711" s="14">
        <v>0</v>
      </c>
      <c r="D711" s="14">
        <v>0.22703102823674262</v>
      </c>
      <c r="E711" s="14">
        <v>-0.74866016924497869</v>
      </c>
      <c r="F711" s="14">
        <v>-1120</v>
      </c>
      <c r="G711" s="14">
        <v>0.29908179222472997</v>
      </c>
      <c r="H711" s="14">
        <v>0.35839453305520463</v>
      </c>
      <c r="I711" s="14">
        <v>0.46299528841068749</v>
      </c>
      <c r="J711" s="10">
        <v>0.29106211559430795</v>
      </c>
    </row>
    <row r="712" spans="2:10" x14ac:dyDescent="0.2">
      <c r="B712" s="8">
        <v>709</v>
      </c>
      <c r="C712" s="14">
        <v>0</v>
      </c>
      <c r="D712" s="14">
        <v>0.52223734325833493</v>
      </c>
      <c r="E712" s="14">
        <v>5.5769649509012149E-2</v>
      </c>
      <c r="F712" s="14">
        <v>1000</v>
      </c>
      <c r="G712" s="14">
        <v>0.91478274340900256</v>
      </c>
      <c r="H712" s="14">
        <v>0.27908652827908381</v>
      </c>
      <c r="I712" s="14">
        <v>0.84533410535442366</v>
      </c>
      <c r="J712" s="10">
        <v>0.447429317025202</v>
      </c>
    </row>
    <row r="713" spans="2:10" x14ac:dyDescent="0.2">
      <c r="B713" s="8">
        <v>710</v>
      </c>
      <c r="C713" s="14">
        <v>0</v>
      </c>
      <c r="D713" s="14">
        <v>7.6136851951543641E-2</v>
      </c>
      <c r="E713" s="14">
        <v>-1.4315463121595116</v>
      </c>
      <c r="F713" s="14">
        <v>-2240</v>
      </c>
      <c r="G713" s="14">
        <v>0.27231503975116006</v>
      </c>
      <c r="H713" s="14">
        <v>0.39833802091717857</v>
      </c>
      <c r="I713" s="14">
        <v>5.5060006470913067E-2</v>
      </c>
      <c r="J713" s="10">
        <v>0.51892526960881669</v>
      </c>
    </row>
    <row r="714" spans="2:10" x14ac:dyDescent="0.2">
      <c r="B714" s="8">
        <v>711</v>
      </c>
      <c r="C714" s="14">
        <v>0</v>
      </c>
      <c r="D714" s="14">
        <v>0.68486061887110616</v>
      </c>
      <c r="E714" s="14">
        <v>0.48133452616294775</v>
      </c>
      <c r="F714" s="14">
        <v>2000</v>
      </c>
      <c r="G714" s="14">
        <v>0.51179556394201209</v>
      </c>
      <c r="H714" s="14">
        <v>0.35265242679743564</v>
      </c>
      <c r="I714" s="14">
        <v>0.49665642157041301</v>
      </c>
      <c r="J714" s="10">
        <v>0.51490578056075875</v>
      </c>
    </row>
    <row r="715" spans="2:10" x14ac:dyDescent="0.2">
      <c r="B715" s="8">
        <v>712</v>
      </c>
      <c r="C715" s="14">
        <v>0</v>
      </c>
      <c r="D715" s="14">
        <v>0.14453970857175985</v>
      </c>
      <c r="E715" s="14">
        <v>-1.0601432875545524</v>
      </c>
      <c r="F715" s="14">
        <v>-2240</v>
      </c>
      <c r="G715" s="14">
        <v>0.13070022354356495</v>
      </c>
      <c r="H715" s="14">
        <v>0.37716955821898152</v>
      </c>
      <c r="I715" s="14">
        <v>0.33502806715435723</v>
      </c>
      <c r="J715" s="10">
        <v>0.13585439912781791</v>
      </c>
    </row>
    <row r="716" spans="2:10" x14ac:dyDescent="0.2">
      <c r="B716" s="8">
        <v>713</v>
      </c>
      <c r="C716" s="14">
        <v>0</v>
      </c>
      <c r="D716" s="14">
        <v>0.2347327469544172</v>
      </c>
      <c r="E716" s="14">
        <v>-0.72334900288577719</v>
      </c>
      <c r="F716" s="14">
        <v>-1120</v>
      </c>
      <c r="G716" s="14">
        <v>1.7582056073964212</v>
      </c>
      <c r="H716" s="14">
        <v>0.26390792586770156</v>
      </c>
      <c r="I716" s="14">
        <v>0.90908357054418121</v>
      </c>
      <c r="J716" s="10">
        <v>0.96528372469604184</v>
      </c>
    </row>
    <row r="717" spans="2:10" x14ac:dyDescent="0.2">
      <c r="B717" s="8">
        <v>714</v>
      </c>
      <c r="C717" s="14">
        <v>0</v>
      </c>
      <c r="D717" s="14">
        <v>0.62671779660820859</v>
      </c>
      <c r="E717" s="14">
        <v>0.32317276337591239</v>
      </c>
      <c r="F717" s="14">
        <v>1000</v>
      </c>
      <c r="G717" s="14">
        <v>0.49788749554969192</v>
      </c>
      <c r="H717" s="14">
        <v>0.31364468846927696</v>
      </c>
      <c r="I717" s="14">
        <v>0.69362232656852452</v>
      </c>
      <c r="J717" s="10">
        <v>0.1295205143417793</v>
      </c>
    </row>
    <row r="718" spans="2:10" x14ac:dyDescent="0.2">
      <c r="B718" s="8">
        <v>715</v>
      </c>
      <c r="C718" s="14">
        <v>0</v>
      </c>
      <c r="D718" s="14">
        <v>0.11662592208787144</v>
      </c>
      <c r="E718" s="14">
        <v>-1.1920239762489468</v>
      </c>
      <c r="F718" s="14">
        <v>-2240</v>
      </c>
      <c r="G718" s="14">
        <v>1.4716907229250666</v>
      </c>
      <c r="H718" s="14">
        <v>0.26035692060734861</v>
      </c>
      <c r="I718" s="14">
        <v>0.92386501674720323</v>
      </c>
      <c r="J718" s="10">
        <v>0.7862341596215191</v>
      </c>
    </row>
    <row r="719" spans="2:10" x14ac:dyDescent="0.2">
      <c r="B719" s="8">
        <v>716</v>
      </c>
      <c r="C719" s="14">
        <v>0</v>
      </c>
      <c r="D719" s="14">
        <v>0.50058818794814319</v>
      </c>
      <c r="E719" s="14">
        <v>1.474369075767858E-3</v>
      </c>
      <c r="F719" s="14">
        <v>1000</v>
      </c>
      <c r="G719" s="14">
        <v>0.66793785124888938</v>
      </c>
      <c r="H719" s="14">
        <v>0.2901343953471297</v>
      </c>
      <c r="I719" s="14">
        <v>0.79808833836488813</v>
      </c>
      <c r="J719" s="10">
        <v>0.1760478781890347</v>
      </c>
    </row>
    <row r="720" spans="2:10" x14ac:dyDescent="0.2">
      <c r="B720" s="8">
        <v>717</v>
      </c>
      <c r="C720" s="14">
        <v>0</v>
      </c>
      <c r="D720" s="14">
        <v>0.3417848161616292</v>
      </c>
      <c r="E720" s="14">
        <v>-0.40759691125642583</v>
      </c>
      <c r="F720" s="14">
        <v>0</v>
      </c>
      <c r="G720" s="14">
        <v>1.166276493880281</v>
      </c>
      <c r="H720" s="14">
        <v>0.35485320703645101</v>
      </c>
      <c r="I720" s="14">
        <v>0.48396806325016917</v>
      </c>
      <c r="J720" s="10">
        <v>0.96542809552765829</v>
      </c>
    </row>
    <row r="721" spans="2:10" x14ac:dyDescent="0.2">
      <c r="B721" s="8">
        <v>718</v>
      </c>
      <c r="C721" s="14">
        <v>0</v>
      </c>
      <c r="D721" s="14">
        <v>0.98442204365712682</v>
      </c>
      <c r="E721" s="14">
        <v>2.15507567748889</v>
      </c>
      <c r="F721" s="14">
        <v>3000</v>
      </c>
      <c r="G721" s="14">
        <v>0.20588822328782022</v>
      </c>
      <c r="H721" s="14">
        <v>0.36536085458073297</v>
      </c>
      <c r="I721" s="14">
        <v>0.41935960199654082</v>
      </c>
      <c r="J721" s="10">
        <v>0.17327939144954058</v>
      </c>
    </row>
    <row r="722" spans="2:10" x14ac:dyDescent="0.2">
      <c r="B722" s="8">
        <v>719</v>
      </c>
      <c r="C722" s="14">
        <v>0</v>
      </c>
      <c r="D722" s="14">
        <v>8.489117752057089E-2</v>
      </c>
      <c r="E722" s="14">
        <v>-1.3729034785774401</v>
      </c>
      <c r="F722" s="14">
        <v>-2240</v>
      </c>
      <c r="G722" s="14">
        <v>0.29542096340189711</v>
      </c>
      <c r="H722" s="14">
        <v>0.34623341380670769</v>
      </c>
      <c r="I722" s="14">
        <v>0.53236001312376935</v>
      </c>
      <c r="J722" s="10">
        <v>0.10960738948062407</v>
      </c>
    </row>
    <row r="723" spans="2:10" x14ac:dyDescent="0.2">
      <c r="B723" s="8">
        <v>720</v>
      </c>
      <c r="C723" s="14">
        <v>0</v>
      </c>
      <c r="D723" s="14">
        <v>4.8726041591133008E-2</v>
      </c>
      <c r="E723" s="14">
        <v>-1.6573334247152338</v>
      </c>
      <c r="F723" s="14">
        <v>-2240</v>
      </c>
      <c r="G723" s="14">
        <v>0.51076979075799445</v>
      </c>
      <c r="H723" s="14">
        <v>0.35199429009176408</v>
      </c>
      <c r="I723" s="14">
        <v>0.50040342053417275</v>
      </c>
      <c r="J723" s="10">
        <v>0.51026092097641007</v>
      </c>
    </row>
    <row r="724" spans="2:10" x14ac:dyDescent="0.2">
      <c r="B724" s="8">
        <v>721</v>
      </c>
      <c r="C724" s="14">
        <v>0</v>
      </c>
      <c r="D724" s="14">
        <v>0.92122950051968433</v>
      </c>
      <c r="E724" s="14">
        <v>1.4133902902864184</v>
      </c>
      <c r="F724" s="14">
        <v>3000</v>
      </c>
      <c r="G724" s="14">
        <v>6.5363014888775189E-2</v>
      </c>
      <c r="H724" s="14">
        <v>0.39891351847116935</v>
      </c>
      <c r="I724" s="14">
        <v>1.2008169438693751E-2</v>
      </c>
      <c r="J724" s="10">
        <v>0.25537975400471119</v>
      </c>
    </row>
    <row r="725" spans="2:10" x14ac:dyDescent="0.2">
      <c r="B725" s="8">
        <v>722</v>
      </c>
      <c r="C725" s="14">
        <v>0</v>
      </c>
      <c r="D725" s="14">
        <v>8.8590358658037313E-2</v>
      </c>
      <c r="E725" s="14">
        <v>-1.3494866131929066</v>
      </c>
      <c r="F725" s="14">
        <v>-2240</v>
      </c>
      <c r="G725" s="14">
        <v>1.4933099430543046</v>
      </c>
      <c r="H725" s="14">
        <v>0.2457966639383157</v>
      </c>
      <c r="I725" s="14">
        <v>0.98418709704847407</v>
      </c>
      <c r="J725" s="10">
        <v>0.72435191796363885</v>
      </c>
    </row>
    <row r="726" spans="2:10" x14ac:dyDescent="0.2">
      <c r="B726" s="8">
        <v>723</v>
      </c>
      <c r="C726" s="14">
        <v>0</v>
      </c>
      <c r="D726" s="14">
        <v>0.34693968056092955</v>
      </c>
      <c r="E726" s="14">
        <v>-0.3935959644598489</v>
      </c>
      <c r="F726" s="14">
        <v>0</v>
      </c>
      <c r="G726" s="14">
        <v>1.5881377030859052</v>
      </c>
      <c r="H726" s="14">
        <v>0.27422331733869221</v>
      </c>
      <c r="I726" s="14">
        <v>0.86587983526563261</v>
      </c>
      <c r="J726" s="10">
        <v>0.91563628912700168</v>
      </c>
    </row>
    <row r="727" spans="2:10" x14ac:dyDescent="0.2">
      <c r="B727" s="8">
        <v>724</v>
      </c>
      <c r="C727" s="14">
        <v>0</v>
      </c>
      <c r="D727" s="14">
        <v>4.8787189437443014E-2</v>
      </c>
      <c r="E727" s="14">
        <v>-1.6567284970127019</v>
      </c>
      <c r="F727" s="14">
        <v>-2240</v>
      </c>
      <c r="G727" s="14">
        <v>1.3471454039741342</v>
      </c>
      <c r="H727" s="14">
        <v>0.28651212464631437</v>
      </c>
      <c r="I727" s="14">
        <v>0.81367793461013493</v>
      </c>
      <c r="J727" s="10">
        <v>0.8276917437686081</v>
      </c>
    </row>
    <row r="728" spans="2:10" x14ac:dyDescent="0.2">
      <c r="B728" s="8">
        <v>725</v>
      </c>
      <c r="C728" s="14">
        <v>0</v>
      </c>
      <c r="D728" s="14">
        <v>0.30679391222390995</v>
      </c>
      <c r="E728" s="14">
        <v>-0.50495872769887673</v>
      </c>
      <c r="F728" s="14">
        <v>-1120</v>
      </c>
      <c r="G728" s="14">
        <v>0.95916190159426107</v>
      </c>
      <c r="H728" s="14">
        <v>0.39867014810437656</v>
      </c>
      <c r="I728" s="14">
        <v>3.6942313675276152E-2</v>
      </c>
      <c r="J728" s="10">
        <v>0.97867112303090797</v>
      </c>
    </row>
    <row r="729" spans="2:10" x14ac:dyDescent="0.2">
      <c r="B729" s="8">
        <v>726</v>
      </c>
      <c r="C729" s="14">
        <v>0</v>
      </c>
      <c r="D729" s="14">
        <v>0.45913551047404089</v>
      </c>
      <c r="E729" s="14">
        <v>-0.10261187091564024</v>
      </c>
      <c r="F729" s="14">
        <v>0</v>
      </c>
      <c r="G729" s="14">
        <v>1.3363330762502432</v>
      </c>
      <c r="H729" s="14">
        <v>0.25843671229659326</v>
      </c>
      <c r="I729" s="14">
        <v>0.93184323628984544</v>
      </c>
      <c r="J729" s="10">
        <v>0.68410617540781671</v>
      </c>
    </row>
    <row r="730" spans="2:10" x14ac:dyDescent="0.2">
      <c r="B730" s="8">
        <v>727</v>
      </c>
      <c r="C730" s="14">
        <v>0</v>
      </c>
      <c r="D730" s="14">
        <v>0.74556439008822872</v>
      </c>
      <c r="E730" s="14">
        <v>0.66059633532394257</v>
      </c>
      <c r="F730" s="14">
        <v>2000</v>
      </c>
      <c r="G730" s="14">
        <v>0.23034666023815623</v>
      </c>
      <c r="H730" s="14">
        <v>0.35753329536535206</v>
      </c>
      <c r="I730" s="14">
        <v>0.46816290773831443</v>
      </c>
      <c r="J730" s="10">
        <v>0.1056889400843945</v>
      </c>
    </row>
    <row r="731" spans="2:10" x14ac:dyDescent="0.2">
      <c r="B731" s="8">
        <v>728</v>
      </c>
      <c r="C731" s="14">
        <v>0</v>
      </c>
      <c r="D731" s="14">
        <v>0.68868383820573043</v>
      </c>
      <c r="E731" s="14">
        <v>0.49212309926625392</v>
      </c>
      <c r="F731" s="14">
        <v>2000</v>
      </c>
      <c r="G731" s="14">
        <v>0.30389580812123318</v>
      </c>
      <c r="H731" s="14">
        <v>0.35287764993760262</v>
      </c>
      <c r="I731" s="14">
        <v>0.49536925554059874</v>
      </c>
      <c r="J731" s="10">
        <v>0.24187829333444977</v>
      </c>
    </row>
    <row r="732" spans="2:10" x14ac:dyDescent="0.2">
      <c r="B732" s="8">
        <v>729</v>
      </c>
      <c r="C732" s="14">
        <v>0</v>
      </c>
      <c r="D732" s="14">
        <v>0.90520825162772478</v>
      </c>
      <c r="E732" s="14">
        <v>1.3118122319314052</v>
      </c>
      <c r="F732" s="14">
        <v>3000</v>
      </c>
      <c r="G732" s="14">
        <v>1.8813322786529738E-2</v>
      </c>
      <c r="H732" s="14">
        <v>0.3968517187003277</v>
      </c>
      <c r="I732" s="14">
        <v>0.10250892052543766</v>
      </c>
      <c r="J732" s="10">
        <v>9.1133111431791036E-2</v>
      </c>
    </row>
    <row r="733" spans="2:10" x14ac:dyDescent="0.2">
      <c r="B733" s="8">
        <v>730</v>
      </c>
      <c r="C733" s="14">
        <v>0</v>
      </c>
      <c r="D733" s="14">
        <v>0.37393755133912787</v>
      </c>
      <c r="E733" s="14">
        <v>-0.32144247034213963</v>
      </c>
      <c r="F733" s="14">
        <v>0</v>
      </c>
      <c r="G733" s="14">
        <v>0.58498643905128567</v>
      </c>
      <c r="H733" s="14">
        <v>0.36827072393334148</v>
      </c>
      <c r="I733" s="14">
        <v>0.39999603801406736</v>
      </c>
      <c r="J733" s="10">
        <v>0.65191227065022672</v>
      </c>
    </row>
    <row r="734" spans="2:10" x14ac:dyDescent="0.2">
      <c r="B734" s="8">
        <v>731</v>
      </c>
      <c r="C734" s="14">
        <v>0</v>
      </c>
      <c r="D734" s="14">
        <v>0.89253178815940948</v>
      </c>
      <c r="E734" s="14">
        <v>1.2401053681923704</v>
      </c>
      <c r="F734" s="14">
        <v>3000</v>
      </c>
      <c r="G734" s="14">
        <v>0.87921168355641111</v>
      </c>
      <c r="H734" s="14">
        <v>0.39341898216364168</v>
      </c>
      <c r="I734" s="14">
        <v>0.16698257050802121</v>
      </c>
      <c r="J734" s="10">
        <v>0.92267464726356541</v>
      </c>
    </row>
    <row r="735" spans="2:10" x14ac:dyDescent="0.2">
      <c r="B735" s="8">
        <v>732</v>
      </c>
      <c r="C735" s="14">
        <v>0</v>
      </c>
      <c r="D735" s="14">
        <v>0.13277885812929779</v>
      </c>
      <c r="E735" s="14">
        <v>-1.1133509873159602</v>
      </c>
      <c r="F735" s="14">
        <v>-2240</v>
      </c>
      <c r="G735" s="14">
        <v>0.99163810192513679</v>
      </c>
      <c r="H735" s="14">
        <v>0.36492456688197161</v>
      </c>
      <c r="I735" s="14">
        <v>0.42219919381765614</v>
      </c>
      <c r="J735" s="10">
        <v>0.90187911754561545</v>
      </c>
    </row>
    <row r="736" spans="2:10" x14ac:dyDescent="0.2">
      <c r="B736" s="8">
        <v>733</v>
      </c>
      <c r="C736" s="14">
        <v>0</v>
      </c>
      <c r="D736" s="14">
        <v>0.90791646829243589</v>
      </c>
      <c r="E736" s="14">
        <v>1.3280334297939422</v>
      </c>
      <c r="F736" s="14">
        <v>3000</v>
      </c>
      <c r="G736" s="14">
        <v>0.5193580407896593</v>
      </c>
      <c r="H736" s="14">
        <v>0.36576850945574768</v>
      </c>
      <c r="I736" s="14">
        <v>0.41669197330097296</v>
      </c>
      <c r="J736" s="10">
        <v>0.58798455777018543</v>
      </c>
    </row>
    <row r="737" spans="2:10" x14ac:dyDescent="0.2">
      <c r="B737" s="8">
        <v>734</v>
      </c>
      <c r="C737" s="14">
        <v>0</v>
      </c>
      <c r="D737" s="14">
        <v>1.4075683203561083E-2</v>
      </c>
      <c r="E737" s="14">
        <v>-2.1951705437858262</v>
      </c>
      <c r="F737" s="14">
        <v>-2240</v>
      </c>
      <c r="G737" s="14">
        <v>1.6977131707443998</v>
      </c>
      <c r="H737" s="14">
        <v>0.27578488483904451</v>
      </c>
      <c r="I737" s="14">
        <v>0.85929690644112267</v>
      </c>
      <c r="J737" s="10">
        <v>0.97944984421108372</v>
      </c>
    </row>
    <row r="738" spans="2:10" x14ac:dyDescent="0.2">
      <c r="B738" s="8">
        <v>735</v>
      </c>
      <c r="C738" s="14">
        <v>0</v>
      </c>
      <c r="D738" s="14">
        <v>0.24738756741741094</v>
      </c>
      <c r="E738" s="14">
        <v>-0.68273369367296977</v>
      </c>
      <c r="F738" s="14">
        <v>-1120</v>
      </c>
      <c r="G738" s="14">
        <v>0.55746313254927393</v>
      </c>
      <c r="H738" s="14">
        <v>0.30274103009614006</v>
      </c>
      <c r="I738" s="14">
        <v>0.74288490612194169</v>
      </c>
      <c r="J738" s="10">
        <v>7.4733853142118944E-2</v>
      </c>
    </row>
    <row r="739" spans="2:10" x14ac:dyDescent="0.2">
      <c r="B739" s="8">
        <v>736</v>
      </c>
      <c r="C739" s="14">
        <v>0</v>
      </c>
      <c r="D739" s="14">
        <v>0.40398318548872286</v>
      </c>
      <c r="E739" s="14">
        <v>-0.24305037838463306</v>
      </c>
      <c r="F739" s="14">
        <v>0</v>
      </c>
      <c r="G739" s="14">
        <v>0.76453870407823143</v>
      </c>
      <c r="H739" s="14">
        <v>0.39821699856782194</v>
      </c>
      <c r="I739" s="14">
        <v>6.0326885227266182E-2</v>
      </c>
      <c r="J739" s="10">
        <v>0.87229546083709941</v>
      </c>
    </row>
    <row r="740" spans="2:10" x14ac:dyDescent="0.2">
      <c r="B740" s="8">
        <v>737</v>
      </c>
      <c r="C740" s="14">
        <v>0</v>
      </c>
      <c r="D740" s="14">
        <v>0.27999360197223427</v>
      </c>
      <c r="E740" s="14">
        <v>-0.58286051386508608</v>
      </c>
      <c r="F740" s="14">
        <v>-1120</v>
      </c>
      <c r="G740" s="14">
        <v>0.28160805701002456</v>
      </c>
      <c r="H740" s="14">
        <v>0.37117828678187731</v>
      </c>
      <c r="I740" s="14">
        <v>0.37982691120348261</v>
      </c>
      <c r="J740" s="10">
        <v>0.37059354356983376</v>
      </c>
    </row>
    <row r="741" spans="2:10" x14ac:dyDescent="0.2">
      <c r="B741" s="8">
        <v>738</v>
      </c>
      <c r="C741" s="14">
        <v>0</v>
      </c>
      <c r="D741" s="14">
        <v>8.8741476456048657E-2</v>
      </c>
      <c r="E741" s="14">
        <v>-1.3485456345848041</v>
      </c>
      <c r="F741" s="14">
        <v>-2240</v>
      </c>
      <c r="G741" s="14">
        <v>1.0511582066773733</v>
      </c>
      <c r="H741" s="14">
        <v>0.27716113434807316</v>
      </c>
      <c r="I741" s="14">
        <v>0.85348426613653272</v>
      </c>
      <c r="J741" s="10">
        <v>0.5680869776141303</v>
      </c>
    </row>
    <row r="742" spans="2:10" x14ac:dyDescent="0.2">
      <c r="B742" s="8">
        <v>739</v>
      </c>
      <c r="C742" s="14">
        <v>0</v>
      </c>
      <c r="D742" s="14">
        <v>6.7740837842105342E-2</v>
      </c>
      <c r="E742" s="14">
        <v>-1.4928300632876537</v>
      </c>
      <c r="F742" s="14">
        <v>-2240</v>
      </c>
      <c r="G742" s="14">
        <v>1.0040056545036236</v>
      </c>
      <c r="H742" s="14">
        <v>0.30347720424608832</v>
      </c>
      <c r="I742" s="14">
        <v>0.7396083391455972</v>
      </c>
      <c r="J742" s="10">
        <v>0.67600677450001556</v>
      </c>
    </row>
    <row r="743" spans="2:10" x14ac:dyDescent="0.2">
      <c r="B743" s="8">
        <v>740</v>
      </c>
      <c r="C743" s="14">
        <v>0</v>
      </c>
      <c r="D743" s="14">
        <v>1.3122750685141772E-2</v>
      </c>
      <c r="E743" s="14">
        <v>-2.2225597421426313</v>
      </c>
      <c r="F743" s="14">
        <v>-2240</v>
      </c>
      <c r="G743" s="14">
        <v>0.67572609228811009</v>
      </c>
      <c r="H743" s="14">
        <v>0.39874976788324301</v>
      </c>
      <c r="I743" s="14">
        <v>3.1070043114512249E-2</v>
      </c>
      <c r="J743" s="10">
        <v>0.82143821721963506</v>
      </c>
    </row>
    <row r="744" spans="2:10" x14ac:dyDescent="0.2">
      <c r="B744" s="8">
        <v>741</v>
      </c>
      <c r="C744" s="14">
        <v>0</v>
      </c>
      <c r="D744" s="14">
        <v>0.72101827953989539</v>
      </c>
      <c r="E744" s="14">
        <v>0.5858691636301796</v>
      </c>
      <c r="F744" s="14">
        <v>2000</v>
      </c>
      <c r="G744" s="14">
        <v>1.2511548363599623</v>
      </c>
      <c r="H744" s="14">
        <v>0.3076871322447951</v>
      </c>
      <c r="I744" s="14">
        <v>0.72074029092711411</v>
      </c>
      <c r="J744" s="10">
        <v>0.8553877888970951</v>
      </c>
    </row>
    <row r="745" spans="2:10" x14ac:dyDescent="0.2">
      <c r="B745" s="8">
        <v>742</v>
      </c>
      <c r="C745" s="14">
        <v>0</v>
      </c>
      <c r="D745" s="14">
        <v>0.9367266434415833</v>
      </c>
      <c r="E745" s="14">
        <v>1.5278623688511526</v>
      </c>
      <c r="F745" s="14">
        <v>3000</v>
      </c>
      <c r="G745" s="14">
        <v>1.2450502073911642</v>
      </c>
      <c r="H745" s="14">
        <v>0.28934612601733034</v>
      </c>
      <c r="I745" s="14">
        <v>0.80148999546723909</v>
      </c>
      <c r="J745" s="10">
        <v>0.77631436580620439</v>
      </c>
    </row>
    <row r="746" spans="2:10" x14ac:dyDescent="0.2">
      <c r="B746" s="8">
        <v>743</v>
      </c>
      <c r="C746" s="14">
        <v>0</v>
      </c>
      <c r="D746" s="14">
        <v>0.17943797105897125</v>
      </c>
      <c r="E746" s="14">
        <v>-0.91750907036225904</v>
      </c>
      <c r="F746" s="14">
        <v>-1120</v>
      </c>
      <c r="G746" s="14">
        <v>0.41036943464762449</v>
      </c>
      <c r="H746" s="14">
        <v>0.38505576547782633</v>
      </c>
      <c r="I746" s="14">
        <v>0.26619006961872338</v>
      </c>
      <c r="J746" s="10">
        <v>0.58267682422077138</v>
      </c>
    </row>
    <row r="747" spans="2:10" x14ac:dyDescent="0.2">
      <c r="B747" s="8">
        <v>744</v>
      </c>
      <c r="C747" s="14">
        <v>0</v>
      </c>
      <c r="D747" s="14">
        <v>0.18220471436260488</v>
      </c>
      <c r="E747" s="14">
        <v>-0.90699502380346997</v>
      </c>
      <c r="F747" s="14">
        <v>-1120</v>
      </c>
      <c r="G747" s="14">
        <v>0.70262130522169919</v>
      </c>
      <c r="H747" s="14">
        <v>0.3966347651070502</v>
      </c>
      <c r="I747" s="14">
        <v>0.10771142626540336</v>
      </c>
      <c r="J747" s="10">
        <v>0.83127585907060464</v>
      </c>
    </row>
    <row r="748" spans="2:10" x14ac:dyDescent="0.2">
      <c r="B748" s="8">
        <v>745</v>
      </c>
      <c r="C748" s="14">
        <v>0</v>
      </c>
      <c r="D748" s="14">
        <v>0.48303262981727374</v>
      </c>
      <c r="E748" s="14">
        <v>-4.2543720158822997E-2</v>
      </c>
      <c r="F748" s="14">
        <v>0</v>
      </c>
      <c r="G748" s="14">
        <v>0.10396235846691927</v>
      </c>
      <c r="H748" s="14">
        <v>0.37916071862400508</v>
      </c>
      <c r="I748" s="14">
        <v>0.31892497829111527</v>
      </c>
      <c r="J748" s="10">
        <v>4.7425907360122498E-2</v>
      </c>
    </row>
    <row r="749" spans="2:10" x14ac:dyDescent="0.2">
      <c r="B749" s="8">
        <v>746</v>
      </c>
      <c r="C749" s="14">
        <v>0</v>
      </c>
      <c r="D749" s="14">
        <v>0.99475264944823116</v>
      </c>
      <c r="E749" s="14">
        <v>2.5590885316671206</v>
      </c>
      <c r="F749" s="14">
        <v>3000</v>
      </c>
      <c r="G749" s="14">
        <v>0.81776424462992658</v>
      </c>
      <c r="H749" s="14">
        <v>0.26783165710542173</v>
      </c>
      <c r="I749" s="14">
        <v>0.89270163857969531</v>
      </c>
      <c r="J749" s="10">
        <v>0.14438846597652344</v>
      </c>
    </row>
    <row r="750" spans="2:10" x14ac:dyDescent="0.2">
      <c r="B750" s="8">
        <v>747</v>
      </c>
      <c r="C750" s="14">
        <v>0</v>
      </c>
      <c r="D750" s="14">
        <v>0.6697895439200986</v>
      </c>
      <c r="E750" s="14">
        <v>0.43933210826528946</v>
      </c>
      <c r="F750" s="14">
        <v>2000</v>
      </c>
      <c r="G750" s="14">
        <v>0.6900896278745684</v>
      </c>
      <c r="H750" s="14">
        <v>0.28458922218166333</v>
      </c>
      <c r="I750" s="14">
        <v>0.82191232001497982</v>
      </c>
      <c r="J750" s="10">
        <v>0.12062241119361594</v>
      </c>
    </row>
    <row r="751" spans="2:10" x14ac:dyDescent="0.2">
      <c r="B751" s="8">
        <v>748</v>
      </c>
      <c r="C751" s="14">
        <v>0</v>
      </c>
      <c r="D751" s="14">
        <v>0.30427437778761346</v>
      </c>
      <c r="E751" s="14">
        <v>-0.51214611012085576</v>
      </c>
      <c r="F751" s="14">
        <v>-1120</v>
      </c>
      <c r="G751" s="14">
        <v>2.1353160862040133E-2</v>
      </c>
      <c r="H751" s="14">
        <v>0.39697519141675286</v>
      </c>
      <c r="I751" s="14">
        <v>9.9427935480805085E-2</v>
      </c>
      <c r="J751" s="10">
        <v>0.10708523011164983</v>
      </c>
    </row>
    <row r="752" spans="2:10" x14ac:dyDescent="0.2">
      <c r="B752" s="8">
        <v>749</v>
      </c>
      <c r="C752" s="14">
        <v>0</v>
      </c>
      <c r="D752" s="14">
        <v>0.68448090794704897</v>
      </c>
      <c r="E752" s="14">
        <v>0.48026610928385272</v>
      </c>
      <c r="F752" s="14">
        <v>2000</v>
      </c>
      <c r="G752" s="14">
        <v>0.74684273889721409</v>
      </c>
      <c r="H752" s="14">
        <v>0.30826783861717311</v>
      </c>
      <c r="I752" s="14">
        <v>0.71811939786100731</v>
      </c>
      <c r="J752" s="10">
        <v>0.48077777539416111</v>
      </c>
    </row>
    <row r="753" spans="2:10" x14ac:dyDescent="0.2">
      <c r="B753" s="8">
        <v>750</v>
      </c>
      <c r="C753" s="14">
        <v>0</v>
      </c>
      <c r="D753" s="14">
        <v>5.5542093960355081E-2</v>
      </c>
      <c r="E753" s="14">
        <v>-1.5933388848060297</v>
      </c>
      <c r="F753" s="14">
        <v>-2240</v>
      </c>
      <c r="G753" s="14">
        <v>0.98166349440042588</v>
      </c>
      <c r="H753" s="14">
        <v>0.31855392584474007</v>
      </c>
      <c r="I753" s="14">
        <v>0.67085762003942284</v>
      </c>
      <c r="J753" s="10">
        <v>0.7291183360987894</v>
      </c>
    </row>
    <row r="754" spans="2:10" x14ac:dyDescent="0.2">
      <c r="B754" s="8">
        <v>751</v>
      </c>
      <c r="C754" s="14">
        <v>0</v>
      </c>
      <c r="D754" s="14">
        <v>0.62316166475562451</v>
      </c>
      <c r="E754" s="14">
        <v>0.31379509434406605</v>
      </c>
      <c r="F754" s="14">
        <v>1000</v>
      </c>
      <c r="G754" s="14">
        <v>1.2729985033113942</v>
      </c>
      <c r="H754" s="14">
        <v>0.30309569308288564</v>
      </c>
      <c r="I754" s="14">
        <v>0.74130718514384109</v>
      </c>
      <c r="J754" s="10">
        <v>0.85056578849934306</v>
      </c>
    </row>
    <row r="755" spans="2:10" x14ac:dyDescent="0.2">
      <c r="B755" s="8">
        <v>752</v>
      </c>
      <c r="C755" s="14">
        <v>0</v>
      </c>
      <c r="D755" s="14">
        <v>0.19332799254605917</v>
      </c>
      <c r="E755" s="14">
        <v>-0.86569765727142933</v>
      </c>
      <c r="F755" s="14">
        <v>-1120</v>
      </c>
      <c r="G755" s="14">
        <v>0.42534129308283197</v>
      </c>
      <c r="H755" s="14">
        <v>0.37522470251975443</v>
      </c>
      <c r="I755" s="14">
        <v>0.35011910127947066</v>
      </c>
      <c r="J755" s="10">
        <v>0.55023441186651323</v>
      </c>
    </row>
    <row r="756" spans="2:10" x14ac:dyDescent="0.2">
      <c r="B756" s="8">
        <v>753</v>
      </c>
      <c r="C756" s="14">
        <v>0</v>
      </c>
      <c r="D756" s="14">
        <v>0.56217214188639641</v>
      </c>
      <c r="E756" s="14">
        <v>0.15647868874837259</v>
      </c>
      <c r="F756" s="14">
        <v>1000</v>
      </c>
      <c r="G756" s="14">
        <v>0.77027407137713988</v>
      </c>
      <c r="H756" s="14">
        <v>0.27186170021790035</v>
      </c>
      <c r="I756" s="14">
        <v>0.87581192486724435</v>
      </c>
      <c r="J756" s="10">
        <v>5.6811474522953612E-2</v>
      </c>
    </row>
    <row r="757" spans="2:10" x14ac:dyDescent="0.2">
      <c r="B757" s="8">
        <v>754</v>
      </c>
      <c r="C757" s="14">
        <v>0</v>
      </c>
      <c r="D757" s="14">
        <v>0.21279571937061648</v>
      </c>
      <c r="E757" s="14">
        <v>-0.79675826360029045</v>
      </c>
      <c r="F757" s="14">
        <v>-1120</v>
      </c>
      <c r="G757" s="14">
        <v>0.31588503571787124</v>
      </c>
      <c r="H757" s="14">
        <v>0.37295001423907653</v>
      </c>
      <c r="I757" s="14">
        <v>0.36707586462938968</v>
      </c>
      <c r="J757" s="10">
        <v>0.42560585677884794</v>
      </c>
    </row>
    <row r="758" spans="2:10" x14ac:dyDescent="0.2">
      <c r="B758" s="8">
        <v>755</v>
      </c>
      <c r="C758" s="14">
        <v>0</v>
      </c>
      <c r="D758" s="14">
        <v>7.5673865422454606E-2</v>
      </c>
      <c r="E758" s="14">
        <v>-1.4347872549315464</v>
      </c>
      <c r="F758" s="14">
        <v>-2240</v>
      </c>
      <c r="G758" s="14">
        <v>0.29378887005118554</v>
      </c>
      <c r="H758" s="14">
        <v>0.36152415584977698</v>
      </c>
      <c r="I758" s="14">
        <v>0.44381952469415009</v>
      </c>
      <c r="J758" s="10">
        <v>0.31114803478640879</v>
      </c>
    </row>
    <row r="759" spans="2:10" x14ac:dyDescent="0.2">
      <c r="B759" s="8">
        <v>756</v>
      </c>
      <c r="C759" s="14">
        <v>0</v>
      </c>
      <c r="D759" s="14">
        <v>0.73701000969717745</v>
      </c>
      <c r="E759" s="14">
        <v>0.63415452693112417</v>
      </c>
      <c r="F759" s="14">
        <v>2000</v>
      </c>
      <c r="G759" s="14">
        <v>1.3639295996698848E-2</v>
      </c>
      <c r="H759" s="14">
        <v>0.39699543190608561</v>
      </c>
      <c r="I759" s="14">
        <v>9.8913817945361984E-2</v>
      </c>
      <c r="J759" s="10">
        <v>6.2091485858937485E-2</v>
      </c>
    </row>
    <row r="760" spans="2:10" x14ac:dyDescent="0.2">
      <c r="B760" s="8">
        <v>757</v>
      </c>
      <c r="C760" s="14">
        <v>0</v>
      </c>
      <c r="D760" s="14">
        <v>0.73033315466266735</v>
      </c>
      <c r="E760" s="14">
        <v>0.61382089100848969</v>
      </c>
      <c r="F760" s="14">
        <v>2000</v>
      </c>
      <c r="G760" s="14">
        <v>0.46727165905322654</v>
      </c>
      <c r="H760" s="14">
        <v>0.37839157827830883</v>
      </c>
      <c r="I760" s="14">
        <v>0.32522965726686159</v>
      </c>
      <c r="J760" s="10">
        <v>0.60124647948017651</v>
      </c>
    </row>
    <row r="761" spans="2:10" x14ac:dyDescent="0.2">
      <c r="B761" s="8">
        <v>758</v>
      </c>
      <c r="C761" s="14">
        <v>0</v>
      </c>
      <c r="D761" s="14">
        <v>0.97295098634108479</v>
      </c>
      <c r="E761" s="14">
        <v>1.9260508299677686</v>
      </c>
      <c r="F761" s="14">
        <v>3000</v>
      </c>
      <c r="G761" s="14">
        <v>1.3013838740037218</v>
      </c>
      <c r="H761" s="14">
        <v>0.27007524575144842</v>
      </c>
      <c r="I761" s="14">
        <v>0.88330757682365724</v>
      </c>
      <c r="J761" s="10">
        <v>0.72190830354667657</v>
      </c>
    </row>
    <row r="762" spans="2:10" x14ac:dyDescent="0.2">
      <c r="B762" s="8">
        <v>759</v>
      </c>
      <c r="C762" s="14">
        <v>0</v>
      </c>
      <c r="D762" s="14">
        <v>0.41504989839859768</v>
      </c>
      <c r="E762" s="14">
        <v>-0.21457357672801564</v>
      </c>
      <c r="F762" s="14">
        <v>0</v>
      </c>
      <c r="G762" s="14">
        <v>1.6846626795492021</v>
      </c>
      <c r="H762" s="14">
        <v>0.26109769167136992</v>
      </c>
      <c r="I762" s="14">
        <v>0.9207845686100351</v>
      </c>
      <c r="J762" s="10">
        <v>0.91477781879472442</v>
      </c>
    </row>
    <row r="763" spans="2:10" x14ac:dyDescent="0.2">
      <c r="B763" s="8">
        <v>760</v>
      </c>
      <c r="C763" s="14">
        <v>0</v>
      </c>
      <c r="D763" s="14">
        <v>0.85276095538994345</v>
      </c>
      <c r="E763" s="14">
        <v>1.0483484622626917</v>
      </c>
      <c r="F763" s="14">
        <v>3000</v>
      </c>
      <c r="G763" s="14">
        <v>0.41735721758680877</v>
      </c>
      <c r="H763" s="14">
        <v>0.35063158325210253</v>
      </c>
      <c r="I763" s="14">
        <v>0.5080958451182096</v>
      </c>
      <c r="J763" s="10">
        <v>0.39899352095042984</v>
      </c>
    </row>
    <row r="764" spans="2:10" x14ac:dyDescent="0.2">
      <c r="B764" s="8">
        <v>761</v>
      </c>
      <c r="C764" s="14">
        <v>0</v>
      </c>
      <c r="D764" s="14">
        <v>7.4596291209848731E-2</v>
      </c>
      <c r="E764" s="14">
        <v>-1.4423892938102685</v>
      </c>
      <c r="F764" s="14">
        <v>-2240</v>
      </c>
      <c r="G764" s="14">
        <v>0.4645059466526486</v>
      </c>
      <c r="H764" s="14">
        <v>0.32545463436979949</v>
      </c>
      <c r="I764" s="14">
        <v>0.63811231923201694</v>
      </c>
      <c r="J764" s="10">
        <v>0.23941306292052059</v>
      </c>
    </row>
    <row r="765" spans="2:10" x14ac:dyDescent="0.2">
      <c r="B765" s="8">
        <v>762</v>
      </c>
      <c r="C765" s="14">
        <v>0</v>
      </c>
      <c r="D765" s="14">
        <v>0.32121211142335648</v>
      </c>
      <c r="E765" s="14">
        <v>-0.46431200683895058</v>
      </c>
      <c r="F765" s="14">
        <v>-1120</v>
      </c>
      <c r="G765" s="14">
        <v>0.69844821288832082</v>
      </c>
      <c r="H765" s="14">
        <v>0.2822729779134881</v>
      </c>
      <c r="I765" s="14">
        <v>0.83179581180764173</v>
      </c>
      <c r="J765" s="10">
        <v>8.1018148260665196E-2</v>
      </c>
    </row>
    <row r="766" spans="2:10" x14ac:dyDescent="0.2">
      <c r="B766" s="8">
        <v>763</v>
      </c>
      <c r="C766" s="14">
        <v>0</v>
      </c>
      <c r="D766" s="14">
        <v>0.80278889895546668</v>
      </c>
      <c r="E766" s="14">
        <v>0.85162510326371543</v>
      </c>
      <c r="F766" s="14">
        <v>2000</v>
      </c>
      <c r="G766" s="14">
        <v>0.829341124554553</v>
      </c>
      <c r="H766" s="14">
        <v>0.30874977930442588</v>
      </c>
      <c r="I766" s="14">
        <v>0.71594074145701747</v>
      </c>
      <c r="J766" s="10">
        <v>0.5628232220480327</v>
      </c>
    </row>
    <row r="767" spans="2:10" x14ac:dyDescent="0.2">
      <c r="B767" s="8">
        <v>764</v>
      </c>
      <c r="C767" s="14">
        <v>0</v>
      </c>
      <c r="D767" s="14">
        <v>4.2833740610086241E-2</v>
      </c>
      <c r="E767" s="14">
        <v>-1.7187084028635071</v>
      </c>
      <c r="F767" s="14">
        <v>-2240</v>
      </c>
      <c r="G767" s="14">
        <v>3.5025666119405059E-2</v>
      </c>
      <c r="H767" s="14">
        <v>0.39876630659750467</v>
      </c>
      <c r="I767" s="14">
        <v>2.9705158681471441E-2</v>
      </c>
      <c r="J767" s="10">
        <v>0.18477897517605638</v>
      </c>
    </row>
    <row r="768" spans="2:10" x14ac:dyDescent="0.2">
      <c r="B768" s="8">
        <v>765</v>
      </c>
      <c r="C768" s="14">
        <v>0</v>
      </c>
      <c r="D768" s="14">
        <v>0.96867623807335101</v>
      </c>
      <c r="E768" s="14">
        <v>1.8616848601929812</v>
      </c>
      <c r="F768" s="14">
        <v>3000</v>
      </c>
      <c r="G768" s="14">
        <v>1.1704810711104996</v>
      </c>
      <c r="H768" s="14">
        <v>0.32517412110312266</v>
      </c>
      <c r="I768" s="14">
        <v>0.63946219540176086</v>
      </c>
      <c r="J768" s="10">
        <v>0.8726793063677285</v>
      </c>
    </row>
    <row r="769" spans="2:10" x14ac:dyDescent="0.2">
      <c r="B769" s="8">
        <v>766</v>
      </c>
      <c r="C769" s="14">
        <v>0</v>
      </c>
      <c r="D769" s="14">
        <v>0.5254918271794411</v>
      </c>
      <c r="E769" s="14">
        <v>6.394208022498242E-2</v>
      </c>
      <c r="F769" s="14">
        <v>1000</v>
      </c>
      <c r="G769" s="14">
        <v>0.58802952576688117</v>
      </c>
      <c r="H769" s="14">
        <v>0.29971672761120127</v>
      </c>
      <c r="I769" s="14">
        <v>0.75627899414686439</v>
      </c>
      <c r="J769" s="10">
        <v>0.12677384895587984</v>
      </c>
    </row>
    <row r="770" spans="2:10" x14ac:dyDescent="0.2">
      <c r="B770" s="8">
        <v>767</v>
      </c>
      <c r="C770" s="14">
        <v>0</v>
      </c>
      <c r="D770" s="14">
        <v>0.54014163885272182</v>
      </c>
      <c r="E770" s="14">
        <v>0.10079055800108987</v>
      </c>
      <c r="F770" s="14">
        <v>1000</v>
      </c>
      <c r="G770" s="14">
        <v>0.3903180102546645</v>
      </c>
      <c r="H770" s="14">
        <v>0.37502399102384448</v>
      </c>
      <c r="I770" s="14">
        <v>0.3516439841369372</v>
      </c>
      <c r="J770" s="10">
        <v>0.51639569970611288</v>
      </c>
    </row>
    <row r="771" spans="2:10" x14ac:dyDescent="0.2">
      <c r="B771" s="8">
        <v>768</v>
      </c>
      <c r="C771" s="14">
        <v>0</v>
      </c>
      <c r="D771" s="14">
        <v>0.33720114353913866</v>
      </c>
      <c r="E771" s="14">
        <v>-0.42011384766771881</v>
      </c>
      <c r="F771" s="14">
        <v>0</v>
      </c>
      <c r="G771" s="14">
        <v>2.4239639762081988E-2</v>
      </c>
      <c r="H771" s="14">
        <v>0.39440217909829067</v>
      </c>
      <c r="I771" s="14">
        <v>0.15129836725597193</v>
      </c>
      <c r="J771" s="10">
        <v>3.6721163213588842E-2</v>
      </c>
    </row>
    <row r="772" spans="2:10" x14ac:dyDescent="0.2">
      <c r="B772" s="8">
        <v>769</v>
      </c>
      <c r="C772" s="14">
        <v>0</v>
      </c>
      <c r="D772" s="14">
        <v>0.1965395732301006</v>
      </c>
      <c r="E772" s="14">
        <v>-0.85404664221954563</v>
      </c>
      <c r="F772" s="14">
        <v>-1120</v>
      </c>
      <c r="G772" s="14">
        <v>0.6351702198853908</v>
      </c>
      <c r="H772" s="14">
        <v>0.2907441530923171</v>
      </c>
      <c r="I772" s="14">
        <v>0.79545341073323661</v>
      </c>
      <c r="J772" s="10">
        <v>4.9235061066800291E-2</v>
      </c>
    </row>
    <row r="773" spans="2:10" x14ac:dyDescent="0.2">
      <c r="B773" s="8">
        <v>770</v>
      </c>
      <c r="C773" s="14">
        <v>0</v>
      </c>
      <c r="D773" s="14">
        <v>0.78863461701601489</v>
      </c>
      <c r="E773" s="14">
        <v>0.80169265439224757</v>
      </c>
      <c r="F773" s="14">
        <v>2000</v>
      </c>
      <c r="G773" s="14">
        <v>9.9329979187799122E-2</v>
      </c>
      <c r="H773" s="14">
        <v>0.3867232517017648</v>
      </c>
      <c r="I773" s="14">
        <v>0.24942902976154771</v>
      </c>
      <c r="J773" s="10">
        <v>0.19265289590351883</v>
      </c>
    </row>
    <row r="774" spans="2:10" x14ac:dyDescent="0.2">
      <c r="B774" s="8">
        <v>771</v>
      </c>
      <c r="C774" s="14">
        <v>0</v>
      </c>
      <c r="D774" s="14">
        <v>0.89384527429651717</v>
      </c>
      <c r="E774" s="14">
        <v>1.2472401603591392</v>
      </c>
      <c r="F774" s="14">
        <v>3000</v>
      </c>
      <c r="G774" s="14">
        <v>1.1176637710199859</v>
      </c>
      <c r="H774" s="14">
        <v>0.26276201230492763</v>
      </c>
      <c r="I774" s="14">
        <v>0.9138577782613494</v>
      </c>
      <c r="J774" s="10">
        <v>0.53153337819107505</v>
      </c>
    </row>
    <row r="775" spans="2:10" x14ac:dyDescent="0.2">
      <c r="B775" s="8">
        <v>772</v>
      </c>
      <c r="C775" s="14">
        <v>0</v>
      </c>
      <c r="D775" s="14">
        <v>3.0832282049037648E-2</v>
      </c>
      <c r="E775" s="14">
        <v>-1.8686999994823668</v>
      </c>
      <c r="F775" s="14">
        <v>-2240</v>
      </c>
      <c r="G775" s="14">
        <v>1.0706049909607467</v>
      </c>
      <c r="H775" s="14">
        <v>0.24351005257172717</v>
      </c>
      <c r="I775" s="14">
        <v>0.99363828473428184</v>
      </c>
      <c r="J775" s="10">
        <v>0.28859651777362288</v>
      </c>
    </row>
    <row r="776" spans="2:10" x14ac:dyDescent="0.2">
      <c r="B776" s="8">
        <v>773</v>
      </c>
      <c r="C776" s="14">
        <v>0</v>
      </c>
      <c r="D776" s="14">
        <v>0.99572670482831394</v>
      </c>
      <c r="E776" s="14">
        <v>2.6296774957150091</v>
      </c>
      <c r="F776" s="14">
        <v>3000</v>
      </c>
      <c r="G776" s="14">
        <v>0.45183517790919053</v>
      </c>
      <c r="H776" s="14">
        <v>0.32300922299956519</v>
      </c>
      <c r="I776" s="14">
        <v>0.64982438979196566</v>
      </c>
      <c r="J776" s="10">
        <v>0.1719402231611033</v>
      </c>
    </row>
    <row r="777" spans="2:10" x14ac:dyDescent="0.2">
      <c r="B777" s="8">
        <v>774</v>
      </c>
      <c r="C777" s="14">
        <v>0</v>
      </c>
      <c r="D777" s="14">
        <v>8.566333217810064E-3</v>
      </c>
      <c r="E777" s="14">
        <v>-2.3838482310774176</v>
      </c>
      <c r="F777" s="14">
        <v>-2240</v>
      </c>
      <c r="G777" s="14">
        <v>0.13926773197821157</v>
      </c>
      <c r="H777" s="14">
        <v>0.37818635878003209</v>
      </c>
      <c r="I777" s="14">
        <v>0.32689343524486453</v>
      </c>
      <c r="J777" s="10">
        <v>0.18002337062732474</v>
      </c>
    </row>
    <row r="778" spans="2:10" x14ac:dyDescent="0.2">
      <c r="B778" s="8">
        <v>775</v>
      </c>
      <c r="C778" s="14">
        <v>0</v>
      </c>
      <c r="D778" s="14">
        <v>0.44695605940509403</v>
      </c>
      <c r="E778" s="14">
        <v>-0.13335564926702065</v>
      </c>
      <c r="F778" s="14">
        <v>0</v>
      </c>
      <c r="G778" s="14">
        <v>1.5407297345813142</v>
      </c>
      <c r="H778" s="14">
        <v>0.2549469426880816</v>
      </c>
      <c r="I778" s="14">
        <v>0.94632054839577551</v>
      </c>
      <c r="J778" s="10">
        <v>0.80324787846917656</v>
      </c>
    </row>
    <row r="779" spans="2:10" x14ac:dyDescent="0.2">
      <c r="B779" s="8">
        <v>776</v>
      </c>
      <c r="C779" s="14">
        <v>0</v>
      </c>
      <c r="D779" s="14">
        <v>0.38412767969264078</v>
      </c>
      <c r="E779" s="14">
        <v>-0.29465772655837535</v>
      </c>
      <c r="F779" s="14">
        <v>0</v>
      </c>
      <c r="G779" s="14">
        <v>0.3159934799078018</v>
      </c>
      <c r="H779" s="14">
        <v>0.37090980497949699</v>
      </c>
      <c r="I779" s="14">
        <v>0.38172719575545155</v>
      </c>
      <c r="J779" s="10">
        <v>0.41264734087169513</v>
      </c>
    </row>
    <row r="780" spans="2:10" x14ac:dyDescent="0.2">
      <c r="B780" s="8">
        <v>777</v>
      </c>
      <c r="C780" s="14">
        <v>0</v>
      </c>
      <c r="D780" s="14">
        <v>0.19230553260646086</v>
      </c>
      <c r="E780" s="14">
        <v>-0.86943167327269222</v>
      </c>
      <c r="F780" s="14">
        <v>-1120</v>
      </c>
      <c r="G780" s="14">
        <v>0.57719420836965885</v>
      </c>
      <c r="H780" s="14">
        <v>0.30196912679376525</v>
      </c>
      <c r="I780" s="14">
        <v>0.74631355714346914</v>
      </c>
      <c r="J780" s="10">
        <v>0.14216287417438014</v>
      </c>
    </row>
    <row r="781" spans="2:10" x14ac:dyDescent="0.2">
      <c r="B781" s="8">
        <v>778</v>
      </c>
      <c r="C781" s="14">
        <v>0</v>
      </c>
      <c r="D781" s="14">
        <v>0.66762068270129182</v>
      </c>
      <c r="E781" s="14">
        <v>0.43335259417466482</v>
      </c>
      <c r="F781" s="14">
        <v>2000</v>
      </c>
      <c r="G781" s="14">
        <v>0.99104382599023277</v>
      </c>
      <c r="H781" s="14">
        <v>0.39686480692603837</v>
      </c>
      <c r="I781" s="14">
        <v>0.10218668989938995</v>
      </c>
      <c r="J781" s="10">
        <v>0.99025335465104014</v>
      </c>
    </row>
    <row r="782" spans="2:10" x14ac:dyDescent="0.2">
      <c r="B782" s="8">
        <v>779</v>
      </c>
      <c r="C782" s="14">
        <v>0</v>
      </c>
      <c r="D782" s="14">
        <v>0.2772945313608714</v>
      </c>
      <c r="E782" s="14">
        <v>-0.59089755738848726</v>
      </c>
      <c r="F782" s="14">
        <v>-1120</v>
      </c>
      <c r="G782" s="14">
        <v>0.97657955187358891</v>
      </c>
      <c r="H782" s="14">
        <v>0.38641047264640899</v>
      </c>
      <c r="I782" s="14">
        <v>0.2526520955155846</v>
      </c>
      <c r="J782" s="10">
        <v>0.9553776585754834</v>
      </c>
    </row>
    <row r="783" spans="2:10" x14ac:dyDescent="0.2">
      <c r="B783" s="8">
        <v>780</v>
      </c>
      <c r="C783" s="14">
        <v>0</v>
      </c>
      <c r="D783" s="14">
        <v>0.52278451529461167</v>
      </c>
      <c r="E783" s="14">
        <v>5.7143394064854025E-2</v>
      </c>
      <c r="F783" s="14">
        <v>1000</v>
      </c>
      <c r="G783" s="14">
        <v>5.9181083151886464E-2</v>
      </c>
      <c r="H783" s="14">
        <v>0.3875612931111882</v>
      </c>
      <c r="I783" s="14">
        <v>0.24059398879324737</v>
      </c>
      <c r="J783" s="10">
        <v>3.5994662221518654E-2</v>
      </c>
    </row>
    <row r="784" spans="2:10" x14ac:dyDescent="0.2">
      <c r="B784" s="8">
        <v>781</v>
      </c>
      <c r="C784" s="14">
        <v>0</v>
      </c>
      <c r="D784" s="14">
        <v>0.8689560067695361</v>
      </c>
      <c r="E784" s="14">
        <v>1.1214696896063967</v>
      </c>
      <c r="F784" s="14">
        <v>3000</v>
      </c>
      <c r="G784" s="14">
        <v>0.12538670044612552</v>
      </c>
      <c r="H784" s="14">
        <v>0.38479206589522519</v>
      </c>
      <c r="I784" s="14">
        <v>0.26875135710870446</v>
      </c>
      <c r="J784" s="10">
        <v>0.23056324186295421</v>
      </c>
    </row>
    <row r="785" spans="2:10" x14ac:dyDescent="0.2">
      <c r="B785" s="8">
        <v>782</v>
      </c>
      <c r="C785" s="14">
        <v>0</v>
      </c>
      <c r="D785" s="14">
        <v>0.98180994087914464</v>
      </c>
      <c r="E785" s="14">
        <v>2.0926532624710896</v>
      </c>
      <c r="F785" s="14">
        <v>3000</v>
      </c>
      <c r="G785" s="14">
        <v>0.29386763220081324</v>
      </c>
      <c r="H785" s="14">
        <v>0.39796289716043765</v>
      </c>
      <c r="I785" s="14">
        <v>7.0113736935944179E-2</v>
      </c>
      <c r="J785" s="10">
        <v>0.53754227377359864</v>
      </c>
    </row>
    <row r="786" spans="2:10" x14ac:dyDescent="0.2">
      <c r="B786" s="8">
        <v>783</v>
      </c>
      <c r="C786" s="14">
        <v>0</v>
      </c>
      <c r="D786" s="14">
        <v>0.64618207101998015</v>
      </c>
      <c r="E786" s="14">
        <v>0.37503308929688145</v>
      </c>
      <c r="F786" s="14">
        <v>1000</v>
      </c>
      <c r="G786" s="14">
        <v>1.2937680586818812</v>
      </c>
      <c r="H786" s="14">
        <v>0.32974457790718786</v>
      </c>
      <c r="I786" s="14">
        <v>0.61724937805777857</v>
      </c>
      <c r="J786" s="10">
        <v>0.95539063422726034</v>
      </c>
    </row>
    <row r="787" spans="2:10" x14ac:dyDescent="0.2">
      <c r="B787" s="8">
        <v>784</v>
      </c>
      <c r="C787" s="14">
        <v>0</v>
      </c>
      <c r="D787" s="14">
        <v>0.37849475717101932</v>
      </c>
      <c r="E787" s="14">
        <v>-0.3094364927987136</v>
      </c>
      <c r="F787" s="14">
        <v>0</v>
      </c>
      <c r="G787" s="14">
        <v>0.29714815621247598</v>
      </c>
      <c r="H787" s="14">
        <v>0.38632470429421611</v>
      </c>
      <c r="I787" s="14">
        <v>0.25352919788729827</v>
      </c>
      <c r="J787" s="10">
        <v>0.48256719949774779</v>
      </c>
    </row>
    <row r="788" spans="2:10" x14ac:dyDescent="0.2">
      <c r="B788" s="8">
        <v>785</v>
      </c>
      <c r="C788" s="14">
        <v>0</v>
      </c>
      <c r="D788" s="14">
        <v>0.97487906388699963</v>
      </c>
      <c r="E788" s="14">
        <v>1.9578989408115512</v>
      </c>
      <c r="F788" s="14">
        <v>3000</v>
      </c>
      <c r="G788" s="14">
        <v>0.42549840898857733</v>
      </c>
      <c r="H788" s="14">
        <v>0.32472357798492185</v>
      </c>
      <c r="I788" s="14">
        <v>0.64162676788010953</v>
      </c>
      <c r="J788" s="10">
        <v>0.11753084585886954</v>
      </c>
    </row>
    <row r="789" spans="2:10" x14ac:dyDescent="0.2">
      <c r="B789" s="8">
        <v>786</v>
      </c>
      <c r="C789" s="14">
        <v>0</v>
      </c>
      <c r="D789" s="14">
        <v>0.65761115874983889</v>
      </c>
      <c r="E789" s="14">
        <v>0.40595225423767439</v>
      </c>
      <c r="F789" s="14">
        <v>1000</v>
      </c>
      <c r="G789" s="14">
        <v>1.337150655746471</v>
      </c>
      <c r="H789" s="14">
        <v>0.29558575499686313</v>
      </c>
      <c r="I789" s="14">
        <v>0.7744130009200485</v>
      </c>
      <c r="J789" s="10">
        <v>0.85874044958443407</v>
      </c>
    </row>
    <row r="790" spans="2:10" x14ac:dyDescent="0.2">
      <c r="B790" s="8">
        <v>787</v>
      </c>
      <c r="C790" s="14">
        <v>0</v>
      </c>
      <c r="D790" s="14">
        <v>0.7998191799501978</v>
      </c>
      <c r="E790" s="14">
        <v>0.84097553527678592</v>
      </c>
      <c r="F790" s="14">
        <v>2000</v>
      </c>
      <c r="G790" s="14">
        <v>0.91225243263204647</v>
      </c>
      <c r="H790" s="14">
        <v>0.32407007857782238</v>
      </c>
      <c r="I790" s="14">
        <v>0.64475880989095136</v>
      </c>
      <c r="J790" s="10">
        <v>0.70465488694824974</v>
      </c>
    </row>
    <row r="791" spans="2:10" x14ac:dyDescent="0.2">
      <c r="B791" s="8">
        <v>788</v>
      </c>
      <c r="C791" s="14">
        <v>0</v>
      </c>
      <c r="D791" s="14">
        <v>0.47921167778745838</v>
      </c>
      <c r="E791" s="14">
        <v>-5.213220047316125E-2</v>
      </c>
      <c r="F791" s="14">
        <v>0</v>
      </c>
      <c r="G791" s="14">
        <v>1.0275360126962882</v>
      </c>
      <c r="H791" s="14">
        <v>0.29551871833145504</v>
      </c>
      <c r="I791" s="14">
        <v>0.77470583621165989</v>
      </c>
      <c r="J791" s="10">
        <v>0.6537330342241251</v>
      </c>
    </row>
    <row r="792" spans="2:10" x14ac:dyDescent="0.2">
      <c r="B792" s="8">
        <v>789</v>
      </c>
      <c r="C792" s="14">
        <v>0</v>
      </c>
      <c r="D792" s="14">
        <v>6.5774613789177788E-2</v>
      </c>
      <c r="E792" s="14">
        <v>-1.5080207063365083</v>
      </c>
      <c r="F792" s="14">
        <v>-2240</v>
      </c>
      <c r="G792" s="14">
        <v>0.66324481567330529</v>
      </c>
      <c r="H792" s="14">
        <v>0.36698016653998694</v>
      </c>
      <c r="I792" s="14">
        <v>0.40867821402320553</v>
      </c>
      <c r="J792" s="10">
        <v>0.70443376768586863</v>
      </c>
    </row>
    <row r="793" spans="2:10" x14ac:dyDescent="0.2">
      <c r="B793" s="8">
        <v>790</v>
      </c>
      <c r="C793" s="14">
        <v>0</v>
      </c>
      <c r="D793" s="14">
        <v>0.35563905251009348</v>
      </c>
      <c r="E793" s="14">
        <v>-0.37014010006108844</v>
      </c>
      <c r="F793" s="14">
        <v>0</v>
      </c>
      <c r="G793" s="14">
        <v>1.307206547712227</v>
      </c>
      <c r="H793" s="14">
        <v>0.29913968676903741</v>
      </c>
      <c r="I793" s="14">
        <v>0.75882290641722405</v>
      </c>
      <c r="J793" s="10">
        <v>0.85521596360728891</v>
      </c>
    </row>
    <row r="794" spans="2:10" x14ac:dyDescent="0.2">
      <c r="B794" s="8">
        <v>791</v>
      </c>
      <c r="C794" s="14">
        <v>0</v>
      </c>
      <c r="D794" s="14">
        <v>0.14493605850494284</v>
      </c>
      <c r="E794" s="14">
        <v>-1.0584021997337985</v>
      </c>
      <c r="F794" s="14">
        <v>-2240</v>
      </c>
      <c r="G794" s="14">
        <v>0.68007000952619756</v>
      </c>
      <c r="H794" s="14">
        <v>0.28550110223990266</v>
      </c>
      <c r="I794" s="14">
        <v>0.81801082627755162</v>
      </c>
      <c r="J794" s="10">
        <v>0.10453849826219422</v>
      </c>
    </row>
    <row r="795" spans="2:10" x14ac:dyDescent="0.2">
      <c r="B795" s="8">
        <v>792</v>
      </c>
      <c r="C795" s="14">
        <v>0</v>
      </c>
      <c r="D795" s="14">
        <v>0.68642632625364997</v>
      </c>
      <c r="E795" s="14">
        <v>0.48574588356410492</v>
      </c>
      <c r="F795" s="14">
        <v>2000</v>
      </c>
      <c r="G795" s="14">
        <v>0.53864669845493685</v>
      </c>
      <c r="H795" s="14">
        <v>0.33735334351123764</v>
      </c>
      <c r="I795" s="14">
        <v>0.5791128864880245</v>
      </c>
      <c r="J795" s="10">
        <v>0.45086024792439316</v>
      </c>
    </row>
    <row r="796" spans="2:10" x14ac:dyDescent="0.2">
      <c r="B796" s="8">
        <v>793</v>
      </c>
      <c r="C796" s="14">
        <v>0</v>
      </c>
      <c r="D796" s="14">
        <v>0.56282080526595046</v>
      </c>
      <c r="E796" s="14">
        <v>0.15812488808278255</v>
      </c>
      <c r="F796" s="14">
        <v>1000</v>
      </c>
      <c r="G796" s="14">
        <v>0.97027350174300919</v>
      </c>
      <c r="H796" s="14">
        <v>0.39869800307319792</v>
      </c>
      <c r="I796" s="14">
        <v>3.4999999932479112E-2</v>
      </c>
      <c r="J796" s="10">
        <v>0.98440261161159848</v>
      </c>
    </row>
    <row r="797" spans="2:10" x14ac:dyDescent="0.2">
      <c r="B797" s="8">
        <v>794</v>
      </c>
      <c r="C797" s="14">
        <v>0</v>
      </c>
      <c r="D797" s="14">
        <v>0.80371771860109531</v>
      </c>
      <c r="E797" s="14">
        <v>0.85497576808395059</v>
      </c>
      <c r="F797" s="14">
        <v>2000</v>
      </c>
      <c r="G797" s="14">
        <v>5.8655228586302802E-2</v>
      </c>
      <c r="H797" s="14">
        <v>0.39263401960324851</v>
      </c>
      <c r="I797" s="14">
        <v>0.17854307949475157</v>
      </c>
      <c r="J797" s="10">
        <v>0.16363861815242031</v>
      </c>
    </row>
    <row r="798" spans="2:10" x14ac:dyDescent="0.2">
      <c r="B798" s="8">
        <v>795</v>
      </c>
      <c r="C798" s="14">
        <v>0</v>
      </c>
      <c r="D798" s="14">
        <v>0.35258832892989195</v>
      </c>
      <c r="E798" s="14">
        <v>-0.37834185296054057</v>
      </c>
      <c r="F798" s="14">
        <v>0</v>
      </c>
      <c r="G798" s="14">
        <v>0.1894497983164829</v>
      </c>
      <c r="H798" s="14">
        <v>0.3989409184212161</v>
      </c>
      <c r="I798" s="14">
        <v>2.6130380586781715E-3</v>
      </c>
      <c r="J798" s="10">
        <v>0.43525046852196125</v>
      </c>
    </row>
    <row r="799" spans="2:10" x14ac:dyDescent="0.2">
      <c r="B799" s="8">
        <v>796</v>
      </c>
      <c r="C799" s="14">
        <v>0</v>
      </c>
      <c r="D799" s="14">
        <v>5.5637008070776707E-3</v>
      </c>
      <c r="E799" s="14">
        <v>-2.5386722357907425</v>
      </c>
      <c r="F799" s="14">
        <v>-2240</v>
      </c>
      <c r="G799" s="14">
        <v>0.88640136105472078</v>
      </c>
      <c r="H799" s="14">
        <v>0.35205110448639609</v>
      </c>
      <c r="I799" s="14">
        <v>0.50008078850809523</v>
      </c>
      <c r="J799" s="10">
        <v>0.79769703899402966</v>
      </c>
    </row>
    <row r="800" spans="2:10" x14ac:dyDescent="0.2">
      <c r="B800" s="8">
        <v>797</v>
      </c>
      <c r="C800" s="14">
        <v>0</v>
      </c>
      <c r="D800" s="14">
        <v>0.55877489878738995</v>
      </c>
      <c r="E800" s="14">
        <v>0.14786386981223232</v>
      </c>
      <c r="F800" s="14">
        <v>1000</v>
      </c>
      <c r="G800" s="14">
        <v>0.50287225272757829</v>
      </c>
      <c r="H800" s="14">
        <v>0.32005411127825778</v>
      </c>
      <c r="I800" s="14">
        <v>0.66381724372683892</v>
      </c>
      <c r="J800" s="10">
        <v>0.24943720584243406</v>
      </c>
    </row>
    <row r="801" spans="2:10" x14ac:dyDescent="0.2">
      <c r="B801" s="8">
        <v>798</v>
      </c>
      <c r="C801" s="14">
        <v>0</v>
      </c>
      <c r="D801" s="14">
        <v>0.80835298742556616</v>
      </c>
      <c r="E801" s="14">
        <v>0.87184301408480347</v>
      </c>
      <c r="F801" s="14">
        <v>2000</v>
      </c>
      <c r="G801" s="14">
        <v>0.24655065347045044</v>
      </c>
      <c r="H801" s="14">
        <v>0.35438417101923952</v>
      </c>
      <c r="I801" s="14">
        <v>0.48669331659874565</v>
      </c>
      <c r="J801" s="10">
        <v>9.8388358297938641E-2</v>
      </c>
    </row>
    <row r="802" spans="2:10" x14ac:dyDescent="0.2">
      <c r="B802" s="8">
        <v>799</v>
      </c>
      <c r="C802" s="14">
        <v>0</v>
      </c>
      <c r="D802" s="14">
        <v>0.55042903127634391</v>
      </c>
      <c r="E802" s="14">
        <v>0.12674536730444777</v>
      </c>
      <c r="F802" s="14">
        <v>1000</v>
      </c>
      <c r="G802" s="14">
        <v>1.0597888952667889</v>
      </c>
      <c r="H802" s="14">
        <v>0.25126264199274756</v>
      </c>
      <c r="I802" s="14">
        <v>0.96157992000765169</v>
      </c>
      <c r="J802" s="10">
        <v>0.36763154476305077</v>
      </c>
    </row>
    <row r="803" spans="2:10" x14ac:dyDescent="0.2">
      <c r="B803" s="8">
        <v>800</v>
      </c>
      <c r="C803" s="14">
        <v>0</v>
      </c>
      <c r="D803" s="14">
        <v>0.86809213430066223</v>
      </c>
      <c r="E803" s="14">
        <v>1.1174177917504757</v>
      </c>
      <c r="F803" s="14">
        <v>3000</v>
      </c>
      <c r="G803" s="14">
        <v>0.52724461585226667</v>
      </c>
      <c r="H803" s="14">
        <v>0.39762446314850647</v>
      </c>
      <c r="I803" s="14">
        <v>8.1347966837393107E-2</v>
      </c>
      <c r="J803" s="10">
        <v>0.72154495642592431</v>
      </c>
    </row>
    <row r="804" spans="2:10" x14ac:dyDescent="0.2">
      <c r="B804" s="8">
        <v>801</v>
      </c>
      <c r="C804" s="14">
        <v>0</v>
      </c>
      <c r="D804" s="14">
        <v>0.12908988102762489</v>
      </c>
      <c r="E804" s="14">
        <v>-1.1307038459864702</v>
      </c>
      <c r="F804" s="14">
        <v>-2240</v>
      </c>
      <c r="G804" s="14">
        <v>0.8626327894826622</v>
      </c>
      <c r="H804" s="14">
        <v>0.28061024406228008</v>
      </c>
      <c r="I804" s="14">
        <v>0.83886836997180636</v>
      </c>
      <c r="J804" s="10">
        <v>0.39866357664515428</v>
      </c>
    </row>
    <row r="805" spans="2:10" x14ac:dyDescent="0.2">
      <c r="B805" s="8">
        <v>802</v>
      </c>
      <c r="C805" s="14">
        <v>0</v>
      </c>
      <c r="D805" s="14">
        <v>0.98402073722519945</v>
      </c>
      <c r="E805" s="14">
        <v>2.1449289825678113</v>
      </c>
      <c r="F805" s="14">
        <v>3000</v>
      </c>
      <c r="G805" s="14">
        <v>0.44364180824210031</v>
      </c>
      <c r="H805" s="14">
        <v>0.37400262553614672</v>
      </c>
      <c r="I805" s="14">
        <v>0.35931581717883976</v>
      </c>
      <c r="J805" s="10">
        <v>0.56083326556758639</v>
      </c>
    </row>
    <row r="806" spans="2:10" x14ac:dyDescent="0.2">
      <c r="B806" s="8">
        <v>803</v>
      </c>
      <c r="C806" s="14">
        <v>0</v>
      </c>
      <c r="D806" s="14">
        <v>0.66561356380843262</v>
      </c>
      <c r="E806" s="14">
        <v>0.42783277608632064</v>
      </c>
      <c r="F806" s="14">
        <v>1000</v>
      </c>
      <c r="G806" s="14">
        <v>0.64861719560299635</v>
      </c>
      <c r="H806" s="14">
        <v>0.3981993046714149</v>
      </c>
      <c r="I806" s="14">
        <v>6.1058993246899451E-2</v>
      </c>
      <c r="J806" s="10">
        <v>0.80304980850920538</v>
      </c>
    </row>
    <row r="807" spans="2:10" x14ac:dyDescent="0.2">
      <c r="B807" s="8">
        <v>804</v>
      </c>
      <c r="C807" s="14">
        <v>0</v>
      </c>
      <c r="D807" s="14">
        <v>0.51994992793535344</v>
      </c>
      <c r="E807" s="14">
        <v>5.0027913852741884E-2</v>
      </c>
      <c r="F807" s="14">
        <v>1000</v>
      </c>
      <c r="G807" s="14">
        <v>0.23047791162700787</v>
      </c>
      <c r="H807" s="14">
        <v>0.37127121699175158</v>
      </c>
      <c r="I807" s="14">
        <v>0.37916726427113978</v>
      </c>
      <c r="J807" s="10">
        <v>0.29446578295643711</v>
      </c>
    </row>
    <row r="808" spans="2:10" x14ac:dyDescent="0.2">
      <c r="B808" s="8">
        <v>805</v>
      </c>
      <c r="C808" s="14">
        <v>0</v>
      </c>
      <c r="D808" s="14">
        <v>0.10232582669813457</v>
      </c>
      <c r="E808" s="14">
        <v>-1.2684097729044415</v>
      </c>
      <c r="F808" s="14">
        <v>-2240</v>
      </c>
      <c r="G808" s="14">
        <v>0.20663835148292137</v>
      </c>
      <c r="H808" s="14">
        <v>0.38063544612077382</v>
      </c>
      <c r="I808" s="14">
        <v>0.30651154313539691</v>
      </c>
      <c r="J808" s="10">
        <v>0.33569186080046548</v>
      </c>
    </row>
    <row r="809" spans="2:10" x14ac:dyDescent="0.2">
      <c r="B809" s="8">
        <v>806</v>
      </c>
      <c r="C809" s="14">
        <v>0</v>
      </c>
      <c r="D809" s="14">
        <v>8.7606742320399139E-2</v>
      </c>
      <c r="E809" s="14">
        <v>-1.3556407970579645</v>
      </c>
      <c r="F809" s="14">
        <v>-2240</v>
      </c>
      <c r="G809" s="14">
        <v>1.5271403242932813</v>
      </c>
      <c r="H809" s="14">
        <v>0.28129386116446681</v>
      </c>
      <c r="I809" s="14">
        <v>0.83596274272350723</v>
      </c>
      <c r="J809" s="10">
        <v>0.91011351878294422</v>
      </c>
    </row>
    <row r="810" spans="2:10" x14ac:dyDescent="0.2">
      <c r="B810" s="8">
        <v>807</v>
      </c>
      <c r="C810" s="14">
        <v>0</v>
      </c>
      <c r="D810" s="14">
        <v>0.27426554252126512</v>
      </c>
      <c r="E810" s="14">
        <v>-0.59996271394096967</v>
      </c>
      <c r="F810" s="14">
        <v>-1120</v>
      </c>
      <c r="G810" s="14">
        <v>1.476163136641552</v>
      </c>
      <c r="H810" s="14">
        <v>0.25154969492371998</v>
      </c>
      <c r="I810" s="14">
        <v>0.96039177591930691</v>
      </c>
      <c r="J810" s="10">
        <v>0.74418463662461598</v>
      </c>
    </row>
    <row r="811" spans="2:10" x14ac:dyDescent="0.2">
      <c r="B811" s="8">
        <v>808</v>
      </c>
      <c r="C811" s="14">
        <v>0</v>
      </c>
      <c r="D811" s="14">
        <v>0.31466604807165732</v>
      </c>
      <c r="E811" s="14">
        <v>-0.48266714358135987</v>
      </c>
      <c r="F811" s="14">
        <v>-1120</v>
      </c>
      <c r="G811" s="14">
        <v>1.0505480207362305</v>
      </c>
      <c r="H811" s="14">
        <v>0.25511950728900901</v>
      </c>
      <c r="I811" s="14">
        <v>0.94560526052750893</v>
      </c>
      <c r="J811" s="10">
        <v>0.3954474832375755</v>
      </c>
    </row>
    <row r="812" spans="2:10" x14ac:dyDescent="0.2">
      <c r="B812" s="8">
        <v>809</v>
      </c>
      <c r="C812" s="14">
        <v>0</v>
      </c>
      <c r="D812" s="14">
        <v>0.2914665852633615</v>
      </c>
      <c r="E812" s="14">
        <v>-0.54910532581422611</v>
      </c>
      <c r="F812" s="14">
        <v>-1120</v>
      </c>
      <c r="G812" s="14">
        <v>0.86276100109492482</v>
      </c>
      <c r="H812" s="14">
        <v>0.25919157274672372</v>
      </c>
      <c r="I812" s="14">
        <v>0.92870802126299035</v>
      </c>
      <c r="J812" s="10">
        <v>1.6199146172124496E-2</v>
      </c>
    </row>
    <row r="813" spans="2:10" x14ac:dyDescent="0.2">
      <c r="B813" s="8">
        <v>810</v>
      </c>
      <c r="C813" s="14">
        <v>0</v>
      </c>
      <c r="D813" s="14">
        <v>7.9821865111506481E-4</v>
      </c>
      <c r="E813" s="14">
        <v>-3.1565569117221379</v>
      </c>
      <c r="F813" s="14">
        <v>-2240</v>
      </c>
      <c r="G813" s="14">
        <v>0.78046319523906726</v>
      </c>
      <c r="H813" s="14">
        <v>0.3546067781656867</v>
      </c>
      <c r="I813" s="14">
        <v>0.48540135425766995</v>
      </c>
      <c r="J813" s="10">
        <v>0.73813868651079884</v>
      </c>
    </row>
    <row r="814" spans="2:10" x14ac:dyDescent="0.2">
      <c r="B814" s="8">
        <v>811</v>
      </c>
      <c r="C814" s="14">
        <v>0</v>
      </c>
      <c r="D814" s="14">
        <v>9.8701149504026933E-2</v>
      </c>
      <c r="E814" s="14">
        <v>-1.2889878833136754</v>
      </c>
      <c r="F814" s="14">
        <v>-2240</v>
      </c>
      <c r="G814" s="14">
        <v>0.9253723129884921</v>
      </c>
      <c r="H814" s="14">
        <v>0.25362268270658311</v>
      </c>
      <c r="I814" s="14">
        <v>0.95180784233464288</v>
      </c>
      <c r="J814" s="10">
        <v>0.13940639963345899</v>
      </c>
    </row>
    <row r="815" spans="2:10" x14ac:dyDescent="0.2">
      <c r="B815" s="8">
        <v>812</v>
      </c>
      <c r="C815" s="14">
        <v>0</v>
      </c>
      <c r="D815" s="14">
        <v>9.0775448638375597E-2</v>
      </c>
      <c r="E815" s="14">
        <v>-1.335995031533757</v>
      </c>
      <c r="F815" s="14">
        <v>-2240</v>
      </c>
      <c r="G815" s="14">
        <v>0.96244889982514215</v>
      </c>
      <c r="H815" s="14">
        <v>0.37849351618856947</v>
      </c>
      <c r="I815" s="14">
        <v>0.32440038017202188</v>
      </c>
      <c r="J815" s="10">
        <v>0.92585813879308199</v>
      </c>
    </row>
    <row r="816" spans="2:10" x14ac:dyDescent="0.2">
      <c r="B816" s="8">
        <v>813</v>
      </c>
      <c r="C816" s="14">
        <v>0</v>
      </c>
      <c r="D816" s="14">
        <v>0.9222577337279253</v>
      </c>
      <c r="E816" s="14">
        <v>1.4204231314162836</v>
      </c>
      <c r="F816" s="14">
        <v>3000</v>
      </c>
      <c r="G816" s="14">
        <v>7.2396424679852148E-2</v>
      </c>
      <c r="H816" s="14">
        <v>0.38674569784411217</v>
      </c>
      <c r="I816" s="14">
        <v>0.24919622892010782</v>
      </c>
      <c r="J816" s="10">
        <v>0.10147740719908728</v>
      </c>
    </row>
    <row r="817" spans="2:10" x14ac:dyDescent="0.2">
      <c r="B817" s="8">
        <v>814</v>
      </c>
      <c r="C817" s="14">
        <v>0</v>
      </c>
      <c r="D817" s="14">
        <v>0.5293699326130421</v>
      </c>
      <c r="E817" s="14">
        <v>7.3686130837749775E-2</v>
      </c>
      <c r="F817" s="14">
        <v>1000</v>
      </c>
      <c r="G817" s="14">
        <v>0.91303163845653712</v>
      </c>
      <c r="H817" s="14">
        <v>0.39544861919653879</v>
      </c>
      <c r="I817" s="14">
        <v>0.13263393642037824</v>
      </c>
      <c r="J817" s="10">
        <v>0.94627685027489294</v>
      </c>
    </row>
    <row r="818" spans="2:10" x14ac:dyDescent="0.2">
      <c r="B818" s="8">
        <v>815</v>
      </c>
      <c r="C818" s="14">
        <v>0</v>
      </c>
      <c r="D818" s="14">
        <v>0.7082431098484635</v>
      </c>
      <c r="E818" s="14">
        <v>0.54825942979854403</v>
      </c>
      <c r="F818" s="14">
        <v>2000</v>
      </c>
      <c r="G818" s="14">
        <v>1.4820687888201682</v>
      </c>
      <c r="H818" s="14">
        <v>0.28256437032548631</v>
      </c>
      <c r="I818" s="14">
        <v>0.83055446731418114</v>
      </c>
      <c r="J818" s="10">
        <v>0.89008317905947709</v>
      </c>
    </row>
    <row r="819" spans="2:10" x14ac:dyDescent="0.2">
      <c r="B819" s="8">
        <v>816</v>
      </c>
      <c r="C819" s="14">
        <v>0</v>
      </c>
      <c r="D819" s="14">
        <v>0.25500832998892681</v>
      </c>
      <c r="E819" s="14">
        <v>-0.65881175171183581</v>
      </c>
      <c r="F819" s="14">
        <v>-1120</v>
      </c>
      <c r="G819" s="14">
        <v>0.62298805090433262</v>
      </c>
      <c r="H819" s="14">
        <v>0.39824166981798198</v>
      </c>
      <c r="I819" s="14">
        <v>5.9291047770199855E-2</v>
      </c>
      <c r="J819" s="10">
        <v>0.78706583114669926</v>
      </c>
    </row>
    <row r="820" spans="2:10" x14ac:dyDescent="0.2">
      <c r="B820" s="8">
        <v>817</v>
      </c>
      <c r="C820" s="14">
        <v>0</v>
      </c>
      <c r="D820" s="14">
        <v>0.74776876589645114</v>
      </c>
      <c r="E820" s="14">
        <v>0.667484874141136</v>
      </c>
      <c r="F820" s="14">
        <v>2000</v>
      </c>
      <c r="G820" s="14">
        <v>8.8254331987902085E-2</v>
      </c>
      <c r="H820" s="14">
        <v>0.38188808734565299</v>
      </c>
      <c r="I820" s="14">
        <v>0.29559819064829412</v>
      </c>
      <c r="J820" s="10">
        <v>2.959800117164757E-2</v>
      </c>
    </row>
    <row r="821" spans="2:10" x14ac:dyDescent="0.2">
      <c r="B821" s="8">
        <v>818</v>
      </c>
      <c r="C821" s="14">
        <v>0</v>
      </c>
      <c r="D821" s="14">
        <v>0.65777229618177391</v>
      </c>
      <c r="E821" s="14">
        <v>0.40639089634247427</v>
      </c>
      <c r="F821" s="14">
        <v>1000</v>
      </c>
      <c r="G821" s="14">
        <v>0.25486981652206731</v>
      </c>
      <c r="H821" s="14">
        <v>0.3862112651771179</v>
      </c>
      <c r="I821" s="14">
        <v>0.25468493055304742</v>
      </c>
      <c r="J821" s="10">
        <v>0.43589609159896897</v>
      </c>
    </row>
    <row r="822" spans="2:10" x14ac:dyDescent="0.2">
      <c r="B822" s="8">
        <v>819</v>
      </c>
      <c r="C822" s="14">
        <v>0</v>
      </c>
      <c r="D822" s="14">
        <v>0.23450177010824055</v>
      </c>
      <c r="E822" s="14">
        <v>-0.72410131032419256</v>
      </c>
      <c r="F822" s="14">
        <v>-1120</v>
      </c>
      <c r="G822" s="14">
        <v>0.86528213819306687</v>
      </c>
      <c r="H822" s="14">
        <v>0.33574744054705219</v>
      </c>
      <c r="I822" s="14">
        <v>0.58729470199313705</v>
      </c>
      <c r="J822" s="10">
        <v>0.72136472827818465</v>
      </c>
    </row>
    <row r="823" spans="2:10" x14ac:dyDescent="0.2">
      <c r="B823" s="8">
        <v>820</v>
      </c>
      <c r="C823" s="14">
        <v>0</v>
      </c>
      <c r="D823" s="14">
        <v>0.98766441665946714</v>
      </c>
      <c r="E823" s="14">
        <v>2.2465130175465906</v>
      </c>
      <c r="F823" s="14">
        <v>3000</v>
      </c>
      <c r="G823" s="14">
        <v>0.18254748975259483</v>
      </c>
      <c r="H823" s="14">
        <v>0.38684006539417481</v>
      </c>
      <c r="I823" s="14">
        <v>0.24821525288196991</v>
      </c>
      <c r="J823" s="10">
        <v>0.34775951171655184</v>
      </c>
    </row>
    <row r="824" spans="2:10" x14ac:dyDescent="0.2">
      <c r="B824" s="8">
        <v>821</v>
      </c>
      <c r="C824" s="14">
        <v>0</v>
      </c>
      <c r="D824" s="14">
        <v>0.71339130039019105</v>
      </c>
      <c r="E824" s="14">
        <v>0.56331941601736402</v>
      </c>
      <c r="F824" s="14">
        <v>2000</v>
      </c>
      <c r="G824" s="14">
        <v>0.46177550270289697</v>
      </c>
      <c r="H824" s="14">
        <v>0.32326371126769349</v>
      </c>
      <c r="I824" s="14">
        <v>0.64861130441939985</v>
      </c>
      <c r="J824" s="10">
        <v>0.20267925025088679</v>
      </c>
    </row>
    <row r="825" spans="2:10" x14ac:dyDescent="0.2">
      <c r="B825" s="8">
        <v>822</v>
      </c>
      <c r="C825" s="14">
        <v>0</v>
      </c>
      <c r="D825" s="14">
        <v>0.2078134858551498</v>
      </c>
      <c r="E825" s="14">
        <v>-0.81403138470563019</v>
      </c>
      <c r="F825" s="14">
        <v>-1120</v>
      </c>
      <c r="G825" s="14">
        <v>1.7103540836490589</v>
      </c>
      <c r="H825" s="14">
        <v>0.24612027888562849</v>
      </c>
      <c r="I825" s="14">
        <v>0.9828493178276575</v>
      </c>
      <c r="J825" s="10">
        <v>0.86276375798637217</v>
      </c>
    </row>
    <row r="826" spans="2:10" x14ac:dyDescent="0.2">
      <c r="B826" s="8">
        <v>823</v>
      </c>
      <c r="C826" s="14">
        <v>0</v>
      </c>
      <c r="D826" s="14">
        <v>0.26706203760908082</v>
      </c>
      <c r="E826" s="14">
        <v>-0.62172292402816531</v>
      </c>
      <c r="F826" s="14">
        <v>-1120</v>
      </c>
      <c r="G826" s="14">
        <v>0.9166596913482965</v>
      </c>
      <c r="H826" s="14">
        <v>0.36487584899745257</v>
      </c>
      <c r="I826" s="14">
        <v>0.42251530099777285</v>
      </c>
      <c r="J826" s="10">
        <v>0.85915104130243469</v>
      </c>
    </row>
    <row r="827" spans="2:10" x14ac:dyDescent="0.2">
      <c r="B827" s="8">
        <v>824</v>
      </c>
      <c r="C827" s="14">
        <v>0</v>
      </c>
      <c r="D827" s="14">
        <v>0.97870281360983047</v>
      </c>
      <c r="E827" s="14">
        <v>2.0276657570534127</v>
      </c>
      <c r="F827" s="14">
        <v>3000</v>
      </c>
      <c r="G827" s="14">
        <v>0.54912111293832899</v>
      </c>
      <c r="H827" s="14">
        <v>0.30869793119923494</v>
      </c>
      <c r="I827" s="14">
        <v>0.71617528014638243</v>
      </c>
      <c r="J827" s="10">
        <v>0.19029997647288255</v>
      </c>
    </row>
    <row r="828" spans="2:10" x14ac:dyDescent="0.2">
      <c r="B828" s="8">
        <v>825</v>
      </c>
      <c r="C828" s="14">
        <v>0</v>
      </c>
      <c r="D828" s="14">
        <v>0.98528457129620228</v>
      </c>
      <c r="E828" s="14">
        <v>2.1776667321271233</v>
      </c>
      <c r="F828" s="14">
        <v>3000</v>
      </c>
      <c r="G828" s="14">
        <v>1.4563195390930459</v>
      </c>
      <c r="H828" s="14">
        <v>0.27751830691368307</v>
      </c>
      <c r="I828" s="14">
        <v>0.8519739947989462</v>
      </c>
      <c r="J828" s="10">
        <v>0.85466943977152432</v>
      </c>
    </row>
    <row r="829" spans="2:10" x14ac:dyDescent="0.2">
      <c r="B829" s="8">
        <v>826</v>
      </c>
      <c r="C829" s="14">
        <v>0</v>
      </c>
      <c r="D829" s="14">
        <v>9.509524171943555E-2</v>
      </c>
      <c r="E829" s="14">
        <v>-1.310015821192918</v>
      </c>
      <c r="F829" s="14">
        <v>-2240</v>
      </c>
      <c r="G829" s="14">
        <v>0.29285417609591685</v>
      </c>
      <c r="H829" s="14">
        <v>0.39493309272129895</v>
      </c>
      <c r="I829" s="14">
        <v>0.1421293828832588</v>
      </c>
      <c r="J829" s="10">
        <v>0.52216224932212485</v>
      </c>
    </row>
    <row r="830" spans="2:10" x14ac:dyDescent="0.2">
      <c r="B830" s="8">
        <v>827</v>
      </c>
      <c r="C830" s="14">
        <v>0</v>
      </c>
      <c r="D830" s="14">
        <v>0.81283109603115877</v>
      </c>
      <c r="E830" s="14">
        <v>0.88837734425202508</v>
      </c>
      <c r="F830" s="14">
        <v>2000</v>
      </c>
      <c r="G830" s="14">
        <v>0.81626747238896802</v>
      </c>
      <c r="H830" s="14">
        <v>0.27087477210429478</v>
      </c>
      <c r="I830" s="14">
        <v>0.87995468889360995</v>
      </c>
      <c r="J830" s="10">
        <v>0.20481019965596972</v>
      </c>
    </row>
    <row r="831" spans="2:10" x14ac:dyDescent="0.2">
      <c r="B831" s="8">
        <v>828</v>
      </c>
      <c r="C831" s="14">
        <v>0</v>
      </c>
      <c r="D831" s="14">
        <v>0.93462319878610933</v>
      </c>
      <c r="E831" s="14">
        <v>1.5111367922988574</v>
      </c>
      <c r="F831" s="14">
        <v>3000</v>
      </c>
      <c r="G831" s="14">
        <v>6.5748505538093749E-2</v>
      </c>
      <c r="H831" s="14">
        <v>0.39515671807566827</v>
      </c>
      <c r="I831" s="14">
        <v>0.13808913744897075</v>
      </c>
      <c r="J831" s="10">
        <v>0.21605530693943395</v>
      </c>
    </row>
    <row r="832" spans="2:10" x14ac:dyDescent="0.2">
      <c r="B832" s="8">
        <v>829</v>
      </c>
      <c r="C832" s="14">
        <v>0</v>
      </c>
      <c r="D832" s="14">
        <v>3.9156022267023111E-2</v>
      </c>
      <c r="E832" s="14">
        <v>-1.7605650730432021</v>
      </c>
      <c r="F832" s="14">
        <v>-2240</v>
      </c>
      <c r="G832" s="14">
        <v>0.35335227683687553</v>
      </c>
      <c r="H832" s="14">
        <v>0.38986329138888659</v>
      </c>
      <c r="I832" s="14">
        <v>0.21457214640200703</v>
      </c>
      <c r="J832" s="10">
        <v>0.55435644744632595</v>
      </c>
    </row>
    <row r="833" spans="2:10" x14ac:dyDescent="0.2">
      <c r="B833" s="8">
        <v>830</v>
      </c>
      <c r="C833" s="14">
        <v>0</v>
      </c>
      <c r="D833" s="14">
        <v>0.20135412537555869</v>
      </c>
      <c r="E833" s="14">
        <v>-0.83679421314629066</v>
      </c>
      <c r="F833" s="14">
        <v>-1120</v>
      </c>
      <c r="G833" s="14">
        <v>0.46623650902804187</v>
      </c>
      <c r="H833" s="14">
        <v>0.32359673987618293</v>
      </c>
      <c r="I833" s="14">
        <v>0.64702184691420839</v>
      </c>
      <c r="J833" s="10">
        <v>0.21817249745045439</v>
      </c>
    </row>
    <row r="834" spans="2:10" x14ac:dyDescent="0.2">
      <c r="B834" s="8">
        <v>831</v>
      </c>
      <c r="C834" s="14">
        <v>0</v>
      </c>
      <c r="D834" s="14">
        <v>0.63278177014215931</v>
      </c>
      <c r="E834" s="14">
        <v>0.33923001499515376</v>
      </c>
      <c r="F834" s="14">
        <v>1000</v>
      </c>
      <c r="G834" s="14">
        <v>0.46324436010622111</v>
      </c>
      <c r="H834" s="14">
        <v>0.32324314375475099</v>
      </c>
      <c r="I834" s="14">
        <v>0.64870939364131042</v>
      </c>
      <c r="J834" s="10">
        <v>0.2059623332256276</v>
      </c>
    </row>
    <row r="835" spans="2:10" x14ac:dyDescent="0.2">
      <c r="B835" s="8">
        <v>832</v>
      </c>
      <c r="C835" s="14">
        <v>0</v>
      </c>
      <c r="D835" s="14">
        <v>0.99475628533156413</v>
      </c>
      <c r="E835" s="14">
        <v>2.5593294760117336</v>
      </c>
      <c r="F835" s="14">
        <v>3000</v>
      </c>
      <c r="G835" s="14">
        <v>0.46657617417644226</v>
      </c>
      <c r="H835" s="14">
        <v>0.360954549444235</v>
      </c>
      <c r="I835" s="14">
        <v>0.44735823941759684</v>
      </c>
      <c r="J835" s="10">
        <v>0.51618483104565405</v>
      </c>
    </row>
    <row r="836" spans="2:10" x14ac:dyDescent="0.2">
      <c r="B836" s="8">
        <v>833</v>
      </c>
      <c r="C836" s="14">
        <v>0</v>
      </c>
      <c r="D836" s="14">
        <v>0.36545924323865175</v>
      </c>
      <c r="E836" s="14">
        <v>-0.34390399615646694</v>
      </c>
      <c r="F836" s="14">
        <v>0</v>
      </c>
      <c r="G836" s="14">
        <v>2.2981411492341005E-2</v>
      </c>
      <c r="H836" s="14">
        <v>0.39868615090997067</v>
      </c>
      <c r="I836" s="14">
        <v>3.5839297126903806E-2</v>
      </c>
      <c r="J836" s="10">
        <v>0.14729886718434229</v>
      </c>
    </row>
    <row r="837" spans="2:10" x14ac:dyDescent="0.2">
      <c r="B837" s="8">
        <v>834</v>
      </c>
      <c r="C837" s="14">
        <v>0</v>
      </c>
      <c r="D837" s="14">
        <v>0.54102170841815966</v>
      </c>
      <c r="E837" s="14">
        <v>0.10300804849194319</v>
      </c>
      <c r="F837" s="14">
        <v>1000</v>
      </c>
      <c r="G837" s="14">
        <v>4.617226351156762E-2</v>
      </c>
      <c r="H837" s="14">
        <v>0.39170517302601315</v>
      </c>
      <c r="I837" s="14">
        <v>0.19134941123954458</v>
      </c>
      <c r="J837" s="10">
        <v>9.7763317915500761E-2</v>
      </c>
    </row>
    <row r="838" spans="2:10" x14ac:dyDescent="0.2">
      <c r="B838" s="8">
        <v>835</v>
      </c>
      <c r="C838" s="14">
        <v>0</v>
      </c>
      <c r="D838" s="14">
        <v>0.31757474542482511</v>
      </c>
      <c r="E838" s="14">
        <v>-0.47449145380968527</v>
      </c>
      <c r="F838" s="14">
        <v>-1120</v>
      </c>
      <c r="G838" s="14">
        <v>0.55389012243472857</v>
      </c>
      <c r="H838" s="14">
        <v>0.32339136594503826</v>
      </c>
      <c r="I838" s="14">
        <v>0.64800230979360751</v>
      </c>
      <c r="J838" s="10">
        <v>0.36603705951293791</v>
      </c>
    </row>
    <row r="839" spans="2:10" x14ac:dyDescent="0.2">
      <c r="B839" s="8">
        <v>836</v>
      </c>
      <c r="C839" s="14">
        <v>0</v>
      </c>
      <c r="D839" s="14">
        <v>0.49124941881338574</v>
      </c>
      <c r="E839" s="14">
        <v>-2.1936213369859865E-2</v>
      </c>
      <c r="F839" s="14">
        <v>0</v>
      </c>
      <c r="G839" s="14">
        <v>1.6659042624075457</v>
      </c>
      <c r="H839" s="14">
        <v>0.27250713629903944</v>
      </c>
      <c r="I839" s="14">
        <v>0.87310015893219972</v>
      </c>
      <c r="J839" s="10">
        <v>0.95057896825046229</v>
      </c>
    </row>
    <row r="840" spans="2:10" x14ac:dyDescent="0.2">
      <c r="B840" s="8">
        <v>837</v>
      </c>
      <c r="C840" s="14">
        <v>0</v>
      </c>
      <c r="D840" s="14">
        <v>0.58113724323042537</v>
      </c>
      <c r="E840" s="14">
        <v>0.20480367769022512</v>
      </c>
      <c r="F840" s="14">
        <v>1000</v>
      </c>
      <c r="G840" s="14">
        <v>1.4610055831796358</v>
      </c>
      <c r="H840" s="14">
        <v>0.27573346651457653</v>
      </c>
      <c r="I840" s="14">
        <v>0.8595138715391577</v>
      </c>
      <c r="J840" s="10">
        <v>0.8498479204018824</v>
      </c>
    </row>
    <row r="841" spans="2:10" x14ac:dyDescent="0.2">
      <c r="B841" s="8">
        <v>838</v>
      </c>
      <c r="C841" s="14">
        <v>0</v>
      </c>
      <c r="D841" s="14">
        <v>0.36673566273727254</v>
      </c>
      <c r="E841" s="14">
        <v>-0.34051155106167785</v>
      </c>
      <c r="F841" s="14">
        <v>0</v>
      </c>
      <c r="G841" s="14">
        <v>0.36401888359733081</v>
      </c>
      <c r="H841" s="14">
        <v>0.33320173685838206</v>
      </c>
      <c r="I841" s="14">
        <v>0.60011436049831768</v>
      </c>
      <c r="J841" s="10">
        <v>6.230279224100653E-2</v>
      </c>
    </row>
    <row r="842" spans="2:10" x14ac:dyDescent="0.2">
      <c r="B842" s="8">
        <v>839</v>
      </c>
      <c r="C842" s="14">
        <v>0</v>
      </c>
      <c r="D842" s="14">
        <v>0.51938392176264148</v>
      </c>
      <c r="E842" s="14">
        <v>4.8607420222367102E-2</v>
      </c>
      <c r="F842" s="14">
        <v>1000</v>
      </c>
      <c r="G842" s="14">
        <v>0.87777513287504505</v>
      </c>
      <c r="H842" s="14">
        <v>0.36502116142099406</v>
      </c>
      <c r="I842" s="14">
        <v>0.42157186191602231</v>
      </c>
      <c r="J842" s="10">
        <v>0.8366912800523878</v>
      </c>
    </row>
    <row r="843" spans="2:10" x14ac:dyDescent="0.2">
      <c r="B843" s="8">
        <v>840</v>
      </c>
      <c r="C843" s="14">
        <v>0</v>
      </c>
      <c r="D843" s="14">
        <v>0.11225263476942322</v>
      </c>
      <c r="E843" s="14">
        <v>-1.2146351679726888</v>
      </c>
      <c r="F843" s="14">
        <v>-2240</v>
      </c>
      <c r="G843" s="14">
        <v>1.0229926864664323</v>
      </c>
      <c r="H843" s="14">
        <v>0.25187302964992231</v>
      </c>
      <c r="I843" s="14">
        <v>0.95905332055830084</v>
      </c>
      <c r="J843" s="10">
        <v>0.32126222123450704</v>
      </c>
    </row>
    <row r="844" spans="2:10" x14ac:dyDescent="0.2">
      <c r="B844" s="8">
        <v>841</v>
      </c>
      <c r="C844" s="14">
        <v>0</v>
      </c>
      <c r="D844" s="14">
        <v>0.80739458478400228</v>
      </c>
      <c r="E844" s="14">
        <v>0.86833524968624298</v>
      </c>
      <c r="F844" s="14">
        <v>2000</v>
      </c>
      <c r="G844" s="14">
        <v>0.14766892097264406</v>
      </c>
      <c r="H844" s="14">
        <v>0.38858799228426716</v>
      </c>
      <c r="I844" s="14">
        <v>0.22933429420429016</v>
      </c>
      <c r="J844" s="10">
        <v>0.30834185975060885</v>
      </c>
    </row>
    <row r="845" spans="2:10" x14ac:dyDescent="0.2">
      <c r="B845" s="8">
        <v>842</v>
      </c>
      <c r="C845" s="14">
        <v>0</v>
      </c>
      <c r="D845" s="14">
        <v>0.11122528352366075</v>
      </c>
      <c r="E845" s="14">
        <v>-1.220037743851897</v>
      </c>
      <c r="F845" s="14">
        <v>-2240</v>
      </c>
      <c r="G845" s="14">
        <v>0.12493542247029626</v>
      </c>
      <c r="H845" s="14">
        <v>0.38894576932542857</v>
      </c>
      <c r="I845" s="14">
        <v>0.2252856957378265</v>
      </c>
      <c r="J845" s="10">
        <v>0.27236331942135622</v>
      </c>
    </row>
    <row r="846" spans="2:10" x14ac:dyDescent="0.2">
      <c r="B846" s="8">
        <v>843</v>
      </c>
      <c r="C846" s="14">
        <v>0</v>
      </c>
      <c r="D846" s="14">
        <v>9.1119420291445874E-3</v>
      </c>
      <c r="E846" s="14">
        <v>-2.3610375742426637</v>
      </c>
      <c r="F846" s="14">
        <v>-2240</v>
      </c>
      <c r="G846" s="14">
        <v>1.6992720342428993</v>
      </c>
      <c r="H846" s="14">
        <v>0.25652470851700571</v>
      </c>
      <c r="I846" s="14">
        <v>0.93977843804274608</v>
      </c>
      <c r="J846" s="10">
        <v>0.90337617946945881</v>
      </c>
    </row>
    <row r="847" spans="2:10" x14ac:dyDescent="0.2">
      <c r="B847" s="8">
        <v>844</v>
      </c>
      <c r="C847" s="14">
        <v>0</v>
      </c>
      <c r="D847" s="14">
        <v>0.87594805349407157</v>
      </c>
      <c r="E847" s="14">
        <v>1.1549671157664179</v>
      </c>
      <c r="F847" s="14">
        <v>3000</v>
      </c>
      <c r="G847" s="14">
        <v>0.13476600858373514</v>
      </c>
      <c r="H847" s="14">
        <v>0.37314032630418459</v>
      </c>
      <c r="I847" s="14">
        <v>0.36568343400288533</v>
      </c>
      <c r="J847" s="10">
        <v>3.2274365672969429E-2</v>
      </c>
    </row>
    <row r="848" spans="2:10" x14ac:dyDescent="0.2">
      <c r="B848" s="8">
        <v>845</v>
      </c>
      <c r="C848" s="14">
        <v>0</v>
      </c>
      <c r="D848" s="14">
        <v>0.78767681321486682</v>
      </c>
      <c r="E848" s="14">
        <v>0.79838626114562838</v>
      </c>
      <c r="F848" s="14">
        <v>2000</v>
      </c>
      <c r="G848" s="14">
        <v>0.67821692241021958</v>
      </c>
      <c r="H848" s="14">
        <v>0.35278980476923844</v>
      </c>
      <c r="I848" s="14">
        <v>0.49587159650208035</v>
      </c>
      <c r="J848" s="10">
        <v>0.65751675430569645</v>
      </c>
    </row>
    <row r="849" spans="2:10" x14ac:dyDescent="0.2">
      <c r="B849" s="8">
        <v>846</v>
      </c>
      <c r="C849" s="14">
        <v>0</v>
      </c>
      <c r="D849" s="14">
        <v>0.5404292857462677</v>
      </c>
      <c r="E849" s="14">
        <v>0.10151528003164539</v>
      </c>
      <c r="F849" s="14">
        <v>1000</v>
      </c>
      <c r="G849" s="14">
        <v>0.70907019387286885</v>
      </c>
      <c r="H849" s="14">
        <v>0.37863896536951808</v>
      </c>
      <c r="I849" s="14">
        <v>0.32321383842416751</v>
      </c>
      <c r="J849" s="10">
        <v>0.77756222164144839</v>
      </c>
    </row>
    <row r="850" spans="2:10" x14ac:dyDescent="0.2">
      <c r="B850" s="8">
        <v>847</v>
      </c>
      <c r="C850" s="14">
        <v>0</v>
      </c>
      <c r="D850" s="14">
        <v>0.93033653564301155</v>
      </c>
      <c r="E850" s="14">
        <v>1.4783021266770187</v>
      </c>
      <c r="F850" s="14">
        <v>3000</v>
      </c>
      <c r="G850" s="14">
        <v>0.71372353130264654</v>
      </c>
      <c r="H850" s="14">
        <v>0.28020696082139934</v>
      </c>
      <c r="I850" s="14">
        <v>0.8405810726529831</v>
      </c>
      <c r="J850" s="10">
        <v>8.453988171393978E-2</v>
      </c>
    </row>
    <row r="851" spans="2:10" x14ac:dyDescent="0.2">
      <c r="B851" s="8">
        <v>848</v>
      </c>
      <c r="C851" s="14">
        <v>0</v>
      </c>
      <c r="D851" s="14">
        <v>0.75352962745983598</v>
      </c>
      <c r="E851" s="14">
        <v>0.68563905831780181</v>
      </c>
      <c r="F851" s="14">
        <v>2000</v>
      </c>
      <c r="G851" s="14">
        <v>0.69573607849100261</v>
      </c>
      <c r="H851" s="14">
        <v>0.39860965148595523</v>
      </c>
      <c r="I851" s="14">
        <v>4.0844212072363224E-2</v>
      </c>
      <c r="J851" s="10">
        <v>0.83310733331977727</v>
      </c>
    </row>
    <row r="852" spans="2:10" x14ac:dyDescent="0.2">
      <c r="B852" s="8">
        <v>849</v>
      </c>
      <c r="C852" s="14">
        <v>0</v>
      </c>
      <c r="D852" s="14">
        <v>0.5313384528417785</v>
      </c>
      <c r="E852" s="14">
        <v>7.8634815735667177E-2</v>
      </c>
      <c r="F852" s="14">
        <v>1000</v>
      </c>
      <c r="G852" s="14">
        <v>0.84582131090286317</v>
      </c>
      <c r="H852" s="14">
        <v>0.26203750028264938</v>
      </c>
      <c r="I852" s="14">
        <v>0.91687416956614431</v>
      </c>
      <c r="J852" s="10">
        <v>7.1854492450065213E-2</v>
      </c>
    </row>
    <row r="853" spans="2:10" x14ac:dyDescent="0.2">
      <c r="B853" s="8">
        <v>850</v>
      </c>
      <c r="C853" s="14">
        <v>0</v>
      </c>
      <c r="D853" s="14">
        <v>3.8783701853260258E-2</v>
      </c>
      <c r="E853" s="14">
        <v>-1.7649783540792656</v>
      </c>
      <c r="F853" s="14">
        <v>-2240</v>
      </c>
      <c r="G853" s="14">
        <v>0.85180584098076118</v>
      </c>
      <c r="H853" s="14">
        <v>0.35863541028516838</v>
      </c>
      <c r="I853" s="14">
        <v>0.4615418584838239</v>
      </c>
      <c r="J853" s="10">
        <v>0.799240235378612</v>
      </c>
    </row>
    <row r="854" spans="2:10" x14ac:dyDescent="0.2">
      <c r="B854" s="8">
        <v>851</v>
      </c>
      <c r="C854" s="14">
        <v>0</v>
      </c>
      <c r="D854" s="14">
        <v>0.95168137291990285</v>
      </c>
      <c r="E854" s="14">
        <v>1.6613794909418942</v>
      </c>
      <c r="F854" s="14">
        <v>3000</v>
      </c>
      <c r="G854" s="14">
        <v>0.34984326195468435</v>
      </c>
      <c r="H854" s="14">
        <v>0.34846243989341513</v>
      </c>
      <c r="I854" s="14">
        <v>0.52016593097716846</v>
      </c>
      <c r="J854" s="10">
        <v>0.28155046830957314</v>
      </c>
    </row>
    <row r="855" spans="2:10" x14ac:dyDescent="0.2">
      <c r="B855" s="8">
        <v>852</v>
      </c>
      <c r="C855" s="14">
        <v>0</v>
      </c>
      <c r="D855" s="14">
        <v>0.34096370350614363</v>
      </c>
      <c r="E855" s="14">
        <v>-0.4098344310005817</v>
      </c>
      <c r="F855" s="14">
        <v>0</v>
      </c>
      <c r="G855" s="14">
        <v>0.63051057388368004</v>
      </c>
      <c r="H855" s="14">
        <v>0.35387888461770711</v>
      </c>
      <c r="I855" s="14">
        <v>0.4896162273313926</v>
      </c>
      <c r="J855" s="10">
        <v>0.62512920569867325</v>
      </c>
    </row>
    <row r="856" spans="2:10" x14ac:dyDescent="0.2">
      <c r="B856" s="8">
        <v>853</v>
      </c>
      <c r="C856" s="14">
        <v>0</v>
      </c>
      <c r="D856" s="14">
        <v>2.7617581667200466E-3</v>
      </c>
      <c r="E856" s="14">
        <v>-2.7748029491501049</v>
      </c>
      <c r="F856" s="14">
        <v>-2240</v>
      </c>
      <c r="G856" s="14">
        <v>0.1548181276450056</v>
      </c>
      <c r="H856" s="14">
        <v>0.36923628563507926</v>
      </c>
      <c r="I856" s="14">
        <v>0.39339538938058327</v>
      </c>
      <c r="J856" s="10">
        <v>7.6285817230253399E-3</v>
      </c>
    </row>
    <row r="857" spans="2:10" x14ac:dyDescent="0.2">
      <c r="B857" s="8">
        <v>854</v>
      </c>
      <c r="C857" s="14">
        <v>0</v>
      </c>
      <c r="D857" s="14">
        <v>0.64310328529360861</v>
      </c>
      <c r="E857" s="14">
        <v>0.36676618975160352</v>
      </c>
      <c r="F857" s="14">
        <v>1000</v>
      </c>
      <c r="G857" s="14">
        <v>0.97431813905697018</v>
      </c>
      <c r="H857" s="14">
        <v>0.38902547340033361</v>
      </c>
      <c r="I857" s="14">
        <v>0.22437433000857679</v>
      </c>
      <c r="J857" s="10">
        <v>0.96123581866791274</v>
      </c>
    </row>
    <row r="858" spans="2:10" x14ac:dyDescent="0.2">
      <c r="B858" s="8">
        <v>855</v>
      </c>
      <c r="C858" s="14">
        <v>0</v>
      </c>
      <c r="D858" s="14">
        <v>5.5212211122369494E-2</v>
      </c>
      <c r="E858" s="14">
        <v>-1.596288384363129</v>
      </c>
      <c r="F858" s="14">
        <v>-2240</v>
      </c>
      <c r="G858" s="14">
        <v>1.1080905644618513</v>
      </c>
      <c r="H858" s="14">
        <v>0.24791620174081483</v>
      </c>
      <c r="I858" s="14">
        <v>0.97542396209920945</v>
      </c>
      <c r="J858" s="10">
        <v>0.39577602078010143</v>
      </c>
    </row>
    <row r="859" spans="2:10" x14ac:dyDescent="0.2">
      <c r="B859" s="8">
        <v>856</v>
      </c>
      <c r="C859" s="14">
        <v>0</v>
      </c>
      <c r="D859" s="14">
        <v>0.17124612055311264</v>
      </c>
      <c r="E859" s="14">
        <v>-0.94925243049059005</v>
      </c>
      <c r="F859" s="14">
        <v>-1120</v>
      </c>
      <c r="G859" s="14">
        <v>1.041244273837383</v>
      </c>
      <c r="H859" s="14">
        <v>0.32518389325725688</v>
      </c>
      <c r="I859" s="14">
        <v>0.63941519853631745</v>
      </c>
      <c r="J859" s="10">
        <v>0.79523108447679836</v>
      </c>
    </row>
    <row r="860" spans="2:10" x14ac:dyDescent="0.2">
      <c r="B860" s="8">
        <v>857</v>
      </c>
      <c r="C860" s="14">
        <v>0</v>
      </c>
      <c r="D860" s="14">
        <v>0.52005040972495942</v>
      </c>
      <c r="E860" s="14">
        <v>5.0280101328217329E-2</v>
      </c>
      <c r="F860" s="14">
        <v>1000</v>
      </c>
      <c r="G860" s="14">
        <v>0.71175387605706608</v>
      </c>
      <c r="H860" s="14">
        <v>0.39459068495855537</v>
      </c>
      <c r="I860" s="14">
        <v>0.14810643980657051</v>
      </c>
      <c r="J860" s="10">
        <v>0.83055304378762518</v>
      </c>
    </row>
    <row r="861" spans="2:10" x14ac:dyDescent="0.2">
      <c r="B861" s="8">
        <v>858</v>
      </c>
      <c r="C861" s="14">
        <v>0</v>
      </c>
      <c r="D861" s="14">
        <v>0.74604261724559717</v>
      </c>
      <c r="E861" s="14">
        <v>0.66208809425318138</v>
      </c>
      <c r="F861" s="14">
        <v>2000</v>
      </c>
      <c r="G861" s="14">
        <v>0.10724007187710277</v>
      </c>
      <c r="H861" s="14">
        <v>0.38061357601703061</v>
      </c>
      <c r="I861" s="14">
        <v>0.30669894526093217</v>
      </c>
      <c r="J861" s="10">
        <v>0.11478601331579778</v>
      </c>
    </row>
    <row r="862" spans="2:10" x14ac:dyDescent="0.2">
      <c r="B862" s="8">
        <v>859</v>
      </c>
      <c r="C862" s="14">
        <v>0</v>
      </c>
      <c r="D862" s="14">
        <v>0.64535380766976336</v>
      </c>
      <c r="E862" s="14">
        <v>0.3728066076158178</v>
      </c>
      <c r="F862" s="14">
        <v>1000</v>
      </c>
      <c r="G862" s="14">
        <v>0.68195459601824837</v>
      </c>
      <c r="H862" s="14">
        <v>0.37433356521856864</v>
      </c>
      <c r="I862" s="14">
        <v>0.35684579371327801</v>
      </c>
      <c r="J862" s="10">
        <v>0.74472523492049669</v>
      </c>
    </row>
    <row r="863" spans="2:10" x14ac:dyDescent="0.2">
      <c r="B863" s="8">
        <v>860</v>
      </c>
      <c r="C863" s="14">
        <v>0</v>
      </c>
      <c r="D863" s="14">
        <v>1.4115045552195537E-2</v>
      </c>
      <c r="E863" s="14">
        <v>-2.1940739857162748</v>
      </c>
      <c r="F863" s="14">
        <v>-2240</v>
      </c>
      <c r="G863" s="14">
        <v>0.90861062833746542</v>
      </c>
      <c r="H863" s="14">
        <v>0.38235693231153134</v>
      </c>
      <c r="I863" s="14">
        <v>0.29141789804744439</v>
      </c>
      <c r="J863" s="10">
        <v>0.90757161537537889</v>
      </c>
    </row>
    <row r="864" spans="2:10" x14ac:dyDescent="0.2">
      <c r="B864" s="8">
        <v>861</v>
      </c>
      <c r="C864" s="14">
        <v>0</v>
      </c>
      <c r="D864" s="14">
        <v>0.37589459953638471</v>
      </c>
      <c r="E864" s="14">
        <v>-0.31628104249149203</v>
      </c>
      <c r="F864" s="14">
        <v>0</v>
      </c>
      <c r="G864" s="14">
        <v>0.66002547607356299</v>
      </c>
      <c r="H864" s="14">
        <v>0.2890898162072465</v>
      </c>
      <c r="I864" s="14">
        <v>0.80259494544127719</v>
      </c>
      <c r="J864" s="10">
        <v>0.12596360436918383</v>
      </c>
    </row>
    <row r="865" spans="2:10" x14ac:dyDescent="0.2">
      <c r="B865" s="8">
        <v>862</v>
      </c>
      <c r="C865" s="14">
        <v>0</v>
      </c>
      <c r="D865" s="14">
        <v>0.50123640568984507</v>
      </c>
      <c r="E865" s="14">
        <v>3.0992144224660646E-3</v>
      </c>
      <c r="F865" s="14">
        <v>1000</v>
      </c>
      <c r="G865" s="14">
        <v>5.6536970650047827E-2</v>
      </c>
      <c r="H865" s="14">
        <v>0.3928981731917528</v>
      </c>
      <c r="I865" s="14">
        <v>0.17473562186338734</v>
      </c>
      <c r="J865" s="10">
        <v>0.16125890084600955</v>
      </c>
    </row>
    <row r="866" spans="2:10" x14ac:dyDescent="0.2">
      <c r="B866" s="8">
        <v>863</v>
      </c>
      <c r="C866" s="14">
        <v>0</v>
      </c>
      <c r="D866" s="14">
        <v>7.0433216435105181E-2</v>
      </c>
      <c r="E866" s="14">
        <v>-1.4725721725670569</v>
      </c>
      <c r="F866" s="14">
        <v>-2240</v>
      </c>
      <c r="G866" s="14">
        <v>1.0933566794700544</v>
      </c>
      <c r="H866" s="14">
        <v>0.3667945500037888</v>
      </c>
      <c r="I866" s="14">
        <v>0.40991429281882674</v>
      </c>
      <c r="J866" s="10">
        <v>0.96193916232415433</v>
      </c>
    </row>
    <row r="867" spans="2:10" x14ac:dyDescent="0.2">
      <c r="B867" s="8">
        <v>864</v>
      </c>
      <c r="C867" s="14">
        <v>0</v>
      </c>
      <c r="D867" s="14">
        <v>0.1521788922381489</v>
      </c>
      <c r="E867" s="14">
        <v>-1.0271331212466155</v>
      </c>
      <c r="F867" s="14">
        <v>-2240</v>
      </c>
      <c r="G867" s="14">
        <v>0.81890361828789782</v>
      </c>
      <c r="H867" s="14">
        <v>0.38459751221002014</v>
      </c>
      <c r="I867" s="14">
        <v>0.27062661050382381</v>
      </c>
      <c r="J867" s="10">
        <v>0.86351887991815757</v>
      </c>
    </row>
    <row r="868" spans="2:10" x14ac:dyDescent="0.2">
      <c r="B868" s="8">
        <v>865</v>
      </c>
      <c r="C868" s="14">
        <v>0</v>
      </c>
      <c r="D868" s="14">
        <v>0.54260449765371366</v>
      </c>
      <c r="E868" s="14">
        <v>0.10699744754860983</v>
      </c>
      <c r="F868" s="14">
        <v>1000</v>
      </c>
      <c r="G868" s="14">
        <v>1.0790911209734722</v>
      </c>
      <c r="H868" s="14">
        <v>0.26594171504859265</v>
      </c>
      <c r="I868" s="14">
        <v>0.90059933085022459</v>
      </c>
      <c r="J868" s="10">
        <v>0.5176987215027673</v>
      </c>
    </row>
    <row r="869" spans="2:10" x14ac:dyDescent="0.2">
      <c r="B869" s="8">
        <v>866</v>
      </c>
      <c r="C869" s="14">
        <v>0</v>
      </c>
      <c r="D869" s="14">
        <v>6.1659153346744905E-2</v>
      </c>
      <c r="E869" s="14">
        <v>-1.5409937517387651</v>
      </c>
      <c r="F869" s="14">
        <v>-2240</v>
      </c>
      <c r="G869" s="14">
        <v>0.27254882053279217</v>
      </c>
      <c r="H869" s="14">
        <v>0.34811900193089823</v>
      </c>
      <c r="I869" s="14">
        <v>0.52205816703944385</v>
      </c>
      <c r="J869" s="10">
        <v>2.0225627822906536E-3</v>
      </c>
    </row>
    <row r="870" spans="2:10" x14ac:dyDescent="0.2">
      <c r="B870" s="8">
        <v>867</v>
      </c>
      <c r="C870" s="14">
        <v>0</v>
      </c>
      <c r="D870" s="14">
        <v>9.900301932310826E-3</v>
      </c>
      <c r="E870" s="14">
        <v>-2.3301049691627331</v>
      </c>
      <c r="F870" s="14">
        <v>-2240</v>
      </c>
      <c r="G870" s="14">
        <v>0.53205917564627181</v>
      </c>
      <c r="H870" s="14">
        <v>0.34879865969796514</v>
      </c>
      <c r="I870" s="14">
        <v>0.51830858831215121</v>
      </c>
      <c r="J870" s="10">
        <v>0.5132400831269287</v>
      </c>
    </row>
    <row r="871" spans="2:10" x14ac:dyDescent="0.2">
      <c r="B871" s="8">
        <v>868</v>
      </c>
      <c r="C871" s="14">
        <v>0</v>
      </c>
      <c r="D871" s="14">
        <v>3.8960685505979083E-3</v>
      </c>
      <c r="E871" s="14">
        <v>-2.6609463537665108</v>
      </c>
      <c r="F871" s="14">
        <v>-2240</v>
      </c>
      <c r="G871" s="14">
        <v>1.3570346396524391</v>
      </c>
      <c r="H871" s="14">
        <v>0.27276942557078987</v>
      </c>
      <c r="I871" s="14">
        <v>0.87199759454093762</v>
      </c>
      <c r="J871" s="10">
        <v>0.7724343562835988</v>
      </c>
    </row>
    <row r="872" spans="2:10" x14ac:dyDescent="0.2">
      <c r="B872" s="8">
        <v>869</v>
      </c>
      <c r="C872" s="14">
        <v>0</v>
      </c>
      <c r="D872" s="14">
        <v>0.10258643217505255</v>
      </c>
      <c r="E872" s="14">
        <v>-1.2669508512525292</v>
      </c>
      <c r="F872" s="14">
        <v>-2240</v>
      </c>
      <c r="G872" s="14">
        <v>0.90090078389450856</v>
      </c>
      <c r="H872" s="14">
        <v>0.3905659401597843</v>
      </c>
      <c r="I872" s="14">
        <v>0.20600936827529659</v>
      </c>
      <c r="J872" s="10">
        <v>0.92653166382877694</v>
      </c>
    </row>
    <row r="873" spans="2:10" x14ac:dyDescent="0.2">
      <c r="B873" s="8">
        <v>870</v>
      </c>
      <c r="C873" s="14">
        <v>0</v>
      </c>
      <c r="D873" s="14">
        <v>0.69786810232227114</v>
      </c>
      <c r="E873" s="14">
        <v>0.51827875239435861</v>
      </c>
      <c r="F873" s="14">
        <v>2000</v>
      </c>
      <c r="G873" s="14">
        <v>0.12584220686155889</v>
      </c>
      <c r="H873" s="14">
        <v>0.37482428122374351</v>
      </c>
      <c r="I873" s="14">
        <v>0.35315552672983869</v>
      </c>
      <c r="J873" s="10">
        <v>3.35168733883262E-2</v>
      </c>
    </row>
    <row r="874" spans="2:10" x14ac:dyDescent="0.2">
      <c r="B874" s="8">
        <v>871</v>
      </c>
      <c r="C874" s="14">
        <v>0</v>
      </c>
      <c r="D874" s="14">
        <v>2.6329609112036231E-3</v>
      </c>
      <c r="E874" s="14">
        <v>-2.7903000302018572</v>
      </c>
      <c r="F874" s="14">
        <v>-2240</v>
      </c>
      <c r="G874" s="14">
        <v>1.6032491103405988</v>
      </c>
      <c r="H874" s="14">
        <v>0.26448708754261829</v>
      </c>
      <c r="I874" s="14">
        <v>0.90666897381035094</v>
      </c>
      <c r="J874" s="10">
        <v>0.88385546458133291</v>
      </c>
    </row>
    <row r="875" spans="2:10" x14ac:dyDescent="0.2">
      <c r="B875" s="8">
        <v>872</v>
      </c>
      <c r="C875" s="14">
        <v>0</v>
      </c>
      <c r="D875" s="14">
        <v>0.81301207249658747</v>
      </c>
      <c r="E875" s="14">
        <v>0.88905065827512619</v>
      </c>
      <c r="F875" s="14">
        <v>2000</v>
      </c>
      <c r="G875" s="14">
        <v>0.89010152760734063</v>
      </c>
      <c r="H875" s="14">
        <v>0.32521423278718375</v>
      </c>
      <c r="I875" s="14">
        <v>0.63926927472430717</v>
      </c>
      <c r="J875" s="10">
        <v>0.69385612485644232</v>
      </c>
    </row>
    <row r="876" spans="2:10" x14ac:dyDescent="0.2">
      <c r="B876" s="8">
        <v>873</v>
      </c>
      <c r="C876" s="14">
        <v>0</v>
      </c>
      <c r="D876" s="14">
        <v>0.65481208272036728</v>
      </c>
      <c r="E876" s="14">
        <v>0.39834508059032353</v>
      </c>
      <c r="F876" s="14">
        <v>1000</v>
      </c>
      <c r="G876" s="14">
        <v>0.46374493937149769</v>
      </c>
      <c r="H876" s="14">
        <v>0.34042294919457294</v>
      </c>
      <c r="I876" s="14">
        <v>0.56325470798800448</v>
      </c>
      <c r="J876" s="10">
        <v>0.38273891009517896</v>
      </c>
    </row>
    <row r="877" spans="2:10" x14ac:dyDescent="0.2">
      <c r="B877" s="8">
        <v>874</v>
      </c>
      <c r="C877" s="14">
        <v>0</v>
      </c>
      <c r="D877" s="14">
        <v>0.29410017365315005</v>
      </c>
      <c r="E877" s="14">
        <v>-0.54144579834927964</v>
      </c>
      <c r="F877" s="14">
        <v>-1120</v>
      </c>
      <c r="G877" s="14">
        <v>1.5450442501176052</v>
      </c>
      <c r="H877" s="14">
        <v>0.25585978107788049</v>
      </c>
      <c r="I877" s="14">
        <v>0.94253613354756316</v>
      </c>
      <c r="J877" s="10">
        <v>0.81035170578879845</v>
      </c>
    </row>
    <row r="878" spans="2:10" x14ac:dyDescent="0.2">
      <c r="B878" s="8">
        <v>875</v>
      </c>
      <c r="C878" s="14">
        <v>0</v>
      </c>
      <c r="D878" s="14">
        <v>0.41564585171437163</v>
      </c>
      <c r="E878" s="14">
        <v>-0.21304520504428681</v>
      </c>
      <c r="F878" s="14">
        <v>0</v>
      </c>
      <c r="G878" s="14">
        <v>0.96502186334590845</v>
      </c>
      <c r="H878" s="14">
        <v>0.39614007734443923</v>
      </c>
      <c r="I878" s="14">
        <v>0.1187338738789474</v>
      </c>
      <c r="J878" s="10">
        <v>0.97515338821110942</v>
      </c>
    </row>
    <row r="879" spans="2:10" x14ac:dyDescent="0.2">
      <c r="B879" s="8">
        <v>876</v>
      </c>
      <c r="C879" s="14">
        <v>0</v>
      </c>
      <c r="D879" s="14">
        <v>8.5904600371562223E-2</v>
      </c>
      <c r="E879" s="14">
        <v>-1.3664135418859757</v>
      </c>
      <c r="F879" s="14">
        <v>-2240</v>
      </c>
      <c r="G879" s="14">
        <v>0.78017813224219468</v>
      </c>
      <c r="H879" s="14">
        <v>0.39625892190714002</v>
      </c>
      <c r="I879" s="14">
        <v>0.11618007561945359</v>
      </c>
      <c r="J879" s="10">
        <v>0.87560283363592006</v>
      </c>
    </row>
    <row r="880" spans="2:10" x14ac:dyDescent="0.2">
      <c r="B880" s="8">
        <v>877</v>
      </c>
      <c r="C880" s="14">
        <v>0</v>
      </c>
      <c r="D880" s="14">
        <v>0.10100748417945928</v>
      </c>
      <c r="E880" s="14">
        <v>-1.2758318434630231</v>
      </c>
      <c r="F880" s="14">
        <v>-2240</v>
      </c>
      <c r="G880" s="14">
        <v>0.52675123267294843</v>
      </c>
      <c r="H880" s="14">
        <v>0.34920204332214883</v>
      </c>
      <c r="I880" s="14">
        <v>0.51607377455386971</v>
      </c>
      <c r="J880" s="10">
        <v>0.51031273929882459</v>
      </c>
    </row>
    <row r="881" spans="2:10" x14ac:dyDescent="0.2">
      <c r="B881" s="8">
        <v>878</v>
      </c>
      <c r="C881" s="14">
        <v>0</v>
      </c>
      <c r="D881" s="14">
        <v>0.25708556769280022</v>
      </c>
      <c r="E881" s="14">
        <v>-0.65235663036451808</v>
      </c>
      <c r="F881" s="14">
        <v>-1120</v>
      </c>
      <c r="G881" s="14">
        <v>6.5350656806898638E-2</v>
      </c>
      <c r="H881" s="14">
        <v>0.39682480497091954</v>
      </c>
      <c r="I881" s="14">
        <v>0.10316840401066858</v>
      </c>
      <c r="J881" s="10">
        <v>0.23389514150745008</v>
      </c>
    </row>
    <row r="882" spans="2:10" x14ac:dyDescent="0.2">
      <c r="B882" s="8">
        <v>879</v>
      </c>
      <c r="C882" s="14">
        <v>0</v>
      </c>
      <c r="D882" s="14">
        <v>0.71884804275764524</v>
      </c>
      <c r="E882" s="14">
        <v>0.57942281331100776</v>
      </c>
      <c r="F882" s="14">
        <v>2000</v>
      </c>
      <c r="G882" s="14">
        <v>1.1455271169308829</v>
      </c>
      <c r="H882" s="14">
        <v>0.2851657656181471</v>
      </c>
      <c r="I882" s="14">
        <v>0.81944627748776522</v>
      </c>
      <c r="J882" s="10">
        <v>0.68850193554000083</v>
      </c>
    </row>
    <row r="883" spans="2:10" x14ac:dyDescent="0.2">
      <c r="B883" s="8">
        <v>880</v>
      </c>
      <c r="C883" s="14">
        <v>0</v>
      </c>
      <c r="D883" s="14">
        <v>0.33514186825377024</v>
      </c>
      <c r="E883" s="14">
        <v>-0.42575862793514924</v>
      </c>
      <c r="F883" s="14">
        <v>0</v>
      </c>
      <c r="G883" s="14">
        <v>1.1940890967012188</v>
      </c>
      <c r="H883" s="14">
        <v>0.32133384383071273</v>
      </c>
      <c r="I883" s="14">
        <v>0.65777830786899583</v>
      </c>
      <c r="J883" s="10">
        <v>0.87259199767028539</v>
      </c>
    </row>
    <row r="884" spans="2:10" x14ac:dyDescent="0.2">
      <c r="B884" s="8">
        <v>881</v>
      </c>
      <c r="C884" s="14">
        <v>0</v>
      </c>
      <c r="D884" s="14">
        <v>9.0056119295794573E-2</v>
      </c>
      <c r="E884" s="14">
        <v>-1.3404095316098665</v>
      </c>
      <c r="F884" s="14">
        <v>-2240</v>
      </c>
      <c r="G884" s="14">
        <v>0.62765173008396846</v>
      </c>
      <c r="H884" s="14">
        <v>0.39655250425784283</v>
      </c>
      <c r="I884" s="14">
        <v>0.10962020028830516</v>
      </c>
      <c r="J884" s="10">
        <v>0.78462420417211209</v>
      </c>
    </row>
    <row r="885" spans="2:10" x14ac:dyDescent="0.2">
      <c r="B885" s="8">
        <v>882</v>
      </c>
      <c r="C885" s="14">
        <v>0</v>
      </c>
      <c r="D885" s="14">
        <v>0.37996425939722184</v>
      </c>
      <c r="E885" s="14">
        <v>-0.30557465703464082</v>
      </c>
      <c r="F885" s="14">
        <v>0</v>
      </c>
      <c r="G885" s="14">
        <v>0.40992315577294935</v>
      </c>
      <c r="H885" s="14">
        <v>0.35543555857767178</v>
      </c>
      <c r="I885" s="14">
        <v>0.48056796145651859</v>
      </c>
      <c r="J885" s="10">
        <v>0.42305743131928958</v>
      </c>
    </row>
    <row r="886" spans="2:10" x14ac:dyDescent="0.2">
      <c r="B886" s="8">
        <v>883</v>
      </c>
      <c r="C886" s="14">
        <v>0</v>
      </c>
      <c r="D886" s="14">
        <v>0.41551979347854845</v>
      </c>
      <c r="E886" s="14">
        <v>-0.21336845022292977</v>
      </c>
      <c r="F886" s="14">
        <v>0</v>
      </c>
      <c r="G886" s="14">
        <v>1.5249989343201162</v>
      </c>
      <c r="H886" s="14">
        <v>0.25353221012458799</v>
      </c>
      <c r="I886" s="14">
        <v>0.95218261818037486</v>
      </c>
      <c r="J886" s="10">
        <v>0.78635055538562615</v>
      </c>
    </row>
    <row r="887" spans="2:10" x14ac:dyDescent="0.2">
      <c r="B887" s="8">
        <v>884</v>
      </c>
      <c r="C887" s="14">
        <v>0</v>
      </c>
      <c r="D887" s="14">
        <v>0.9928537860945118</v>
      </c>
      <c r="E887" s="14">
        <v>2.4498284824085164</v>
      </c>
      <c r="F887" s="14">
        <v>3000</v>
      </c>
      <c r="G887" s="14">
        <v>1.6562301994234101</v>
      </c>
      <c r="H887" s="14">
        <v>0.25511983295459228</v>
      </c>
      <c r="I887" s="14">
        <v>0.94560391057543636</v>
      </c>
      <c r="J887" s="10">
        <v>0.87296245264493044</v>
      </c>
    </row>
    <row r="888" spans="2:10" x14ac:dyDescent="0.2">
      <c r="B888" s="8">
        <v>885</v>
      </c>
      <c r="C888" s="14">
        <v>0</v>
      </c>
      <c r="D888" s="14">
        <v>0.90809730179984927</v>
      </c>
      <c r="E888" s="14">
        <v>1.329129053760399</v>
      </c>
      <c r="F888" s="14">
        <v>3000</v>
      </c>
      <c r="G888" s="14">
        <v>1.2869979831761487</v>
      </c>
      <c r="H888" s="14">
        <v>0.26439336886116793</v>
      </c>
      <c r="I888" s="14">
        <v>0.90705977538929305</v>
      </c>
      <c r="J888" s="10">
        <v>0.68135199937101076</v>
      </c>
    </row>
    <row r="889" spans="2:10" x14ac:dyDescent="0.2">
      <c r="B889" s="8">
        <v>886</v>
      </c>
      <c r="C889" s="14">
        <v>0</v>
      </c>
      <c r="D889" s="14">
        <v>0.11858264292524319</v>
      </c>
      <c r="E889" s="14">
        <v>-1.182101861571317</v>
      </c>
      <c r="F889" s="14">
        <v>-2240</v>
      </c>
      <c r="G889" s="14">
        <v>0.94240667284716695</v>
      </c>
      <c r="H889" s="14">
        <v>0.25459111933947504</v>
      </c>
      <c r="I889" s="14">
        <v>0.94779527441030154</v>
      </c>
      <c r="J889" s="10">
        <v>0.20997807183767578</v>
      </c>
    </row>
    <row r="890" spans="2:10" x14ac:dyDescent="0.2">
      <c r="B890" s="8">
        <v>887</v>
      </c>
      <c r="C890" s="14">
        <v>0</v>
      </c>
      <c r="D890" s="14">
        <v>0.52732567816382536</v>
      </c>
      <c r="E890" s="14">
        <v>6.8548964503794399E-2</v>
      </c>
      <c r="F890" s="14">
        <v>1000</v>
      </c>
      <c r="G890" s="14">
        <v>0.21280509772364967</v>
      </c>
      <c r="H890" s="14">
        <v>0.3982084589796564</v>
      </c>
      <c r="I890" s="14">
        <v>6.0681320522297785E-2</v>
      </c>
      <c r="J890" s="10">
        <v>0.45729954631873387</v>
      </c>
    </row>
    <row r="891" spans="2:10" x14ac:dyDescent="0.2">
      <c r="B891" s="8">
        <v>888</v>
      </c>
      <c r="C891" s="14">
        <v>0</v>
      </c>
      <c r="D891" s="14">
        <v>0.68214722731250677</v>
      </c>
      <c r="E891" s="14">
        <v>0.47371164882455402</v>
      </c>
      <c r="F891" s="14">
        <v>2000</v>
      </c>
      <c r="G891" s="14">
        <v>0.23481903110348226</v>
      </c>
      <c r="H891" s="14">
        <v>0.3877475298966902</v>
      </c>
      <c r="I891" s="14">
        <v>0.23858882660911829</v>
      </c>
      <c r="J891" s="10">
        <v>0.42177529908799349</v>
      </c>
    </row>
    <row r="892" spans="2:10" x14ac:dyDescent="0.2">
      <c r="B892" s="8">
        <v>889</v>
      </c>
      <c r="C892" s="14">
        <v>0</v>
      </c>
      <c r="D892" s="14">
        <v>0.21797711715007997</v>
      </c>
      <c r="E892" s="14">
        <v>-0.7790432561840146</v>
      </c>
      <c r="F892" s="14">
        <v>-1120</v>
      </c>
      <c r="G892" s="14">
        <v>0.23542096050719455</v>
      </c>
      <c r="H892" s="14">
        <v>0.3564858058586971</v>
      </c>
      <c r="I892" s="14">
        <v>0.47438870555459928</v>
      </c>
      <c r="J892" s="10">
        <v>0.10186420641926314</v>
      </c>
    </row>
    <row r="893" spans="2:10" x14ac:dyDescent="0.2">
      <c r="B893" s="8">
        <v>890</v>
      </c>
      <c r="C893" s="14">
        <v>0</v>
      </c>
      <c r="D893" s="14">
        <v>0.93094641223128249</v>
      </c>
      <c r="E893" s="14">
        <v>1.4828766904109512</v>
      </c>
      <c r="F893" s="14">
        <v>3000</v>
      </c>
      <c r="G893" s="14">
        <v>0.82508869288758635</v>
      </c>
      <c r="H893" s="14">
        <v>0.29865613797351609</v>
      </c>
      <c r="I893" s="14">
        <v>0.76095187024257693</v>
      </c>
      <c r="J893" s="10">
        <v>0.49602514458635127</v>
      </c>
    </row>
    <row r="894" spans="2:10" x14ac:dyDescent="0.2">
      <c r="B894" s="8">
        <v>891</v>
      </c>
      <c r="C894" s="14">
        <v>0</v>
      </c>
      <c r="D894" s="14">
        <v>0.57034830705744599</v>
      </c>
      <c r="E894" s="14">
        <v>0.17726099648925892</v>
      </c>
      <c r="F894" s="14">
        <v>1000</v>
      </c>
      <c r="G894" s="14">
        <v>0.84896228571801891</v>
      </c>
      <c r="H894" s="14">
        <v>0.31471772229771972</v>
      </c>
      <c r="I894" s="14">
        <v>0.68868080907905516</v>
      </c>
      <c r="J894" s="10">
        <v>0.61211194149782511</v>
      </c>
    </row>
    <row r="895" spans="2:10" x14ac:dyDescent="0.2">
      <c r="B895" s="8">
        <v>892</v>
      </c>
      <c r="C895" s="14">
        <v>0</v>
      </c>
      <c r="D895" s="14">
        <v>0.11727398243605811</v>
      </c>
      <c r="E895" s="14">
        <v>-1.1887248340358638</v>
      </c>
      <c r="F895" s="14">
        <v>-2240</v>
      </c>
      <c r="G895" s="14">
        <v>0.13880568458340356</v>
      </c>
      <c r="H895" s="14">
        <v>0.37319562685255486</v>
      </c>
      <c r="I895" s="14">
        <v>0.36527796223074105</v>
      </c>
      <c r="J895" s="10">
        <v>7.3332768200585971E-2</v>
      </c>
    </row>
    <row r="896" spans="2:10" x14ac:dyDescent="0.2">
      <c r="B896" s="8">
        <v>893</v>
      </c>
      <c r="C896" s="14">
        <v>0</v>
      </c>
      <c r="D896" s="14">
        <v>1.2177785165690716E-2</v>
      </c>
      <c r="E896" s="14">
        <v>-2.251473391606023</v>
      </c>
      <c r="F896" s="14">
        <v>-2240</v>
      </c>
      <c r="G896" s="14">
        <v>6.4613825150092105E-2</v>
      </c>
      <c r="H896" s="14">
        <v>0.39793090445568163</v>
      </c>
      <c r="I896" s="14">
        <v>7.1251139776432493E-2</v>
      </c>
      <c r="J896" s="10">
        <v>0.24400225456059085</v>
      </c>
    </row>
    <row r="897" spans="2:10" x14ac:dyDescent="0.2">
      <c r="B897" s="8">
        <v>894</v>
      </c>
      <c r="C897" s="14">
        <v>0</v>
      </c>
      <c r="D897" s="14">
        <v>0.89276212285867063</v>
      </c>
      <c r="E897" s="14">
        <v>1.2413519690073349</v>
      </c>
      <c r="F897" s="14">
        <v>3000</v>
      </c>
      <c r="G897" s="14">
        <v>0.65417996604511619</v>
      </c>
      <c r="H897" s="14">
        <v>0.28981407663064784</v>
      </c>
      <c r="I897" s="14">
        <v>0.79947125459996571</v>
      </c>
      <c r="J897" s="10">
        <v>0.12257927685164813</v>
      </c>
    </row>
    <row r="898" spans="2:10" x14ac:dyDescent="0.2">
      <c r="B898" s="8">
        <v>895</v>
      </c>
      <c r="C898" s="14">
        <v>0</v>
      </c>
      <c r="D898" s="14">
        <v>0.55515806006973523</v>
      </c>
      <c r="E898" s="14">
        <v>0.1387042243019585</v>
      </c>
      <c r="F898" s="14">
        <v>1000</v>
      </c>
      <c r="G898" s="14">
        <v>0.79523023593928066</v>
      </c>
      <c r="H898" s="14">
        <v>0.34429395793219641</v>
      </c>
      <c r="I898" s="14">
        <v>0.54280921958517714</v>
      </c>
      <c r="J898" s="10">
        <v>0.70752271134756628</v>
      </c>
    </row>
    <row r="899" spans="2:10" x14ac:dyDescent="0.2">
      <c r="B899" s="8">
        <v>896</v>
      </c>
      <c r="C899" s="14">
        <v>0</v>
      </c>
      <c r="D899" s="14">
        <v>0.79549666135362196</v>
      </c>
      <c r="E899" s="14">
        <v>0.82564292571359887</v>
      </c>
      <c r="F899" s="14">
        <v>2000</v>
      </c>
      <c r="G899" s="14">
        <v>1.0811061606522441</v>
      </c>
      <c r="H899" s="14">
        <v>0.38205278051039382</v>
      </c>
      <c r="I899" s="14">
        <v>0.29413594761590284</v>
      </c>
      <c r="J899" s="10">
        <v>0.99729143432215384</v>
      </c>
    </row>
    <row r="900" spans="2:10" x14ac:dyDescent="0.2">
      <c r="B900" s="8">
        <v>897</v>
      </c>
      <c r="C900" s="14">
        <v>0</v>
      </c>
      <c r="D900" s="14">
        <v>0.4099089912650683</v>
      </c>
      <c r="E900" s="14">
        <v>-0.2277790908401775</v>
      </c>
      <c r="F900" s="14">
        <v>0</v>
      </c>
      <c r="G900" s="14">
        <v>0.74342278436778064</v>
      </c>
      <c r="H900" s="14">
        <v>0.39851449268017208</v>
      </c>
      <c r="I900" s="14">
        <v>4.6322351575979193E-2</v>
      </c>
      <c r="J900" s="10">
        <v>0.86097446193963967</v>
      </c>
    </row>
    <row r="901" spans="2:10" x14ac:dyDescent="0.2">
      <c r="B901" s="8">
        <v>898</v>
      </c>
      <c r="C901" s="14">
        <v>0</v>
      </c>
      <c r="D901" s="14">
        <v>0.1945261143588117</v>
      </c>
      <c r="E901" s="14">
        <v>-0.86133742564403426</v>
      </c>
      <c r="F901" s="14">
        <v>-1120</v>
      </c>
      <c r="G901" s="14">
        <v>0.66736749089687231</v>
      </c>
      <c r="H901" s="14">
        <v>0.2914869266987391</v>
      </c>
      <c r="I901" s="14">
        <v>0.79223934434924248</v>
      </c>
      <c r="J901" s="10">
        <v>0.19930958873560167</v>
      </c>
    </row>
    <row r="902" spans="2:10" x14ac:dyDescent="0.2">
      <c r="B902" s="8">
        <v>899</v>
      </c>
      <c r="C902" s="14">
        <v>0</v>
      </c>
      <c r="D902" s="14">
        <v>0.53820598965427191</v>
      </c>
      <c r="E902" s="14">
        <v>9.5915076223891865E-2</v>
      </c>
      <c r="F902" s="14">
        <v>1000</v>
      </c>
      <c r="G902" s="14">
        <v>0.33194181015190038</v>
      </c>
      <c r="H902" s="14">
        <v>0.34762744677484336</v>
      </c>
      <c r="I902" s="14">
        <v>0.52475783881952887</v>
      </c>
      <c r="J902" s="10">
        <v>0.23784663283165852</v>
      </c>
    </row>
    <row r="903" spans="2:10" x14ac:dyDescent="0.2">
      <c r="B903" s="8">
        <v>900</v>
      </c>
      <c r="C903" s="14">
        <v>0</v>
      </c>
      <c r="D903" s="14">
        <v>0.48091317246710563</v>
      </c>
      <c r="E903" s="14">
        <v>-4.7861848596919346E-2</v>
      </c>
      <c r="F903" s="14">
        <v>0</v>
      </c>
      <c r="G903" s="14">
        <v>1.325410228631779</v>
      </c>
      <c r="H903" s="14">
        <v>0.27794588177356511</v>
      </c>
      <c r="I903" s="14">
        <v>0.85016506740365416</v>
      </c>
      <c r="J903" s="10">
        <v>0.7762922045198698</v>
      </c>
    </row>
    <row r="904" spans="2:10" x14ac:dyDescent="0.2">
      <c r="B904" s="8">
        <v>901</v>
      </c>
      <c r="C904" s="14">
        <v>0</v>
      </c>
      <c r="D904" s="14">
        <v>0.43351979597169898</v>
      </c>
      <c r="E904" s="14">
        <v>-0.16741999694613055</v>
      </c>
      <c r="F904" s="14">
        <v>0</v>
      </c>
      <c r="G904" s="14">
        <v>0.78001759842856433</v>
      </c>
      <c r="H904" s="14">
        <v>0.38900536171742434</v>
      </c>
      <c r="I904" s="14">
        <v>0.22460462559228977</v>
      </c>
      <c r="J904" s="10">
        <v>0.85414891008015204</v>
      </c>
    </row>
    <row r="905" spans="2:10" x14ac:dyDescent="0.2">
      <c r="B905" s="8">
        <v>902</v>
      </c>
      <c r="C905" s="14">
        <v>0</v>
      </c>
      <c r="D905" s="14">
        <v>0.59943003025810704</v>
      </c>
      <c r="E905" s="14">
        <v>0.25187208185518523</v>
      </c>
      <c r="F905" s="14">
        <v>1000</v>
      </c>
      <c r="G905" s="14">
        <v>0.7122494492955137</v>
      </c>
      <c r="H905" s="14">
        <v>0.34023037482533258</v>
      </c>
      <c r="I905" s="14">
        <v>0.56425842412945737</v>
      </c>
      <c r="J905" s="10">
        <v>0.62758416176195453</v>
      </c>
    </row>
    <row r="906" spans="2:10" x14ac:dyDescent="0.2">
      <c r="B906" s="8">
        <v>903</v>
      </c>
      <c r="C906" s="14">
        <v>0</v>
      </c>
      <c r="D906" s="14">
        <v>0.10440749423783621</v>
      </c>
      <c r="E906" s="14">
        <v>-1.2568305849359651</v>
      </c>
      <c r="F906" s="14">
        <v>-2240</v>
      </c>
      <c r="G906" s="14">
        <v>1.4268397413466629</v>
      </c>
      <c r="H906" s="14">
        <v>0.27514466330930465</v>
      </c>
      <c r="I906" s="14">
        <v>0.86199737589899328</v>
      </c>
      <c r="J906" s="10">
        <v>0.82692216398516771</v>
      </c>
    </row>
    <row r="907" spans="2:10" x14ac:dyDescent="0.2">
      <c r="B907" s="8">
        <v>904</v>
      </c>
      <c r="C907" s="14">
        <v>0</v>
      </c>
      <c r="D907" s="14">
        <v>0.65344662040166868</v>
      </c>
      <c r="E907" s="14">
        <v>0.3946424788721547</v>
      </c>
      <c r="F907" s="14">
        <v>1000</v>
      </c>
      <c r="G907" s="14">
        <v>0.4096952130451107</v>
      </c>
      <c r="H907" s="14">
        <v>0.39650567065732983</v>
      </c>
      <c r="I907" s="14">
        <v>0.11069239378473367</v>
      </c>
      <c r="J907" s="10">
        <v>0.63043033477404631</v>
      </c>
    </row>
    <row r="908" spans="2:10" x14ac:dyDescent="0.2">
      <c r="B908" s="8">
        <v>905</v>
      </c>
      <c r="C908" s="14">
        <v>0</v>
      </c>
      <c r="D908" s="14">
        <v>0.40895782919086415</v>
      </c>
      <c r="E908" s="14">
        <v>-0.23022664474720173</v>
      </c>
      <c r="F908" s="14">
        <v>0</v>
      </c>
      <c r="G908" s="14">
        <v>0.10753739813999412</v>
      </c>
      <c r="H908" s="14">
        <v>0.38101824549660485</v>
      </c>
      <c r="I908" s="14">
        <v>0.30321439067051487</v>
      </c>
      <c r="J908" s="10">
        <v>0.1248936805058707</v>
      </c>
    </row>
    <row r="909" spans="2:10" x14ac:dyDescent="0.2">
      <c r="B909" s="8">
        <v>906</v>
      </c>
      <c r="C909" s="14">
        <v>0</v>
      </c>
      <c r="D909" s="14">
        <v>0.7762680921127405</v>
      </c>
      <c r="E909" s="14">
        <v>0.75965001272435351</v>
      </c>
      <c r="F909" s="14">
        <v>2000</v>
      </c>
      <c r="G909" s="14">
        <v>0.97811006561427583</v>
      </c>
      <c r="H909" s="14">
        <v>0.39206548482533488</v>
      </c>
      <c r="I909" s="14">
        <v>0.18648252900991708</v>
      </c>
      <c r="J909" s="10">
        <v>0.97125399972836213</v>
      </c>
    </row>
    <row r="910" spans="2:10" x14ac:dyDescent="0.2">
      <c r="B910" s="8">
        <v>907</v>
      </c>
      <c r="C910" s="14">
        <v>0</v>
      </c>
      <c r="D910" s="14">
        <v>0.96155416009088701</v>
      </c>
      <c r="E910" s="14">
        <v>1.7690131518145136</v>
      </c>
      <c r="F910" s="14">
        <v>3000</v>
      </c>
      <c r="G910" s="14">
        <v>1.1116538784817276</v>
      </c>
      <c r="H910" s="14">
        <v>0.25758560360422261</v>
      </c>
      <c r="I910" s="14">
        <v>0.93537654422008276</v>
      </c>
      <c r="J910" s="10">
        <v>0.48654352221011349</v>
      </c>
    </row>
    <row r="911" spans="2:10" x14ac:dyDescent="0.2">
      <c r="B911" s="8">
        <v>908</v>
      </c>
      <c r="C911" s="14">
        <v>0</v>
      </c>
      <c r="D911" s="14">
        <v>0.45384366528775716</v>
      </c>
      <c r="E911" s="14">
        <v>-0.11595610450435627</v>
      </c>
      <c r="F911" s="14">
        <v>0</v>
      </c>
      <c r="G911" s="14">
        <v>0.77479202415769644</v>
      </c>
      <c r="H911" s="14">
        <v>0.33187821044913657</v>
      </c>
      <c r="I911" s="14">
        <v>0.60671027708179792</v>
      </c>
      <c r="J911" s="10">
        <v>0.63772616681536942</v>
      </c>
    </row>
    <row r="912" spans="2:10" x14ac:dyDescent="0.2">
      <c r="B912" s="8">
        <v>909</v>
      </c>
      <c r="C912" s="14">
        <v>0</v>
      </c>
      <c r="D912" s="14">
        <v>0.97057796943494024</v>
      </c>
      <c r="E912" s="14">
        <v>1.8893566075034853</v>
      </c>
      <c r="F912" s="14">
        <v>3000</v>
      </c>
      <c r="G912" s="14">
        <v>6.5501717787910849E-2</v>
      </c>
      <c r="H912" s="14">
        <v>0.39155411759400999</v>
      </c>
      <c r="I912" s="14">
        <v>0.19335464047889908</v>
      </c>
      <c r="J912" s="10">
        <v>0.16767737114228184</v>
      </c>
    </row>
    <row r="913" spans="2:10" x14ac:dyDescent="0.2">
      <c r="B913" s="8">
        <v>910</v>
      </c>
      <c r="C913" s="14">
        <v>0</v>
      </c>
      <c r="D913" s="14">
        <v>0.3865778399103218</v>
      </c>
      <c r="E913" s="14">
        <v>-0.28824960527829202</v>
      </c>
      <c r="F913" s="14">
        <v>0</v>
      </c>
      <c r="G913" s="14">
        <v>0.42239534677233681</v>
      </c>
      <c r="H913" s="14">
        <v>0.39083411732330708</v>
      </c>
      <c r="I913" s="14">
        <v>0.20265008355614267</v>
      </c>
      <c r="J913" s="10">
        <v>0.6175178462255364</v>
      </c>
    </row>
    <row r="914" spans="2:10" x14ac:dyDescent="0.2">
      <c r="B914" s="8">
        <v>911</v>
      </c>
      <c r="C914" s="14">
        <v>0</v>
      </c>
      <c r="D914" s="14">
        <v>0.80507777366092326</v>
      </c>
      <c r="E914" s="14">
        <v>0.85989948455822773</v>
      </c>
      <c r="F914" s="14">
        <v>2000</v>
      </c>
      <c r="G914" s="14">
        <v>0.10763491946862486</v>
      </c>
      <c r="H914" s="14">
        <v>0.3826657985694093</v>
      </c>
      <c r="I914" s="14">
        <v>0.28863376834831844</v>
      </c>
      <c r="J914" s="10">
        <v>0.15596623749284363</v>
      </c>
    </row>
    <row r="915" spans="2:10" x14ac:dyDescent="0.2">
      <c r="B915" s="8">
        <v>912</v>
      </c>
      <c r="C915" s="14">
        <v>0</v>
      </c>
      <c r="D915" s="14">
        <v>4.6461386394901848E-2</v>
      </c>
      <c r="E915" s="14">
        <v>-1.6801775662234493</v>
      </c>
      <c r="F915" s="14">
        <v>-2240</v>
      </c>
      <c r="G915" s="14">
        <v>0.87905714976135974</v>
      </c>
      <c r="H915" s="14">
        <v>0.3848138300982008</v>
      </c>
      <c r="I915" s="14">
        <v>0.26854082232738885</v>
      </c>
      <c r="J915" s="10">
        <v>0.89830004814933051</v>
      </c>
    </row>
    <row r="916" spans="2:10" x14ac:dyDescent="0.2">
      <c r="B916" s="8">
        <v>913</v>
      </c>
      <c r="C916" s="14">
        <v>0</v>
      </c>
      <c r="D916" s="14">
        <v>0.74118175089414318</v>
      </c>
      <c r="E916" s="14">
        <v>0.6469929624426628</v>
      </c>
      <c r="F916" s="14">
        <v>2000</v>
      </c>
      <c r="G916" s="14">
        <v>0.88608613452169183</v>
      </c>
      <c r="H916" s="14">
        <v>0.30784512956985766</v>
      </c>
      <c r="I916" s="14">
        <v>0.72002765965649285</v>
      </c>
      <c r="J916" s="10">
        <v>0.60633844002445159</v>
      </c>
    </row>
    <row r="917" spans="2:10" x14ac:dyDescent="0.2">
      <c r="B917" s="8">
        <v>914</v>
      </c>
      <c r="C917" s="14">
        <v>0</v>
      </c>
      <c r="D917" s="14">
        <v>0.68536993171338456</v>
      </c>
      <c r="E917" s="14">
        <v>0.48276847576120296</v>
      </c>
      <c r="F917" s="14">
        <v>2000</v>
      </c>
      <c r="G917" s="14">
        <v>0.24327634368741505</v>
      </c>
      <c r="H917" s="14">
        <v>0.39408660590999517</v>
      </c>
      <c r="I917" s="14">
        <v>0.1564995123336555</v>
      </c>
      <c r="J917" s="10">
        <v>0.4677437827772199</v>
      </c>
    </row>
    <row r="918" spans="2:10" x14ac:dyDescent="0.2">
      <c r="B918" s="8">
        <v>915</v>
      </c>
      <c r="C918" s="14">
        <v>0</v>
      </c>
      <c r="D918" s="14">
        <v>0.67515699340736357</v>
      </c>
      <c r="E918" s="14">
        <v>0.45419842967384527</v>
      </c>
      <c r="F918" s="14">
        <v>2000</v>
      </c>
      <c r="G918" s="14">
        <v>0.42740461700927251</v>
      </c>
      <c r="H918" s="14">
        <v>0.35797678650667469</v>
      </c>
      <c r="I918" s="14">
        <v>0.46550747284922167</v>
      </c>
      <c r="J918" s="10">
        <v>0.45902876786842417</v>
      </c>
    </row>
    <row r="919" spans="2:10" x14ac:dyDescent="0.2">
      <c r="B919" s="8">
        <v>916</v>
      </c>
      <c r="C919" s="14">
        <v>0</v>
      </c>
      <c r="D919" s="14">
        <v>0.72051837165864108</v>
      </c>
      <c r="E919" s="14">
        <v>0.58438211530445938</v>
      </c>
      <c r="F919" s="14">
        <v>2000</v>
      </c>
      <c r="G919" s="14">
        <v>0.18533394180947527</v>
      </c>
      <c r="H919" s="14">
        <v>0.38195285661110873</v>
      </c>
      <c r="I919" s="14">
        <v>0.29502392038471248</v>
      </c>
      <c r="J919" s="10">
        <v>0.31352006029967222</v>
      </c>
    </row>
    <row r="920" spans="2:10" x14ac:dyDescent="0.2">
      <c r="B920" s="8">
        <v>917</v>
      </c>
      <c r="C920" s="14">
        <v>0</v>
      </c>
      <c r="D920" s="14">
        <v>0.82040265077743801</v>
      </c>
      <c r="E920" s="14">
        <v>0.91690065933611653</v>
      </c>
      <c r="F920" s="14">
        <v>2000</v>
      </c>
      <c r="G920" s="14">
        <v>0.33891027728251516</v>
      </c>
      <c r="H920" s="14">
        <v>0.39887892755827725</v>
      </c>
      <c r="I920" s="14">
        <v>1.7822156901388501E-2</v>
      </c>
      <c r="J920" s="10">
        <v>0.58188714370219374</v>
      </c>
    </row>
    <row r="921" spans="2:10" x14ac:dyDescent="0.2">
      <c r="B921" s="8">
        <v>918</v>
      </c>
      <c r="C921" s="14">
        <v>0</v>
      </c>
      <c r="D921" s="14">
        <v>0.5704885665655548</v>
      </c>
      <c r="E921" s="14">
        <v>0.17761815342312168</v>
      </c>
      <c r="F921" s="14">
        <v>1000</v>
      </c>
      <c r="G921" s="14">
        <v>1.0465042376029423</v>
      </c>
      <c r="H921" s="14">
        <v>0.32773365015862238</v>
      </c>
      <c r="I921" s="14">
        <v>0.62708134955124994</v>
      </c>
      <c r="J921" s="10">
        <v>0.80825318969239168</v>
      </c>
    </row>
    <row r="922" spans="2:10" x14ac:dyDescent="0.2">
      <c r="B922" s="8">
        <v>919</v>
      </c>
      <c r="C922" s="14">
        <v>0</v>
      </c>
      <c r="D922" s="14">
        <v>0.17471449294812721</v>
      </c>
      <c r="E922" s="14">
        <v>-0.93569744616125972</v>
      </c>
      <c r="F922" s="14">
        <v>-1120</v>
      </c>
      <c r="G922" s="14">
        <v>1.4670197578219952</v>
      </c>
      <c r="H922" s="14">
        <v>0.3044757366848086</v>
      </c>
      <c r="I922" s="14">
        <v>0.73515351360438086</v>
      </c>
      <c r="J922" s="10">
        <v>0.96258457771622785</v>
      </c>
    </row>
    <row r="923" spans="2:10" x14ac:dyDescent="0.2">
      <c r="B923" s="8">
        <v>920</v>
      </c>
      <c r="C923" s="14">
        <v>0</v>
      </c>
      <c r="D923" s="14">
        <v>0.42921149447989254</v>
      </c>
      <c r="E923" s="14">
        <v>-0.17838199433657626</v>
      </c>
      <c r="F923" s="14">
        <v>0</v>
      </c>
      <c r="G923" s="14">
        <v>0.21780026921876239</v>
      </c>
      <c r="H923" s="14">
        <v>0.39712191601294999</v>
      </c>
      <c r="I923" s="14">
        <v>9.5639102903957995E-2</v>
      </c>
      <c r="J923" s="10">
        <v>0.45678597966059392</v>
      </c>
    </row>
    <row r="924" spans="2:10" x14ac:dyDescent="0.2">
      <c r="B924" s="8">
        <v>921</v>
      </c>
      <c r="C924" s="14">
        <v>0</v>
      </c>
      <c r="D924" s="14">
        <v>0.13011063571558829</v>
      </c>
      <c r="E924" s="14">
        <v>-1.1258682942323233</v>
      </c>
      <c r="F924" s="14">
        <v>-2240</v>
      </c>
      <c r="G924" s="14">
        <v>1.1319977143277871</v>
      </c>
      <c r="H924" s="14">
        <v>0.34095622005065696</v>
      </c>
      <c r="I924" s="14">
        <v>0.56046884602888902</v>
      </c>
      <c r="J924" s="10">
        <v>0.90436297301406177</v>
      </c>
    </row>
    <row r="925" spans="2:10" x14ac:dyDescent="0.2">
      <c r="B925" s="8">
        <v>922</v>
      </c>
      <c r="C925" s="14">
        <v>0</v>
      </c>
      <c r="D925" s="14">
        <v>7.354298120995191E-2</v>
      </c>
      <c r="E925" s="14">
        <v>-1.4499015953118943</v>
      </c>
      <c r="F925" s="14">
        <v>-2240</v>
      </c>
      <c r="G925" s="14">
        <v>0.50658287411940051</v>
      </c>
      <c r="H925" s="14">
        <v>0.32429862133741633</v>
      </c>
      <c r="I925" s="14">
        <v>0.6436644835135269</v>
      </c>
      <c r="J925" s="10">
        <v>0.30377443405044008</v>
      </c>
    </row>
    <row r="926" spans="2:10" x14ac:dyDescent="0.2">
      <c r="B926" s="8">
        <v>923</v>
      </c>
      <c r="C926" s="14">
        <v>0</v>
      </c>
      <c r="D926" s="14">
        <v>5.5639595517720838E-2</v>
      </c>
      <c r="E926" s="14">
        <v>-1.5924697667826195</v>
      </c>
      <c r="F926" s="14">
        <v>-2240</v>
      </c>
      <c r="G926" s="14">
        <v>0.19332154343712846</v>
      </c>
      <c r="H926" s="14">
        <v>0.36265349384505563</v>
      </c>
      <c r="I926" s="14">
        <v>0.43673545724560298</v>
      </c>
      <c r="J926" s="10">
        <v>5.08299500452494E-2</v>
      </c>
    </row>
    <row r="927" spans="2:10" x14ac:dyDescent="0.2">
      <c r="B927" s="8">
        <v>924</v>
      </c>
      <c r="C927" s="14">
        <v>0</v>
      </c>
      <c r="D927" s="14">
        <v>0.89902247134550595</v>
      </c>
      <c r="E927" s="14">
        <v>1.2760013063362832</v>
      </c>
      <c r="F927" s="14">
        <v>3000</v>
      </c>
      <c r="G927" s="14">
        <v>0.54392935265834341</v>
      </c>
      <c r="H927" s="14">
        <v>0.38990067686295082</v>
      </c>
      <c r="I927" s="14">
        <v>0.21412479445064664</v>
      </c>
      <c r="J927" s="10">
        <v>0.70574777722626358</v>
      </c>
    </row>
    <row r="928" spans="2:10" x14ac:dyDescent="0.2">
      <c r="B928" s="8">
        <v>925</v>
      </c>
      <c r="C928" s="14">
        <v>0</v>
      </c>
      <c r="D928" s="14">
        <v>0.77612809663458171</v>
      </c>
      <c r="E928" s="14">
        <v>0.7591818083383195</v>
      </c>
      <c r="F928" s="14">
        <v>2000</v>
      </c>
      <c r="G928" s="14">
        <v>0.18898834856027075</v>
      </c>
      <c r="H928" s="14">
        <v>0.38058768707265273</v>
      </c>
      <c r="I928" s="14">
        <v>0.30692065032521293</v>
      </c>
      <c r="J928" s="10">
        <v>0.30787670091161351</v>
      </c>
    </row>
    <row r="929" spans="2:10" x14ac:dyDescent="0.2">
      <c r="B929" s="8">
        <v>926</v>
      </c>
      <c r="C929" s="14">
        <v>0</v>
      </c>
      <c r="D929" s="14">
        <v>0.96535667193371644</v>
      </c>
      <c r="E929" s="14">
        <v>1.8165460143390617</v>
      </c>
      <c r="F929" s="14">
        <v>3000</v>
      </c>
      <c r="G929" s="14">
        <v>1.2946617362825652</v>
      </c>
      <c r="H929" s="14">
        <v>0.3011402917183465</v>
      </c>
      <c r="I929" s="14">
        <v>0.74998733878600754</v>
      </c>
      <c r="J929" s="10">
        <v>0.85567559737510779</v>
      </c>
    </row>
    <row r="930" spans="2:10" x14ac:dyDescent="0.2">
      <c r="B930" s="8">
        <v>927</v>
      </c>
      <c r="C930" s="14">
        <v>0</v>
      </c>
      <c r="D930" s="14">
        <v>0.23634833364577421</v>
      </c>
      <c r="E930" s="14">
        <v>-0.71809831785766587</v>
      </c>
      <c r="F930" s="14">
        <v>-1120</v>
      </c>
      <c r="G930" s="14">
        <v>0.2506093951447273</v>
      </c>
      <c r="H930" s="14">
        <v>0.37387670982750409</v>
      </c>
      <c r="I930" s="14">
        <v>0.36025173303682906</v>
      </c>
      <c r="J930" s="10">
        <v>0.34760334289055472</v>
      </c>
    </row>
    <row r="931" spans="2:10" x14ac:dyDescent="0.2">
      <c r="B931" s="8">
        <v>928</v>
      </c>
      <c r="C931" s="14">
        <v>0</v>
      </c>
      <c r="D931" s="14">
        <v>0.44621157224579322</v>
      </c>
      <c r="E931" s="14">
        <v>-0.13523870692576501</v>
      </c>
      <c r="F931" s="14">
        <v>0</v>
      </c>
      <c r="G931" s="14">
        <v>0.649431021739173</v>
      </c>
      <c r="H931" s="14">
        <v>0.39148850528776807</v>
      </c>
      <c r="I931" s="14">
        <v>0.19421941959029967</v>
      </c>
      <c r="J931" s="10">
        <v>0.78211881373176295</v>
      </c>
    </row>
    <row r="932" spans="2:10" x14ac:dyDescent="0.2">
      <c r="B932" s="8">
        <v>929</v>
      </c>
      <c r="C932" s="14">
        <v>0</v>
      </c>
      <c r="D932" s="14">
        <v>0.81023699664987481</v>
      </c>
      <c r="E932" s="14">
        <v>0.87876997934976342</v>
      </c>
      <c r="F932" s="14">
        <v>2000</v>
      </c>
      <c r="G932" s="14">
        <v>0.66401279913018452</v>
      </c>
      <c r="H932" s="14">
        <v>0.36412130758983863</v>
      </c>
      <c r="I932" s="14">
        <v>0.42738664239988972</v>
      </c>
      <c r="J932" s="10">
        <v>0.6937964089185914</v>
      </c>
    </row>
    <row r="933" spans="2:10" x14ac:dyDescent="0.2">
      <c r="B933" s="8">
        <v>930</v>
      </c>
      <c r="C933" s="14">
        <v>0</v>
      </c>
      <c r="D933" s="14">
        <v>0.81542994562323667</v>
      </c>
      <c r="E933" s="14">
        <v>0.89808523737794077</v>
      </c>
      <c r="F933" s="14">
        <v>2000</v>
      </c>
      <c r="G933" s="14">
        <v>0.78368558101758956</v>
      </c>
      <c r="H933" s="14">
        <v>0.28821451477244814</v>
      </c>
      <c r="I933" s="14">
        <v>0.80636430965101547</v>
      </c>
      <c r="J933" s="10">
        <v>0.36532476119013724</v>
      </c>
    </row>
    <row r="934" spans="2:10" x14ac:dyDescent="0.2">
      <c r="B934" s="8">
        <v>931</v>
      </c>
      <c r="C934" s="14">
        <v>0</v>
      </c>
      <c r="D934" s="14">
        <v>0.73464545804757875</v>
      </c>
      <c r="E934" s="14">
        <v>0.62692395499260722</v>
      </c>
      <c r="F934" s="14">
        <v>2000</v>
      </c>
      <c r="G934" s="14">
        <v>1.0509750673079121</v>
      </c>
      <c r="H934" s="14">
        <v>0.3793517062886928</v>
      </c>
      <c r="I934" s="14">
        <v>0.31734204283791689</v>
      </c>
      <c r="J934" s="10">
        <v>0.97481746760886978</v>
      </c>
    </row>
    <row r="935" spans="2:10" x14ac:dyDescent="0.2">
      <c r="B935" s="8">
        <v>932</v>
      </c>
      <c r="C935" s="14">
        <v>0</v>
      </c>
      <c r="D935" s="14">
        <v>0.34029625115929929</v>
      </c>
      <c r="E935" s="14">
        <v>-0.41165474119621764</v>
      </c>
      <c r="F935" s="14">
        <v>0</v>
      </c>
      <c r="G935" s="14">
        <v>0.34758678403177623</v>
      </c>
      <c r="H935" s="14">
        <v>0.38398557739526962</v>
      </c>
      <c r="I935" s="14">
        <v>0.2764480159508288</v>
      </c>
      <c r="J935" s="10">
        <v>0.52073340444859739</v>
      </c>
    </row>
    <row r="936" spans="2:10" x14ac:dyDescent="0.2">
      <c r="B936" s="8">
        <v>933</v>
      </c>
      <c r="C936" s="14">
        <v>0</v>
      </c>
      <c r="D936" s="14">
        <v>0.42851338951313561</v>
      </c>
      <c r="E936" s="14">
        <v>-0.18016023044246957</v>
      </c>
      <c r="F936" s="14">
        <v>0</v>
      </c>
      <c r="G936" s="14">
        <v>0.12958590980692081</v>
      </c>
      <c r="H936" s="14">
        <v>0.37391367809449277</v>
      </c>
      <c r="I936" s="14">
        <v>0.35997717215678521</v>
      </c>
      <c r="J936" s="10">
        <v>1.5314479831286931E-3</v>
      </c>
    </row>
    <row r="937" spans="2:10" x14ac:dyDescent="0.2">
      <c r="B937" s="8">
        <v>934</v>
      </c>
      <c r="C937" s="14">
        <v>0</v>
      </c>
      <c r="D937" s="14">
        <v>0.79542793766382525</v>
      </c>
      <c r="E937" s="14">
        <v>0.82540072285235688</v>
      </c>
      <c r="F937" s="14">
        <v>2000</v>
      </c>
      <c r="G937" s="14">
        <v>0.48727905929914311</v>
      </c>
      <c r="H937" s="14">
        <v>0.34089284412861465</v>
      </c>
      <c r="I937" s="14">
        <v>0.56080042433962241</v>
      </c>
      <c r="J937" s="10">
        <v>0.41567047448627209</v>
      </c>
    </row>
    <row r="938" spans="2:10" x14ac:dyDescent="0.2">
      <c r="B938" s="8">
        <v>935</v>
      </c>
      <c r="C938" s="14">
        <v>0</v>
      </c>
      <c r="D938" s="14">
        <v>0.2371709601661055</v>
      </c>
      <c r="E938" s="14">
        <v>-0.71543236385028042</v>
      </c>
      <c r="F938" s="14">
        <v>-1120</v>
      </c>
      <c r="G938" s="14">
        <v>0.59100799865487696</v>
      </c>
      <c r="H938" s="14">
        <v>0.39676221843761023</v>
      </c>
      <c r="I938" s="14">
        <v>0.10468610730240406</v>
      </c>
      <c r="J938" s="10">
        <v>0.76160936023183601</v>
      </c>
    </row>
    <row r="939" spans="2:10" x14ac:dyDescent="0.2">
      <c r="B939" s="8">
        <v>936</v>
      </c>
      <c r="C939" s="14">
        <v>0</v>
      </c>
      <c r="D939" s="14">
        <v>0.57860282672504093</v>
      </c>
      <c r="E939" s="14">
        <v>0.19832045780949953</v>
      </c>
      <c r="F939" s="14">
        <v>1000</v>
      </c>
      <c r="G939" s="14">
        <v>0.68801556153618637</v>
      </c>
      <c r="H939" s="14">
        <v>0.28302172144890658</v>
      </c>
      <c r="I939" s="14">
        <v>0.82860496841771758</v>
      </c>
      <c r="J939" s="10">
        <v>3.7806981493629044E-2</v>
      </c>
    </row>
    <row r="940" spans="2:10" x14ac:dyDescent="0.2">
      <c r="B940" s="8">
        <v>937</v>
      </c>
      <c r="C940" s="14">
        <v>0</v>
      </c>
      <c r="D940" s="14">
        <v>0.987683271284999</v>
      </c>
      <c r="E940" s="14">
        <v>2.2471028093768814</v>
      </c>
      <c r="F940" s="14">
        <v>3000</v>
      </c>
      <c r="G940" s="14">
        <v>0.47937639965867329</v>
      </c>
      <c r="H940" s="14">
        <v>0.32330158350583227</v>
      </c>
      <c r="I940" s="14">
        <v>0.6484306641614207</v>
      </c>
      <c r="J940" s="10">
        <v>0.24272221454545959</v>
      </c>
    </row>
    <row r="941" spans="2:10" x14ac:dyDescent="0.2">
      <c r="B941" s="8">
        <v>938</v>
      </c>
      <c r="C941" s="14">
        <v>0</v>
      </c>
      <c r="D941" s="14">
        <v>0.74728924839165489</v>
      </c>
      <c r="E941" s="14">
        <v>0.66598372483405488</v>
      </c>
      <c r="F941" s="14">
        <v>2000</v>
      </c>
      <c r="G941" s="14">
        <v>0.45077248319203378</v>
      </c>
      <c r="H941" s="14">
        <v>0.34161119969328785</v>
      </c>
      <c r="I941" s="14">
        <v>0.55703410741734971</v>
      </c>
      <c r="J941" s="10">
        <v>0.37481393566113613</v>
      </c>
    </row>
    <row r="942" spans="2:10" x14ac:dyDescent="0.2">
      <c r="B942" s="8">
        <v>939</v>
      </c>
      <c r="C942" s="14">
        <v>0</v>
      </c>
      <c r="D942" s="14">
        <v>0.6248225174494193</v>
      </c>
      <c r="E942" s="14">
        <v>0.31817134827282734</v>
      </c>
      <c r="F942" s="14">
        <v>1000</v>
      </c>
      <c r="G942" s="14">
        <v>0.41514866218584012</v>
      </c>
      <c r="H942" s="14">
        <v>0.34345484498175005</v>
      </c>
      <c r="I942" s="14">
        <v>0.54728621106934094</v>
      </c>
      <c r="J942" s="10">
        <v>0.34003891741858744</v>
      </c>
    </row>
    <row r="943" spans="2:10" x14ac:dyDescent="0.2">
      <c r="B943" s="8">
        <v>940</v>
      </c>
      <c r="C943" s="14">
        <v>0</v>
      </c>
      <c r="D943" s="14">
        <v>0.41641414301302943</v>
      </c>
      <c r="E943" s="14">
        <v>-0.21107559185815933</v>
      </c>
      <c r="F943" s="14">
        <v>0</v>
      </c>
      <c r="G943" s="14">
        <v>0.58808791441727326</v>
      </c>
      <c r="H943" s="14">
        <v>0.33079846293993687</v>
      </c>
      <c r="I943" s="14">
        <v>0.61205788800123051</v>
      </c>
      <c r="J943" s="10">
        <v>0.4620314449826402</v>
      </c>
    </row>
    <row r="944" spans="2:10" x14ac:dyDescent="0.2">
      <c r="B944" s="8">
        <v>941</v>
      </c>
      <c r="C944" s="14">
        <v>0</v>
      </c>
      <c r="D944" s="14">
        <v>0.87326894857607262</v>
      </c>
      <c r="E944" s="14">
        <v>1.1419805539130967</v>
      </c>
      <c r="F944" s="14">
        <v>3000</v>
      </c>
      <c r="G944" s="14">
        <v>1.4572296359089223</v>
      </c>
      <c r="H944" s="14">
        <v>0.3024406329652688</v>
      </c>
      <c r="I944" s="14">
        <v>0.74422005109685474</v>
      </c>
      <c r="J944" s="10">
        <v>0.95045575986171871</v>
      </c>
    </row>
    <row r="945" spans="2:10" x14ac:dyDescent="0.2">
      <c r="B945" s="8">
        <v>942</v>
      </c>
      <c r="C945" s="14">
        <v>0</v>
      </c>
      <c r="D945" s="14">
        <v>0.50634263269898605</v>
      </c>
      <c r="E945" s="14">
        <v>1.5899292290524579E-2</v>
      </c>
      <c r="F945" s="14">
        <v>1000</v>
      </c>
      <c r="G945" s="14">
        <v>1.1840380285282055</v>
      </c>
      <c r="H945" s="14">
        <v>0.25728029090027343</v>
      </c>
      <c r="I945" s="14">
        <v>0.93664361324004997</v>
      </c>
      <c r="J945" s="10">
        <v>0.55383821672473021</v>
      </c>
    </row>
    <row r="946" spans="2:10" x14ac:dyDescent="0.2">
      <c r="B946" s="8">
        <v>943</v>
      </c>
      <c r="C946" s="14">
        <v>0</v>
      </c>
      <c r="D946" s="14">
        <v>6.5884738492725761E-2</v>
      </c>
      <c r="E946" s="14">
        <v>-1.5071606768004404</v>
      </c>
      <c r="F946" s="14">
        <v>-2240</v>
      </c>
      <c r="G946" s="14">
        <v>0.10644141342517283</v>
      </c>
      <c r="H946" s="14">
        <v>0.39237515852992433</v>
      </c>
      <c r="I946" s="14">
        <v>0.18219948731465241</v>
      </c>
      <c r="J946" s="10">
        <v>0.27063769184548303</v>
      </c>
    </row>
    <row r="947" spans="2:10" x14ac:dyDescent="0.2">
      <c r="B947" s="8">
        <v>944</v>
      </c>
      <c r="C947" s="14">
        <v>0</v>
      </c>
      <c r="D947" s="14">
        <v>3.420776712438453E-2</v>
      </c>
      <c r="E947" s="14">
        <v>-1.8222600671470719</v>
      </c>
      <c r="F947" s="14">
        <v>-2240</v>
      </c>
      <c r="G947" s="14">
        <v>0.25558961754607384</v>
      </c>
      <c r="H947" s="14">
        <v>0.35281840075107773</v>
      </c>
      <c r="I947" s="14">
        <v>0.49570811306857882</v>
      </c>
      <c r="J947" s="10">
        <v>9.931306149778564E-2</v>
      </c>
    </row>
    <row r="948" spans="2:10" x14ac:dyDescent="0.2">
      <c r="B948" s="8">
        <v>945</v>
      </c>
      <c r="C948" s="14">
        <v>0</v>
      </c>
      <c r="D948" s="14">
        <v>0.40579263023370532</v>
      </c>
      <c r="E948" s="14">
        <v>-0.2383814410657262</v>
      </c>
      <c r="F948" s="14">
        <v>0</v>
      </c>
      <c r="G948" s="14">
        <v>1.9974468717974866E-2</v>
      </c>
      <c r="H948" s="14">
        <v>0.39526793259611626</v>
      </c>
      <c r="I948" s="14">
        <v>0.13603602798471043</v>
      </c>
      <c r="J948" s="10">
        <v>3.8323201955446605E-2</v>
      </c>
    </row>
    <row r="949" spans="2:10" x14ac:dyDescent="0.2">
      <c r="B949" s="8">
        <v>946</v>
      </c>
      <c r="C949" s="14">
        <v>0</v>
      </c>
      <c r="D949" s="14">
        <v>9.2239108678064827E-2</v>
      </c>
      <c r="E949" s="14">
        <v>-1.3270921028233886</v>
      </c>
      <c r="F949" s="14">
        <v>-2240</v>
      </c>
      <c r="G949" s="14">
        <v>0.76929990487400413</v>
      </c>
      <c r="H949" s="14">
        <v>0.2878088870125437</v>
      </c>
      <c r="I949" s="14">
        <v>0.80810899348375809</v>
      </c>
      <c r="J949" s="10">
        <v>0.34096885418564493</v>
      </c>
    </row>
    <row r="950" spans="2:10" x14ac:dyDescent="0.2">
      <c r="B950" s="8">
        <v>947</v>
      </c>
      <c r="C950" s="14">
        <v>0</v>
      </c>
      <c r="D950" s="14">
        <v>0.49135866947069701</v>
      </c>
      <c r="E950" s="14">
        <v>-2.1662297506655687E-2</v>
      </c>
      <c r="F950" s="14">
        <v>0</v>
      </c>
      <c r="G950" s="14">
        <v>0.32546902129482619</v>
      </c>
      <c r="H950" s="14">
        <v>0.34234580120202468</v>
      </c>
      <c r="I950" s="14">
        <v>0.55316436060385976</v>
      </c>
      <c r="J950" s="10">
        <v>0.13956436311805823</v>
      </c>
    </row>
    <row r="951" spans="2:10" x14ac:dyDescent="0.2">
      <c r="B951" s="8">
        <v>948</v>
      </c>
      <c r="C951" s="14">
        <v>0</v>
      </c>
      <c r="D951" s="14">
        <v>0.62520885193963016</v>
      </c>
      <c r="E951" s="14">
        <v>0.31919018912171954</v>
      </c>
      <c r="F951" s="14">
        <v>1000</v>
      </c>
      <c r="G951" s="14">
        <v>0.91862655019085815</v>
      </c>
      <c r="H951" s="14">
        <v>0.25226139077937609</v>
      </c>
      <c r="I951" s="14">
        <v>0.95744548759304238</v>
      </c>
      <c r="J951" s="10">
        <v>4.387127167725529E-2</v>
      </c>
    </row>
    <row r="952" spans="2:10" x14ac:dyDescent="0.2">
      <c r="B952" s="8">
        <v>949</v>
      </c>
      <c r="C952" s="14">
        <v>0</v>
      </c>
      <c r="D952" s="14">
        <v>0.46231384340781434</v>
      </c>
      <c r="E952" s="14">
        <v>-9.4606122228539286E-2</v>
      </c>
      <c r="F952" s="14">
        <v>0</v>
      </c>
      <c r="G952" s="14">
        <v>0.14118716442352383</v>
      </c>
      <c r="H952" s="14">
        <v>0.37226030120517362</v>
      </c>
      <c r="I952" s="14">
        <v>0.37208440381664987</v>
      </c>
      <c r="J952" s="10">
        <v>5.2348456137044565E-2</v>
      </c>
    </row>
    <row r="953" spans="2:10" x14ac:dyDescent="0.2">
      <c r="B953" s="8">
        <v>950</v>
      </c>
      <c r="C953" s="14">
        <v>0</v>
      </c>
      <c r="D953" s="14">
        <v>0.68834694995933532</v>
      </c>
      <c r="E953" s="14">
        <v>0.49117016299554178</v>
      </c>
      <c r="F953" s="14">
        <v>2000</v>
      </c>
      <c r="G953" s="14">
        <v>1.6089880470048357</v>
      </c>
      <c r="H953" s="14">
        <v>0.29201484707452624</v>
      </c>
      <c r="I953" s="14">
        <v>0.78995202215851845</v>
      </c>
      <c r="J953" s="10">
        <v>0.99245344963504623</v>
      </c>
    </row>
    <row r="954" spans="2:10" x14ac:dyDescent="0.2">
      <c r="B954" s="8">
        <v>951</v>
      </c>
      <c r="C954" s="14">
        <v>0</v>
      </c>
      <c r="D954" s="14">
        <v>6.8471554000150203E-2</v>
      </c>
      <c r="E954" s="14">
        <v>-1.4872715400362455</v>
      </c>
      <c r="F954" s="14">
        <v>-2240</v>
      </c>
      <c r="G954" s="14">
        <v>0.81831005325899486</v>
      </c>
      <c r="H954" s="14">
        <v>0.37969652812170479</v>
      </c>
      <c r="I954" s="14">
        <v>0.31446596738624666</v>
      </c>
      <c r="J954" s="10">
        <v>0.8481870127600557</v>
      </c>
    </row>
    <row r="955" spans="2:10" x14ac:dyDescent="0.2">
      <c r="B955" s="8">
        <v>952</v>
      </c>
      <c r="C955" s="14">
        <v>0</v>
      </c>
      <c r="D955" s="14">
        <v>0.3988187200849963</v>
      </c>
      <c r="E955" s="14">
        <v>-0.25640589014870985</v>
      </c>
      <c r="F955" s="14">
        <v>0</v>
      </c>
      <c r="G955" s="14">
        <v>0.9432551359697825</v>
      </c>
      <c r="H955" s="14">
        <v>0.34376874348260605</v>
      </c>
      <c r="I955" s="14">
        <v>0.54561446422972459</v>
      </c>
      <c r="J955" s="10">
        <v>0.80346748060708284</v>
      </c>
    </row>
    <row r="956" spans="2:10" x14ac:dyDescent="0.2">
      <c r="B956" s="8">
        <v>953</v>
      </c>
      <c r="C956" s="14">
        <v>0</v>
      </c>
      <c r="D956" s="14">
        <v>0.59917997759728692</v>
      </c>
      <c r="E956" s="14">
        <v>0.25122514516331595</v>
      </c>
      <c r="F956" s="14">
        <v>1000</v>
      </c>
      <c r="G956" s="14">
        <v>0.38199887081610012</v>
      </c>
      <c r="H956" s="14">
        <v>0.39852621759316642</v>
      </c>
      <c r="I956" s="14">
        <v>4.5682797928193027E-2</v>
      </c>
      <c r="J956" s="10">
        <v>0.61636998044157865</v>
      </c>
    </row>
    <row r="957" spans="2:10" x14ac:dyDescent="0.2">
      <c r="B957" s="8">
        <v>954</v>
      </c>
      <c r="C957" s="14">
        <v>0</v>
      </c>
      <c r="D957" s="14">
        <v>0.73246577718875638</v>
      </c>
      <c r="E957" s="14">
        <v>0.62028761759852291</v>
      </c>
      <c r="F957" s="14">
        <v>2000</v>
      </c>
      <c r="G957" s="14">
        <v>0.81994527507106862</v>
      </c>
      <c r="H957" s="14">
        <v>0.28794077041317923</v>
      </c>
      <c r="I957" s="14">
        <v>0.80754188136548821</v>
      </c>
      <c r="J957" s="10">
        <v>0.4096600845966768</v>
      </c>
    </row>
    <row r="958" spans="2:10" x14ac:dyDescent="0.2">
      <c r="B958" s="8">
        <v>955</v>
      </c>
      <c r="C958" s="14">
        <v>0</v>
      </c>
      <c r="D958" s="14">
        <v>0.94161454329342331</v>
      </c>
      <c r="E958" s="14">
        <v>1.568472454988544</v>
      </c>
      <c r="F958" s="14">
        <v>3000</v>
      </c>
      <c r="G958" s="14">
        <v>0.17829394302041796</v>
      </c>
      <c r="H958" s="14">
        <v>0.38723566254953679</v>
      </c>
      <c r="I958" s="14">
        <v>0.24406265967714724</v>
      </c>
      <c r="J958" s="10">
        <v>0.34456836937208118</v>
      </c>
    </row>
    <row r="959" spans="2:10" x14ac:dyDescent="0.2">
      <c r="B959" s="8">
        <v>956</v>
      </c>
      <c r="C959" s="14">
        <v>0</v>
      </c>
      <c r="D959" s="14">
        <v>0.36700938216736978</v>
      </c>
      <c r="E959" s="14">
        <v>-0.33978457575622584</v>
      </c>
      <c r="F959" s="14">
        <v>0</v>
      </c>
      <c r="G959" s="14">
        <v>0.9796167857391237</v>
      </c>
      <c r="H959" s="14">
        <v>0.39118120921871924</v>
      </c>
      <c r="I959" s="14">
        <v>0.19822130291639889</v>
      </c>
      <c r="J959" s="10">
        <v>0.96970361493048429</v>
      </c>
    </row>
    <row r="960" spans="2:10" x14ac:dyDescent="0.2">
      <c r="B960" s="8">
        <v>957</v>
      </c>
      <c r="C960" s="14">
        <v>0</v>
      </c>
      <c r="D960" s="14">
        <v>0.34729897735980292</v>
      </c>
      <c r="E960" s="14">
        <v>-0.39262299287082619</v>
      </c>
      <c r="F960" s="14">
        <v>0</v>
      </c>
      <c r="G960" s="14">
        <v>0.15469715942436446</v>
      </c>
      <c r="H960" s="14">
        <v>0.36932511720269329</v>
      </c>
      <c r="I960" s="14">
        <v>0.39278343454598608</v>
      </c>
      <c r="J960" s="10">
        <v>2.0453189742031131E-2</v>
      </c>
    </row>
    <row r="961" spans="2:10" x14ac:dyDescent="0.2">
      <c r="B961" s="8">
        <v>958</v>
      </c>
      <c r="C961" s="14">
        <v>0</v>
      </c>
      <c r="D961" s="14">
        <v>0.67861439342546015</v>
      </c>
      <c r="E961" s="14">
        <v>0.46382767581747353</v>
      </c>
      <c r="F961" s="14">
        <v>2000</v>
      </c>
      <c r="G961" s="14">
        <v>0.89551167843686807</v>
      </c>
      <c r="H961" s="14">
        <v>0.28489143568857145</v>
      </c>
      <c r="I961" s="14">
        <v>0.82061996744974519</v>
      </c>
      <c r="J961" s="10">
        <v>0.47126908179897309</v>
      </c>
    </row>
    <row r="962" spans="2:10" x14ac:dyDescent="0.2">
      <c r="B962" s="8">
        <v>959</v>
      </c>
      <c r="C962" s="14">
        <v>0</v>
      </c>
      <c r="D962" s="14">
        <v>0.15708669491907892</v>
      </c>
      <c r="E962" s="14">
        <v>-1.0065035811462184</v>
      </c>
      <c r="F962" s="14">
        <v>-2240</v>
      </c>
      <c r="G962" s="14">
        <v>0.6242860260890184</v>
      </c>
      <c r="H962" s="14">
        <v>0.35644976012527702</v>
      </c>
      <c r="I962" s="14">
        <v>0.47460181451151234</v>
      </c>
      <c r="J962" s="10">
        <v>0.63169545174189634</v>
      </c>
    </row>
    <row r="963" spans="2:10" x14ac:dyDescent="0.2">
      <c r="B963" s="8">
        <v>960</v>
      </c>
      <c r="C963" s="14">
        <v>0</v>
      </c>
      <c r="D963" s="14">
        <v>0.57884694639539669</v>
      </c>
      <c r="E963" s="14">
        <v>0.19894456650429374</v>
      </c>
      <c r="F963" s="14">
        <v>1000</v>
      </c>
      <c r="G963" s="14">
        <v>0.86123278519853996</v>
      </c>
      <c r="H963" s="14">
        <v>0.38956360629333553</v>
      </c>
      <c r="I963" s="14">
        <v>0.21812652923079512</v>
      </c>
      <c r="J963" s="10">
        <v>0.90202749539261107</v>
      </c>
    </row>
    <row r="964" spans="2:10" x14ac:dyDescent="0.2">
      <c r="B964" s="8">
        <v>961</v>
      </c>
      <c r="C964" s="14">
        <v>0</v>
      </c>
      <c r="D964" s="14">
        <v>0.20251955124666893</v>
      </c>
      <c r="E964" s="14">
        <v>-0.83265540409567695</v>
      </c>
      <c r="F964" s="14">
        <v>-1120</v>
      </c>
      <c r="G964" s="14">
        <v>1.0138262727723022</v>
      </c>
      <c r="H964" s="14">
        <v>0.24363616695866958</v>
      </c>
      <c r="I964" s="14">
        <v>0.99311706493288143</v>
      </c>
      <c r="J964" s="10">
        <v>0.16596616556214455</v>
      </c>
    </row>
    <row r="965" spans="2:10" x14ac:dyDescent="0.2">
      <c r="B965" s="8">
        <v>962</v>
      </c>
      <c r="C965" s="14">
        <v>0</v>
      </c>
      <c r="D965" s="14">
        <v>0.32853617604288093</v>
      </c>
      <c r="E965" s="14">
        <v>-0.44395882669753134</v>
      </c>
      <c r="F965" s="14">
        <v>-1120</v>
      </c>
      <c r="G965" s="14">
        <v>1.0087926351967837</v>
      </c>
      <c r="H965" s="14">
        <v>0.24853481987733428</v>
      </c>
      <c r="I965" s="14">
        <v>0.97286565344448461</v>
      </c>
      <c r="J965" s="10">
        <v>0.24964986590186594</v>
      </c>
    </row>
    <row r="966" spans="2:10" x14ac:dyDescent="0.2">
      <c r="B966" s="8">
        <v>963</v>
      </c>
      <c r="C966" s="14">
        <v>0</v>
      </c>
      <c r="D966" s="14">
        <v>0.10730184270409021</v>
      </c>
      <c r="E966" s="14">
        <v>-1.2410055857764244</v>
      </c>
      <c r="F966" s="14">
        <v>-2240</v>
      </c>
      <c r="G966" s="14">
        <v>0.38153983861647767</v>
      </c>
      <c r="H966" s="14">
        <v>0.3972907709339375</v>
      </c>
      <c r="I966" s="14">
        <v>9.108581328349459E-2</v>
      </c>
      <c r="J966" s="10">
        <v>0.61093634139324371</v>
      </c>
    </row>
    <row r="967" spans="2:10" x14ac:dyDescent="0.2">
      <c r="B967" s="8">
        <v>964</v>
      </c>
      <c r="C967" s="14">
        <v>0</v>
      </c>
      <c r="D967" s="14">
        <v>0.87245427694751609</v>
      </c>
      <c r="E967" s="14">
        <v>1.1380695396636376</v>
      </c>
      <c r="F967" s="14">
        <v>3000</v>
      </c>
      <c r="G967" s="14">
        <v>0.27403190738934646</v>
      </c>
      <c r="H967" s="14">
        <v>0.39453427823222098</v>
      </c>
      <c r="I967" s="14">
        <v>0.14906856773843458</v>
      </c>
      <c r="J967" s="10">
        <v>0.50180720351720565</v>
      </c>
    </row>
    <row r="968" spans="2:10" x14ac:dyDescent="0.2">
      <c r="B968" s="8">
        <v>965</v>
      </c>
      <c r="C968" s="14">
        <v>0</v>
      </c>
      <c r="D968" s="14">
        <v>0.42012454332789617</v>
      </c>
      <c r="E968" s="14">
        <v>-0.20157487781973413</v>
      </c>
      <c r="F968" s="14">
        <v>0</v>
      </c>
      <c r="G968" s="14">
        <v>1.4168417641825457</v>
      </c>
      <c r="H968" s="14">
        <v>0.30973532731985004</v>
      </c>
      <c r="I968" s="14">
        <v>0.71147536263404199</v>
      </c>
      <c r="J968" s="10">
        <v>0.95427698942566153</v>
      </c>
    </row>
    <row r="969" spans="2:10" x14ac:dyDescent="0.2">
      <c r="B969" s="8">
        <v>966</v>
      </c>
      <c r="C969" s="14">
        <v>0</v>
      </c>
      <c r="D969" s="14">
        <v>3.3805778498670912E-2</v>
      </c>
      <c r="E969" s="14">
        <v>-1.8275870086814863</v>
      </c>
      <c r="F969" s="14">
        <v>-2240</v>
      </c>
      <c r="G969" s="14">
        <v>1.2667188083474792</v>
      </c>
      <c r="H969" s="14">
        <v>0.28522893539273997</v>
      </c>
      <c r="I969" s="14">
        <v>0.8191759345676638</v>
      </c>
      <c r="J969" s="10">
        <v>0.77179634397467423</v>
      </c>
    </row>
    <row r="970" spans="2:10" x14ac:dyDescent="0.2">
      <c r="B970" s="8">
        <v>967</v>
      </c>
      <c r="C970" s="14">
        <v>0</v>
      </c>
      <c r="D970" s="14">
        <v>0.67314221624896964</v>
      </c>
      <c r="E970" s="14">
        <v>0.4486064674258875</v>
      </c>
      <c r="F970" s="14">
        <v>2000</v>
      </c>
      <c r="G970" s="14">
        <v>4.2944584178477546E-2</v>
      </c>
      <c r="H970" s="14">
        <v>0.39710859798435477</v>
      </c>
      <c r="I970" s="14">
        <v>9.5989123729983875E-2</v>
      </c>
      <c r="J970" s="10">
        <v>0.18365911984986585</v>
      </c>
    </row>
    <row r="971" spans="2:10" x14ac:dyDescent="0.2">
      <c r="B971" s="8">
        <v>968</v>
      </c>
      <c r="C971" s="14">
        <v>0</v>
      </c>
      <c r="D971" s="14">
        <v>0.56712730930518696</v>
      </c>
      <c r="E971" s="14">
        <v>0.16906516928481918</v>
      </c>
      <c r="F971" s="14">
        <v>1000</v>
      </c>
      <c r="G971" s="14">
        <v>0.86467129989490488</v>
      </c>
      <c r="H971" s="14">
        <v>0.2598059876107443</v>
      </c>
      <c r="I971" s="14">
        <v>0.92615505700286249</v>
      </c>
      <c r="J971" s="10">
        <v>8.3115042458807603E-2</v>
      </c>
    </row>
    <row r="972" spans="2:10" x14ac:dyDescent="0.2">
      <c r="B972" s="8">
        <v>969</v>
      </c>
      <c r="C972" s="14">
        <v>0</v>
      </c>
      <c r="D972" s="14">
        <v>5.2171364218076395E-2</v>
      </c>
      <c r="E972" s="14">
        <v>-1.6241550174248696</v>
      </c>
      <c r="F972" s="14">
        <v>-2240</v>
      </c>
      <c r="G972" s="14">
        <v>0.16170990852614173</v>
      </c>
      <c r="H972" s="14">
        <v>0.39024912540022216</v>
      </c>
      <c r="I972" s="14">
        <v>0.209911540946882</v>
      </c>
      <c r="J972" s="10">
        <v>0.34299716252973173</v>
      </c>
    </row>
    <row r="973" spans="2:10" x14ac:dyDescent="0.2">
      <c r="B973" s="8">
        <v>970</v>
      </c>
      <c r="C973" s="14">
        <v>0</v>
      </c>
      <c r="D973" s="14">
        <v>0.92440544554237525</v>
      </c>
      <c r="E973" s="14">
        <v>1.435343952179734</v>
      </c>
      <c r="F973" s="14">
        <v>3000</v>
      </c>
      <c r="G973" s="14">
        <v>0.23918132676954076</v>
      </c>
      <c r="H973" s="14">
        <v>0.36633319864815095</v>
      </c>
      <c r="I973" s="14">
        <v>0.41297323811472081</v>
      </c>
      <c r="J973" s="10">
        <v>0.26198173862042917</v>
      </c>
    </row>
    <row r="974" spans="2:10" x14ac:dyDescent="0.2">
      <c r="B974" s="8">
        <v>971</v>
      </c>
      <c r="C974" s="14">
        <v>0</v>
      </c>
      <c r="D974" s="14">
        <v>0.97996061783282118</v>
      </c>
      <c r="E974" s="14">
        <v>2.0529362127863129</v>
      </c>
      <c r="F974" s="14">
        <v>3000</v>
      </c>
      <c r="G974" s="14">
        <v>0.80933061047892796</v>
      </c>
      <c r="H974" s="14">
        <v>0.31763358892195342</v>
      </c>
      <c r="I974" s="14">
        <v>0.67515666837578481</v>
      </c>
      <c r="J974" s="10">
        <v>0.59455368439413314</v>
      </c>
    </row>
    <row r="975" spans="2:10" x14ac:dyDescent="0.2">
      <c r="B975" s="8">
        <v>972</v>
      </c>
      <c r="C975" s="14">
        <v>0</v>
      </c>
      <c r="D975" s="14">
        <v>1.4967945644151394E-2</v>
      </c>
      <c r="E975" s="14">
        <v>-2.170937577731618</v>
      </c>
      <c r="F975" s="14">
        <v>-2240</v>
      </c>
      <c r="G975" s="14">
        <v>0.12959828356440117</v>
      </c>
      <c r="H975" s="14">
        <v>0.38917996038155428</v>
      </c>
      <c r="I975" s="14">
        <v>0.22259778097392888</v>
      </c>
      <c r="J975" s="10">
        <v>0.28292845645124487</v>
      </c>
    </row>
    <row r="976" spans="2:10" x14ac:dyDescent="0.2">
      <c r="B976" s="8">
        <v>973</v>
      </c>
      <c r="C976" s="14">
        <v>0</v>
      </c>
      <c r="D976" s="14">
        <v>0.82555849353110344</v>
      </c>
      <c r="E976" s="14">
        <v>0.93675808005202787</v>
      </c>
      <c r="F976" s="14">
        <v>2000</v>
      </c>
      <c r="G976" s="14">
        <v>0.29494949322739261</v>
      </c>
      <c r="H976" s="14">
        <v>0.36297656078274582</v>
      </c>
      <c r="I976" s="14">
        <v>0.43469180908738253</v>
      </c>
      <c r="J976" s="10">
        <v>0.32556493106557288</v>
      </c>
    </row>
    <row r="977" spans="2:10" x14ac:dyDescent="0.2">
      <c r="B977" s="8">
        <v>974</v>
      </c>
      <c r="C977" s="14">
        <v>0</v>
      </c>
      <c r="D977" s="14">
        <v>0.10188232157467041</v>
      </c>
      <c r="E977" s="14">
        <v>-1.2708988287798786</v>
      </c>
      <c r="F977" s="14">
        <v>-2240</v>
      </c>
      <c r="G977" s="14">
        <v>0.2885950312701096</v>
      </c>
      <c r="H977" s="14">
        <v>0.38161640975469369</v>
      </c>
      <c r="I977" s="14">
        <v>0.29799598865117694</v>
      </c>
      <c r="J977" s="10">
        <v>0.446982574624467</v>
      </c>
    </row>
    <row r="978" spans="2:10" x14ac:dyDescent="0.2">
      <c r="B978" s="8">
        <v>975</v>
      </c>
      <c r="C978" s="14">
        <v>0</v>
      </c>
      <c r="D978" s="14">
        <v>0.60462605818390192</v>
      </c>
      <c r="E978" s="14">
        <v>0.26533957066893682</v>
      </c>
      <c r="F978" s="14">
        <v>1000</v>
      </c>
      <c r="G978" s="14">
        <v>0.72965871882307709</v>
      </c>
      <c r="H978" s="14">
        <v>0.32221735179039462</v>
      </c>
      <c r="I978" s="14">
        <v>0.65359073185994787</v>
      </c>
      <c r="J978" s="10">
        <v>0.54997988513204266</v>
      </c>
    </row>
    <row r="979" spans="2:10" x14ac:dyDescent="0.2">
      <c r="B979" s="8">
        <v>976</v>
      </c>
      <c r="C979" s="14">
        <v>0</v>
      </c>
      <c r="D979" s="14">
        <v>0.1299207679135356</v>
      </c>
      <c r="E979" s="14">
        <v>-1.1267657479863926</v>
      </c>
      <c r="F979" s="14">
        <v>-2240</v>
      </c>
      <c r="G979" s="14">
        <v>0.33888819039971735</v>
      </c>
      <c r="H979" s="14">
        <v>0.3367618725925034</v>
      </c>
      <c r="I979" s="14">
        <v>0.58213516421715505</v>
      </c>
      <c r="J979" s="10">
        <v>2.6155270182599906E-3</v>
      </c>
    </row>
    <row r="980" spans="2:10" x14ac:dyDescent="0.2">
      <c r="B980" s="8">
        <v>977</v>
      </c>
      <c r="C980" s="14">
        <v>0</v>
      </c>
      <c r="D980" s="14">
        <v>0.4738975153183087</v>
      </c>
      <c r="E980" s="14">
        <v>-6.5475979793310726E-2</v>
      </c>
      <c r="F980" s="14">
        <v>0</v>
      </c>
      <c r="G980" s="14">
        <v>0.68981303369155678</v>
      </c>
      <c r="H980" s="14">
        <v>0.39017467988549831</v>
      </c>
      <c r="I980" s="14">
        <v>0.21081845169459398</v>
      </c>
      <c r="J980" s="10">
        <v>0.80334837655692748</v>
      </c>
    </row>
    <row r="981" spans="2:10" x14ac:dyDescent="0.2">
      <c r="B981" s="8">
        <v>978</v>
      </c>
      <c r="C981" s="14">
        <v>0</v>
      </c>
      <c r="D981" s="14">
        <v>0.95036903603485279</v>
      </c>
      <c r="E981" s="14">
        <v>1.6484423679502305</v>
      </c>
      <c r="F981" s="14">
        <v>3000</v>
      </c>
      <c r="G981" s="14">
        <v>0.90403466949470423</v>
      </c>
      <c r="H981" s="14">
        <v>0.39887778177771038</v>
      </c>
      <c r="I981" s="14">
        <v>1.7982610742553421E-2</v>
      </c>
      <c r="J981" s="10">
        <v>0.9506373100218537</v>
      </c>
    </row>
    <row r="982" spans="2:10" x14ac:dyDescent="0.2">
      <c r="B982" s="8">
        <v>979</v>
      </c>
      <c r="C982" s="14">
        <v>0</v>
      </c>
      <c r="D982" s="14">
        <v>0.91594287306812727</v>
      </c>
      <c r="E982" s="14">
        <v>1.3782884303222922</v>
      </c>
      <c r="F982" s="14">
        <v>3000</v>
      </c>
      <c r="G982" s="14">
        <v>0.9905022501630949</v>
      </c>
      <c r="H982" s="14">
        <v>0.26818152294657027</v>
      </c>
      <c r="I982" s="14">
        <v>0.89123809402400544</v>
      </c>
      <c r="J982" s="10">
        <v>0.44294120368684697</v>
      </c>
    </row>
    <row r="983" spans="2:10" x14ac:dyDescent="0.2">
      <c r="B983" s="8">
        <v>980</v>
      </c>
      <c r="C983" s="14">
        <v>0</v>
      </c>
      <c r="D983" s="14">
        <v>0.17456794794395936</v>
      </c>
      <c r="E983" s="14">
        <v>-0.93626668626837173</v>
      </c>
      <c r="F983" s="14">
        <v>-1120</v>
      </c>
      <c r="G983" s="14">
        <v>6.9507303319394295E-2</v>
      </c>
      <c r="H983" s="14">
        <v>0.38930596710173637</v>
      </c>
      <c r="I983" s="14">
        <v>0.22113870536961533</v>
      </c>
      <c r="J983" s="10">
        <v>0.14354433568359554</v>
      </c>
    </row>
    <row r="984" spans="2:10" x14ac:dyDescent="0.2">
      <c r="B984" s="8">
        <v>981</v>
      </c>
      <c r="C984" s="14">
        <v>0</v>
      </c>
      <c r="D984" s="14">
        <v>6.0416190214648932E-2</v>
      </c>
      <c r="E984" s="14">
        <v>-1.5512892559792133</v>
      </c>
      <c r="F984" s="14">
        <v>-2240</v>
      </c>
      <c r="G984" s="14">
        <v>0.45929871651191223</v>
      </c>
      <c r="H984" s="14">
        <v>0.39894221888012271</v>
      </c>
      <c r="I984" s="14">
        <v>5.5535766321949552E-4</v>
      </c>
      <c r="J984" s="10">
        <v>0.67771558052753822</v>
      </c>
    </row>
    <row r="985" spans="2:10" x14ac:dyDescent="0.2">
      <c r="B985" s="8">
        <v>982</v>
      </c>
      <c r="C985" s="14">
        <v>0</v>
      </c>
      <c r="D985" s="14">
        <v>0.19051041067136004</v>
      </c>
      <c r="E985" s="14">
        <v>-0.87601694615498793</v>
      </c>
      <c r="F985" s="14">
        <v>-1120</v>
      </c>
      <c r="G985" s="14">
        <v>0.33374686575681173</v>
      </c>
      <c r="H985" s="14">
        <v>0.39325137419992856</v>
      </c>
      <c r="I985" s="14">
        <v>0.16951524637151288</v>
      </c>
      <c r="J985" s="10">
        <v>0.55227841439297354</v>
      </c>
    </row>
    <row r="986" spans="2:10" x14ac:dyDescent="0.2">
      <c r="B986" s="8">
        <v>983</v>
      </c>
      <c r="C986" s="14">
        <v>0</v>
      </c>
      <c r="D986" s="14">
        <v>0.89830643515955022</v>
      </c>
      <c r="E986" s="14">
        <v>1.2719605687357465</v>
      </c>
      <c r="F986" s="14">
        <v>3000</v>
      </c>
      <c r="G986" s="14">
        <v>0.60490824255128806</v>
      </c>
      <c r="H986" s="14">
        <v>0.3952444857138806</v>
      </c>
      <c r="I986" s="14">
        <v>0.13647139753982024</v>
      </c>
      <c r="J986" s="10">
        <v>0.7656917135537098</v>
      </c>
    </row>
    <row r="987" spans="2:10" x14ac:dyDescent="0.2">
      <c r="B987" s="8">
        <v>984</v>
      </c>
      <c r="C987" s="14">
        <v>0</v>
      </c>
      <c r="D987" s="14">
        <v>0.44261056694323692</v>
      </c>
      <c r="E987" s="14">
        <v>-0.14435375313350998</v>
      </c>
      <c r="F987" s="14">
        <v>0</v>
      </c>
      <c r="G987" s="14">
        <v>0.38267017376056905</v>
      </c>
      <c r="H987" s="14">
        <v>0.34638146948376636</v>
      </c>
      <c r="I987" s="14">
        <v>0.53155632830763067</v>
      </c>
      <c r="J987" s="10">
        <v>0.31641435428355558</v>
      </c>
    </row>
    <row r="988" spans="2:10" x14ac:dyDescent="0.2">
      <c r="B988" s="8">
        <v>985</v>
      </c>
      <c r="C988" s="14">
        <v>0</v>
      </c>
      <c r="D988" s="14">
        <v>0.79866212434073081</v>
      </c>
      <c r="E988" s="14">
        <v>0.83685202249170787</v>
      </c>
      <c r="F988" s="14">
        <v>2000</v>
      </c>
      <c r="G988" s="14">
        <v>0.16202475660496257</v>
      </c>
      <c r="H988" s="14">
        <v>0.37554925342427803</v>
      </c>
      <c r="I988" s="14">
        <v>0.34764095155878039</v>
      </c>
      <c r="J988" s="10">
        <v>0.20290521285631938</v>
      </c>
    </row>
    <row r="989" spans="2:10" x14ac:dyDescent="0.2">
      <c r="B989" s="8">
        <v>986</v>
      </c>
      <c r="C989" s="14">
        <v>0</v>
      </c>
      <c r="D989" s="14">
        <v>0.65884954443147847</v>
      </c>
      <c r="E989" s="14">
        <v>0.40932535452400381</v>
      </c>
      <c r="F989" s="14">
        <v>1000</v>
      </c>
      <c r="G989" s="14">
        <v>0.76365873309774901</v>
      </c>
      <c r="H989" s="14">
        <v>0.29788743266928053</v>
      </c>
      <c r="I989" s="14">
        <v>0.76433117606878798</v>
      </c>
      <c r="J989" s="10">
        <v>0.42362316554580964</v>
      </c>
    </row>
    <row r="990" spans="2:10" x14ac:dyDescent="0.2">
      <c r="B990" s="8">
        <v>987</v>
      </c>
      <c r="C990" s="14">
        <v>0</v>
      </c>
      <c r="D990" s="14">
        <v>0.45607642641108315</v>
      </c>
      <c r="E990" s="14">
        <v>-0.11032345951346689</v>
      </c>
      <c r="F990" s="14">
        <v>0</v>
      </c>
      <c r="G990" s="14">
        <v>1.4599928768985402</v>
      </c>
      <c r="H990" s="14">
        <v>0.30985711543818628</v>
      </c>
      <c r="I990" s="14">
        <v>0.71092260126533113</v>
      </c>
      <c r="J990" s="10">
        <v>0.97702708862583487</v>
      </c>
    </row>
    <row r="991" spans="2:10" x14ac:dyDescent="0.2">
      <c r="B991" s="8">
        <v>988</v>
      </c>
      <c r="C991" s="14">
        <v>0</v>
      </c>
      <c r="D991" s="14">
        <v>0.20827585957398445</v>
      </c>
      <c r="E991" s="14">
        <v>-0.81241817783551751</v>
      </c>
      <c r="F991" s="14">
        <v>-1120</v>
      </c>
      <c r="G991" s="14">
        <v>2.4307008106210757E-2</v>
      </c>
      <c r="H991" s="14">
        <v>0.39829185067063738</v>
      </c>
      <c r="I991" s="14">
        <v>5.7126457596722274E-2</v>
      </c>
      <c r="J991" s="10">
        <v>0.14506404085320609</v>
      </c>
    </row>
    <row r="992" spans="2:10" x14ac:dyDescent="0.2">
      <c r="B992" s="8">
        <v>989</v>
      </c>
      <c r="C992" s="14">
        <v>0</v>
      </c>
      <c r="D992" s="14">
        <v>0.81532153595021062</v>
      </c>
      <c r="E992" s="14">
        <v>0.89767858780330234</v>
      </c>
      <c r="F992" s="14">
        <v>2000</v>
      </c>
      <c r="G992" s="14">
        <v>0.63332697223119472</v>
      </c>
      <c r="H992" s="14">
        <v>0.29066083055984293</v>
      </c>
      <c r="I992" s="14">
        <v>0.79581365794679781</v>
      </c>
      <c r="J992" s="10">
        <v>2.7557315783369035E-3</v>
      </c>
    </row>
    <row r="993" spans="2:10" x14ac:dyDescent="0.2">
      <c r="B993" s="8">
        <v>990</v>
      </c>
      <c r="C993" s="14">
        <v>0</v>
      </c>
      <c r="D993" s="14">
        <v>2.2161949203425062E-2</v>
      </c>
      <c r="E993" s="14">
        <v>-2.0110147533322991</v>
      </c>
      <c r="F993" s="14">
        <v>-2240</v>
      </c>
      <c r="G993" s="14">
        <v>0.88166946117023781</v>
      </c>
      <c r="H993" s="14">
        <v>0.26132112872862162</v>
      </c>
      <c r="I993" s="14">
        <v>0.91985511519939411</v>
      </c>
      <c r="J993" s="10">
        <v>0.18851002151542809</v>
      </c>
    </row>
    <row r="994" spans="2:10" x14ac:dyDescent="0.2">
      <c r="B994" s="8">
        <v>991</v>
      </c>
      <c r="C994" s="14">
        <v>0</v>
      </c>
      <c r="D994" s="14">
        <v>0.10350770484819435</v>
      </c>
      <c r="E994" s="14">
        <v>-1.2618148713122626</v>
      </c>
      <c r="F994" s="14">
        <v>-2240</v>
      </c>
      <c r="G994" s="14">
        <v>0.66928748444505359</v>
      </c>
      <c r="H994" s="14">
        <v>0.36493649901377095</v>
      </c>
      <c r="I994" s="14">
        <v>0.42212174223834731</v>
      </c>
      <c r="J994" s="10">
        <v>0.70078578693828819</v>
      </c>
    </row>
    <row r="995" spans="2:10" x14ac:dyDescent="0.2">
      <c r="B995" s="8">
        <v>992</v>
      </c>
      <c r="C995" s="14">
        <v>0</v>
      </c>
      <c r="D995" s="14">
        <v>0.72933769748981003</v>
      </c>
      <c r="E995" s="14">
        <v>0.61081115897547744</v>
      </c>
      <c r="F995" s="14">
        <v>2000</v>
      </c>
      <c r="G995" s="14">
        <v>0.37680015193256666</v>
      </c>
      <c r="H995" s="14">
        <v>0.3819009245331435</v>
      </c>
      <c r="I995" s="14">
        <v>0.29548445194749368</v>
      </c>
      <c r="J995" s="10">
        <v>0.5380419041207255</v>
      </c>
    </row>
    <row r="996" spans="2:10" x14ac:dyDescent="0.2">
      <c r="B996" s="8">
        <v>993</v>
      </c>
      <c r="C996" s="14">
        <v>0</v>
      </c>
      <c r="D996" s="14">
        <v>0.91203985475564364</v>
      </c>
      <c r="E996" s="14">
        <v>1.3534237619528662</v>
      </c>
      <c r="F996" s="14">
        <v>3000</v>
      </c>
      <c r="G996" s="14">
        <v>0.77212466973452232</v>
      </c>
      <c r="H996" s="14">
        <v>0.3461496800161013</v>
      </c>
      <c r="I996" s="14">
        <v>0.5328141572106696</v>
      </c>
      <c r="J996" s="10">
        <v>0.69873724933654868</v>
      </c>
    </row>
    <row r="997" spans="2:10" x14ac:dyDescent="0.2">
      <c r="B997" s="8">
        <v>994</v>
      </c>
      <c r="C997" s="14">
        <v>0</v>
      </c>
      <c r="D997" s="14">
        <v>0.55426044950925768</v>
      </c>
      <c r="E997" s="14">
        <v>0.13643285624848467</v>
      </c>
      <c r="F997" s="14">
        <v>1000</v>
      </c>
      <c r="G997" s="14">
        <v>4.9005192492772978E-2</v>
      </c>
      <c r="H997" s="14">
        <v>0.39573886452116463</v>
      </c>
      <c r="I997" s="14">
        <v>0.12698177091171117</v>
      </c>
      <c r="J997" s="10">
        <v>0.18133069885956621</v>
      </c>
    </row>
    <row r="998" spans="2:10" x14ac:dyDescent="0.2">
      <c r="B998" s="8">
        <v>995</v>
      </c>
      <c r="C998" s="14">
        <v>0</v>
      </c>
      <c r="D998" s="14">
        <v>0.4521305463053894</v>
      </c>
      <c r="E998" s="14">
        <v>-0.12028032085316978</v>
      </c>
      <c r="F998" s="14">
        <v>0</v>
      </c>
      <c r="G998" s="14">
        <v>0.60184465027355294</v>
      </c>
      <c r="H998" s="14">
        <v>0.39794201475631374</v>
      </c>
      <c r="I998" s="14">
        <v>7.0858205934454785E-2</v>
      </c>
      <c r="J998" s="10">
        <v>0.77254369774486109</v>
      </c>
    </row>
    <row r="999" spans="2:10" x14ac:dyDescent="0.2">
      <c r="B999" s="8">
        <v>996</v>
      </c>
      <c r="C999" s="14">
        <v>0</v>
      </c>
      <c r="D999" s="14">
        <v>0.40178120969877634</v>
      </c>
      <c r="E999" s="14">
        <v>-0.24873933570838971</v>
      </c>
      <c r="F999" s="14">
        <v>0</v>
      </c>
      <c r="G999" s="14">
        <v>0.41695530607880282</v>
      </c>
      <c r="H999" s="14">
        <v>0.3742709365530395</v>
      </c>
      <c r="I999" s="14">
        <v>0.35731437516273667</v>
      </c>
      <c r="J999" s="10">
        <v>0.53784918274630289</v>
      </c>
    </row>
    <row r="1000" spans="2:10" x14ac:dyDescent="0.2">
      <c r="B1000" s="8">
        <v>997</v>
      </c>
      <c r="C1000" s="14">
        <v>0</v>
      </c>
      <c r="D1000" s="14">
        <v>0.19934350424415595</v>
      </c>
      <c r="E1000" s="14">
        <v>-0.84396849932989126</v>
      </c>
      <c r="F1000" s="14">
        <v>-1120</v>
      </c>
      <c r="G1000" s="14">
        <v>1.3438067833160852</v>
      </c>
      <c r="H1000" s="14">
        <v>0.24699786055142037</v>
      </c>
      <c r="I1000" s="14">
        <v>0.9792211914803931</v>
      </c>
      <c r="J1000" s="10">
        <v>0.62042940087636445</v>
      </c>
    </row>
    <row r="1001" spans="2:10" x14ac:dyDescent="0.2">
      <c r="B1001" s="8">
        <v>998</v>
      </c>
      <c r="C1001" s="14">
        <v>0</v>
      </c>
      <c r="D1001" s="14">
        <v>0.64094849449626567</v>
      </c>
      <c r="E1001" s="14">
        <v>0.36099523252371052</v>
      </c>
      <c r="F1001" s="14">
        <v>1000</v>
      </c>
      <c r="G1001" s="14">
        <v>0.86422780764136931</v>
      </c>
      <c r="H1001" s="14">
        <v>0.25901306288118192</v>
      </c>
      <c r="I1001" s="14">
        <v>0.92944956777126042</v>
      </c>
      <c r="J1001" s="10">
        <v>1.8743228408854097E-2</v>
      </c>
    </row>
    <row r="1002" spans="2:10" x14ac:dyDescent="0.2">
      <c r="B1002" s="8">
        <v>999</v>
      </c>
      <c r="C1002" s="14">
        <v>0</v>
      </c>
      <c r="D1002" s="14">
        <v>0.85051027422328962</v>
      </c>
      <c r="E1002" s="14">
        <v>1.0386244038623538</v>
      </c>
      <c r="F1002" s="14">
        <v>3000</v>
      </c>
      <c r="G1002" s="14">
        <v>4.9122787701819416E-2</v>
      </c>
      <c r="H1002" s="14">
        <v>0.39097447775883287</v>
      </c>
      <c r="I1002" s="14">
        <v>0.20087041691917479</v>
      </c>
      <c r="J1002" s="10">
        <v>9.3668902569296261E-2</v>
      </c>
    </row>
    <row r="1003" spans="2:10" x14ac:dyDescent="0.2">
      <c r="B1003" s="9">
        <v>1000</v>
      </c>
      <c r="C1003" s="15">
        <v>0</v>
      </c>
      <c r="D1003" s="15">
        <v>0.1549514381470864</v>
      </c>
      <c r="E1003" s="15">
        <v>-1.0154258493318133</v>
      </c>
      <c r="F1003" s="15">
        <v>-2240</v>
      </c>
      <c r="G1003" s="15">
        <v>1.1995552144864656</v>
      </c>
      <c r="H1003" s="15">
        <v>0.29284396560434245</v>
      </c>
      <c r="I1003" s="15">
        <v>0.78635465180797248</v>
      </c>
      <c r="J1003" s="11">
        <v>0.7623657757706781</v>
      </c>
    </row>
    <row r="1004" spans="2:10" x14ac:dyDescent="0.2">
      <c r="B1004" s="42"/>
    </row>
    <row r="1005" spans="2:10" x14ac:dyDescent="0.2">
      <c r="B1005" s="42"/>
    </row>
    <row r="1006" spans="2:10" x14ac:dyDescent="0.2">
      <c r="B1006" s="42"/>
    </row>
    <row r="1007" spans="2:10" x14ac:dyDescent="0.2">
      <c r="B1007" s="42"/>
    </row>
    <row r="1008" spans="2:10" x14ac:dyDescent="0.2">
      <c r="B1008" s="42"/>
    </row>
    <row r="1009" spans="2:2" x14ac:dyDescent="0.2">
      <c r="B1009" s="42"/>
    </row>
    <row r="1010" spans="2:2" x14ac:dyDescent="0.2">
      <c r="B1010" s="42"/>
    </row>
    <row r="1011" spans="2:2" x14ac:dyDescent="0.2">
      <c r="B1011" s="42"/>
    </row>
    <row r="1012" spans="2:2" x14ac:dyDescent="0.2">
      <c r="B1012" s="42"/>
    </row>
    <row r="1013" spans="2:2" x14ac:dyDescent="0.2">
      <c r="B1013" s="42"/>
    </row>
    <row r="1014" spans="2:2" x14ac:dyDescent="0.2">
      <c r="B1014" s="42"/>
    </row>
    <row r="1015" spans="2:2" x14ac:dyDescent="0.2">
      <c r="B1015" s="42"/>
    </row>
    <row r="1016" spans="2:2" x14ac:dyDescent="0.2">
      <c r="B1016" s="42"/>
    </row>
    <row r="1017" spans="2:2" x14ac:dyDescent="0.2">
      <c r="B1017" s="42"/>
    </row>
    <row r="1018" spans="2:2" x14ac:dyDescent="0.2">
      <c r="B1018" s="42"/>
    </row>
    <row r="1019" spans="2:2" x14ac:dyDescent="0.2">
      <c r="B1019" s="42"/>
    </row>
    <row r="1020" spans="2:2" x14ac:dyDescent="0.2">
      <c r="B1020" s="42"/>
    </row>
    <row r="1021" spans="2:2" x14ac:dyDescent="0.2">
      <c r="B1021" s="42"/>
    </row>
    <row r="1022" spans="2:2" x14ac:dyDescent="0.2">
      <c r="B1022" s="42"/>
    </row>
    <row r="1023" spans="2:2" x14ac:dyDescent="0.2">
      <c r="B1023" s="42"/>
    </row>
    <row r="1024" spans="2:2" x14ac:dyDescent="0.2">
      <c r="B1024" s="42"/>
    </row>
    <row r="1025" spans="2:2" x14ac:dyDescent="0.2">
      <c r="B1025" s="42"/>
    </row>
    <row r="1026" spans="2:2" x14ac:dyDescent="0.2">
      <c r="B1026" s="42"/>
    </row>
    <row r="1027" spans="2:2" x14ac:dyDescent="0.2">
      <c r="B1027" s="42"/>
    </row>
    <row r="1028" spans="2:2" x14ac:dyDescent="0.2">
      <c r="B1028" s="42"/>
    </row>
    <row r="1029" spans="2:2" x14ac:dyDescent="0.2">
      <c r="B1029" s="42"/>
    </row>
    <row r="1030" spans="2:2" x14ac:dyDescent="0.2">
      <c r="B1030" s="42"/>
    </row>
    <row r="1031" spans="2:2" x14ac:dyDescent="0.2">
      <c r="B1031" s="42"/>
    </row>
    <row r="1032" spans="2:2" x14ac:dyDescent="0.2">
      <c r="B1032" s="42"/>
    </row>
    <row r="1033" spans="2:2" x14ac:dyDescent="0.2">
      <c r="B1033" s="42"/>
    </row>
    <row r="1034" spans="2:2" x14ac:dyDescent="0.2">
      <c r="B1034" s="42"/>
    </row>
    <row r="1035" spans="2:2" x14ac:dyDescent="0.2">
      <c r="B1035" s="42"/>
    </row>
    <row r="1036" spans="2:2" x14ac:dyDescent="0.2">
      <c r="B1036" s="42"/>
    </row>
    <row r="1037" spans="2:2" x14ac:dyDescent="0.2">
      <c r="B1037" s="42"/>
    </row>
    <row r="1038" spans="2:2" x14ac:dyDescent="0.2">
      <c r="B1038" s="42"/>
    </row>
    <row r="1039" spans="2:2" x14ac:dyDescent="0.2">
      <c r="B1039" s="42"/>
    </row>
    <row r="1040" spans="2:2" x14ac:dyDescent="0.2">
      <c r="B1040" s="42"/>
    </row>
    <row r="1041" spans="2:2" x14ac:dyDescent="0.2">
      <c r="B1041" s="42"/>
    </row>
    <row r="1042" spans="2:2" x14ac:dyDescent="0.2">
      <c r="B1042" s="42"/>
    </row>
    <row r="1043" spans="2:2" x14ac:dyDescent="0.2">
      <c r="B1043" s="42"/>
    </row>
    <row r="1044" spans="2:2" x14ac:dyDescent="0.2">
      <c r="B1044" s="42"/>
    </row>
    <row r="1045" spans="2:2" x14ac:dyDescent="0.2">
      <c r="B1045" s="42"/>
    </row>
    <row r="1046" spans="2:2" x14ac:dyDescent="0.2">
      <c r="B1046" s="42"/>
    </row>
    <row r="1047" spans="2:2" x14ac:dyDescent="0.2">
      <c r="B1047" s="42"/>
    </row>
    <row r="1048" spans="2:2" x14ac:dyDescent="0.2">
      <c r="B1048" s="42"/>
    </row>
    <row r="1049" spans="2:2" x14ac:dyDescent="0.2">
      <c r="B1049" s="42"/>
    </row>
    <row r="1050" spans="2:2" x14ac:dyDescent="0.2">
      <c r="B1050" s="42"/>
    </row>
    <row r="1051" spans="2:2" x14ac:dyDescent="0.2">
      <c r="B1051" s="42"/>
    </row>
    <row r="1052" spans="2:2" x14ac:dyDescent="0.2">
      <c r="B1052" s="42"/>
    </row>
    <row r="1053" spans="2:2" x14ac:dyDescent="0.2">
      <c r="B1053" s="42"/>
    </row>
    <row r="1054" spans="2:2" x14ac:dyDescent="0.2">
      <c r="B1054" s="42"/>
    </row>
    <row r="1055" spans="2:2" x14ac:dyDescent="0.2">
      <c r="B1055" s="42"/>
    </row>
    <row r="1056" spans="2:2" x14ac:dyDescent="0.2">
      <c r="B1056" s="42"/>
    </row>
    <row r="1057" spans="2:2" x14ac:dyDescent="0.2">
      <c r="B1057" s="42"/>
    </row>
    <row r="1058" spans="2:2" x14ac:dyDescent="0.2">
      <c r="B1058" s="42"/>
    </row>
    <row r="1059" spans="2:2" x14ac:dyDescent="0.2">
      <c r="B1059" s="42"/>
    </row>
    <row r="1060" spans="2:2" x14ac:dyDescent="0.2">
      <c r="B1060" s="42"/>
    </row>
    <row r="1061" spans="2:2" x14ac:dyDescent="0.2">
      <c r="B1061" s="42"/>
    </row>
    <row r="1062" spans="2:2" x14ac:dyDescent="0.2">
      <c r="B1062" s="42"/>
    </row>
    <row r="1063" spans="2:2" x14ac:dyDescent="0.2">
      <c r="B1063" s="42"/>
    </row>
    <row r="1064" spans="2:2" x14ac:dyDescent="0.2">
      <c r="B1064" s="42"/>
    </row>
    <row r="1065" spans="2:2" x14ac:dyDescent="0.2">
      <c r="B1065" s="42"/>
    </row>
    <row r="1066" spans="2:2" x14ac:dyDescent="0.2">
      <c r="B1066" s="42"/>
    </row>
    <row r="1067" spans="2:2" x14ac:dyDescent="0.2">
      <c r="B1067" s="42"/>
    </row>
    <row r="1068" spans="2:2" x14ac:dyDescent="0.2">
      <c r="B1068" s="42"/>
    </row>
    <row r="1069" spans="2:2" x14ac:dyDescent="0.2">
      <c r="B1069" s="42"/>
    </row>
    <row r="1070" spans="2:2" x14ac:dyDescent="0.2">
      <c r="B1070" s="42"/>
    </row>
    <row r="1071" spans="2:2" x14ac:dyDescent="0.2">
      <c r="B1071" s="42"/>
    </row>
    <row r="1072" spans="2:2" x14ac:dyDescent="0.2">
      <c r="B1072" s="42"/>
    </row>
    <row r="1073" spans="2:2" x14ac:dyDescent="0.2">
      <c r="B1073" s="42"/>
    </row>
    <row r="1074" spans="2:2" x14ac:dyDescent="0.2">
      <c r="B1074" s="42"/>
    </row>
    <row r="1075" spans="2:2" x14ac:dyDescent="0.2">
      <c r="B1075" s="42"/>
    </row>
    <row r="1076" spans="2:2" x14ac:dyDescent="0.2">
      <c r="B1076" s="42"/>
    </row>
    <row r="1077" spans="2:2" x14ac:dyDescent="0.2">
      <c r="B1077" s="42"/>
    </row>
    <row r="1078" spans="2:2" x14ac:dyDescent="0.2">
      <c r="B1078" s="42"/>
    </row>
    <row r="1079" spans="2:2" x14ac:dyDescent="0.2">
      <c r="B1079" s="42"/>
    </row>
    <row r="1080" spans="2:2" x14ac:dyDescent="0.2">
      <c r="B1080" s="42"/>
    </row>
    <row r="1081" spans="2:2" x14ac:dyDescent="0.2">
      <c r="B1081" s="42"/>
    </row>
    <row r="1082" spans="2:2" x14ac:dyDescent="0.2">
      <c r="B1082" s="42"/>
    </row>
    <row r="1083" spans="2:2" x14ac:dyDescent="0.2">
      <c r="B1083" s="42"/>
    </row>
    <row r="1084" spans="2:2" x14ac:dyDescent="0.2">
      <c r="B1084" s="42"/>
    </row>
    <row r="1085" spans="2:2" x14ac:dyDescent="0.2">
      <c r="B1085" s="42"/>
    </row>
    <row r="1086" spans="2:2" x14ac:dyDescent="0.2">
      <c r="B1086" s="42"/>
    </row>
    <row r="1087" spans="2:2" x14ac:dyDescent="0.2">
      <c r="B1087" s="42"/>
    </row>
    <row r="1088" spans="2:2" x14ac:dyDescent="0.2">
      <c r="B1088" s="42"/>
    </row>
    <row r="1089" spans="2:2" x14ac:dyDescent="0.2">
      <c r="B1089" s="42"/>
    </row>
    <row r="1090" spans="2:2" x14ac:dyDescent="0.2">
      <c r="B1090" s="42"/>
    </row>
    <row r="1091" spans="2:2" x14ac:dyDescent="0.2">
      <c r="B1091" s="42"/>
    </row>
    <row r="1092" spans="2:2" x14ac:dyDescent="0.2">
      <c r="B1092" s="42"/>
    </row>
    <row r="1093" spans="2:2" x14ac:dyDescent="0.2">
      <c r="B1093" s="42"/>
    </row>
    <row r="1094" spans="2:2" x14ac:dyDescent="0.2">
      <c r="B1094" s="42"/>
    </row>
    <row r="1095" spans="2:2" x14ac:dyDescent="0.2">
      <c r="B1095" s="42"/>
    </row>
    <row r="1096" spans="2:2" x14ac:dyDescent="0.2">
      <c r="B1096" s="42"/>
    </row>
    <row r="1097" spans="2:2" x14ac:dyDescent="0.2">
      <c r="B1097" s="42"/>
    </row>
    <row r="1098" spans="2:2" x14ac:dyDescent="0.2">
      <c r="B1098" s="42"/>
    </row>
    <row r="1099" spans="2:2" x14ac:dyDescent="0.2">
      <c r="B1099" s="42"/>
    </row>
    <row r="1100" spans="2:2" x14ac:dyDescent="0.2">
      <c r="B1100" s="42"/>
    </row>
    <row r="1101" spans="2:2" x14ac:dyDescent="0.2">
      <c r="B1101" s="42"/>
    </row>
    <row r="1102" spans="2:2" x14ac:dyDescent="0.2">
      <c r="B1102" s="42"/>
    </row>
    <row r="1103" spans="2:2" x14ac:dyDescent="0.2">
      <c r="B1103" s="42"/>
    </row>
    <row r="1104" spans="2:2" x14ac:dyDescent="0.2">
      <c r="B1104" s="42"/>
    </row>
    <row r="1105" spans="2:2" x14ac:dyDescent="0.2">
      <c r="B1105" s="42"/>
    </row>
    <row r="1106" spans="2:2" x14ac:dyDescent="0.2">
      <c r="B1106" s="42"/>
    </row>
    <row r="1107" spans="2:2" x14ac:dyDescent="0.2">
      <c r="B1107" s="42"/>
    </row>
    <row r="1108" spans="2:2" x14ac:dyDescent="0.2">
      <c r="B1108" s="42"/>
    </row>
    <row r="1109" spans="2:2" x14ac:dyDescent="0.2">
      <c r="B1109" s="42"/>
    </row>
    <row r="1110" spans="2:2" x14ac:dyDescent="0.2">
      <c r="B1110" s="42"/>
    </row>
    <row r="1111" spans="2:2" x14ac:dyDescent="0.2">
      <c r="B1111" s="42"/>
    </row>
    <row r="1112" spans="2:2" x14ac:dyDescent="0.2">
      <c r="B1112" s="42"/>
    </row>
    <row r="1113" spans="2:2" x14ac:dyDescent="0.2">
      <c r="B1113" s="42"/>
    </row>
    <row r="1114" spans="2:2" x14ac:dyDescent="0.2">
      <c r="B1114" s="42"/>
    </row>
    <row r="1115" spans="2:2" x14ac:dyDescent="0.2">
      <c r="B1115" s="42"/>
    </row>
    <row r="1116" spans="2:2" x14ac:dyDescent="0.2">
      <c r="B1116" s="42"/>
    </row>
    <row r="1117" spans="2:2" x14ac:dyDescent="0.2">
      <c r="B1117" s="42"/>
    </row>
    <row r="1118" spans="2:2" x14ac:dyDescent="0.2">
      <c r="B1118" s="42"/>
    </row>
    <row r="1119" spans="2:2" x14ac:dyDescent="0.2">
      <c r="B1119" s="42"/>
    </row>
    <row r="1120" spans="2:2" x14ac:dyDescent="0.2">
      <c r="B1120" s="42"/>
    </row>
    <row r="1121" spans="2:2" x14ac:dyDescent="0.2">
      <c r="B1121" s="42"/>
    </row>
    <row r="1122" spans="2:2" x14ac:dyDescent="0.2">
      <c r="B1122" s="42"/>
    </row>
    <row r="1123" spans="2:2" x14ac:dyDescent="0.2">
      <c r="B1123" s="42"/>
    </row>
    <row r="1124" spans="2:2" x14ac:dyDescent="0.2">
      <c r="B1124" s="42"/>
    </row>
    <row r="1125" spans="2:2" x14ac:dyDescent="0.2">
      <c r="B1125" s="42"/>
    </row>
    <row r="1126" spans="2:2" x14ac:dyDescent="0.2">
      <c r="B1126" s="42"/>
    </row>
    <row r="1127" spans="2:2" x14ac:dyDescent="0.2">
      <c r="B1127" s="42"/>
    </row>
    <row r="1128" spans="2:2" x14ac:dyDescent="0.2">
      <c r="B1128" s="42"/>
    </row>
    <row r="1129" spans="2:2" x14ac:dyDescent="0.2">
      <c r="B1129" s="42"/>
    </row>
    <row r="1130" spans="2:2" x14ac:dyDescent="0.2">
      <c r="B1130" s="42"/>
    </row>
    <row r="1131" spans="2:2" x14ac:dyDescent="0.2">
      <c r="B1131" s="42"/>
    </row>
    <row r="1132" spans="2:2" x14ac:dyDescent="0.2">
      <c r="B1132" s="42"/>
    </row>
    <row r="1133" spans="2:2" x14ac:dyDescent="0.2">
      <c r="B1133" s="42"/>
    </row>
    <row r="1134" spans="2:2" x14ac:dyDescent="0.2">
      <c r="B1134" s="42"/>
    </row>
    <row r="1135" spans="2:2" x14ac:dyDescent="0.2">
      <c r="B1135" s="42"/>
    </row>
    <row r="1136" spans="2:2" x14ac:dyDescent="0.2">
      <c r="B1136" s="42"/>
    </row>
    <row r="1137" spans="2:2" x14ac:dyDescent="0.2">
      <c r="B1137" s="42"/>
    </row>
    <row r="1138" spans="2:2" x14ac:dyDescent="0.2">
      <c r="B1138" s="42"/>
    </row>
    <row r="1139" spans="2:2" x14ac:dyDescent="0.2">
      <c r="B1139" s="42"/>
    </row>
    <row r="1140" spans="2:2" x14ac:dyDescent="0.2">
      <c r="B1140" s="42"/>
    </row>
    <row r="1141" spans="2:2" x14ac:dyDescent="0.2">
      <c r="B1141" s="42"/>
    </row>
    <row r="1142" spans="2:2" x14ac:dyDescent="0.2">
      <c r="B1142" s="42"/>
    </row>
    <row r="1143" spans="2:2" x14ac:dyDescent="0.2">
      <c r="B1143" s="42"/>
    </row>
    <row r="1144" spans="2:2" x14ac:dyDescent="0.2">
      <c r="B1144" s="42"/>
    </row>
    <row r="1145" spans="2:2" x14ac:dyDescent="0.2">
      <c r="B1145" s="42"/>
    </row>
    <row r="1146" spans="2:2" x14ac:dyDescent="0.2">
      <c r="B1146" s="42"/>
    </row>
    <row r="1147" spans="2:2" x14ac:dyDescent="0.2">
      <c r="B1147" s="42"/>
    </row>
    <row r="1148" spans="2:2" x14ac:dyDescent="0.2">
      <c r="B1148" s="42"/>
    </row>
    <row r="1149" spans="2:2" x14ac:dyDescent="0.2">
      <c r="B1149" s="42"/>
    </row>
    <row r="1150" spans="2:2" x14ac:dyDescent="0.2">
      <c r="B1150" s="42"/>
    </row>
    <row r="1151" spans="2:2" x14ac:dyDescent="0.2">
      <c r="B1151" s="42"/>
    </row>
    <row r="1152" spans="2:2" x14ac:dyDescent="0.2">
      <c r="B1152" s="42"/>
    </row>
    <row r="1153" spans="2:2" x14ac:dyDescent="0.2">
      <c r="B1153" s="42"/>
    </row>
    <row r="1154" spans="2:2" x14ac:dyDescent="0.2">
      <c r="B1154" s="42"/>
    </row>
    <row r="1155" spans="2:2" x14ac:dyDescent="0.2">
      <c r="B1155" s="42"/>
    </row>
    <row r="1156" spans="2:2" x14ac:dyDescent="0.2">
      <c r="B1156" s="42"/>
    </row>
    <row r="1157" spans="2:2" x14ac:dyDescent="0.2">
      <c r="B1157" s="42"/>
    </row>
    <row r="1158" spans="2:2" x14ac:dyDescent="0.2">
      <c r="B1158" s="42"/>
    </row>
    <row r="1159" spans="2:2" x14ac:dyDescent="0.2">
      <c r="B1159" s="42"/>
    </row>
    <row r="1160" spans="2:2" x14ac:dyDescent="0.2">
      <c r="B1160" s="42"/>
    </row>
    <row r="1161" spans="2:2" x14ac:dyDescent="0.2">
      <c r="B1161" s="42"/>
    </row>
    <row r="1162" spans="2:2" x14ac:dyDescent="0.2">
      <c r="B1162" s="42"/>
    </row>
    <row r="1163" spans="2:2" x14ac:dyDescent="0.2">
      <c r="B1163" s="42"/>
    </row>
    <row r="1164" spans="2:2" x14ac:dyDescent="0.2">
      <c r="B1164" s="42"/>
    </row>
    <row r="1165" spans="2:2" x14ac:dyDescent="0.2">
      <c r="B1165" s="42"/>
    </row>
    <row r="1166" spans="2:2" x14ac:dyDescent="0.2">
      <c r="B1166" s="42"/>
    </row>
    <row r="1167" spans="2:2" x14ac:dyDescent="0.2">
      <c r="B1167" s="42"/>
    </row>
    <row r="1168" spans="2:2" x14ac:dyDescent="0.2">
      <c r="B1168" s="42"/>
    </row>
    <row r="1169" spans="2:2" x14ac:dyDescent="0.2">
      <c r="B1169" s="42"/>
    </row>
    <row r="1170" spans="2:2" x14ac:dyDescent="0.2">
      <c r="B1170" s="42"/>
    </row>
    <row r="1171" spans="2:2" x14ac:dyDescent="0.2">
      <c r="B1171" s="42"/>
    </row>
    <row r="1172" spans="2:2" x14ac:dyDescent="0.2">
      <c r="B1172" s="42"/>
    </row>
    <row r="1173" spans="2:2" x14ac:dyDescent="0.2">
      <c r="B1173" s="42"/>
    </row>
    <row r="1174" spans="2:2" x14ac:dyDescent="0.2">
      <c r="B1174" s="42"/>
    </row>
    <row r="1175" spans="2:2" x14ac:dyDescent="0.2">
      <c r="B1175" s="42"/>
    </row>
    <row r="1176" spans="2:2" x14ac:dyDescent="0.2">
      <c r="B1176" s="42"/>
    </row>
    <row r="1177" spans="2:2" x14ac:dyDescent="0.2">
      <c r="B1177" s="42"/>
    </row>
    <row r="1178" spans="2:2" x14ac:dyDescent="0.2">
      <c r="B1178" s="42"/>
    </row>
    <row r="1179" spans="2:2" x14ac:dyDescent="0.2">
      <c r="B1179" s="42"/>
    </row>
    <row r="1180" spans="2:2" x14ac:dyDescent="0.2">
      <c r="B1180" s="42"/>
    </row>
    <row r="1181" spans="2:2" x14ac:dyDescent="0.2">
      <c r="B1181" s="42"/>
    </row>
    <row r="1182" spans="2:2" x14ac:dyDescent="0.2">
      <c r="B1182" s="42"/>
    </row>
    <row r="1183" spans="2:2" x14ac:dyDescent="0.2">
      <c r="B1183" s="42"/>
    </row>
    <row r="1184" spans="2:2" x14ac:dyDescent="0.2">
      <c r="B1184" s="42"/>
    </row>
    <row r="1185" spans="2:2" x14ac:dyDescent="0.2">
      <c r="B1185" s="42"/>
    </row>
    <row r="1186" spans="2:2" x14ac:dyDescent="0.2">
      <c r="B1186" s="42"/>
    </row>
    <row r="1187" spans="2:2" x14ac:dyDescent="0.2">
      <c r="B1187" s="42"/>
    </row>
    <row r="1188" spans="2:2" x14ac:dyDescent="0.2">
      <c r="B1188" s="42"/>
    </row>
    <row r="1189" spans="2:2" x14ac:dyDescent="0.2">
      <c r="B1189" s="42"/>
    </row>
    <row r="1190" spans="2:2" x14ac:dyDescent="0.2">
      <c r="B1190" s="42"/>
    </row>
    <row r="1191" spans="2:2" x14ac:dyDescent="0.2">
      <c r="B1191" s="42"/>
    </row>
    <row r="1192" spans="2:2" x14ac:dyDescent="0.2">
      <c r="B1192" s="42"/>
    </row>
    <row r="1193" spans="2:2" x14ac:dyDescent="0.2">
      <c r="B1193" s="42"/>
    </row>
    <row r="1194" spans="2:2" x14ac:dyDescent="0.2">
      <c r="B1194" s="42"/>
    </row>
    <row r="1195" spans="2:2" x14ac:dyDescent="0.2">
      <c r="B1195" s="42"/>
    </row>
    <row r="1196" spans="2:2" x14ac:dyDescent="0.2">
      <c r="B1196" s="42"/>
    </row>
    <row r="1197" spans="2:2" x14ac:dyDescent="0.2">
      <c r="B1197" s="42"/>
    </row>
    <row r="1198" spans="2:2" x14ac:dyDescent="0.2">
      <c r="B1198" s="42"/>
    </row>
    <row r="1199" spans="2:2" x14ac:dyDescent="0.2">
      <c r="B1199" s="42"/>
    </row>
    <row r="1200" spans="2:2" x14ac:dyDescent="0.2">
      <c r="B1200" s="42"/>
    </row>
    <row r="1201" spans="2:2" x14ac:dyDescent="0.2">
      <c r="B1201" s="42"/>
    </row>
    <row r="1202" spans="2:2" x14ac:dyDescent="0.2">
      <c r="B1202" s="42"/>
    </row>
    <row r="1203" spans="2:2" x14ac:dyDescent="0.2">
      <c r="B1203" s="42"/>
    </row>
    <row r="1204" spans="2:2" x14ac:dyDescent="0.2">
      <c r="B1204" s="42"/>
    </row>
    <row r="1205" spans="2:2" x14ac:dyDescent="0.2">
      <c r="B1205" s="42"/>
    </row>
    <row r="1206" spans="2:2" x14ac:dyDescent="0.2">
      <c r="B1206" s="42"/>
    </row>
    <row r="1207" spans="2:2" x14ac:dyDescent="0.2">
      <c r="B1207" s="42"/>
    </row>
    <row r="1208" spans="2:2" x14ac:dyDescent="0.2">
      <c r="B1208" s="42"/>
    </row>
    <row r="1209" spans="2:2" x14ac:dyDescent="0.2">
      <c r="B1209" s="42"/>
    </row>
    <row r="1210" spans="2:2" x14ac:dyDescent="0.2">
      <c r="B1210" s="42"/>
    </row>
    <row r="1211" spans="2:2" x14ac:dyDescent="0.2">
      <c r="B1211" s="42"/>
    </row>
    <row r="1212" spans="2:2" x14ac:dyDescent="0.2">
      <c r="B1212" s="42"/>
    </row>
    <row r="1213" spans="2:2" x14ac:dyDescent="0.2">
      <c r="B1213" s="42"/>
    </row>
    <row r="1214" spans="2:2" x14ac:dyDescent="0.2">
      <c r="B1214" s="42"/>
    </row>
    <row r="1215" spans="2:2" x14ac:dyDescent="0.2">
      <c r="B1215" s="42"/>
    </row>
    <row r="1216" spans="2:2" x14ac:dyDescent="0.2">
      <c r="B1216" s="42"/>
    </row>
    <row r="1217" spans="2:2" x14ac:dyDescent="0.2">
      <c r="B1217" s="42"/>
    </row>
    <row r="1218" spans="2:2" x14ac:dyDescent="0.2">
      <c r="B1218" s="42"/>
    </row>
    <row r="1219" spans="2:2" x14ac:dyDescent="0.2">
      <c r="B1219" s="42"/>
    </row>
    <row r="1220" spans="2:2" x14ac:dyDescent="0.2">
      <c r="B1220" s="42"/>
    </row>
    <row r="1221" spans="2:2" x14ac:dyDescent="0.2">
      <c r="B1221" s="42"/>
    </row>
    <row r="1222" spans="2:2" x14ac:dyDescent="0.2">
      <c r="B1222" s="42"/>
    </row>
    <row r="1223" spans="2:2" x14ac:dyDescent="0.2">
      <c r="B1223" s="42"/>
    </row>
    <row r="1224" spans="2:2" x14ac:dyDescent="0.2">
      <c r="B1224" s="42"/>
    </row>
    <row r="1225" spans="2:2" x14ac:dyDescent="0.2">
      <c r="B1225" s="42"/>
    </row>
    <row r="1226" spans="2:2" x14ac:dyDescent="0.2">
      <c r="B1226" s="42"/>
    </row>
    <row r="1227" spans="2:2" x14ac:dyDescent="0.2">
      <c r="B1227" s="42"/>
    </row>
    <row r="1228" spans="2:2" x14ac:dyDescent="0.2">
      <c r="B1228" s="42"/>
    </row>
    <row r="1229" spans="2:2" x14ac:dyDescent="0.2">
      <c r="B1229" s="42"/>
    </row>
    <row r="1230" spans="2:2" x14ac:dyDescent="0.2">
      <c r="B1230" s="42"/>
    </row>
    <row r="1231" spans="2:2" x14ac:dyDescent="0.2">
      <c r="B1231" s="42"/>
    </row>
    <row r="1232" spans="2:2" x14ac:dyDescent="0.2">
      <c r="B1232" s="42"/>
    </row>
    <row r="1233" spans="2:2" x14ac:dyDescent="0.2">
      <c r="B1233" s="42"/>
    </row>
    <row r="1234" spans="2:2" x14ac:dyDescent="0.2">
      <c r="B1234" s="42"/>
    </row>
    <row r="1235" spans="2:2" x14ac:dyDescent="0.2">
      <c r="B1235" s="42"/>
    </row>
    <row r="1236" spans="2:2" x14ac:dyDescent="0.2">
      <c r="B1236" s="42"/>
    </row>
    <row r="1237" spans="2:2" x14ac:dyDescent="0.2">
      <c r="B1237" s="42"/>
    </row>
    <row r="1238" spans="2:2" x14ac:dyDescent="0.2">
      <c r="B1238" s="42"/>
    </row>
    <row r="1239" spans="2:2" x14ac:dyDescent="0.2">
      <c r="B1239" s="42"/>
    </row>
    <row r="1240" spans="2:2" x14ac:dyDescent="0.2">
      <c r="B1240" s="42"/>
    </row>
    <row r="1241" spans="2:2" x14ac:dyDescent="0.2">
      <c r="B1241" s="42"/>
    </row>
    <row r="1242" spans="2:2" x14ac:dyDescent="0.2">
      <c r="B1242" s="42"/>
    </row>
    <row r="1243" spans="2:2" x14ac:dyDescent="0.2">
      <c r="B1243" s="42"/>
    </row>
    <row r="1244" spans="2:2" x14ac:dyDescent="0.2">
      <c r="B1244" s="42"/>
    </row>
    <row r="1245" spans="2:2" x14ac:dyDescent="0.2">
      <c r="B1245" s="42"/>
    </row>
    <row r="1246" spans="2:2" x14ac:dyDescent="0.2">
      <c r="B1246" s="42"/>
    </row>
    <row r="1247" spans="2:2" x14ac:dyDescent="0.2">
      <c r="B1247" s="42"/>
    </row>
    <row r="1248" spans="2:2" x14ac:dyDescent="0.2">
      <c r="B1248" s="42"/>
    </row>
    <row r="1249" spans="2:2" x14ac:dyDescent="0.2">
      <c r="B1249" s="42"/>
    </row>
    <row r="1250" spans="2:2" x14ac:dyDescent="0.2">
      <c r="B1250" s="42"/>
    </row>
    <row r="1251" spans="2:2" x14ac:dyDescent="0.2">
      <c r="B1251" s="42"/>
    </row>
    <row r="1252" spans="2:2" x14ac:dyDescent="0.2">
      <c r="B1252" s="42"/>
    </row>
    <row r="1253" spans="2:2" x14ac:dyDescent="0.2">
      <c r="B1253" s="42"/>
    </row>
    <row r="1254" spans="2:2" x14ac:dyDescent="0.2">
      <c r="B1254" s="42"/>
    </row>
    <row r="1255" spans="2:2" x14ac:dyDescent="0.2">
      <c r="B1255" s="42"/>
    </row>
    <row r="1256" spans="2:2" x14ac:dyDescent="0.2">
      <c r="B1256" s="42"/>
    </row>
    <row r="1257" spans="2:2" x14ac:dyDescent="0.2">
      <c r="B1257" s="42"/>
    </row>
    <row r="1258" spans="2:2" x14ac:dyDescent="0.2">
      <c r="B1258" s="42"/>
    </row>
    <row r="1259" spans="2:2" x14ac:dyDescent="0.2">
      <c r="B1259" s="42"/>
    </row>
    <row r="1260" spans="2:2" x14ac:dyDescent="0.2">
      <c r="B1260" s="42"/>
    </row>
    <row r="1261" spans="2:2" x14ac:dyDescent="0.2">
      <c r="B1261" s="42"/>
    </row>
    <row r="1262" spans="2:2" x14ac:dyDescent="0.2">
      <c r="B1262" s="42"/>
    </row>
    <row r="1263" spans="2:2" x14ac:dyDescent="0.2">
      <c r="B1263" s="42"/>
    </row>
    <row r="1264" spans="2:2" x14ac:dyDescent="0.2">
      <c r="B1264" s="42"/>
    </row>
    <row r="1265" spans="2:2" x14ac:dyDescent="0.2">
      <c r="B1265" s="42"/>
    </row>
    <row r="1266" spans="2:2" x14ac:dyDescent="0.2">
      <c r="B1266" s="42"/>
    </row>
    <row r="1267" spans="2:2" x14ac:dyDescent="0.2">
      <c r="B1267" s="42"/>
    </row>
    <row r="1268" spans="2:2" x14ac:dyDescent="0.2">
      <c r="B1268" s="42"/>
    </row>
    <row r="1269" spans="2:2" x14ac:dyDescent="0.2">
      <c r="B1269" s="42"/>
    </row>
    <row r="1270" spans="2:2" x14ac:dyDescent="0.2">
      <c r="B1270" s="42"/>
    </row>
    <row r="1271" spans="2:2" x14ac:dyDescent="0.2">
      <c r="B1271" s="42"/>
    </row>
    <row r="1272" spans="2:2" x14ac:dyDescent="0.2">
      <c r="B1272" s="42"/>
    </row>
    <row r="1273" spans="2:2" x14ac:dyDescent="0.2">
      <c r="B1273" s="42"/>
    </row>
    <row r="1274" spans="2:2" x14ac:dyDescent="0.2">
      <c r="B1274" s="42"/>
    </row>
    <row r="1275" spans="2:2" x14ac:dyDescent="0.2">
      <c r="B1275" s="42"/>
    </row>
    <row r="1276" spans="2:2" x14ac:dyDescent="0.2">
      <c r="B1276" s="42"/>
    </row>
    <row r="1277" spans="2:2" x14ac:dyDescent="0.2">
      <c r="B1277" s="42"/>
    </row>
    <row r="1278" spans="2:2" x14ac:dyDescent="0.2">
      <c r="B1278" s="42"/>
    </row>
    <row r="1279" spans="2:2" x14ac:dyDescent="0.2">
      <c r="B1279" s="42"/>
    </row>
    <row r="1280" spans="2:2" x14ac:dyDescent="0.2">
      <c r="B1280" s="42"/>
    </row>
    <row r="1281" spans="2:2" x14ac:dyDescent="0.2">
      <c r="B1281" s="42"/>
    </row>
    <row r="1282" spans="2:2" x14ac:dyDescent="0.2">
      <c r="B1282" s="42"/>
    </row>
    <row r="1283" spans="2:2" x14ac:dyDescent="0.2">
      <c r="B1283" s="42"/>
    </row>
    <row r="1284" spans="2:2" x14ac:dyDescent="0.2">
      <c r="B1284" s="42"/>
    </row>
    <row r="1285" spans="2:2" x14ac:dyDescent="0.2">
      <c r="B1285" s="42"/>
    </row>
    <row r="1286" spans="2:2" x14ac:dyDescent="0.2">
      <c r="B1286" s="42"/>
    </row>
    <row r="1287" spans="2:2" x14ac:dyDescent="0.2">
      <c r="B1287" s="42"/>
    </row>
    <row r="1288" spans="2:2" x14ac:dyDescent="0.2">
      <c r="B1288" s="42"/>
    </row>
    <row r="1289" spans="2:2" x14ac:dyDescent="0.2">
      <c r="B1289" s="42"/>
    </row>
    <row r="1290" spans="2:2" x14ac:dyDescent="0.2">
      <c r="B1290" s="42"/>
    </row>
    <row r="1291" spans="2:2" x14ac:dyDescent="0.2">
      <c r="B1291" s="42"/>
    </row>
    <row r="1292" spans="2:2" x14ac:dyDescent="0.2">
      <c r="B1292" s="42"/>
    </row>
    <row r="1293" spans="2:2" x14ac:dyDescent="0.2">
      <c r="B1293" s="42"/>
    </row>
    <row r="1294" spans="2:2" x14ac:dyDescent="0.2">
      <c r="B1294" s="42"/>
    </row>
    <row r="1295" spans="2:2" x14ac:dyDescent="0.2">
      <c r="B1295" s="42"/>
    </row>
    <row r="1296" spans="2:2" x14ac:dyDescent="0.2">
      <c r="B1296" s="42"/>
    </row>
    <row r="1297" spans="2:2" x14ac:dyDescent="0.2">
      <c r="B1297" s="42"/>
    </row>
    <row r="1298" spans="2:2" x14ac:dyDescent="0.2">
      <c r="B1298" s="42"/>
    </row>
    <row r="1299" spans="2:2" x14ac:dyDescent="0.2">
      <c r="B1299" s="42"/>
    </row>
    <row r="1300" spans="2:2" x14ac:dyDescent="0.2">
      <c r="B1300" s="42"/>
    </row>
    <row r="1301" spans="2:2" x14ac:dyDescent="0.2">
      <c r="B1301" s="42"/>
    </row>
    <row r="1302" spans="2:2" x14ac:dyDescent="0.2">
      <c r="B1302" s="42"/>
    </row>
    <row r="1303" spans="2:2" x14ac:dyDescent="0.2">
      <c r="B1303" s="42"/>
    </row>
    <row r="1304" spans="2:2" x14ac:dyDescent="0.2">
      <c r="B1304" s="42"/>
    </row>
    <row r="1305" spans="2:2" x14ac:dyDescent="0.2">
      <c r="B1305" s="42"/>
    </row>
    <row r="1306" spans="2:2" x14ac:dyDescent="0.2">
      <c r="B1306" s="42"/>
    </row>
    <row r="1307" spans="2:2" x14ac:dyDescent="0.2">
      <c r="B1307" s="42"/>
    </row>
    <row r="1308" spans="2:2" x14ac:dyDescent="0.2">
      <c r="B1308" s="42"/>
    </row>
    <row r="1309" spans="2:2" x14ac:dyDescent="0.2">
      <c r="B1309" s="42"/>
    </row>
    <row r="1310" spans="2:2" x14ac:dyDescent="0.2">
      <c r="B1310" s="42"/>
    </row>
    <row r="1311" spans="2:2" x14ac:dyDescent="0.2">
      <c r="B1311" s="42"/>
    </row>
    <row r="1312" spans="2:2" x14ac:dyDescent="0.2">
      <c r="B1312" s="42"/>
    </row>
    <row r="1313" spans="2:2" x14ac:dyDescent="0.2">
      <c r="B1313" s="42"/>
    </row>
    <row r="1314" spans="2:2" x14ac:dyDescent="0.2">
      <c r="B1314" s="42"/>
    </row>
    <row r="1315" spans="2:2" x14ac:dyDescent="0.2">
      <c r="B1315" s="42"/>
    </row>
    <row r="1316" spans="2:2" x14ac:dyDescent="0.2">
      <c r="B1316" s="42"/>
    </row>
    <row r="1317" spans="2:2" x14ac:dyDescent="0.2">
      <c r="B1317" s="42"/>
    </row>
    <row r="1318" spans="2:2" x14ac:dyDescent="0.2">
      <c r="B1318" s="42"/>
    </row>
    <row r="1319" spans="2:2" x14ac:dyDescent="0.2">
      <c r="B1319" s="42"/>
    </row>
    <row r="1320" spans="2:2" x14ac:dyDescent="0.2">
      <c r="B1320" s="42"/>
    </row>
    <row r="1321" spans="2:2" x14ac:dyDescent="0.2">
      <c r="B1321" s="42"/>
    </row>
    <row r="1322" spans="2:2" x14ac:dyDescent="0.2">
      <c r="B1322" s="42"/>
    </row>
    <row r="1323" spans="2:2" x14ac:dyDescent="0.2">
      <c r="B1323" s="42"/>
    </row>
    <row r="1324" spans="2:2" x14ac:dyDescent="0.2">
      <c r="B1324" s="42"/>
    </row>
    <row r="1325" spans="2:2" x14ac:dyDescent="0.2">
      <c r="B1325" s="42"/>
    </row>
    <row r="1326" spans="2:2" x14ac:dyDescent="0.2">
      <c r="B1326" s="42"/>
    </row>
    <row r="1327" spans="2:2" x14ac:dyDescent="0.2">
      <c r="B1327" s="42"/>
    </row>
    <row r="1328" spans="2:2" x14ac:dyDescent="0.2">
      <c r="B1328" s="42"/>
    </row>
    <row r="1329" spans="2:2" x14ac:dyDescent="0.2">
      <c r="B1329" s="42"/>
    </row>
    <row r="1330" spans="2:2" x14ac:dyDescent="0.2">
      <c r="B1330" s="42"/>
    </row>
    <row r="1331" spans="2:2" x14ac:dyDescent="0.2">
      <c r="B1331" s="42"/>
    </row>
    <row r="1332" spans="2:2" x14ac:dyDescent="0.2">
      <c r="B1332" s="42"/>
    </row>
    <row r="1333" spans="2:2" x14ac:dyDescent="0.2">
      <c r="B1333" s="42"/>
    </row>
    <row r="1334" spans="2:2" x14ac:dyDescent="0.2">
      <c r="B1334" s="42"/>
    </row>
    <row r="1335" spans="2:2" x14ac:dyDescent="0.2">
      <c r="B1335" s="42"/>
    </row>
    <row r="1336" spans="2:2" x14ac:dyDescent="0.2">
      <c r="B1336" s="42"/>
    </row>
    <row r="1337" spans="2:2" x14ac:dyDescent="0.2">
      <c r="B1337" s="42"/>
    </row>
    <row r="1338" spans="2:2" x14ac:dyDescent="0.2">
      <c r="B1338" s="42"/>
    </row>
    <row r="1339" spans="2:2" x14ac:dyDescent="0.2">
      <c r="B1339" s="42"/>
    </row>
    <row r="1340" spans="2:2" x14ac:dyDescent="0.2">
      <c r="B1340" s="42"/>
    </row>
    <row r="1341" spans="2:2" x14ac:dyDescent="0.2">
      <c r="B1341" s="42"/>
    </row>
    <row r="1342" spans="2:2" x14ac:dyDescent="0.2">
      <c r="B1342" s="42"/>
    </row>
    <row r="1343" spans="2:2" x14ac:dyDescent="0.2">
      <c r="B1343" s="42"/>
    </row>
    <row r="1344" spans="2:2" x14ac:dyDescent="0.2">
      <c r="B1344" s="42"/>
    </row>
    <row r="1345" spans="2:2" x14ac:dyDescent="0.2">
      <c r="B1345" s="42"/>
    </row>
    <row r="1346" spans="2:2" x14ac:dyDescent="0.2">
      <c r="B1346" s="42"/>
    </row>
    <row r="1347" spans="2:2" x14ac:dyDescent="0.2">
      <c r="B1347" s="42"/>
    </row>
    <row r="1348" spans="2:2" x14ac:dyDescent="0.2">
      <c r="B1348" s="42"/>
    </row>
    <row r="1349" spans="2:2" x14ac:dyDescent="0.2">
      <c r="B1349" s="42"/>
    </row>
    <row r="1350" spans="2:2" x14ac:dyDescent="0.2">
      <c r="B1350" s="42"/>
    </row>
    <row r="1351" spans="2:2" x14ac:dyDescent="0.2">
      <c r="B1351" s="42"/>
    </row>
    <row r="1352" spans="2:2" x14ac:dyDescent="0.2">
      <c r="B1352" s="42"/>
    </row>
    <row r="1353" spans="2:2" x14ac:dyDescent="0.2">
      <c r="B1353" s="42"/>
    </row>
    <row r="1354" spans="2:2" x14ac:dyDescent="0.2">
      <c r="B1354" s="42"/>
    </row>
    <row r="1355" spans="2:2" x14ac:dyDescent="0.2">
      <c r="B1355" s="42"/>
    </row>
    <row r="1356" spans="2:2" x14ac:dyDescent="0.2">
      <c r="B1356" s="42"/>
    </row>
    <row r="1357" spans="2:2" x14ac:dyDescent="0.2">
      <c r="B1357" s="42"/>
    </row>
    <row r="1358" spans="2:2" x14ac:dyDescent="0.2">
      <c r="B1358" s="42"/>
    </row>
    <row r="1359" spans="2:2" x14ac:dyDescent="0.2">
      <c r="B1359" s="42"/>
    </row>
    <row r="1360" spans="2:2" x14ac:dyDescent="0.2">
      <c r="B1360" s="42"/>
    </row>
    <row r="1361" spans="2:2" x14ac:dyDescent="0.2">
      <c r="B1361" s="42"/>
    </row>
    <row r="1362" spans="2:2" x14ac:dyDescent="0.2">
      <c r="B1362" s="42"/>
    </row>
    <row r="1363" spans="2:2" x14ac:dyDescent="0.2">
      <c r="B1363" s="42"/>
    </row>
    <row r="1364" spans="2:2" x14ac:dyDescent="0.2">
      <c r="B1364" s="42"/>
    </row>
    <row r="1365" spans="2:2" x14ac:dyDescent="0.2">
      <c r="B1365" s="42"/>
    </row>
    <row r="1366" spans="2:2" x14ac:dyDescent="0.2">
      <c r="B1366" s="42"/>
    </row>
    <row r="1367" spans="2:2" x14ac:dyDescent="0.2">
      <c r="B1367" s="42"/>
    </row>
    <row r="1368" spans="2:2" x14ac:dyDescent="0.2">
      <c r="B1368" s="42"/>
    </row>
    <row r="1369" spans="2:2" x14ac:dyDescent="0.2">
      <c r="B1369" s="42"/>
    </row>
    <row r="1370" spans="2:2" x14ac:dyDescent="0.2">
      <c r="B1370" s="42"/>
    </row>
    <row r="1371" spans="2:2" x14ac:dyDescent="0.2">
      <c r="B1371" s="42"/>
    </row>
    <row r="1372" spans="2:2" x14ac:dyDescent="0.2">
      <c r="B1372" s="42"/>
    </row>
    <row r="1373" spans="2:2" x14ac:dyDescent="0.2">
      <c r="B1373" s="42"/>
    </row>
    <row r="1374" spans="2:2" x14ac:dyDescent="0.2">
      <c r="B1374" s="42"/>
    </row>
    <row r="1375" spans="2:2" x14ac:dyDescent="0.2">
      <c r="B1375" s="42"/>
    </row>
    <row r="1376" spans="2:2" x14ac:dyDescent="0.2">
      <c r="B1376" s="42"/>
    </row>
    <row r="1377" spans="2:2" x14ac:dyDescent="0.2">
      <c r="B1377" s="42"/>
    </row>
    <row r="1378" spans="2:2" x14ac:dyDescent="0.2">
      <c r="B1378" s="42"/>
    </row>
    <row r="1379" spans="2:2" x14ac:dyDescent="0.2">
      <c r="B1379" s="42"/>
    </row>
    <row r="1380" spans="2:2" x14ac:dyDescent="0.2">
      <c r="B1380" s="42"/>
    </row>
    <row r="1381" spans="2:2" x14ac:dyDescent="0.2">
      <c r="B1381" s="42"/>
    </row>
    <row r="1382" spans="2:2" x14ac:dyDescent="0.2">
      <c r="B1382" s="42"/>
    </row>
    <row r="1383" spans="2:2" x14ac:dyDescent="0.2">
      <c r="B1383" s="42"/>
    </row>
    <row r="1384" spans="2:2" x14ac:dyDescent="0.2">
      <c r="B1384" s="42"/>
    </row>
    <row r="1385" spans="2:2" x14ac:dyDescent="0.2">
      <c r="B1385" s="42"/>
    </row>
    <row r="1386" spans="2:2" x14ac:dyDescent="0.2">
      <c r="B1386" s="42"/>
    </row>
    <row r="1387" spans="2:2" x14ac:dyDescent="0.2">
      <c r="B1387" s="42"/>
    </row>
    <row r="1388" spans="2:2" x14ac:dyDescent="0.2">
      <c r="B1388" s="42"/>
    </row>
    <row r="1389" spans="2:2" x14ac:dyDescent="0.2">
      <c r="B1389" s="42"/>
    </row>
    <row r="1390" spans="2:2" x14ac:dyDescent="0.2">
      <c r="B1390" s="42"/>
    </row>
    <row r="1391" spans="2:2" x14ac:dyDescent="0.2">
      <c r="B1391" s="42"/>
    </row>
    <row r="1392" spans="2:2" x14ac:dyDescent="0.2">
      <c r="B1392" s="42"/>
    </row>
    <row r="1393" spans="2:2" x14ac:dyDescent="0.2">
      <c r="B1393" s="42"/>
    </row>
    <row r="1394" spans="2:2" x14ac:dyDescent="0.2">
      <c r="B1394" s="42"/>
    </row>
    <row r="1395" spans="2:2" x14ac:dyDescent="0.2">
      <c r="B1395" s="42"/>
    </row>
    <row r="1396" spans="2:2" x14ac:dyDescent="0.2">
      <c r="B1396" s="42"/>
    </row>
    <row r="1397" spans="2:2" x14ac:dyDescent="0.2">
      <c r="B1397" s="42"/>
    </row>
    <row r="1398" spans="2:2" x14ac:dyDescent="0.2">
      <c r="B1398" s="42"/>
    </row>
    <row r="1399" spans="2:2" x14ac:dyDescent="0.2">
      <c r="B1399" s="42"/>
    </row>
    <row r="1400" spans="2:2" x14ac:dyDescent="0.2">
      <c r="B1400" s="42"/>
    </row>
    <row r="1401" spans="2:2" x14ac:dyDescent="0.2">
      <c r="B1401" s="42"/>
    </row>
    <row r="1402" spans="2:2" x14ac:dyDescent="0.2">
      <c r="B1402" s="42"/>
    </row>
    <row r="1403" spans="2:2" x14ac:dyDescent="0.2">
      <c r="B1403" s="42"/>
    </row>
    <row r="1404" spans="2:2" x14ac:dyDescent="0.2">
      <c r="B1404" s="42"/>
    </row>
    <row r="1405" spans="2:2" x14ac:dyDescent="0.2">
      <c r="B1405" s="42"/>
    </row>
    <row r="1406" spans="2:2" x14ac:dyDescent="0.2">
      <c r="B1406" s="42"/>
    </row>
    <row r="1407" spans="2:2" x14ac:dyDescent="0.2">
      <c r="B1407" s="42"/>
    </row>
    <row r="1408" spans="2:2" x14ac:dyDescent="0.2">
      <c r="B1408" s="42"/>
    </row>
    <row r="1409" spans="2:2" x14ac:dyDescent="0.2">
      <c r="B1409" s="42"/>
    </row>
    <row r="1410" spans="2:2" x14ac:dyDescent="0.2">
      <c r="B1410" s="42"/>
    </row>
    <row r="1411" spans="2:2" x14ac:dyDescent="0.2">
      <c r="B1411" s="42"/>
    </row>
    <row r="1412" spans="2:2" x14ac:dyDescent="0.2">
      <c r="B1412" s="42"/>
    </row>
    <row r="1413" spans="2:2" x14ac:dyDescent="0.2">
      <c r="B1413" s="42"/>
    </row>
    <row r="1414" spans="2:2" x14ac:dyDescent="0.2">
      <c r="B1414" s="42"/>
    </row>
    <row r="1415" spans="2:2" x14ac:dyDescent="0.2">
      <c r="B1415" s="42"/>
    </row>
    <row r="1416" spans="2:2" x14ac:dyDescent="0.2">
      <c r="B1416" s="42"/>
    </row>
    <row r="1417" spans="2:2" x14ac:dyDescent="0.2">
      <c r="B1417" s="42"/>
    </row>
    <row r="1418" spans="2:2" x14ac:dyDescent="0.2">
      <c r="B1418" s="42"/>
    </row>
    <row r="1419" spans="2:2" x14ac:dyDescent="0.2">
      <c r="B1419" s="42"/>
    </row>
    <row r="1420" spans="2:2" x14ac:dyDescent="0.2">
      <c r="B1420" s="42"/>
    </row>
    <row r="1421" spans="2:2" x14ac:dyDescent="0.2">
      <c r="B1421" s="42"/>
    </row>
    <row r="1422" spans="2:2" x14ac:dyDescent="0.2">
      <c r="B1422" s="42"/>
    </row>
    <row r="1423" spans="2:2" x14ac:dyDescent="0.2">
      <c r="B1423" s="42"/>
    </row>
    <row r="1424" spans="2:2" x14ac:dyDescent="0.2">
      <c r="B1424" s="42"/>
    </row>
    <row r="1425" spans="2:2" x14ac:dyDescent="0.2">
      <c r="B1425" s="42"/>
    </row>
    <row r="1426" spans="2:2" x14ac:dyDescent="0.2">
      <c r="B1426" s="42"/>
    </row>
    <row r="1427" spans="2:2" x14ac:dyDescent="0.2">
      <c r="B1427" s="42"/>
    </row>
    <row r="1428" spans="2:2" x14ac:dyDescent="0.2">
      <c r="B1428" s="42"/>
    </row>
    <row r="1429" spans="2:2" x14ac:dyDescent="0.2">
      <c r="B1429" s="42"/>
    </row>
    <row r="1430" spans="2:2" x14ac:dyDescent="0.2">
      <c r="B1430" s="42"/>
    </row>
    <row r="1431" spans="2:2" x14ac:dyDescent="0.2">
      <c r="B1431" s="42"/>
    </row>
    <row r="1432" spans="2:2" x14ac:dyDescent="0.2">
      <c r="B1432" s="42"/>
    </row>
    <row r="1433" spans="2:2" x14ac:dyDescent="0.2">
      <c r="B1433" s="42"/>
    </row>
    <row r="1434" spans="2:2" x14ac:dyDescent="0.2">
      <c r="B1434" s="42"/>
    </row>
    <row r="1435" spans="2:2" x14ac:dyDescent="0.2">
      <c r="B1435" s="42"/>
    </row>
    <row r="1436" spans="2:2" x14ac:dyDescent="0.2">
      <c r="B1436" s="42"/>
    </row>
    <row r="1437" spans="2:2" x14ac:dyDescent="0.2">
      <c r="B1437" s="42"/>
    </row>
    <row r="1438" spans="2:2" x14ac:dyDescent="0.2">
      <c r="B1438" s="42"/>
    </row>
    <row r="1439" spans="2:2" x14ac:dyDescent="0.2">
      <c r="B1439" s="42"/>
    </row>
    <row r="1440" spans="2:2" x14ac:dyDescent="0.2">
      <c r="B1440" s="42"/>
    </row>
    <row r="1441" spans="2:2" x14ac:dyDescent="0.2">
      <c r="B1441" s="42"/>
    </row>
    <row r="1442" spans="2:2" x14ac:dyDescent="0.2">
      <c r="B1442" s="42"/>
    </row>
    <row r="1443" spans="2:2" x14ac:dyDescent="0.2">
      <c r="B1443" s="42"/>
    </row>
    <row r="1444" spans="2:2" x14ac:dyDescent="0.2">
      <c r="B1444" s="42"/>
    </row>
    <row r="1445" spans="2:2" x14ac:dyDescent="0.2">
      <c r="B1445" s="42"/>
    </row>
    <row r="1446" spans="2:2" x14ac:dyDescent="0.2">
      <c r="B1446" s="42"/>
    </row>
    <row r="1447" spans="2:2" x14ac:dyDescent="0.2">
      <c r="B1447" s="42"/>
    </row>
    <row r="1448" spans="2:2" x14ac:dyDescent="0.2">
      <c r="B1448" s="42"/>
    </row>
    <row r="1449" spans="2:2" x14ac:dyDescent="0.2">
      <c r="B1449" s="42"/>
    </row>
    <row r="1450" spans="2:2" x14ac:dyDescent="0.2">
      <c r="B1450" s="42"/>
    </row>
    <row r="1451" spans="2:2" x14ac:dyDescent="0.2">
      <c r="B1451" s="42"/>
    </row>
    <row r="1452" spans="2:2" x14ac:dyDescent="0.2">
      <c r="B1452" s="42"/>
    </row>
    <row r="1453" spans="2:2" x14ac:dyDescent="0.2">
      <c r="B1453" s="42"/>
    </row>
    <row r="1454" spans="2:2" x14ac:dyDescent="0.2">
      <c r="B1454" s="42"/>
    </row>
    <row r="1455" spans="2:2" x14ac:dyDescent="0.2">
      <c r="B1455" s="42"/>
    </row>
    <row r="1456" spans="2:2" x14ac:dyDescent="0.2">
      <c r="B1456" s="42"/>
    </row>
    <row r="1457" spans="2:2" x14ac:dyDescent="0.2">
      <c r="B1457" s="42"/>
    </row>
    <row r="1458" spans="2:2" x14ac:dyDescent="0.2">
      <c r="B1458" s="42"/>
    </row>
    <row r="1459" spans="2:2" x14ac:dyDescent="0.2">
      <c r="B1459" s="42"/>
    </row>
    <row r="1460" spans="2:2" x14ac:dyDescent="0.2">
      <c r="B1460" s="42"/>
    </row>
    <row r="1461" spans="2:2" x14ac:dyDescent="0.2">
      <c r="B1461" s="42"/>
    </row>
    <row r="1462" spans="2:2" x14ac:dyDescent="0.2">
      <c r="B1462" s="42"/>
    </row>
    <row r="1463" spans="2:2" x14ac:dyDescent="0.2">
      <c r="B1463" s="42"/>
    </row>
    <row r="1464" spans="2:2" x14ac:dyDescent="0.2">
      <c r="B1464" s="42"/>
    </row>
    <row r="1465" spans="2:2" x14ac:dyDescent="0.2">
      <c r="B1465" s="42"/>
    </row>
    <row r="1466" spans="2:2" x14ac:dyDescent="0.2">
      <c r="B1466" s="42"/>
    </row>
    <row r="1467" spans="2:2" x14ac:dyDescent="0.2">
      <c r="B1467" s="42"/>
    </row>
    <row r="1468" spans="2:2" x14ac:dyDescent="0.2">
      <c r="B1468" s="42"/>
    </row>
    <row r="1469" spans="2:2" x14ac:dyDescent="0.2">
      <c r="B1469" s="42"/>
    </row>
    <row r="1470" spans="2:2" x14ac:dyDescent="0.2">
      <c r="B1470" s="42"/>
    </row>
    <row r="1471" spans="2:2" x14ac:dyDescent="0.2">
      <c r="B1471" s="42"/>
    </row>
    <row r="1472" spans="2:2" x14ac:dyDescent="0.2">
      <c r="B1472" s="42"/>
    </row>
    <row r="1473" spans="2:2" x14ac:dyDescent="0.2">
      <c r="B1473" s="42"/>
    </row>
    <row r="1474" spans="2:2" x14ac:dyDescent="0.2">
      <c r="B1474" s="42"/>
    </row>
    <row r="1475" spans="2:2" x14ac:dyDescent="0.2">
      <c r="B1475" s="42"/>
    </row>
    <row r="1476" spans="2:2" x14ac:dyDescent="0.2">
      <c r="B1476" s="42"/>
    </row>
    <row r="1477" spans="2:2" x14ac:dyDescent="0.2">
      <c r="B1477" s="42"/>
    </row>
    <row r="1478" spans="2:2" x14ac:dyDescent="0.2">
      <c r="B1478" s="42"/>
    </row>
    <row r="1479" spans="2:2" x14ac:dyDescent="0.2">
      <c r="B1479" s="42"/>
    </row>
    <row r="1480" spans="2:2" x14ac:dyDescent="0.2">
      <c r="B1480" s="42"/>
    </row>
    <row r="1481" spans="2:2" x14ac:dyDescent="0.2">
      <c r="B1481" s="42"/>
    </row>
    <row r="1482" spans="2:2" x14ac:dyDescent="0.2">
      <c r="B1482" s="42"/>
    </row>
    <row r="1483" spans="2:2" x14ac:dyDescent="0.2">
      <c r="B1483" s="42"/>
    </row>
    <row r="1484" spans="2:2" x14ac:dyDescent="0.2">
      <c r="B1484" s="42"/>
    </row>
    <row r="1485" spans="2:2" x14ac:dyDescent="0.2">
      <c r="B1485" s="42"/>
    </row>
    <row r="1486" spans="2:2" x14ac:dyDescent="0.2">
      <c r="B1486" s="42"/>
    </row>
    <row r="1487" spans="2:2" x14ac:dyDescent="0.2">
      <c r="B1487" s="42"/>
    </row>
    <row r="1488" spans="2:2" x14ac:dyDescent="0.2">
      <c r="B1488" s="42"/>
    </row>
    <row r="1489" spans="2:2" x14ac:dyDescent="0.2">
      <c r="B1489" s="42"/>
    </row>
    <row r="1490" spans="2:2" x14ac:dyDescent="0.2">
      <c r="B1490" s="42"/>
    </row>
    <row r="1491" spans="2:2" x14ac:dyDescent="0.2">
      <c r="B1491" s="42"/>
    </row>
    <row r="1492" spans="2:2" x14ac:dyDescent="0.2">
      <c r="B1492" s="42"/>
    </row>
    <row r="1493" spans="2:2" x14ac:dyDescent="0.2">
      <c r="B1493" s="42"/>
    </row>
    <row r="1494" spans="2:2" x14ac:dyDescent="0.2">
      <c r="B1494" s="42"/>
    </row>
    <row r="1495" spans="2:2" x14ac:dyDescent="0.2">
      <c r="B1495" s="42"/>
    </row>
    <row r="1496" spans="2:2" x14ac:dyDescent="0.2">
      <c r="B1496" s="42"/>
    </row>
    <row r="1497" spans="2:2" x14ac:dyDescent="0.2">
      <c r="B1497" s="42"/>
    </row>
    <row r="1498" spans="2:2" x14ac:dyDescent="0.2">
      <c r="B1498" s="42"/>
    </row>
    <row r="1499" spans="2:2" x14ac:dyDescent="0.2">
      <c r="B1499" s="42"/>
    </row>
    <row r="1500" spans="2:2" x14ac:dyDescent="0.2">
      <c r="B1500" s="42"/>
    </row>
    <row r="1501" spans="2:2" x14ac:dyDescent="0.2">
      <c r="B1501" s="42"/>
    </row>
    <row r="1502" spans="2:2" x14ac:dyDescent="0.2">
      <c r="B1502" s="42"/>
    </row>
    <row r="1503" spans="2:2" x14ac:dyDescent="0.2">
      <c r="B1503" s="42"/>
    </row>
    <row r="1504" spans="2:2" x14ac:dyDescent="0.2">
      <c r="B1504" s="42"/>
    </row>
    <row r="1505" spans="2:2" x14ac:dyDescent="0.2">
      <c r="B1505" s="42"/>
    </row>
    <row r="1506" spans="2:2" x14ac:dyDescent="0.2">
      <c r="B1506" s="42"/>
    </row>
    <row r="1507" spans="2:2" x14ac:dyDescent="0.2">
      <c r="B1507" s="42"/>
    </row>
    <row r="1508" spans="2:2" x14ac:dyDescent="0.2">
      <c r="B1508" s="42"/>
    </row>
    <row r="1509" spans="2:2" x14ac:dyDescent="0.2">
      <c r="B1509" s="42"/>
    </row>
    <row r="1510" spans="2:2" x14ac:dyDescent="0.2">
      <c r="B1510" s="42"/>
    </row>
    <row r="1511" spans="2:2" x14ac:dyDescent="0.2">
      <c r="B1511" s="42"/>
    </row>
    <row r="1512" spans="2:2" x14ac:dyDescent="0.2">
      <c r="B1512" s="42"/>
    </row>
    <row r="1513" spans="2:2" x14ac:dyDescent="0.2">
      <c r="B1513" s="42"/>
    </row>
    <row r="1514" spans="2:2" x14ac:dyDescent="0.2">
      <c r="B1514" s="42"/>
    </row>
    <row r="1515" spans="2:2" x14ac:dyDescent="0.2">
      <c r="B1515" s="42"/>
    </row>
    <row r="1516" spans="2:2" x14ac:dyDescent="0.2">
      <c r="B1516" s="42"/>
    </row>
    <row r="1517" spans="2:2" x14ac:dyDescent="0.2">
      <c r="B1517" s="42"/>
    </row>
    <row r="1518" spans="2:2" x14ac:dyDescent="0.2">
      <c r="B1518" s="42"/>
    </row>
    <row r="1519" spans="2:2" x14ac:dyDescent="0.2">
      <c r="B1519" s="42"/>
    </row>
    <row r="1520" spans="2:2" x14ac:dyDescent="0.2">
      <c r="B1520" s="42"/>
    </row>
    <row r="1521" spans="2:2" x14ac:dyDescent="0.2">
      <c r="B1521" s="42"/>
    </row>
    <row r="1522" spans="2:2" x14ac:dyDescent="0.2">
      <c r="B1522" s="42"/>
    </row>
    <row r="1523" spans="2:2" x14ac:dyDescent="0.2">
      <c r="B1523" s="42"/>
    </row>
    <row r="1524" spans="2:2" x14ac:dyDescent="0.2">
      <c r="B1524" s="42"/>
    </row>
    <row r="1525" spans="2:2" x14ac:dyDescent="0.2">
      <c r="B1525" s="42"/>
    </row>
    <row r="1526" spans="2:2" x14ac:dyDescent="0.2">
      <c r="B1526" s="42"/>
    </row>
    <row r="1527" spans="2:2" x14ac:dyDescent="0.2">
      <c r="B1527" s="42"/>
    </row>
    <row r="1528" spans="2:2" x14ac:dyDescent="0.2">
      <c r="B1528" s="42"/>
    </row>
    <row r="1529" spans="2:2" x14ac:dyDescent="0.2">
      <c r="B1529" s="42"/>
    </row>
    <row r="1530" spans="2:2" x14ac:dyDescent="0.2">
      <c r="B1530" s="42"/>
    </row>
    <row r="1531" spans="2:2" x14ac:dyDescent="0.2">
      <c r="B1531" s="42"/>
    </row>
    <row r="1532" spans="2:2" x14ac:dyDescent="0.2">
      <c r="B1532" s="42"/>
    </row>
    <row r="1533" spans="2:2" x14ac:dyDescent="0.2">
      <c r="B1533" s="42"/>
    </row>
    <row r="1534" spans="2:2" x14ac:dyDescent="0.2">
      <c r="B1534" s="42"/>
    </row>
    <row r="1535" spans="2:2" x14ac:dyDescent="0.2">
      <c r="B1535" s="42"/>
    </row>
    <row r="1536" spans="2:2" x14ac:dyDescent="0.2">
      <c r="B1536" s="42"/>
    </row>
    <row r="1537" spans="2:2" x14ac:dyDescent="0.2">
      <c r="B1537" s="42"/>
    </row>
    <row r="1538" spans="2:2" x14ac:dyDescent="0.2">
      <c r="B1538" s="42"/>
    </row>
    <row r="1539" spans="2:2" x14ac:dyDescent="0.2">
      <c r="B1539" s="42"/>
    </row>
    <row r="1540" spans="2:2" x14ac:dyDescent="0.2">
      <c r="B1540" s="42"/>
    </row>
    <row r="1541" spans="2:2" x14ac:dyDescent="0.2">
      <c r="B1541" s="42"/>
    </row>
    <row r="1542" spans="2:2" x14ac:dyDescent="0.2">
      <c r="B1542" s="42"/>
    </row>
    <row r="1543" spans="2:2" x14ac:dyDescent="0.2">
      <c r="B1543" s="42"/>
    </row>
    <row r="1544" spans="2:2" x14ac:dyDescent="0.2">
      <c r="B1544" s="42"/>
    </row>
    <row r="1545" spans="2:2" x14ac:dyDescent="0.2">
      <c r="B1545" s="42"/>
    </row>
    <row r="1546" spans="2:2" x14ac:dyDescent="0.2">
      <c r="B1546" s="42"/>
    </row>
    <row r="1547" spans="2:2" x14ac:dyDescent="0.2">
      <c r="B1547" s="42"/>
    </row>
    <row r="1548" spans="2:2" x14ac:dyDescent="0.2">
      <c r="B1548" s="42"/>
    </row>
    <row r="1549" spans="2:2" x14ac:dyDescent="0.2">
      <c r="B1549" s="42"/>
    </row>
    <row r="1550" spans="2:2" x14ac:dyDescent="0.2">
      <c r="B1550" s="42"/>
    </row>
    <row r="1551" spans="2:2" x14ac:dyDescent="0.2">
      <c r="B1551" s="42"/>
    </row>
    <row r="1552" spans="2:2" x14ac:dyDescent="0.2">
      <c r="B1552" s="42"/>
    </row>
    <row r="1553" spans="2:2" x14ac:dyDescent="0.2">
      <c r="B1553" s="42"/>
    </row>
    <row r="1554" spans="2:2" x14ac:dyDescent="0.2">
      <c r="B1554" s="42"/>
    </row>
    <row r="1555" spans="2:2" x14ac:dyDescent="0.2">
      <c r="B1555" s="42"/>
    </row>
    <row r="1556" spans="2:2" x14ac:dyDescent="0.2">
      <c r="B1556" s="42"/>
    </row>
    <row r="1557" spans="2:2" x14ac:dyDescent="0.2">
      <c r="B1557" s="42"/>
    </row>
    <row r="1558" spans="2:2" x14ac:dyDescent="0.2">
      <c r="B1558" s="42"/>
    </row>
    <row r="1559" spans="2:2" x14ac:dyDescent="0.2">
      <c r="B1559" s="42"/>
    </row>
    <row r="1560" spans="2:2" x14ac:dyDescent="0.2">
      <c r="B1560" s="42"/>
    </row>
    <row r="1561" spans="2:2" x14ac:dyDescent="0.2">
      <c r="B1561" s="42"/>
    </row>
    <row r="1562" spans="2:2" x14ac:dyDescent="0.2">
      <c r="B1562" s="42"/>
    </row>
    <row r="1563" spans="2:2" x14ac:dyDescent="0.2">
      <c r="B1563" s="42"/>
    </row>
    <row r="1564" spans="2:2" x14ac:dyDescent="0.2">
      <c r="B1564" s="42"/>
    </row>
    <row r="1565" spans="2:2" x14ac:dyDescent="0.2">
      <c r="B1565" s="42"/>
    </row>
    <row r="1566" spans="2:2" x14ac:dyDescent="0.2">
      <c r="B1566" s="42"/>
    </row>
    <row r="1567" spans="2:2" x14ac:dyDescent="0.2">
      <c r="B1567" s="42"/>
    </row>
    <row r="1568" spans="2:2" x14ac:dyDescent="0.2">
      <c r="B1568" s="42"/>
    </row>
    <row r="1569" spans="2:2" x14ac:dyDescent="0.2">
      <c r="B1569" s="42"/>
    </row>
    <row r="1570" spans="2:2" x14ac:dyDescent="0.2">
      <c r="B1570" s="42"/>
    </row>
    <row r="1571" spans="2:2" x14ac:dyDescent="0.2">
      <c r="B1571" s="42"/>
    </row>
    <row r="1572" spans="2:2" x14ac:dyDescent="0.2">
      <c r="B1572" s="42"/>
    </row>
    <row r="1573" spans="2:2" x14ac:dyDescent="0.2">
      <c r="B1573" s="42"/>
    </row>
    <row r="1574" spans="2:2" x14ac:dyDescent="0.2">
      <c r="B1574" s="42"/>
    </row>
    <row r="1575" spans="2:2" x14ac:dyDescent="0.2">
      <c r="B1575" s="42"/>
    </row>
    <row r="1576" spans="2:2" x14ac:dyDescent="0.2">
      <c r="B1576" s="42"/>
    </row>
    <row r="1577" spans="2:2" x14ac:dyDescent="0.2">
      <c r="B1577" s="42"/>
    </row>
    <row r="1578" spans="2:2" x14ac:dyDescent="0.2">
      <c r="B1578" s="42"/>
    </row>
    <row r="1579" spans="2:2" x14ac:dyDescent="0.2">
      <c r="B1579" s="42"/>
    </row>
    <row r="1580" spans="2:2" x14ac:dyDescent="0.2">
      <c r="B1580" s="42"/>
    </row>
    <row r="1581" spans="2:2" x14ac:dyDescent="0.2">
      <c r="B1581" s="42"/>
    </row>
    <row r="1582" spans="2:2" x14ac:dyDescent="0.2">
      <c r="B1582" s="42"/>
    </row>
    <row r="1583" spans="2:2" x14ac:dyDescent="0.2">
      <c r="B1583" s="42"/>
    </row>
    <row r="1584" spans="2:2" x14ac:dyDescent="0.2">
      <c r="B1584" s="42"/>
    </row>
    <row r="1585" spans="2:2" x14ac:dyDescent="0.2">
      <c r="B1585" s="42"/>
    </row>
    <row r="1586" spans="2:2" x14ac:dyDescent="0.2">
      <c r="B1586" s="42"/>
    </row>
    <row r="1587" spans="2:2" x14ac:dyDescent="0.2">
      <c r="B1587" s="42"/>
    </row>
    <row r="1588" spans="2:2" x14ac:dyDescent="0.2">
      <c r="B1588" s="42"/>
    </row>
    <row r="1589" spans="2:2" x14ac:dyDescent="0.2">
      <c r="B1589" s="42"/>
    </row>
    <row r="1590" spans="2:2" x14ac:dyDescent="0.2">
      <c r="B1590" s="42"/>
    </row>
    <row r="1591" spans="2:2" x14ac:dyDescent="0.2">
      <c r="B1591" s="42"/>
    </row>
    <row r="1592" spans="2:2" x14ac:dyDescent="0.2">
      <c r="B1592" s="42"/>
    </row>
    <row r="1593" spans="2:2" x14ac:dyDescent="0.2">
      <c r="B1593" s="42"/>
    </row>
    <row r="1594" spans="2:2" x14ac:dyDescent="0.2">
      <c r="B1594" s="42"/>
    </row>
    <row r="1595" spans="2:2" x14ac:dyDescent="0.2">
      <c r="B1595" s="42"/>
    </row>
    <row r="1596" spans="2:2" x14ac:dyDescent="0.2">
      <c r="B1596" s="42"/>
    </row>
    <row r="1597" spans="2:2" x14ac:dyDescent="0.2">
      <c r="B1597" s="42"/>
    </row>
    <row r="1598" spans="2:2" x14ac:dyDescent="0.2">
      <c r="B1598" s="42"/>
    </row>
    <row r="1599" spans="2:2" x14ac:dyDescent="0.2">
      <c r="B1599" s="42"/>
    </row>
    <row r="1600" spans="2:2" x14ac:dyDescent="0.2">
      <c r="B1600" s="42"/>
    </row>
    <row r="1601" spans="2:2" x14ac:dyDescent="0.2">
      <c r="B1601" s="42"/>
    </row>
    <row r="1602" spans="2:2" x14ac:dyDescent="0.2">
      <c r="B1602" s="42"/>
    </row>
    <row r="1603" spans="2:2" x14ac:dyDescent="0.2">
      <c r="B1603" s="42"/>
    </row>
    <row r="1604" spans="2:2" x14ac:dyDescent="0.2">
      <c r="B1604" s="42"/>
    </row>
    <row r="1605" spans="2:2" x14ac:dyDescent="0.2">
      <c r="B1605" s="42"/>
    </row>
    <row r="1606" spans="2:2" x14ac:dyDescent="0.2">
      <c r="B1606" s="42"/>
    </row>
    <row r="1607" spans="2:2" x14ac:dyDescent="0.2">
      <c r="B1607" s="42"/>
    </row>
    <row r="1608" spans="2:2" x14ac:dyDescent="0.2">
      <c r="B1608" s="42"/>
    </row>
    <row r="1609" spans="2:2" x14ac:dyDescent="0.2">
      <c r="B1609" s="42"/>
    </row>
    <row r="1610" spans="2:2" x14ac:dyDescent="0.2">
      <c r="B1610" s="42"/>
    </row>
    <row r="1611" spans="2:2" x14ac:dyDescent="0.2">
      <c r="B1611" s="42"/>
    </row>
    <row r="1612" spans="2:2" x14ac:dyDescent="0.2">
      <c r="B1612" s="42"/>
    </row>
    <row r="1613" spans="2:2" x14ac:dyDescent="0.2">
      <c r="B1613" s="42"/>
    </row>
    <row r="1614" spans="2:2" x14ac:dyDescent="0.2">
      <c r="B1614" s="42"/>
    </row>
    <row r="1615" spans="2:2" x14ac:dyDescent="0.2">
      <c r="B1615" s="42"/>
    </row>
    <row r="1616" spans="2:2" x14ac:dyDescent="0.2">
      <c r="B1616" s="42"/>
    </row>
    <row r="1617" spans="2:2" x14ac:dyDescent="0.2">
      <c r="B1617" s="42"/>
    </row>
    <row r="1618" spans="2:2" x14ac:dyDescent="0.2">
      <c r="B1618" s="42"/>
    </row>
    <row r="1619" spans="2:2" x14ac:dyDescent="0.2">
      <c r="B1619" s="42"/>
    </row>
    <row r="1620" spans="2:2" x14ac:dyDescent="0.2">
      <c r="B1620" s="42"/>
    </row>
    <row r="1621" spans="2:2" x14ac:dyDescent="0.2">
      <c r="B1621" s="42"/>
    </row>
    <row r="1622" spans="2:2" x14ac:dyDescent="0.2">
      <c r="B1622" s="42"/>
    </row>
    <row r="1623" spans="2:2" x14ac:dyDescent="0.2">
      <c r="B1623" s="42"/>
    </row>
    <row r="1624" spans="2:2" x14ac:dyDescent="0.2">
      <c r="B1624" s="42"/>
    </row>
    <row r="1625" spans="2:2" x14ac:dyDescent="0.2">
      <c r="B1625" s="42"/>
    </row>
    <row r="1626" spans="2:2" x14ac:dyDescent="0.2">
      <c r="B1626" s="42"/>
    </row>
    <row r="1627" spans="2:2" x14ac:dyDescent="0.2">
      <c r="B1627" s="42"/>
    </row>
    <row r="1628" spans="2:2" x14ac:dyDescent="0.2">
      <c r="B1628" s="42"/>
    </row>
    <row r="1629" spans="2:2" x14ac:dyDescent="0.2">
      <c r="B1629" s="42"/>
    </row>
    <row r="1630" spans="2:2" x14ac:dyDescent="0.2">
      <c r="B1630" s="42"/>
    </row>
    <row r="1631" spans="2:2" x14ac:dyDescent="0.2">
      <c r="B1631" s="42"/>
    </row>
    <row r="1632" spans="2:2" x14ac:dyDescent="0.2">
      <c r="B1632" s="42"/>
    </row>
    <row r="1633" spans="2:2" x14ac:dyDescent="0.2">
      <c r="B1633" s="42"/>
    </row>
    <row r="1634" spans="2:2" x14ac:dyDescent="0.2">
      <c r="B1634" s="42"/>
    </row>
    <row r="1635" spans="2:2" x14ac:dyDescent="0.2">
      <c r="B1635" s="42"/>
    </row>
    <row r="1636" spans="2:2" x14ac:dyDescent="0.2">
      <c r="B1636" s="42"/>
    </row>
    <row r="1637" spans="2:2" x14ac:dyDescent="0.2">
      <c r="B1637" s="42"/>
    </row>
    <row r="1638" spans="2:2" x14ac:dyDescent="0.2">
      <c r="B1638" s="42"/>
    </row>
    <row r="1639" spans="2:2" x14ac:dyDescent="0.2">
      <c r="B1639" s="42"/>
    </row>
    <row r="1640" spans="2:2" x14ac:dyDescent="0.2">
      <c r="B1640" s="42"/>
    </row>
    <row r="1641" spans="2:2" x14ac:dyDescent="0.2">
      <c r="B1641" s="42"/>
    </row>
    <row r="1642" spans="2:2" x14ac:dyDescent="0.2">
      <c r="B1642" s="42"/>
    </row>
    <row r="1643" spans="2:2" x14ac:dyDescent="0.2">
      <c r="B1643" s="42"/>
    </row>
    <row r="1644" spans="2:2" x14ac:dyDescent="0.2">
      <c r="B1644" s="42"/>
    </row>
    <row r="1645" spans="2:2" x14ac:dyDescent="0.2">
      <c r="B1645" s="42"/>
    </row>
    <row r="1646" spans="2:2" x14ac:dyDescent="0.2">
      <c r="B1646" s="42"/>
    </row>
    <row r="1647" spans="2:2" x14ac:dyDescent="0.2">
      <c r="B1647" s="42"/>
    </row>
    <row r="1648" spans="2:2" x14ac:dyDescent="0.2">
      <c r="B1648" s="42"/>
    </row>
    <row r="1649" spans="2:2" x14ac:dyDescent="0.2">
      <c r="B1649" s="42"/>
    </row>
    <row r="1650" spans="2:2" x14ac:dyDescent="0.2">
      <c r="B1650" s="42"/>
    </row>
    <row r="1651" spans="2:2" x14ac:dyDescent="0.2">
      <c r="B1651" s="42"/>
    </row>
    <row r="1652" spans="2:2" x14ac:dyDescent="0.2">
      <c r="B1652" s="42"/>
    </row>
    <row r="1653" spans="2:2" x14ac:dyDescent="0.2">
      <c r="B1653" s="42"/>
    </row>
    <row r="1654" spans="2:2" x14ac:dyDescent="0.2">
      <c r="B1654" s="42"/>
    </row>
    <row r="1655" spans="2:2" x14ac:dyDescent="0.2">
      <c r="B1655" s="42"/>
    </row>
    <row r="1656" spans="2:2" x14ac:dyDescent="0.2">
      <c r="B1656" s="42"/>
    </row>
    <row r="1657" spans="2:2" x14ac:dyDescent="0.2">
      <c r="B1657" s="42"/>
    </row>
    <row r="1658" spans="2:2" x14ac:dyDescent="0.2">
      <c r="B1658" s="42"/>
    </row>
    <row r="1659" spans="2:2" x14ac:dyDescent="0.2">
      <c r="B1659" s="42"/>
    </row>
    <row r="1660" spans="2:2" x14ac:dyDescent="0.2">
      <c r="B1660" s="42"/>
    </row>
    <row r="1661" spans="2:2" x14ac:dyDescent="0.2">
      <c r="B1661" s="42"/>
    </row>
    <row r="1662" spans="2:2" x14ac:dyDescent="0.2">
      <c r="B1662" s="42"/>
    </row>
    <row r="1663" spans="2:2" x14ac:dyDescent="0.2">
      <c r="B1663" s="42"/>
    </row>
    <row r="1664" spans="2:2" x14ac:dyDescent="0.2">
      <c r="B1664" s="42"/>
    </row>
    <row r="1665" spans="2:2" x14ac:dyDescent="0.2">
      <c r="B1665" s="42"/>
    </row>
    <row r="1666" spans="2:2" x14ac:dyDescent="0.2">
      <c r="B1666" s="42"/>
    </row>
    <row r="1667" spans="2:2" x14ac:dyDescent="0.2">
      <c r="B1667" s="42"/>
    </row>
    <row r="1668" spans="2:2" x14ac:dyDescent="0.2">
      <c r="B1668" s="42"/>
    </row>
    <row r="1669" spans="2:2" x14ac:dyDescent="0.2">
      <c r="B1669" s="42"/>
    </row>
    <row r="1670" spans="2:2" x14ac:dyDescent="0.2">
      <c r="B1670" s="42"/>
    </row>
    <row r="1671" spans="2:2" x14ac:dyDescent="0.2">
      <c r="B1671" s="42"/>
    </row>
    <row r="1672" spans="2:2" x14ac:dyDescent="0.2">
      <c r="B1672" s="42"/>
    </row>
    <row r="1673" spans="2:2" x14ac:dyDescent="0.2">
      <c r="B1673" s="42"/>
    </row>
    <row r="1674" spans="2:2" x14ac:dyDescent="0.2">
      <c r="B1674" s="42"/>
    </row>
    <row r="1675" spans="2:2" x14ac:dyDescent="0.2">
      <c r="B1675" s="42"/>
    </row>
    <row r="1676" spans="2:2" x14ac:dyDescent="0.2">
      <c r="B1676" s="42"/>
    </row>
    <row r="1677" spans="2:2" x14ac:dyDescent="0.2">
      <c r="B1677" s="42"/>
    </row>
    <row r="1678" spans="2:2" x14ac:dyDescent="0.2">
      <c r="B1678" s="42"/>
    </row>
    <row r="1679" spans="2:2" x14ac:dyDescent="0.2">
      <c r="B1679" s="42"/>
    </row>
    <row r="1680" spans="2:2" x14ac:dyDescent="0.2">
      <c r="B1680" s="42"/>
    </row>
    <row r="1681" spans="2:2" x14ac:dyDescent="0.2">
      <c r="B1681" s="42"/>
    </row>
    <row r="1682" spans="2:2" x14ac:dyDescent="0.2">
      <c r="B1682" s="42"/>
    </row>
    <row r="1683" spans="2:2" x14ac:dyDescent="0.2">
      <c r="B1683" s="42"/>
    </row>
    <row r="1684" spans="2:2" x14ac:dyDescent="0.2">
      <c r="B1684" s="42"/>
    </row>
    <row r="1685" spans="2:2" x14ac:dyDescent="0.2">
      <c r="B1685" s="42"/>
    </row>
    <row r="1686" spans="2:2" x14ac:dyDescent="0.2">
      <c r="B1686" s="42"/>
    </row>
    <row r="1687" spans="2:2" x14ac:dyDescent="0.2">
      <c r="B1687" s="42"/>
    </row>
    <row r="1688" spans="2:2" x14ac:dyDescent="0.2">
      <c r="B1688" s="42"/>
    </row>
    <row r="1689" spans="2:2" x14ac:dyDescent="0.2">
      <c r="B1689" s="42"/>
    </row>
    <row r="1690" spans="2:2" x14ac:dyDescent="0.2">
      <c r="B1690" s="42"/>
    </row>
    <row r="1691" spans="2:2" x14ac:dyDescent="0.2">
      <c r="B1691" s="42"/>
    </row>
    <row r="1692" spans="2:2" x14ac:dyDescent="0.2">
      <c r="B1692" s="42"/>
    </row>
    <row r="1693" spans="2:2" x14ac:dyDescent="0.2">
      <c r="B1693" s="42"/>
    </row>
    <row r="1694" spans="2:2" x14ac:dyDescent="0.2">
      <c r="B1694" s="42"/>
    </row>
    <row r="1695" spans="2:2" x14ac:dyDescent="0.2">
      <c r="B1695" s="42"/>
    </row>
    <row r="1696" spans="2:2" x14ac:dyDescent="0.2">
      <c r="B1696" s="42"/>
    </row>
    <row r="1697" spans="2:2" x14ac:dyDescent="0.2">
      <c r="B1697" s="42"/>
    </row>
    <row r="1698" spans="2:2" x14ac:dyDescent="0.2">
      <c r="B1698" s="42"/>
    </row>
    <row r="1699" spans="2:2" x14ac:dyDescent="0.2">
      <c r="B1699" s="42"/>
    </row>
    <row r="1700" spans="2:2" x14ac:dyDescent="0.2">
      <c r="B1700" s="42"/>
    </row>
    <row r="1701" spans="2:2" x14ac:dyDescent="0.2">
      <c r="B1701" s="42"/>
    </row>
    <row r="1702" spans="2:2" x14ac:dyDescent="0.2">
      <c r="B1702" s="42"/>
    </row>
    <row r="1703" spans="2:2" x14ac:dyDescent="0.2">
      <c r="B1703" s="42"/>
    </row>
    <row r="1704" spans="2:2" x14ac:dyDescent="0.2">
      <c r="B1704" s="42"/>
    </row>
    <row r="1705" spans="2:2" x14ac:dyDescent="0.2">
      <c r="B1705" s="42"/>
    </row>
    <row r="1706" spans="2:2" x14ac:dyDescent="0.2">
      <c r="B1706" s="42"/>
    </row>
    <row r="1707" spans="2:2" x14ac:dyDescent="0.2">
      <c r="B1707" s="42"/>
    </row>
    <row r="1708" spans="2:2" x14ac:dyDescent="0.2">
      <c r="B1708" s="42"/>
    </row>
    <row r="1709" spans="2:2" x14ac:dyDescent="0.2">
      <c r="B1709" s="42"/>
    </row>
    <row r="1710" spans="2:2" x14ac:dyDescent="0.2">
      <c r="B1710" s="42"/>
    </row>
    <row r="1711" spans="2:2" x14ac:dyDescent="0.2">
      <c r="B1711" s="42"/>
    </row>
    <row r="1712" spans="2:2" x14ac:dyDescent="0.2">
      <c r="B1712" s="42"/>
    </row>
    <row r="1713" spans="2:2" x14ac:dyDescent="0.2">
      <c r="B1713" s="42"/>
    </row>
    <row r="1714" spans="2:2" x14ac:dyDescent="0.2">
      <c r="B1714" s="42"/>
    </row>
    <row r="1715" spans="2:2" x14ac:dyDescent="0.2">
      <c r="B1715" s="42"/>
    </row>
    <row r="1716" spans="2:2" x14ac:dyDescent="0.2">
      <c r="B1716" s="42"/>
    </row>
    <row r="1717" spans="2:2" x14ac:dyDescent="0.2">
      <c r="B1717" s="42"/>
    </row>
    <row r="1718" spans="2:2" x14ac:dyDescent="0.2">
      <c r="B1718" s="42"/>
    </row>
    <row r="1719" spans="2:2" x14ac:dyDescent="0.2">
      <c r="B1719" s="42"/>
    </row>
    <row r="1720" spans="2:2" x14ac:dyDescent="0.2">
      <c r="B1720" s="42"/>
    </row>
    <row r="1721" spans="2:2" x14ac:dyDescent="0.2">
      <c r="B1721" s="42"/>
    </row>
    <row r="1722" spans="2:2" x14ac:dyDescent="0.2">
      <c r="B1722" s="42"/>
    </row>
    <row r="1723" spans="2:2" x14ac:dyDescent="0.2">
      <c r="B1723" s="42"/>
    </row>
    <row r="1724" spans="2:2" x14ac:dyDescent="0.2">
      <c r="B1724" s="42"/>
    </row>
    <row r="1725" spans="2:2" x14ac:dyDescent="0.2">
      <c r="B1725" s="42"/>
    </row>
    <row r="1726" spans="2:2" x14ac:dyDescent="0.2">
      <c r="B1726" s="42"/>
    </row>
    <row r="1727" spans="2:2" x14ac:dyDescent="0.2">
      <c r="B1727" s="42"/>
    </row>
    <row r="1728" spans="2:2" x14ac:dyDescent="0.2">
      <c r="B1728" s="42"/>
    </row>
    <row r="1729" spans="2:2" x14ac:dyDescent="0.2">
      <c r="B1729" s="42"/>
    </row>
    <row r="1730" spans="2:2" x14ac:dyDescent="0.2">
      <c r="B1730" s="42"/>
    </row>
    <row r="1731" spans="2:2" x14ac:dyDescent="0.2">
      <c r="B1731" s="42"/>
    </row>
    <row r="1732" spans="2:2" x14ac:dyDescent="0.2">
      <c r="B1732" s="42"/>
    </row>
    <row r="1733" spans="2:2" x14ac:dyDescent="0.2">
      <c r="B1733" s="42"/>
    </row>
    <row r="1734" spans="2:2" x14ac:dyDescent="0.2">
      <c r="B1734" s="42"/>
    </row>
    <row r="1735" spans="2:2" x14ac:dyDescent="0.2">
      <c r="B1735" s="42"/>
    </row>
    <row r="1736" spans="2:2" x14ac:dyDescent="0.2">
      <c r="B1736" s="42"/>
    </row>
    <row r="1737" spans="2:2" x14ac:dyDescent="0.2">
      <c r="B1737" s="42"/>
    </row>
    <row r="1738" spans="2:2" x14ac:dyDescent="0.2">
      <c r="B1738" s="42"/>
    </row>
    <row r="1739" spans="2:2" x14ac:dyDescent="0.2">
      <c r="B1739" s="42"/>
    </row>
    <row r="1740" spans="2:2" x14ac:dyDescent="0.2">
      <c r="B1740" s="42"/>
    </row>
    <row r="1741" spans="2:2" x14ac:dyDescent="0.2">
      <c r="B1741" s="42"/>
    </row>
    <row r="1742" spans="2:2" x14ac:dyDescent="0.2">
      <c r="B1742" s="42"/>
    </row>
    <row r="1743" spans="2:2" x14ac:dyDescent="0.2">
      <c r="B1743" s="42"/>
    </row>
    <row r="1744" spans="2:2" x14ac:dyDescent="0.2">
      <c r="B1744" s="42"/>
    </row>
    <row r="1745" spans="2:2" x14ac:dyDescent="0.2">
      <c r="B1745" s="42"/>
    </row>
    <row r="1746" spans="2:2" x14ac:dyDescent="0.2">
      <c r="B1746" s="42"/>
    </row>
    <row r="1747" spans="2:2" x14ac:dyDescent="0.2">
      <c r="B1747" s="42"/>
    </row>
    <row r="1748" spans="2:2" x14ac:dyDescent="0.2">
      <c r="B1748" s="42"/>
    </row>
    <row r="1749" spans="2:2" x14ac:dyDescent="0.2">
      <c r="B1749" s="42"/>
    </row>
    <row r="1750" spans="2:2" x14ac:dyDescent="0.2">
      <c r="B1750" s="42"/>
    </row>
    <row r="1751" spans="2:2" x14ac:dyDescent="0.2">
      <c r="B1751" s="42"/>
    </row>
    <row r="1752" spans="2:2" x14ac:dyDescent="0.2">
      <c r="B1752" s="42"/>
    </row>
    <row r="1753" spans="2:2" x14ac:dyDescent="0.2">
      <c r="B1753" s="42"/>
    </row>
    <row r="1754" spans="2:2" x14ac:dyDescent="0.2">
      <c r="B1754" s="42"/>
    </row>
    <row r="1755" spans="2:2" x14ac:dyDescent="0.2">
      <c r="B1755" s="42"/>
    </row>
    <row r="1756" spans="2:2" x14ac:dyDescent="0.2">
      <c r="B1756" s="42"/>
    </row>
    <row r="1757" spans="2:2" x14ac:dyDescent="0.2">
      <c r="B1757" s="42"/>
    </row>
    <row r="1758" spans="2:2" x14ac:dyDescent="0.2">
      <c r="B1758" s="42"/>
    </row>
    <row r="1759" spans="2:2" x14ac:dyDescent="0.2">
      <c r="B1759" s="42"/>
    </row>
    <row r="1760" spans="2:2" x14ac:dyDescent="0.2">
      <c r="B1760" s="42"/>
    </row>
    <row r="1761" spans="2:2" x14ac:dyDescent="0.2">
      <c r="B1761" s="42"/>
    </row>
    <row r="1762" spans="2:2" x14ac:dyDescent="0.2">
      <c r="B1762" s="42"/>
    </row>
    <row r="1763" spans="2:2" x14ac:dyDescent="0.2">
      <c r="B1763" s="42"/>
    </row>
    <row r="1764" spans="2:2" x14ac:dyDescent="0.2">
      <c r="B1764" s="42"/>
    </row>
    <row r="1765" spans="2:2" x14ac:dyDescent="0.2">
      <c r="B1765" s="42"/>
    </row>
    <row r="1766" spans="2:2" x14ac:dyDescent="0.2">
      <c r="B1766" s="42"/>
    </row>
    <row r="1767" spans="2:2" x14ac:dyDescent="0.2">
      <c r="B1767" s="42"/>
    </row>
    <row r="1768" spans="2:2" x14ac:dyDescent="0.2">
      <c r="B1768" s="42"/>
    </row>
    <row r="1769" spans="2:2" x14ac:dyDescent="0.2">
      <c r="B1769" s="42"/>
    </row>
    <row r="1770" spans="2:2" x14ac:dyDescent="0.2">
      <c r="B1770" s="42"/>
    </row>
    <row r="1771" spans="2:2" x14ac:dyDescent="0.2">
      <c r="B1771" s="42"/>
    </row>
    <row r="1772" spans="2:2" x14ac:dyDescent="0.2">
      <c r="B1772" s="42"/>
    </row>
    <row r="1773" spans="2:2" x14ac:dyDescent="0.2">
      <c r="B1773" s="42"/>
    </row>
    <row r="1774" spans="2:2" x14ac:dyDescent="0.2">
      <c r="B1774" s="42"/>
    </row>
    <row r="1775" spans="2:2" x14ac:dyDescent="0.2">
      <c r="B1775" s="42"/>
    </row>
    <row r="1776" spans="2:2" x14ac:dyDescent="0.2">
      <c r="B1776" s="42"/>
    </row>
    <row r="1777" spans="2:2" x14ac:dyDescent="0.2">
      <c r="B1777" s="42"/>
    </row>
    <row r="1778" spans="2:2" x14ac:dyDescent="0.2">
      <c r="B1778" s="42"/>
    </row>
    <row r="1779" spans="2:2" x14ac:dyDescent="0.2">
      <c r="B1779" s="42"/>
    </row>
    <row r="1780" spans="2:2" x14ac:dyDescent="0.2">
      <c r="B1780" s="42"/>
    </row>
    <row r="1781" spans="2:2" x14ac:dyDescent="0.2">
      <c r="B1781" s="42"/>
    </row>
    <row r="1782" spans="2:2" x14ac:dyDescent="0.2">
      <c r="B1782" s="42"/>
    </row>
    <row r="1783" spans="2:2" x14ac:dyDescent="0.2">
      <c r="B1783" s="42"/>
    </row>
    <row r="1784" spans="2:2" x14ac:dyDescent="0.2">
      <c r="B1784" s="42"/>
    </row>
    <row r="1785" spans="2:2" x14ac:dyDescent="0.2">
      <c r="B1785" s="42"/>
    </row>
    <row r="1786" spans="2:2" x14ac:dyDescent="0.2">
      <c r="B1786" s="42"/>
    </row>
    <row r="1787" spans="2:2" x14ac:dyDescent="0.2">
      <c r="B1787" s="42"/>
    </row>
    <row r="1788" spans="2:2" x14ac:dyDescent="0.2">
      <c r="B1788" s="42"/>
    </row>
    <row r="1789" spans="2:2" x14ac:dyDescent="0.2">
      <c r="B1789" s="42"/>
    </row>
    <row r="1790" spans="2:2" x14ac:dyDescent="0.2">
      <c r="B1790" s="42"/>
    </row>
    <row r="1791" spans="2:2" x14ac:dyDescent="0.2">
      <c r="B1791" s="42"/>
    </row>
    <row r="1792" spans="2:2" x14ac:dyDescent="0.2">
      <c r="B1792" s="42"/>
    </row>
    <row r="1793" spans="2:2" x14ac:dyDescent="0.2">
      <c r="B1793" s="42"/>
    </row>
    <row r="1794" spans="2:2" x14ac:dyDescent="0.2">
      <c r="B1794" s="42"/>
    </row>
    <row r="1795" spans="2:2" x14ac:dyDescent="0.2">
      <c r="B1795" s="42"/>
    </row>
    <row r="1796" spans="2:2" x14ac:dyDescent="0.2">
      <c r="B1796" s="42"/>
    </row>
    <row r="1797" spans="2:2" x14ac:dyDescent="0.2">
      <c r="B1797" s="42"/>
    </row>
    <row r="1798" spans="2:2" x14ac:dyDescent="0.2">
      <c r="B1798" s="42"/>
    </row>
    <row r="1799" spans="2:2" x14ac:dyDescent="0.2">
      <c r="B1799" s="42"/>
    </row>
    <row r="1800" spans="2:2" x14ac:dyDescent="0.2">
      <c r="B1800" s="42"/>
    </row>
    <row r="1801" spans="2:2" x14ac:dyDescent="0.2">
      <c r="B1801" s="42"/>
    </row>
    <row r="1802" spans="2:2" x14ac:dyDescent="0.2">
      <c r="B1802" s="42"/>
    </row>
    <row r="1803" spans="2:2" x14ac:dyDescent="0.2">
      <c r="B1803" s="42"/>
    </row>
    <row r="1804" spans="2:2" x14ac:dyDescent="0.2">
      <c r="B1804" s="42"/>
    </row>
    <row r="1805" spans="2:2" x14ac:dyDescent="0.2">
      <c r="B1805" s="42"/>
    </row>
    <row r="1806" spans="2:2" x14ac:dyDescent="0.2">
      <c r="B1806" s="42"/>
    </row>
    <row r="1807" spans="2:2" x14ac:dyDescent="0.2">
      <c r="B1807" s="42"/>
    </row>
    <row r="1808" spans="2:2" x14ac:dyDescent="0.2">
      <c r="B1808" s="42"/>
    </row>
    <row r="1809" spans="2:2" x14ac:dyDescent="0.2">
      <c r="B1809" s="42"/>
    </row>
    <row r="1810" spans="2:2" x14ac:dyDescent="0.2">
      <c r="B1810" s="42"/>
    </row>
    <row r="1811" spans="2:2" x14ac:dyDescent="0.2">
      <c r="B1811" s="42"/>
    </row>
    <row r="1812" spans="2:2" x14ac:dyDescent="0.2">
      <c r="B1812" s="42"/>
    </row>
    <row r="1813" spans="2:2" x14ac:dyDescent="0.2">
      <c r="B1813" s="42"/>
    </row>
    <row r="1814" spans="2:2" x14ac:dyDescent="0.2">
      <c r="B1814" s="42"/>
    </row>
    <row r="1815" spans="2:2" x14ac:dyDescent="0.2">
      <c r="B1815" s="42"/>
    </row>
    <row r="1816" spans="2:2" x14ac:dyDescent="0.2">
      <c r="B1816" s="42"/>
    </row>
    <row r="1817" spans="2:2" x14ac:dyDescent="0.2">
      <c r="B1817" s="42"/>
    </row>
    <row r="1818" spans="2:2" x14ac:dyDescent="0.2">
      <c r="B1818" s="42"/>
    </row>
    <row r="1819" spans="2:2" x14ac:dyDescent="0.2">
      <c r="B1819" s="42"/>
    </row>
    <row r="1820" spans="2:2" x14ac:dyDescent="0.2">
      <c r="B1820" s="42"/>
    </row>
    <row r="1821" spans="2:2" x14ac:dyDescent="0.2">
      <c r="B1821" s="42"/>
    </row>
    <row r="1822" spans="2:2" x14ac:dyDescent="0.2">
      <c r="B1822" s="42"/>
    </row>
    <row r="1823" spans="2:2" x14ac:dyDescent="0.2">
      <c r="B1823" s="42"/>
    </row>
    <row r="1824" spans="2:2" x14ac:dyDescent="0.2">
      <c r="B1824" s="42"/>
    </row>
    <row r="1825" spans="2:2" x14ac:dyDescent="0.2">
      <c r="B1825" s="42"/>
    </row>
    <row r="1826" spans="2:2" x14ac:dyDescent="0.2">
      <c r="B1826" s="42"/>
    </row>
    <row r="1827" spans="2:2" x14ac:dyDescent="0.2">
      <c r="B1827" s="42"/>
    </row>
    <row r="1828" spans="2:2" x14ac:dyDescent="0.2">
      <c r="B1828" s="42"/>
    </row>
    <row r="1829" spans="2:2" x14ac:dyDescent="0.2">
      <c r="B1829" s="42"/>
    </row>
    <row r="1830" spans="2:2" x14ac:dyDescent="0.2">
      <c r="B1830" s="42"/>
    </row>
    <row r="1831" spans="2:2" x14ac:dyDescent="0.2">
      <c r="B1831" s="42"/>
    </row>
    <row r="1832" spans="2:2" x14ac:dyDescent="0.2">
      <c r="B1832" s="42"/>
    </row>
    <row r="1833" spans="2:2" x14ac:dyDescent="0.2">
      <c r="B1833" s="42"/>
    </row>
    <row r="1834" spans="2:2" x14ac:dyDescent="0.2">
      <c r="B1834" s="42"/>
    </row>
    <row r="1835" spans="2:2" x14ac:dyDescent="0.2">
      <c r="B1835" s="42"/>
    </row>
    <row r="1836" spans="2:2" x14ac:dyDescent="0.2">
      <c r="B1836" s="42"/>
    </row>
    <row r="1837" spans="2:2" x14ac:dyDescent="0.2">
      <c r="B1837" s="42"/>
    </row>
    <row r="1838" spans="2:2" x14ac:dyDescent="0.2">
      <c r="B1838" s="42"/>
    </row>
    <row r="1839" spans="2:2" x14ac:dyDescent="0.2">
      <c r="B1839" s="42"/>
    </row>
    <row r="1840" spans="2:2" x14ac:dyDescent="0.2">
      <c r="B1840" s="42"/>
    </row>
    <row r="1841" spans="2:2" x14ac:dyDescent="0.2">
      <c r="B1841" s="42"/>
    </row>
    <row r="1842" spans="2:2" x14ac:dyDescent="0.2">
      <c r="B1842" s="42"/>
    </row>
    <row r="1843" spans="2:2" x14ac:dyDescent="0.2">
      <c r="B1843" s="42"/>
    </row>
    <row r="1844" spans="2:2" x14ac:dyDescent="0.2">
      <c r="B1844" s="42"/>
    </row>
    <row r="1845" spans="2:2" x14ac:dyDescent="0.2">
      <c r="B1845" s="42"/>
    </row>
    <row r="1846" spans="2:2" x14ac:dyDescent="0.2">
      <c r="B1846" s="42"/>
    </row>
    <row r="1847" spans="2:2" x14ac:dyDescent="0.2">
      <c r="B1847" s="42"/>
    </row>
    <row r="1848" spans="2:2" x14ac:dyDescent="0.2">
      <c r="B1848" s="42"/>
    </row>
    <row r="1849" spans="2:2" x14ac:dyDescent="0.2">
      <c r="B1849" s="42"/>
    </row>
    <row r="1850" spans="2:2" x14ac:dyDescent="0.2">
      <c r="B1850" s="42"/>
    </row>
    <row r="1851" spans="2:2" x14ac:dyDescent="0.2">
      <c r="B1851" s="42"/>
    </row>
    <row r="1852" spans="2:2" x14ac:dyDescent="0.2">
      <c r="B1852" s="42"/>
    </row>
    <row r="1853" spans="2:2" x14ac:dyDescent="0.2">
      <c r="B1853" s="42"/>
    </row>
    <row r="1854" spans="2:2" x14ac:dyDescent="0.2">
      <c r="B1854" s="42"/>
    </row>
    <row r="1855" spans="2:2" x14ac:dyDescent="0.2">
      <c r="B1855" s="42"/>
    </row>
    <row r="1856" spans="2:2" x14ac:dyDescent="0.2">
      <c r="B1856" s="42"/>
    </row>
    <row r="1857" spans="2:2" x14ac:dyDescent="0.2">
      <c r="B1857" s="42"/>
    </row>
    <row r="1858" spans="2:2" x14ac:dyDescent="0.2">
      <c r="B1858" s="42"/>
    </row>
    <row r="1859" spans="2:2" x14ac:dyDescent="0.2">
      <c r="B1859" s="42"/>
    </row>
    <row r="1860" spans="2:2" x14ac:dyDescent="0.2">
      <c r="B1860" s="42"/>
    </row>
    <row r="1861" spans="2:2" x14ac:dyDescent="0.2">
      <c r="B1861" s="42"/>
    </row>
    <row r="1862" spans="2:2" x14ac:dyDescent="0.2">
      <c r="B1862" s="42"/>
    </row>
    <row r="1863" spans="2:2" x14ac:dyDescent="0.2">
      <c r="B1863" s="42"/>
    </row>
    <row r="1864" spans="2:2" x14ac:dyDescent="0.2">
      <c r="B1864" s="42"/>
    </row>
    <row r="1865" spans="2:2" x14ac:dyDescent="0.2">
      <c r="B1865" s="42"/>
    </row>
    <row r="1866" spans="2:2" x14ac:dyDescent="0.2">
      <c r="B1866" s="42"/>
    </row>
    <row r="1867" spans="2:2" x14ac:dyDescent="0.2">
      <c r="B1867" s="42"/>
    </row>
    <row r="1868" spans="2:2" x14ac:dyDescent="0.2">
      <c r="B1868" s="42"/>
    </row>
    <row r="1869" spans="2:2" x14ac:dyDescent="0.2">
      <c r="B1869" s="42"/>
    </row>
    <row r="1870" spans="2:2" x14ac:dyDescent="0.2">
      <c r="B1870" s="42"/>
    </row>
    <row r="1871" spans="2:2" x14ac:dyDescent="0.2">
      <c r="B1871" s="42"/>
    </row>
    <row r="1872" spans="2:2" x14ac:dyDescent="0.2">
      <c r="B1872" s="42"/>
    </row>
    <row r="1873" spans="2:2" x14ac:dyDescent="0.2">
      <c r="B1873" s="42"/>
    </row>
    <row r="1874" spans="2:2" x14ac:dyDescent="0.2">
      <c r="B1874" s="42"/>
    </row>
    <row r="1875" spans="2:2" x14ac:dyDescent="0.2">
      <c r="B1875" s="42"/>
    </row>
    <row r="1876" spans="2:2" x14ac:dyDescent="0.2">
      <c r="B1876" s="42"/>
    </row>
    <row r="1877" spans="2:2" x14ac:dyDescent="0.2">
      <c r="B1877" s="42"/>
    </row>
    <row r="1878" spans="2:2" x14ac:dyDescent="0.2">
      <c r="B1878" s="42"/>
    </row>
    <row r="1879" spans="2:2" x14ac:dyDescent="0.2">
      <c r="B1879" s="42"/>
    </row>
    <row r="1880" spans="2:2" x14ac:dyDescent="0.2">
      <c r="B1880" s="42"/>
    </row>
    <row r="1881" spans="2:2" x14ac:dyDescent="0.2">
      <c r="B1881" s="42"/>
    </row>
    <row r="1882" spans="2:2" x14ac:dyDescent="0.2">
      <c r="B1882" s="42"/>
    </row>
    <row r="1883" spans="2:2" x14ac:dyDescent="0.2">
      <c r="B1883" s="42"/>
    </row>
    <row r="1884" spans="2:2" x14ac:dyDescent="0.2">
      <c r="B1884" s="42"/>
    </row>
    <row r="1885" spans="2:2" x14ac:dyDescent="0.2">
      <c r="B1885" s="42"/>
    </row>
    <row r="1886" spans="2:2" x14ac:dyDescent="0.2">
      <c r="B1886" s="42"/>
    </row>
    <row r="1887" spans="2:2" x14ac:dyDescent="0.2">
      <c r="B1887" s="42"/>
    </row>
    <row r="1888" spans="2:2" x14ac:dyDescent="0.2">
      <c r="B1888" s="42"/>
    </row>
    <row r="1889" spans="2:2" x14ac:dyDescent="0.2">
      <c r="B1889" s="42"/>
    </row>
    <row r="1890" spans="2:2" x14ac:dyDescent="0.2">
      <c r="B1890" s="42"/>
    </row>
    <row r="1891" spans="2:2" x14ac:dyDescent="0.2">
      <c r="B1891" s="42"/>
    </row>
    <row r="1892" spans="2:2" x14ac:dyDescent="0.2">
      <c r="B1892" s="42"/>
    </row>
    <row r="1893" spans="2:2" x14ac:dyDescent="0.2">
      <c r="B1893" s="42"/>
    </row>
    <row r="1894" spans="2:2" x14ac:dyDescent="0.2">
      <c r="B1894" s="42"/>
    </row>
    <row r="1895" spans="2:2" x14ac:dyDescent="0.2">
      <c r="B1895" s="42"/>
    </row>
    <row r="1896" spans="2:2" x14ac:dyDescent="0.2">
      <c r="B1896" s="42"/>
    </row>
    <row r="1897" spans="2:2" x14ac:dyDescent="0.2">
      <c r="B1897" s="42"/>
    </row>
    <row r="1898" spans="2:2" x14ac:dyDescent="0.2">
      <c r="B1898" s="42"/>
    </row>
    <row r="1899" spans="2:2" x14ac:dyDescent="0.2">
      <c r="B1899" s="42"/>
    </row>
    <row r="1900" spans="2:2" x14ac:dyDescent="0.2">
      <c r="B1900" s="42"/>
    </row>
    <row r="1901" spans="2:2" x14ac:dyDescent="0.2">
      <c r="B1901" s="42"/>
    </row>
    <row r="1902" spans="2:2" x14ac:dyDescent="0.2">
      <c r="B1902" s="42"/>
    </row>
    <row r="1903" spans="2:2" x14ac:dyDescent="0.2">
      <c r="B1903" s="42"/>
    </row>
    <row r="1904" spans="2:2" x14ac:dyDescent="0.2">
      <c r="B1904" s="42"/>
    </row>
    <row r="1905" spans="2:2" x14ac:dyDescent="0.2">
      <c r="B1905" s="42"/>
    </row>
    <row r="1906" spans="2:2" x14ac:dyDescent="0.2">
      <c r="B1906" s="42"/>
    </row>
    <row r="1907" spans="2:2" x14ac:dyDescent="0.2">
      <c r="B1907" s="42"/>
    </row>
    <row r="1908" spans="2:2" x14ac:dyDescent="0.2">
      <c r="B1908" s="42"/>
    </row>
    <row r="1909" spans="2:2" x14ac:dyDescent="0.2">
      <c r="B1909" s="42"/>
    </row>
    <row r="1910" spans="2:2" x14ac:dyDescent="0.2">
      <c r="B1910" s="42"/>
    </row>
    <row r="1911" spans="2:2" x14ac:dyDescent="0.2">
      <c r="B1911" s="42"/>
    </row>
    <row r="1912" spans="2:2" x14ac:dyDescent="0.2">
      <c r="B1912" s="42"/>
    </row>
    <row r="1913" spans="2:2" x14ac:dyDescent="0.2">
      <c r="B1913" s="42"/>
    </row>
    <row r="1914" spans="2:2" x14ac:dyDescent="0.2">
      <c r="B1914" s="42"/>
    </row>
    <row r="1915" spans="2:2" x14ac:dyDescent="0.2">
      <c r="B1915" s="42"/>
    </row>
    <row r="1916" spans="2:2" x14ac:dyDescent="0.2">
      <c r="B1916" s="42"/>
    </row>
    <row r="1917" spans="2:2" x14ac:dyDescent="0.2">
      <c r="B1917" s="42"/>
    </row>
    <row r="1918" spans="2:2" x14ac:dyDescent="0.2">
      <c r="B1918" s="42"/>
    </row>
    <row r="1919" spans="2:2" x14ac:dyDescent="0.2">
      <c r="B1919" s="42"/>
    </row>
    <row r="1920" spans="2:2" x14ac:dyDescent="0.2">
      <c r="B1920" s="42"/>
    </row>
    <row r="1921" spans="2:2" x14ac:dyDescent="0.2">
      <c r="B1921" s="42"/>
    </row>
    <row r="1922" spans="2:2" x14ac:dyDescent="0.2">
      <c r="B1922" s="42"/>
    </row>
    <row r="1923" spans="2:2" x14ac:dyDescent="0.2">
      <c r="B1923" s="42"/>
    </row>
    <row r="1924" spans="2:2" x14ac:dyDescent="0.2">
      <c r="B1924" s="42"/>
    </row>
    <row r="1925" spans="2:2" x14ac:dyDescent="0.2">
      <c r="B1925" s="42"/>
    </row>
    <row r="1926" spans="2:2" x14ac:dyDescent="0.2">
      <c r="B1926" s="42"/>
    </row>
    <row r="1927" spans="2:2" x14ac:dyDescent="0.2">
      <c r="B1927" s="42"/>
    </row>
    <row r="1928" spans="2:2" x14ac:dyDescent="0.2">
      <c r="B1928" s="42"/>
    </row>
    <row r="1929" spans="2:2" x14ac:dyDescent="0.2">
      <c r="B1929" s="42"/>
    </row>
    <row r="1930" spans="2:2" x14ac:dyDescent="0.2">
      <c r="B1930" s="42"/>
    </row>
    <row r="1931" spans="2:2" x14ac:dyDescent="0.2">
      <c r="B1931" s="42"/>
    </row>
    <row r="1932" spans="2:2" x14ac:dyDescent="0.2">
      <c r="B1932" s="42"/>
    </row>
    <row r="1933" spans="2:2" x14ac:dyDescent="0.2">
      <c r="B1933" s="42"/>
    </row>
    <row r="1934" spans="2:2" x14ac:dyDescent="0.2">
      <c r="B1934" s="42"/>
    </row>
    <row r="1935" spans="2:2" x14ac:dyDescent="0.2">
      <c r="B1935" s="42"/>
    </row>
    <row r="1936" spans="2:2" x14ac:dyDescent="0.2">
      <c r="B1936" s="42"/>
    </row>
    <row r="1937" spans="2:2" x14ac:dyDescent="0.2">
      <c r="B1937" s="42"/>
    </row>
    <row r="1938" spans="2:2" x14ac:dyDescent="0.2">
      <c r="B1938" s="42"/>
    </row>
    <row r="1939" spans="2:2" x14ac:dyDescent="0.2">
      <c r="B1939" s="42"/>
    </row>
    <row r="1940" spans="2:2" x14ac:dyDescent="0.2">
      <c r="B1940" s="42"/>
    </row>
    <row r="1941" spans="2:2" x14ac:dyDescent="0.2">
      <c r="B1941" s="42"/>
    </row>
    <row r="1942" spans="2:2" x14ac:dyDescent="0.2">
      <c r="B1942" s="42"/>
    </row>
    <row r="1943" spans="2:2" x14ac:dyDescent="0.2">
      <c r="B1943" s="42"/>
    </row>
    <row r="1944" spans="2:2" x14ac:dyDescent="0.2">
      <c r="B1944" s="42"/>
    </row>
    <row r="1945" spans="2:2" x14ac:dyDescent="0.2">
      <c r="B1945" s="42"/>
    </row>
    <row r="1946" spans="2:2" x14ac:dyDescent="0.2">
      <c r="B1946" s="42"/>
    </row>
    <row r="1947" spans="2:2" x14ac:dyDescent="0.2">
      <c r="B1947" s="42"/>
    </row>
    <row r="1948" spans="2:2" x14ac:dyDescent="0.2">
      <c r="B1948" s="42"/>
    </row>
    <row r="1949" spans="2:2" x14ac:dyDescent="0.2">
      <c r="B1949" s="42"/>
    </row>
    <row r="1950" spans="2:2" x14ac:dyDescent="0.2">
      <c r="B1950" s="42"/>
    </row>
    <row r="1951" spans="2:2" x14ac:dyDescent="0.2">
      <c r="B1951" s="42"/>
    </row>
    <row r="1952" spans="2:2" x14ac:dyDescent="0.2">
      <c r="B1952" s="42"/>
    </row>
    <row r="1953" spans="2:2" x14ac:dyDescent="0.2">
      <c r="B1953" s="42"/>
    </row>
    <row r="1954" spans="2:2" x14ac:dyDescent="0.2">
      <c r="B1954" s="42"/>
    </row>
    <row r="1955" spans="2:2" x14ac:dyDescent="0.2">
      <c r="B1955" s="42"/>
    </row>
    <row r="1956" spans="2:2" x14ac:dyDescent="0.2">
      <c r="B1956" s="42"/>
    </row>
    <row r="1957" spans="2:2" x14ac:dyDescent="0.2">
      <c r="B1957" s="42"/>
    </row>
    <row r="1958" spans="2:2" x14ac:dyDescent="0.2">
      <c r="B1958" s="42"/>
    </row>
    <row r="1959" spans="2:2" x14ac:dyDescent="0.2">
      <c r="B1959" s="42"/>
    </row>
    <row r="1960" spans="2:2" x14ac:dyDescent="0.2">
      <c r="B1960" s="42"/>
    </row>
    <row r="1961" spans="2:2" x14ac:dyDescent="0.2">
      <c r="B1961" s="42"/>
    </row>
    <row r="1962" spans="2:2" x14ac:dyDescent="0.2">
      <c r="B1962" s="42"/>
    </row>
    <row r="1963" spans="2:2" x14ac:dyDescent="0.2">
      <c r="B1963" s="42"/>
    </row>
    <row r="1964" spans="2:2" x14ac:dyDescent="0.2">
      <c r="B1964" s="42"/>
    </row>
    <row r="1965" spans="2:2" x14ac:dyDescent="0.2">
      <c r="B1965" s="42"/>
    </row>
    <row r="1966" spans="2:2" x14ac:dyDescent="0.2">
      <c r="B1966" s="42"/>
    </row>
    <row r="1967" spans="2:2" x14ac:dyDescent="0.2">
      <c r="B1967" s="42"/>
    </row>
    <row r="1968" spans="2:2" x14ac:dyDescent="0.2">
      <c r="B1968" s="42"/>
    </row>
    <row r="1969" spans="2:2" x14ac:dyDescent="0.2">
      <c r="B1969" s="42"/>
    </row>
    <row r="1970" spans="2:2" x14ac:dyDescent="0.2">
      <c r="B1970" s="42"/>
    </row>
    <row r="1971" spans="2:2" x14ac:dyDescent="0.2">
      <c r="B1971" s="42"/>
    </row>
    <row r="1972" spans="2:2" x14ac:dyDescent="0.2">
      <c r="B1972" s="42"/>
    </row>
    <row r="1973" spans="2:2" x14ac:dyDescent="0.2">
      <c r="B1973" s="42"/>
    </row>
    <row r="1974" spans="2:2" x14ac:dyDescent="0.2">
      <c r="B1974" s="42"/>
    </row>
    <row r="1975" spans="2:2" x14ac:dyDescent="0.2">
      <c r="B1975" s="42"/>
    </row>
    <row r="1976" spans="2:2" x14ac:dyDescent="0.2">
      <c r="B1976" s="42"/>
    </row>
    <row r="1977" spans="2:2" x14ac:dyDescent="0.2">
      <c r="B1977" s="42"/>
    </row>
    <row r="1978" spans="2:2" x14ac:dyDescent="0.2">
      <c r="B1978" s="42"/>
    </row>
    <row r="1979" spans="2:2" x14ac:dyDescent="0.2">
      <c r="B1979" s="42"/>
    </row>
    <row r="1980" spans="2:2" x14ac:dyDescent="0.2">
      <c r="B1980" s="42"/>
    </row>
    <row r="1981" spans="2:2" x14ac:dyDescent="0.2">
      <c r="B1981" s="42"/>
    </row>
    <row r="1982" spans="2:2" x14ac:dyDescent="0.2">
      <c r="B1982" s="42"/>
    </row>
    <row r="1983" spans="2:2" x14ac:dyDescent="0.2">
      <c r="B1983" s="42"/>
    </row>
    <row r="1984" spans="2:2" x14ac:dyDescent="0.2">
      <c r="B1984" s="42"/>
    </row>
    <row r="1985" spans="2:2" x14ac:dyDescent="0.2">
      <c r="B1985" s="42"/>
    </row>
    <row r="1986" spans="2:2" x14ac:dyDescent="0.2">
      <c r="B1986" s="42"/>
    </row>
    <row r="1987" spans="2:2" x14ac:dyDescent="0.2">
      <c r="B1987" s="42"/>
    </row>
    <row r="1988" spans="2:2" x14ac:dyDescent="0.2">
      <c r="B1988" s="42"/>
    </row>
    <row r="1989" spans="2:2" x14ac:dyDescent="0.2">
      <c r="B1989" s="42"/>
    </row>
    <row r="1990" spans="2:2" x14ac:dyDescent="0.2">
      <c r="B1990" s="42"/>
    </row>
    <row r="1991" spans="2:2" x14ac:dyDescent="0.2">
      <c r="B1991" s="42"/>
    </row>
    <row r="1992" spans="2:2" x14ac:dyDescent="0.2">
      <c r="B1992" s="42"/>
    </row>
    <row r="1993" spans="2:2" x14ac:dyDescent="0.2">
      <c r="B1993" s="42"/>
    </row>
    <row r="1994" spans="2:2" x14ac:dyDescent="0.2">
      <c r="B1994" s="42"/>
    </row>
    <row r="1995" spans="2:2" x14ac:dyDescent="0.2">
      <c r="B1995" s="42"/>
    </row>
    <row r="1996" spans="2:2" x14ac:dyDescent="0.2">
      <c r="B1996" s="42"/>
    </row>
    <row r="1997" spans="2:2" x14ac:dyDescent="0.2">
      <c r="B1997" s="42"/>
    </row>
    <row r="1998" spans="2:2" x14ac:dyDescent="0.2">
      <c r="B1998" s="42"/>
    </row>
    <row r="1999" spans="2:2" x14ac:dyDescent="0.2">
      <c r="B1999" s="42"/>
    </row>
    <row r="2000" spans="2:2" x14ac:dyDescent="0.2">
      <c r="B2000" s="42"/>
    </row>
    <row r="2001" spans="2:2" x14ac:dyDescent="0.2">
      <c r="B2001" s="42"/>
    </row>
    <row r="2002" spans="2:2" x14ac:dyDescent="0.2">
      <c r="B2002" s="42"/>
    </row>
    <row r="2003" spans="2:2" x14ac:dyDescent="0.2">
      <c r="B2003" s="42"/>
    </row>
    <row r="2004" spans="2:2" x14ac:dyDescent="0.2">
      <c r="B2004" s="42"/>
    </row>
    <row r="2005" spans="2:2" x14ac:dyDescent="0.2">
      <c r="B2005" s="42"/>
    </row>
    <row r="2006" spans="2:2" x14ac:dyDescent="0.2">
      <c r="B2006" s="42"/>
    </row>
    <row r="2007" spans="2:2" x14ac:dyDescent="0.2">
      <c r="B2007" s="42"/>
    </row>
    <row r="2008" spans="2:2" x14ac:dyDescent="0.2">
      <c r="B2008" s="42"/>
    </row>
    <row r="2009" spans="2:2" x14ac:dyDescent="0.2">
      <c r="B2009" s="42"/>
    </row>
    <row r="2010" spans="2:2" x14ac:dyDescent="0.2">
      <c r="B2010" s="42"/>
    </row>
    <row r="2011" spans="2:2" x14ac:dyDescent="0.2">
      <c r="B2011" s="42"/>
    </row>
    <row r="2012" spans="2:2" x14ac:dyDescent="0.2">
      <c r="B2012" s="42"/>
    </row>
    <row r="2013" spans="2:2" x14ac:dyDescent="0.2">
      <c r="B2013" s="42"/>
    </row>
    <row r="2014" spans="2:2" x14ac:dyDescent="0.2">
      <c r="B2014" s="42"/>
    </row>
    <row r="2015" spans="2:2" x14ac:dyDescent="0.2">
      <c r="B2015" s="42"/>
    </row>
    <row r="2016" spans="2:2" x14ac:dyDescent="0.2">
      <c r="B2016" s="42"/>
    </row>
    <row r="2017" spans="2:2" x14ac:dyDescent="0.2">
      <c r="B2017" s="42"/>
    </row>
    <row r="2018" spans="2:2" x14ac:dyDescent="0.2">
      <c r="B2018" s="42"/>
    </row>
    <row r="2019" spans="2:2" x14ac:dyDescent="0.2">
      <c r="B2019" s="42"/>
    </row>
    <row r="2020" spans="2:2" x14ac:dyDescent="0.2">
      <c r="B2020" s="42"/>
    </row>
    <row r="2021" spans="2:2" x14ac:dyDescent="0.2">
      <c r="B2021" s="42"/>
    </row>
    <row r="2022" spans="2:2" x14ac:dyDescent="0.2">
      <c r="B2022" s="42"/>
    </row>
    <row r="2023" spans="2:2" x14ac:dyDescent="0.2">
      <c r="B2023" s="42"/>
    </row>
    <row r="2024" spans="2:2" x14ac:dyDescent="0.2">
      <c r="B2024" s="42"/>
    </row>
    <row r="2025" spans="2:2" x14ac:dyDescent="0.2">
      <c r="B2025" s="42"/>
    </row>
    <row r="2026" spans="2:2" x14ac:dyDescent="0.2">
      <c r="B2026" s="42"/>
    </row>
    <row r="2027" spans="2:2" x14ac:dyDescent="0.2">
      <c r="B2027" s="42"/>
    </row>
    <row r="2028" spans="2:2" x14ac:dyDescent="0.2">
      <c r="B2028" s="42"/>
    </row>
    <row r="2029" spans="2:2" x14ac:dyDescent="0.2">
      <c r="B2029" s="42"/>
    </row>
    <row r="2030" spans="2:2" x14ac:dyDescent="0.2">
      <c r="B2030" s="42"/>
    </row>
    <row r="2031" spans="2:2" x14ac:dyDescent="0.2">
      <c r="B2031" s="42"/>
    </row>
    <row r="2032" spans="2:2" x14ac:dyDescent="0.2">
      <c r="B2032" s="42"/>
    </row>
    <row r="2033" spans="2:2" x14ac:dyDescent="0.2">
      <c r="B2033" s="42"/>
    </row>
    <row r="2034" spans="2:2" x14ac:dyDescent="0.2">
      <c r="B2034" s="42"/>
    </row>
    <row r="2035" spans="2:2" x14ac:dyDescent="0.2">
      <c r="B2035" s="42"/>
    </row>
    <row r="2036" spans="2:2" x14ac:dyDescent="0.2">
      <c r="B2036" s="42"/>
    </row>
    <row r="2037" spans="2:2" x14ac:dyDescent="0.2">
      <c r="B2037" s="42"/>
    </row>
    <row r="2038" spans="2:2" x14ac:dyDescent="0.2">
      <c r="B2038" s="42"/>
    </row>
    <row r="2039" spans="2:2" x14ac:dyDescent="0.2">
      <c r="B2039" s="42"/>
    </row>
    <row r="2040" spans="2:2" x14ac:dyDescent="0.2">
      <c r="B2040" s="42"/>
    </row>
    <row r="2041" spans="2:2" x14ac:dyDescent="0.2">
      <c r="B2041" s="42"/>
    </row>
    <row r="2042" spans="2:2" x14ac:dyDescent="0.2">
      <c r="B2042" s="42"/>
    </row>
    <row r="2043" spans="2:2" x14ac:dyDescent="0.2">
      <c r="B2043" s="42"/>
    </row>
    <row r="2044" spans="2:2" x14ac:dyDescent="0.2">
      <c r="B2044" s="42"/>
    </row>
    <row r="2045" spans="2:2" x14ac:dyDescent="0.2">
      <c r="B2045" s="42"/>
    </row>
    <row r="2046" spans="2:2" x14ac:dyDescent="0.2">
      <c r="B2046" s="42"/>
    </row>
    <row r="2047" spans="2:2" x14ac:dyDescent="0.2">
      <c r="B2047" s="42"/>
    </row>
    <row r="2048" spans="2:2" x14ac:dyDescent="0.2">
      <c r="B2048" s="42"/>
    </row>
    <row r="2049" spans="2:2" x14ac:dyDescent="0.2">
      <c r="B2049" s="42"/>
    </row>
    <row r="2050" spans="2:2" x14ac:dyDescent="0.2">
      <c r="B2050" s="42"/>
    </row>
    <row r="2051" spans="2:2" x14ac:dyDescent="0.2">
      <c r="B2051" s="42"/>
    </row>
    <row r="2052" spans="2:2" x14ac:dyDescent="0.2">
      <c r="B2052" s="42"/>
    </row>
    <row r="2053" spans="2:2" x14ac:dyDescent="0.2">
      <c r="B2053" s="42"/>
    </row>
    <row r="2054" spans="2:2" x14ac:dyDescent="0.2">
      <c r="B2054" s="42"/>
    </row>
    <row r="2055" spans="2:2" x14ac:dyDescent="0.2">
      <c r="B2055" s="42"/>
    </row>
    <row r="2056" spans="2:2" x14ac:dyDescent="0.2">
      <c r="B2056" s="42"/>
    </row>
    <row r="2057" spans="2:2" x14ac:dyDescent="0.2">
      <c r="B2057" s="42"/>
    </row>
    <row r="2058" spans="2:2" x14ac:dyDescent="0.2">
      <c r="B2058" s="42"/>
    </row>
    <row r="2059" spans="2:2" x14ac:dyDescent="0.2">
      <c r="B2059" s="42"/>
    </row>
    <row r="2060" spans="2:2" x14ac:dyDescent="0.2">
      <c r="B2060" s="42"/>
    </row>
    <row r="2061" spans="2:2" x14ac:dyDescent="0.2">
      <c r="B2061" s="42"/>
    </row>
    <row r="2062" spans="2:2" x14ac:dyDescent="0.2">
      <c r="B2062" s="42"/>
    </row>
    <row r="2063" spans="2:2" x14ac:dyDescent="0.2">
      <c r="B2063" s="42"/>
    </row>
    <row r="2064" spans="2:2" x14ac:dyDescent="0.2">
      <c r="B2064" s="42"/>
    </row>
    <row r="2065" spans="2:2" x14ac:dyDescent="0.2">
      <c r="B2065" s="42"/>
    </row>
    <row r="2066" spans="2:2" x14ac:dyDescent="0.2">
      <c r="B2066" s="42"/>
    </row>
    <row r="2067" spans="2:2" x14ac:dyDescent="0.2">
      <c r="B2067" s="42"/>
    </row>
    <row r="2068" spans="2:2" x14ac:dyDescent="0.2">
      <c r="B2068" s="42"/>
    </row>
    <row r="2069" spans="2:2" x14ac:dyDescent="0.2">
      <c r="B2069" s="42"/>
    </row>
    <row r="2070" spans="2:2" x14ac:dyDescent="0.2">
      <c r="B2070" s="42"/>
    </row>
    <row r="2071" spans="2:2" x14ac:dyDescent="0.2">
      <c r="B2071" s="42"/>
    </row>
    <row r="2072" spans="2:2" x14ac:dyDescent="0.2">
      <c r="B2072" s="42"/>
    </row>
    <row r="2073" spans="2:2" x14ac:dyDescent="0.2">
      <c r="B2073" s="42"/>
    </row>
    <row r="2074" spans="2:2" x14ac:dyDescent="0.2">
      <c r="B2074" s="42"/>
    </row>
    <row r="2075" spans="2:2" x14ac:dyDescent="0.2">
      <c r="B2075" s="42"/>
    </row>
    <row r="2076" spans="2:2" x14ac:dyDescent="0.2">
      <c r="B2076" s="42"/>
    </row>
    <row r="2077" spans="2:2" x14ac:dyDescent="0.2">
      <c r="B2077" s="42"/>
    </row>
    <row r="2078" spans="2:2" x14ac:dyDescent="0.2">
      <c r="B2078" s="42"/>
    </row>
    <row r="2079" spans="2:2" x14ac:dyDescent="0.2">
      <c r="B2079" s="42"/>
    </row>
    <row r="2080" spans="2:2" x14ac:dyDescent="0.2">
      <c r="B2080" s="42"/>
    </row>
    <row r="2081" spans="2:2" x14ac:dyDescent="0.2">
      <c r="B2081" s="42"/>
    </row>
    <row r="2082" spans="2:2" x14ac:dyDescent="0.2">
      <c r="B2082" s="42"/>
    </row>
    <row r="2083" spans="2:2" x14ac:dyDescent="0.2">
      <c r="B2083" s="42"/>
    </row>
    <row r="2084" spans="2:2" x14ac:dyDescent="0.2">
      <c r="B2084" s="42"/>
    </row>
    <row r="2085" spans="2:2" x14ac:dyDescent="0.2">
      <c r="B2085" s="42"/>
    </row>
    <row r="2086" spans="2:2" x14ac:dyDescent="0.2">
      <c r="B2086" s="42"/>
    </row>
    <row r="2087" spans="2:2" x14ac:dyDescent="0.2">
      <c r="B2087" s="42"/>
    </row>
    <row r="2088" spans="2:2" x14ac:dyDescent="0.2">
      <c r="B2088" s="42"/>
    </row>
    <row r="2089" spans="2:2" x14ac:dyDescent="0.2">
      <c r="B2089" s="42"/>
    </row>
    <row r="2090" spans="2:2" x14ac:dyDescent="0.2">
      <c r="B2090" s="42"/>
    </row>
    <row r="2091" spans="2:2" x14ac:dyDescent="0.2">
      <c r="B2091" s="42"/>
    </row>
    <row r="2092" spans="2:2" x14ac:dyDescent="0.2">
      <c r="B2092" s="42"/>
    </row>
    <row r="2093" spans="2:2" x14ac:dyDescent="0.2">
      <c r="B2093" s="42"/>
    </row>
    <row r="2094" spans="2:2" x14ac:dyDescent="0.2">
      <c r="B2094" s="42"/>
    </row>
    <row r="2095" spans="2:2" x14ac:dyDescent="0.2">
      <c r="B2095" s="42"/>
    </row>
    <row r="2096" spans="2:2" x14ac:dyDescent="0.2">
      <c r="B2096" s="42"/>
    </row>
    <row r="2097" spans="2:2" x14ac:dyDescent="0.2">
      <c r="B2097" s="42"/>
    </row>
    <row r="2098" spans="2:2" x14ac:dyDescent="0.2">
      <c r="B2098" s="42"/>
    </row>
    <row r="2099" spans="2:2" x14ac:dyDescent="0.2">
      <c r="B2099" s="42"/>
    </row>
    <row r="2100" spans="2:2" x14ac:dyDescent="0.2">
      <c r="B2100" s="42"/>
    </row>
    <row r="2101" spans="2:2" x14ac:dyDescent="0.2">
      <c r="B2101" s="42"/>
    </row>
    <row r="2102" spans="2:2" x14ac:dyDescent="0.2">
      <c r="B2102" s="42"/>
    </row>
    <row r="2103" spans="2:2" x14ac:dyDescent="0.2">
      <c r="B2103" s="42"/>
    </row>
    <row r="2104" spans="2:2" x14ac:dyDescent="0.2">
      <c r="B2104" s="42"/>
    </row>
    <row r="2105" spans="2:2" x14ac:dyDescent="0.2">
      <c r="B2105" s="42"/>
    </row>
    <row r="2106" spans="2:2" x14ac:dyDescent="0.2">
      <c r="B2106" s="42"/>
    </row>
    <row r="2107" spans="2:2" x14ac:dyDescent="0.2">
      <c r="B2107" s="42"/>
    </row>
    <row r="2108" spans="2:2" x14ac:dyDescent="0.2">
      <c r="B2108" s="42"/>
    </row>
    <row r="2109" spans="2:2" x14ac:dyDescent="0.2">
      <c r="B2109" s="42"/>
    </row>
    <row r="2110" spans="2:2" x14ac:dyDescent="0.2">
      <c r="B2110" s="42"/>
    </row>
    <row r="2111" spans="2:2" x14ac:dyDescent="0.2">
      <c r="B2111" s="42"/>
    </row>
    <row r="2112" spans="2:2" x14ac:dyDescent="0.2">
      <c r="B2112" s="42"/>
    </row>
    <row r="2113" spans="2:2" x14ac:dyDescent="0.2">
      <c r="B2113" s="42"/>
    </row>
    <row r="2114" spans="2:2" x14ac:dyDescent="0.2">
      <c r="B2114" s="42"/>
    </row>
    <row r="2115" spans="2:2" x14ac:dyDescent="0.2">
      <c r="B2115" s="42"/>
    </row>
    <row r="2116" spans="2:2" x14ac:dyDescent="0.2">
      <c r="B2116" s="42"/>
    </row>
    <row r="2117" spans="2:2" x14ac:dyDescent="0.2">
      <c r="B2117" s="42"/>
    </row>
    <row r="2118" spans="2:2" x14ac:dyDescent="0.2">
      <c r="B2118" s="42"/>
    </row>
    <row r="2119" spans="2:2" x14ac:dyDescent="0.2">
      <c r="B2119" s="42"/>
    </row>
    <row r="2120" spans="2:2" x14ac:dyDescent="0.2">
      <c r="B2120" s="42"/>
    </row>
    <row r="2121" spans="2:2" x14ac:dyDescent="0.2">
      <c r="B2121" s="42"/>
    </row>
    <row r="2122" spans="2:2" x14ac:dyDescent="0.2">
      <c r="B2122" s="42"/>
    </row>
    <row r="2123" spans="2:2" x14ac:dyDescent="0.2">
      <c r="B2123" s="42"/>
    </row>
    <row r="2124" spans="2:2" x14ac:dyDescent="0.2">
      <c r="B2124" s="42"/>
    </row>
    <row r="2125" spans="2:2" x14ac:dyDescent="0.2">
      <c r="B2125" s="42"/>
    </row>
    <row r="2126" spans="2:2" x14ac:dyDescent="0.2">
      <c r="B2126" s="42"/>
    </row>
    <row r="2127" spans="2:2" x14ac:dyDescent="0.2">
      <c r="B2127" s="42"/>
    </row>
    <row r="2128" spans="2:2" x14ac:dyDescent="0.2">
      <c r="B2128" s="42"/>
    </row>
    <row r="2129" spans="2:2" x14ac:dyDescent="0.2">
      <c r="B2129" s="42"/>
    </row>
    <row r="2130" spans="2:2" x14ac:dyDescent="0.2">
      <c r="B2130" s="42"/>
    </row>
    <row r="2131" spans="2:2" x14ac:dyDescent="0.2">
      <c r="B2131" s="42"/>
    </row>
    <row r="2132" spans="2:2" x14ac:dyDescent="0.2">
      <c r="B2132" s="42"/>
    </row>
    <row r="2133" spans="2:2" x14ac:dyDescent="0.2">
      <c r="B2133" s="42"/>
    </row>
    <row r="2134" spans="2:2" x14ac:dyDescent="0.2">
      <c r="B2134" s="42"/>
    </row>
    <row r="2135" spans="2:2" x14ac:dyDescent="0.2">
      <c r="B2135" s="42"/>
    </row>
    <row r="2136" spans="2:2" x14ac:dyDescent="0.2">
      <c r="B2136" s="42"/>
    </row>
    <row r="2137" spans="2:2" x14ac:dyDescent="0.2">
      <c r="B2137" s="42"/>
    </row>
    <row r="2138" spans="2:2" x14ac:dyDescent="0.2">
      <c r="B2138" s="42"/>
    </row>
    <row r="2139" spans="2:2" x14ac:dyDescent="0.2">
      <c r="B2139" s="42"/>
    </row>
    <row r="2140" spans="2:2" x14ac:dyDescent="0.2">
      <c r="B2140" s="42"/>
    </row>
    <row r="2141" spans="2:2" x14ac:dyDescent="0.2">
      <c r="B2141" s="42"/>
    </row>
    <row r="2142" spans="2:2" x14ac:dyDescent="0.2">
      <c r="B2142" s="42"/>
    </row>
    <row r="2143" spans="2:2" x14ac:dyDescent="0.2">
      <c r="B2143" s="42"/>
    </row>
    <row r="2144" spans="2:2" x14ac:dyDescent="0.2">
      <c r="B2144" s="42"/>
    </row>
    <row r="2145" spans="2:2" x14ac:dyDescent="0.2">
      <c r="B2145" s="42"/>
    </row>
    <row r="2146" spans="2:2" x14ac:dyDescent="0.2">
      <c r="B2146" s="42"/>
    </row>
    <row r="2147" spans="2:2" x14ac:dyDescent="0.2">
      <c r="B2147" s="42"/>
    </row>
    <row r="2148" spans="2:2" x14ac:dyDescent="0.2">
      <c r="B2148" s="42"/>
    </row>
    <row r="2149" spans="2:2" x14ac:dyDescent="0.2">
      <c r="B2149" s="42"/>
    </row>
    <row r="2150" spans="2:2" x14ac:dyDescent="0.2">
      <c r="B2150" s="42"/>
    </row>
    <row r="2151" spans="2:2" x14ac:dyDescent="0.2">
      <c r="B2151" s="42"/>
    </row>
    <row r="2152" spans="2:2" x14ac:dyDescent="0.2">
      <c r="B2152" s="42"/>
    </row>
    <row r="2153" spans="2:2" x14ac:dyDescent="0.2">
      <c r="B2153" s="42"/>
    </row>
    <row r="2154" spans="2:2" x14ac:dyDescent="0.2">
      <c r="B2154" s="42"/>
    </row>
    <row r="2155" spans="2:2" x14ac:dyDescent="0.2">
      <c r="B2155" s="42"/>
    </row>
    <row r="2156" spans="2:2" x14ac:dyDescent="0.2">
      <c r="B2156" s="42"/>
    </row>
    <row r="2157" spans="2:2" x14ac:dyDescent="0.2">
      <c r="B2157" s="42"/>
    </row>
    <row r="2158" spans="2:2" x14ac:dyDescent="0.2">
      <c r="B2158" s="42"/>
    </row>
    <row r="2159" spans="2:2" x14ac:dyDescent="0.2">
      <c r="B2159" s="42"/>
    </row>
    <row r="2160" spans="2:2" x14ac:dyDescent="0.2">
      <c r="B2160" s="42"/>
    </row>
    <row r="2161" spans="2:2" x14ac:dyDescent="0.2">
      <c r="B2161" s="42"/>
    </row>
    <row r="2162" spans="2:2" x14ac:dyDescent="0.2">
      <c r="B2162" s="42"/>
    </row>
    <row r="2163" spans="2:2" x14ac:dyDescent="0.2">
      <c r="B2163" s="42"/>
    </row>
    <row r="2164" spans="2:2" x14ac:dyDescent="0.2">
      <c r="B2164" s="42"/>
    </row>
    <row r="2165" spans="2:2" x14ac:dyDescent="0.2">
      <c r="B2165" s="42"/>
    </row>
    <row r="2166" spans="2:2" x14ac:dyDescent="0.2">
      <c r="B2166" s="42"/>
    </row>
    <row r="2167" spans="2:2" x14ac:dyDescent="0.2">
      <c r="B2167" s="42"/>
    </row>
    <row r="2168" spans="2:2" x14ac:dyDescent="0.2">
      <c r="B2168" s="42"/>
    </row>
    <row r="2169" spans="2:2" x14ac:dyDescent="0.2">
      <c r="B2169" s="42"/>
    </row>
    <row r="2170" spans="2:2" x14ac:dyDescent="0.2">
      <c r="B2170" s="42"/>
    </row>
    <row r="2171" spans="2:2" x14ac:dyDescent="0.2">
      <c r="B2171" s="42"/>
    </row>
    <row r="2172" spans="2:2" x14ac:dyDescent="0.2">
      <c r="B2172" s="42"/>
    </row>
    <row r="2173" spans="2:2" x14ac:dyDescent="0.2">
      <c r="B2173" s="42"/>
    </row>
    <row r="2174" spans="2:2" x14ac:dyDescent="0.2">
      <c r="B2174" s="42"/>
    </row>
    <row r="2175" spans="2:2" x14ac:dyDescent="0.2">
      <c r="B2175" s="42"/>
    </row>
    <row r="2176" spans="2:2" x14ac:dyDescent="0.2">
      <c r="B2176" s="42"/>
    </row>
    <row r="2177" spans="2:2" x14ac:dyDescent="0.2">
      <c r="B2177" s="42"/>
    </row>
    <row r="2178" spans="2:2" x14ac:dyDescent="0.2">
      <c r="B2178" s="42"/>
    </row>
    <row r="2179" spans="2:2" x14ac:dyDescent="0.2">
      <c r="B2179" s="42"/>
    </row>
    <row r="2180" spans="2:2" x14ac:dyDescent="0.2">
      <c r="B2180" s="42"/>
    </row>
    <row r="2181" spans="2:2" x14ac:dyDescent="0.2">
      <c r="B2181" s="42"/>
    </row>
    <row r="2182" spans="2:2" x14ac:dyDescent="0.2">
      <c r="B2182" s="42"/>
    </row>
    <row r="2183" spans="2:2" x14ac:dyDescent="0.2">
      <c r="B2183" s="42"/>
    </row>
    <row r="2184" spans="2:2" x14ac:dyDescent="0.2">
      <c r="B2184" s="42"/>
    </row>
    <row r="2185" spans="2:2" x14ac:dyDescent="0.2">
      <c r="B2185" s="42"/>
    </row>
    <row r="2186" spans="2:2" x14ac:dyDescent="0.2">
      <c r="B2186" s="42"/>
    </row>
    <row r="2187" spans="2:2" x14ac:dyDescent="0.2">
      <c r="B2187" s="42"/>
    </row>
    <row r="2188" spans="2:2" x14ac:dyDescent="0.2">
      <c r="B2188" s="42"/>
    </row>
    <row r="2189" spans="2:2" x14ac:dyDescent="0.2">
      <c r="B2189" s="42"/>
    </row>
    <row r="2190" spans="2:2" x14ac:dyDescent="0.2">
      <c r="B2190" s="42"/>
    </row>
    <row r="2191" spans="2:2" x14ac:dyDescent="0.2">
      <c r="B2191" s="42"/>
    </row>
    <row r="2192" spans="2:2" x14ac:dyDescent="0.2">
      <c r="B2192" s="42"/>
    </row>
    <row r="2193" spans="2:2" x14ac:dyDescent="0.2">
      <c r="B2193" s="42"/>
    </row>
    <row r="2194" spans="2:2" x14ac:dyDescent="0.2">
      <c r="B2194" s="42"/>
    </row>
    <row r="2195" spans="2:2" x14ac:dyDescent="0.2">
      <c r="B2195" s="42"/>
    </row>
    <row r="2196" spans="2:2" x14ac:dyDescent="0.2">
      <c r="B2196" s="42"/>
    </row>
    <row r="2197" spans="2:2" x14ac:dyDescent="0.2">
      <c r="B2197" s="42"/>
    </row>
    <row r="2198" spans="2:2" x14ac:dyDescent="0.2">
      <c r="B2198" s="42"/>
    </row>
    <row r="2199" spans="2:2" x14ac:dyDescent="0.2">
      <c r="B2199" s="42"/>
    </row>
    <row r="2200" spans="2:2" x14ac:dyDescent="0.2">
      <c r="B2200" s="42"/>
    </row>
    <row r="2201" spans="2:2" x14ac:dyDescent="0.2">
      <c r="B2201" s="42"/>
    </row>
    <row r="2202" spans="2:2" x14ac:dyDescent="0.2">
      <c r="B2202" s="42"/>
    </row>
    <row r="2203" spans="2:2" x14ac:dyDescent="0.2">
      <c r="B2203" s="42"/>
    </row>
    <row r="2204" spans="2:2" x14ac:dyDescent="0.2">
      <c r="B2204" s="42"/>
    </row>
    <row r="2205" spans="2:2" x14ac:dyDescent="0.2">
      <c r="B2205" s="42"/>
    </row>
    <row r="2206" spans="2:2" x14ac:dyDescent="0.2">
      <c r="B2206" s="42"/>
    </row>
    <row r="2207" spans="2:2" x14ac:dyDescent="0.2">
      <c r="B2207" s="42"/>
    </row>
    <row r="2208" spans="2:2" x14ac:dyDescent="0.2">
      <c r="B2208" s="42"/>
    </row>
    <row r="2209" spans="2:2" x14ac:dyDescent="0.2">
      <c r="B2209" s="42"/>
    </row>
    <row r="2210" spans="2:2" x14ac:dyDescent="0.2">
      <c r="B2210" s="42"/>
    </row>
    <row r="2211" spans="2:2" x14ac:dyDescent="0.2">
      <c r="B2211" s="42"/>
    </row>
    <row r="2212" spans="2:2" x14ac:dyDescent="0.2">
      <c r="B2212" s="42"/>
    </row>
    <row r="2213" spans="2:2" x14ac:dyDescent="0.2">
      <c r="B2213" s="42"/>
    </row>
    <row r="2214" spans="2:2" x14ac:dyDescent="0.2">
      <c r="B2214" s="42"/>
    </row>
    <row r="2215" spans="2:2" x14ac:dyDescent="0.2">
      <c r="B2215" s="42"/>
    </row>
    <row r="2216" spans="2:2" x14ac:dyDescent="0.2">
      <c r="B2216" s="42"/>
    </row>
    <row r="2217" spans="2:2" x14ac:dyDescent="0.2">
      <c r="B2217" s="42"/>
    </row>
    <row r="2218" spans="2:2" x14ac:dyDescent="0.2">
      <c r="B2218" s="42"/>
    </row>
    <row r="2219" spans="2:2" x14ac:dyDescent="0.2">
      <c r="B2219" s="42"/>
    </row>
    <row r="2220" spans="2:2" x14ac:dyDescent="0.2">
      <c r="B2220" s="42"/>
    </row>
    <row r="2221" spans="2:2" x14ac:dyDescent="0.2">
      <c r="B2221" s="42"/>
    </row>
    <row r="2222" spans="2:2" x14ac:dyDescent="0.2">
      <c r="B2222" s="42"/>
    </row>
    <row r="2223" spans="2:2" x14ac:dyDescent="0.2">
      <c r="B2223" s="42"/>
    </row>
    <row r="2224" spans="2:2" x14ac:dyDescent="0.2">
      <c r="B2224" s="42"/>
    </row>
    <row r="2225" spans="2:2" x14ac:dyDescent="0.2">
      <c r="B2225" s="42"/>
    </row>
    <row r="2226" spans="2:2" x14ac:dyDescent="0.2">
      <c r="B2226" s="42"/>
    </row>
    <row r="2227" spans="2:2" x14ac:dyDescent="0.2">
      <c r="B2227" s="42"/>
    </row>
    <row r="2228" spans="2:2" x14ac:dyDescent="0.2">
      <c r="B2228" s="42"/>
    </row>
    <row r="2229" spans="2:2" x14ac:dyDescent="0.2">
      <c r="B2229" s="42"/>
    </row>
    <row r="2230" spans="2:2" x14ac:dyDescent="0.2">
      <c r="B2230" s="42"/>
    </row>
    <row r="2231" spans="2:2" x14ac:dyDescent="0.2">
      <c r="B2231" s="42"/>
    </row>
    <row r="2232" spans="2:2" x14ac:dyDescent="0.2">
      <c r="B2232" s="42"/>
    </row>
    <row r="2233" spans="2:2" x14ac:dyDescent="0.2">
      <c r="B2233" s="42"/>
    </row>
    <row r="2234" spans="2:2" x14ac:dyDescent="0.2">
      <c r="B2234" s="42"/>
    </row>
    <row r="2235" spans="2:2" x14ac:dyDescent="0.2">
      <c r="B2235" s="42"/>
    </row>
    <row r="2236" spans="2:2" x14ac:dyDescent="0.2">
      <c r="B2236" s="42"/>
    </row>
    <row r="2237" spans="2:2" x14ac:dyDescent="0.2">
      <c r="B2237" s="42"/>
    </row>
    <row r="2238" spans="2:2" x14ac:dyDescent="0.2">
      <c r="B2238" s="42"/>
    </row>
    <row r="2239" spans="2:2" x14ac:dyDescent="0.2">
      <c r="B2239" s="42"/>
    </row>
    <row r="2240" spans="2:2" x14ac:dyDescent="0.2">
      <c r="B2240" s="42"/>
    </row>
    <row r="2241" spans="2:2" x14ac:dyDescent="0.2">
      <c r="B2241" s="42"/>
    </row>
    <row r="2242" spans="2:2" x14ac:dyDescent="0.2">
      <c r="B2242" s="42"/>
    </row>
    <row r="2243" spans="2:2" x14ac:dyDescent="0.2">
      <c r="B2243" s="42"/>
    </row>
    <row r="2244" spans="2:2" x14ac:dyDescent="0.2">
      <c r="B2244" s="42"/>
    </row>
    <row r="2245" spans="2:2" x14ac:dyDescent="0.2">
      <c r="B2245" s="42"/>
    </row>
    <row r="2246" spans="2:2" x14ac:dyDescent="0.2">
      <c r="B2246" s="42"/>
    </row>
    <row r="2247" spans="2:2" x14ac:dyDescent="0.2">
      <c r="B2247" s="42"/>
    </row>
    <row r="2248" spans="2:2" x14ac:dyDescent="0.2">
      <c r="B2248" s="42"/>
    </row>
    <row r="2249" spans="2:2" x14ac:dyDescent="0.2">
      <c r="B2249" s="42"/>
    </row>
    <row r="2250" spans="2:2" x14ac:dyDescent="0.2">
      <c r="B2250" s="42"/>
    </row>
    <row r="2251" spans="2:2" x14ac:dyDescent="0.2">
      <c r="B2251" s="42"/>
    </row>
    <row r="2252" spans="2:2" x14ac:dyDescent="0.2">
      <c r="B2252" s="42"/>
    </row>
    <row r="2253" spans="2:2" x14ac:dyDescent="0.2">
      <c r="B2253" s="42"/>
    </row>
    <row r="2254" spans="2:2" x14ac:dyDescent="0.2">
      <c r="B2254" s="42"/>
    </row>
    <row r="2255" spans="2:2" x14ac:dyDescent="0.2">
      <c r="B2255" s="42"/>
    </row>
    <row r="2256" spans="2:2" x14ac:dyDescent="0.2">
      <c r="B2256" s="42"/>
    </row>
    <row r="2257" spans="2:2" x14ac:dyDescent="0.2">
      <c r="B2257" s="42"/>
    </row>
    <row r="2258" spans="2:2" x14ac:dyDescent="0.2">
      <c r="B2258" s="42"/>
    </row>
    <row r="2259" spans="2:2" x14ac:dyDescent="0.2">
      <c r="B2259" s="42"/>
    </row>
    <row r="2260" spans="2:2" x14ac:dyDescent="0.2">
      <c r="B2260" s="42"/>
    </row>
    <row r="2261" spans="2:2" x14ac:dyDescent="0.2">
      <c r="B2261" s="42"/>
    </row>
    <row r="2262" spans="2:2" x14ac:dyDescent="0.2">
      <c r="B2262" s="42"/>
    </row>
    <row r="2263" spans="2:2" x14ac:dyDescent="0.2">
      <c r="B2263" s="42"/>
    </row>
    <row r="2264" spans="2:2" x14ac:dyDescent="0.2">
      <c r="B2264" s="42"/>
    </row>
    <row r="2265" spans="2:2" x14ac:dyDescent="0.2">
      <c r="B2265" s="42"/>
    </row>
    <row r="2266" spans="2:2" x14ac:dyDescent="0.2">
      <c r="B2266" s="42"/>
    </row>
    <row r="2267" spans="2:2" x14ac:dyDescent="0.2">
      <c r="B2267" s="42"/>
    </row>
    <row r="2268" spans="2:2" x14ac:dyDescent="0.2">
      <c r="B2268" s="42"/>
    </row>
    <row r="2269" spans="2:2" x14ac:dyDescent="0.2">
      <c r="B2269" s="42"/>
    </row>
    <row r="2270" spans="2:2" x14ac:dyDescent="0.2">
      <c r="B2270" s="42"/>
    </row>
    <row r="2271" spans="2:2" x14ac:dyDescent="0.2">
      <c r="B2271" s="42"/>
    </row>
    <row r="2272" spans="2:2" x14ac:dyDescent="0.2">
      <c r="B2272" s="42"/>
    </row>
    <row r="2273" spans="2:2" x14ac:dyDescent="0.2">
      <c r="B2273" s="42"/>
    </row>
    <row r="2274" spans="2:2" x14ac:dyDescent="0.2">
      <c r="B2274" s="42"/>
    </row>
    <row r="2275" spans="2:2" x14ac:dyDescent="0.2">
      <c r="B2275" s="42"/>
    </row>
    <row r="2276" spans="2:2" x14ac:dyDescent="0.2">
      <c r="B2276" s="42"/>
    </row>
    <row r="2277" spans="2:2" x14ac:dyDescent="0.2">
      <c r="B2277" s="42"/>
    </row>
    <row r="2278" spans="2:2" x14ac:dyDescent="0.2">
      <c r="B2278" s="42"/>
    </row>
    <row r="2279" spans="2:2" x14ac:dyDescent="0.2">
      <c r="B2279" s="42"/>
    </row>
    <row r="2280" spans="2:2" x14ac:dyDescent="0.2">
      <c r="B2280" s="42"/>
    </row>
    <row r="2281" spans="2:2" x14ac:dyDescent="0.2">
      <c r="B2281" s="42"/>
    </row>
    <row r="2282" spans="2:2" x14ac:dyDescent="0.2">
      <c r="B2282" s="42"/>
    </row>
    <row r="2283" spans="2:2" x14ac:dyDescent="0.2">
      <c r="B2283" s="42"/>
    </row>
    <row r="2284" spans="2:2" x14ac:dyDescent="0.2">
      <c r="B2284" s="42"/>
    </row>
    <row r="2285" spans="2:2" x14ac:dyDescent="0.2">
      <c r="B2285" s="42"/>
    </row>
    <row r="2286" spans="2:2" x14ac:dyDescent="0.2">
      <c r="B2286" s="42"/>
    </row>
    <row r="2287" spans="2:2" x14ac:dyDescent="0.2">
      <c r="B2287" s="42"/>
    </row>
    <row r="2288" spans="2:2" x14ac:dyDescent="0.2">
      <c r="B2288" s="42"/>
    </row>
    <row r="2289" spans="2:2" x14ac:dyDescent="0.2">
      <c r="B2289" s="42"/>
    </row>
    <row r="2290" spans="2:2" x14ac:dyDescent="0.2">
      <c r="B2290" s="42"/>
    </row>
    <row r="2291" spans="2:2" x14ac:dyDescent="0.2">
      <c r="B2291" s="42"/>
    </row>
    <row r="2292" spans="2:2" x14ac:dyDescent="0.2">
      <c r="B2292" s="42"/>
    </row>
    <row r="2293" spans="2:2" x14ac:dyDescent="0.2">
      <c r="B2293" s="42"/>
    </row>
    <row r="2294" spans="2:2" x14ac:dyDescent="0.2">
      <c r="B2294" s="42"/>
    </row>
    <row r="2295" spans="2:2" x14ac:dyDescent="0.2">
      <c r="B2295" s="42"/>
    </row>
    <row r="2296" spans="2:2" x14ac:dyDescent="0.2">
      <c r="B2296" s="42"/>
    </row>
    <row r="2297" spans="2:2" x14ac:dyDescent="0.2">
      <c r="B2297" s="42"/>
    </row>
    <row r="2298" spans="2:2" x14ac:dyDescent="0.2">
      <c r="B2298" s="42"/>
    </row>
    <row r="2299" spans="2:2" x14ac:dyDescent="0.2">
      <c r="B2299" s="42"/>
    </row>
    <row r="2300" spans="2:2" x14ac:dyDescent="0.2">
      <c r="B2300" s="42"/>
    </row>
    <row r="2301" spans="2:2" x14ac:dyDescent="0.2">
      <c r="B2301" s="42"/>
    </row>
    <row r="2302" spans="2:2" x14ac:dyDescent="0.2">
      <c r="B2302" s="42"/>
    </row>
    <row r="2303" spans="2:2" x14ac:dyDescent="0.2">
      <c r="B2303" s="42"/>
    </row>
    <row r="2304" spans="2:2" x14ac:dyDescent="0.2">
      <c r="B2304" s="42"/>
    </row>
    <row r="2305" spans="2:2" x14ac:dyDescent="0.2">
      <c r="B2305" s="42"/>
    </row>
    <row r="2306" spans="2:2" x14ac:dyDescent="0.2">
      <c r="B2306" s="42"/>
    </row>
    <row r="2307" spans="2:2" x14ac:dyDescent="0.2">
      <c r="B2307" s="42"/>
    </row>
    <row r="2308" spans="2:2" x14ac:dyDescent="0.2">
      <c r="B2308" s="42"/>
    </row>
    <row r="2309" spans="2:2" x14ac:dyDescent="0.2">
      <c r="B2309" s="42"/>
    </row>
    <row r="2310" spans="2:2" x14ac:dyDescent="0.2">
      <c r="B2310" s="42"/>
    </row>
    <row r="2311" spans="2:2" x14ac:dyDescent="0.2">
      <c r="B2311" s="42"/>
    </row>
    <row r="2312" spans="2:2" x14ac:dyDescent="0.2">
      <c r="B2312" s="42"/>
    </row>
    <row r="2313" spans="2:2" x14ac:dyDescent="0.2">
      <c r="B2313" s="42"/>
    </row>
    <row r="2314" spans="2:2" x14ac:dyDescent="0.2">
      <c r="B2314" s="42"/>
    </row>
    <row r="2315" spans="2:2" x14ac:dyDescent="0.2">
      <c r="B2315" s="42"/>
    </row>
    <row r="2316" spans="2:2" x14ac:dyDescent="0.2">
      <c r="B2316" s="42"/>
    </row>
    <row r="2317" spans="2:2" x14ac:dyDescent="0.2">
      <c r="B2317" s="42"/>
    </row>
    <row r="2318" spans="2:2" x14ac:dyDescent="0.2">
      <c r="B2318" s="42"/>
    </row>
    <row r="2319" spans="2:2" x14ac:dyDescent="0.2">
      <c r="B2319" s="42"/>
    </row>
    <row r="2320" spans="2:2" x14ac:dyDescent="0.2">
      <c r="B2320" s="42"/>
    </row>
    <row r="2321" spans="2:2" x14ac:dyDescent="0.2">
      <c r="B2321" s="42"/>
    </row>
    <row r="2322" spans="2:2" x14ac:dyDescent="0.2">
      <c r="B2322" s="42"/>
    </row>
    <row r="2323" spans="2:2" x14ac:dyDescent="0.2">
      <c r="B2323" s="42"/>
    </row>
    <row r="2324" spans="2:2" x14ac:dyDescent="0.2">
      <c r="B2324" s="42"/>
    </row>
    <row r="2325" spans="2:2" x14ac:dyDescent="0.2">
      <c r="B2325" s="42"/>
    </row>
    <row r="2326" spans="2:2" x14ac:dyDescent="0.2">
      <c r="B2326" s="42"/>
    </row>
    <row r="2327" spans="2:2" x14ac:dyDescent="0.2">
      <c r="B2327" s="42"/>
    </row>
    <row r="2328" spans="2:2" x14ac:dyDescent="0.2">
      <c r="B2328" s="42"/>
    </row>
    <row r="2329" spans="2:2" x14ac:dyDescent="0.2">
      <c r="B2329" s="42"/>
    </row>
    <row r="2330" spans="2:2" x14ac:dyDescent="0.2">
      <c r="B2330" s="42"/>
    </row>
    <row r="2331" spans="2:2" x14ac:dyDescent="0.2">
      <c r="B2331" s="42"/>
    </row>
    <row r="2332" spans="2:2" x14ac:dyDescent="0.2">
      <c r="B2332" s="42"/>
    </row>
    <row r="2333" spans="2:2" x14ac:dyDescent="0.2">
      <c r="B2333" s="42"/>
    </row>
    <row r="2334" spans="2:2" x14ac:dyDescent="0.2">
      <c r="B2334" s="42"/>
    </row>
    <row r="2335" spans="2:2" x14ac:dyDescent="0.2">
      <c r="B2335" s="42"/>
    </row>
    <row r="2336" spans="2:2" x14ac:dyDescent="0.2">
      <c r="B2336" s="42"/>
    </row>
    <row r="2337" spans="2:2" x14ac:dyDescent="0.2">
      <c r="B2337" s="42"/>
    </row>
    <row r="2338" spans="2:2" x14ac:dyDescent="0.2">
      <c r="B2338" s="42"/>
    </row>
    <row r="2339" spans="2:2" x14ac:dyDescent="0.2">
      <c r="B2339" s="42"/>
    </row>
    <row r="2340" spans="2:2" x14ac:dyDescent="0.2">
      <c r="B2340" s="42"/>
    </row>
    <row r="2341" spans="2:2" x14ac:dyDescent="0.2">
      <c r="B2341" s="42"/>
    </row>
    <row r="2342" spans="2:2" x14ac:dyDescent="0.2">
      <c r="B2342" s="42"/>
    </row>
    <row r="2343" spans="2:2" x14ac:dyDescent="0.2">
      <c r="B2343" s="42"/>
    </row>
    <row r="2344" spans="2:2" x14ac:dyDescent="0.2">
      <c r="B2344" s="42"/>
    </row>
    <row r="2345" spans="2:2" x14ac:dyDescent="0.2">
      <c r="B2345" s="42"/>
    </row>
    <row r="2346" spans="2:2" x14ac:dyDescent="0.2">
      <c r="B2346" s="42"/>
    </row>
    <row r="2347" spans="2:2" x14ac:dyDescent="0.2">
      <c r="B2347" s="42"/>
    </row>
    <row r="2348" spans="2:2" x14ac:dyDescent="0.2">
      <c r="B2348" s="42"/>
    </row>
    <row r="2349" spans="2:2" x14ac:dyDescent="0.2">
      <c r="B2349" s="42"/>
    </row>
    <row r="2350" spans="2:2" x14ac:dyDescent="0.2">
      <c r="B2350" s="42"/>
    </row>
    <row r="2351" spans="2:2" x14ac:dyDescent="0.2">
      <c r="B2351" s="42"/>
    </row>
    <row r="2352" spans="2:2" x14ac:dyDescent="0.2">
      <c r="B2352" s="42"/>
    </row>
    <row r="2353" spans="2:2" x14ac:dyDescent="0.2">
      <c r="B2353" s="42"/>
    </row>
    <row r="2354" spans="2:2" x14ac:dyDescent="0.2">
      <c r="B2354" s="42"/>
    </row>
    <row r="2355" spans="2:2" x14ac:dyDescent="0.2">
      <c r="B2355" s="42"/>
    </row>
    <row r="2356" spans="2:2" x14ac:dyDescent="0.2">
      <c r="B2356" s="42"/>
    </row>
    <row r="2357" spans="2:2" x14ac:dyDescent="0.2">
      <c r="B2357" s="42"/>
    </row>
    <row r="2358" spans="2:2" x14ac:dyDescent="0.2">
      <c r="B2358" s="42"/>
    </row>
    <row r="2359" spans="2:2" x14ac:dyDescent="0.2">
      <c r="B2359" s="42"/>
    </row>
    <row r="2360" spans="2:2" x14ac:dyDescent="0.2">
      <c r="B2360" s="42"/>
    </row>
    <row r="2361" spans="2:2" x14ac:dyDescent="0.2">
      <c r="B2361" s="42"/>
    </row>
    <row r="2362" spans="2:2" x14ac:dyDescent="0.2">
      <c r="B2362" s="42"/>
    </row>
    <row r="2363" spans="2:2" x14ac:dyDescent="0.2">
      <c r="B2363" s="42"/>
    </row>
    <row r="2364" spans="2:2" x14ac:dyDescent="0.2">
      <c r="B2364" s="42"/>
    </row>
    <row r="2365" spans="2:2" x14ac:dyDescent="0.2">
      <c r="B2365" s="42"/>
    </row>
    <row r="2366" spans="2:2" x14ac:dyDescent="0.2">
      <c r="B2366" s="42"/>
    </row>
    <row r="2367" spans="2:2" x14ac:dyDescent="0.2">
      <c r="B2367" s="42"/>
    </row>
    <row r="2368" spans="2:2" x14ac:dyDescent="0.2">
      <c r="B2368" s="42"/>
    </row>
    <row r="2369" spans="2:2" x14ac:dyDescent="0.2">
      <c r="B2369" s="42"/>
    </row>
    <row r="2370" spans="2:2" x14ac:dyDescent="0.2">
      <c r="B2370" s="42"/>
    </row>
    <row r="2371" spans="2:2" x14ac:dyDescent="0.2">
      <c r="B2371" s="42"/>
    </row>
    <row r="2372" spans="2:2" x14ac:dyDescent="0.2">
      <c r="B2372" s="42"/>
    </row>
    <row r="2373" spans="2:2" x14ac:dyDescent="0.2">
      <c r="B2373" s="42"/>
    </row>
    <row r="2374" spans="2:2" x14ac:dyDescent="0.2">
      <c r="B2374" s="42"/>
    </row>
    <row r="2375" spans="2:2" x14ac:dyDescent="0.2">
      <c r="B2375" s="42"/>
    </row>
    <row r="2376" spans="2:2" x14ac:dyDescent="0.2">
      <c r="B2376" s="42"/>
    </row>
    <row r="2377" spans="2:2" x14ac:dyDescent="0.2">
      <c r="B2377" s="42"/>
    </row>
    <row r="2378" spans="2:2" x14ac:dyDescent="0.2">
      <c r="B2378" s="42"/>
    </row>
    <row r="2379" spans="2:2" x14ac:dyDescent="0.2">
      <c r="B2379" s="42"/>
    </row>
    <row r="2380" spans="2:2" x14ac:dyDescent="0.2">
      <c r="B2380" s="42"/>
    </row>
    <row r="2381" spans="2:2" x14ac:dyDescent="0.2">
      <c r="B2381" s="42"/>
    </row>
    <row r="2382" spans="2:2" x14ac:dyDescent="0.2">
      <c r="B2382" s="42"/>
    </row>
    <row r="2383" spans="2:2" x14ac:dyDescent="0.2">
      <c r="B2383" s="42"/>
    </row>
    <row r="2384" spans="2:2" x14ac:dyDescent="0.2">
      <c r="B2384" s="42"/>
    </row>
    <row r="2385" spans="2:2" x14ac:dyDescent="0.2">
      <c r="B2385" s="42"/>
    </row>
    <row r="2386" spans="2:2" x14ac:dyDescent="0.2">
      <c r="B2386" s="42"/>
    </row>
    <row r="2387" spans="2:2" x14ac:dyDescent="0.2">
      <c r="B2387" s="42"/>
    </row>
    <row r="2388" spans="2:2" x14ac:dyDescent="0.2">
      <c r="B2388" s="42"/>
    </row>
    <row r="2389" spans="2:2" x14ac:dyDescent="0.2">
      <c r="B2389" s="42"/>
    </row>
    <row r="2390" spans="2:2" x14ac:dyDescent="0.2">
      <c r="B2390" s="42"/>
    </row>
    <row r="2391" spans="2:2" x14ac:dyDescent="0.2">
      <c r="B2391" s="42"/>
    </row>
    <row r="2392" spans="2:2" x14ac:dyDescent="0.2">
      <c r="B2392" s="42"/>
    </row>
    <row r="2393" spans="2:2" x14ac:dyDescent="0.2">
      <c r="B2393" s="42"/>
    </row>
    <row r="2394" spans="2:2" x14ac:dyDescent="0.2">
      <c r="B2394" s="42"/>
    </row>
    <row r="2395" spans="2:2" x14ac:dyDescent="0.2">
      <c r="B2395" s="42"/>
    </row>
    <row r="2396" spans="2:2" x14ac:dyDescent="0.2">
      <c r="B2396" s="42"/>
    </row>
    <row r="2397" spans="2:2" x14ac:dyDescent="0.2">
      <c r="B2397" s="42"/>
    </row>
    <row r="2398" spans="2:2" x14ac:dyDescent="0.2">
      <c r="B2398" s="42"/>
    </row>
    <row r="2399" spans="2:2" x14ac:dyDescent="0.2">
      <c r="B2399" s="42"/>
    </row>
    <row r="2400" spans="2:2" x14ac:dyDescent="0.2">
      <c r="B2400" s="42"/>
    </row>
    <row r="2401" spans="2:2" x14ac:dyDescent="0.2">
      <c r="B2401" s="42"/>
    </row>
    <row r="2402" spans="2:2" x14ac:dyDescent="0.2">
      <c r="B2402" s="42"/>
    </row>
    <row r="2403" spans="2:2" x14ac:dyDescent="0.2">
      <c r="B2403" s="42"/>
    </row>
    <row r="2404" spans="2:2" x14ac:dyDescent="0.2">
      <c r="B2404" s="42"/>
    </row>
    <row r="2405" spans="2:2" x14ac:dyDescent="0.2">
      <c r="B2405" s="42"/>
    </row>
    <row r="2406" spans="2:2" x14ac:dyDescent="0.2">
      <c r="B2406" s="42"/>
    </row>
    <row r="2407" spans="2:2" x14ac:dyDescent="0.2">
      <c r="B2407" s="42"/>
    </row>
    <row r="2408" spans="2:2" x14ac:dyDescent="0.2">
      <c r="B2408" s="42"/>
    </row>
    <row r="2409" spans="2:2" x14ac:dyDescent="0.2">
      <c r="B2409" s="42"/>
    </row>
    <row r="2410" spans="2:2" x14ac:dyDescent="0.2">
      <c r="B2410" s="42"/>
    </row>
    <row r="2411" spans="2:2" x14ac:dyDescent="0.2">
      <c r="B2411" s="42"/>
    </row>
    <row r="2412" spans="2:2" x14ac:dyDescent="0.2">
      <c r="B2412" s="42"/>
    </row>
    <row r="2413" spans="2:2" x14ac:dyDescent="0.2">
      <c r="B2413" s="42"/>
    </row>
    <row r="2414" spans="2:2" x14ac:dyDescent="0.2">
      <c r="B2414" s="42"/>
    </row>
    <row r="2415" spans="2:2" x14ac:dyDescent="0.2">
      <c r="B2415" s="42"/>
    </row>
    <row r="2416" spans="2:2" x14ac:dyDescent="0.2">
      <c r="B2416" s="42"/>
    </row>
    <row r="2417" spans="2:2" x14ac:dyDescent="0.2">
      <c r="B2417" s="42"/>
    </row>
    <row r="2418" spans="2:2" x14ac:dyDescent="0.2">
      <c r="B2418" s="42"/>
    </row>
    <row r="2419" spans="2:2" x14ac:dyDescent="0.2">
      <c r="B2419" s="42"/>
    </row>
    <row r="2420" spans="2:2" x14ac:dyDescent="0.2">
      <c r="B2420" s="42"/>
    </row>
    <row r="2421" spans="2:2" x14ac:dyDescent="0.2">
      <c r="B2421" s="42"/>
    </row>
    <row r="2422" spans="2:2" x14ac:dyDescent="0.2">
      <c r="B2422" s="42"/>
    </row>
    <row r="2423" spans="2:2" x14ac:dyDescent="0.2">
      <c r="B2423" s="42"/>
    </row>
    <row r="2424" spans="2:2" x14ac:dyDescent="0.2">
      <c r="B2424" s="42"/>
    </row>
    <row r="2425" spans="2:2" x14ac:dyDescent="0.2">
      <c r="B2425" s="42"/>
    </row>
    <row r="2426" spans="2:2" x14ac:dyDescent="0.2">
      <c r="B2426" s="42"/>
    </row>
    <row r="2427" spans="2:2" x14ac:dyDescent="0.2">
      <c r="B2427" s="42"/>
    </row>
    <row r="2428" spans="2:2" x14ac:dyDescent="0.2">
      <c r="B2428" s="42"/>
    </row>
    <row r="2429" spans="2:2" x14ac:dyDescent="0.2">
      <c r="B2429" s="42"/>
    </row>
    <row r="2430" spans="2:2" x14ac:dyDescent="0.2">
      <c r="B2430" s="42"/>
    </row>
    <row r="2431" spans="2:2" x14ac:dyDescent="0.2">
      <c r="B2431" s="42"/>
    </row>
    <row r="2432" spans="2:2" x14ac:dyDescent="0.2">
      <c r="B2432" s="42"/>
    </row>
    <row r="2433" spans="2:2" x14ac:dyDescent="0.2">
      <c r="B2433" s="42"/>
    </row>
    <row r="2434" spans="2:2" x14ac:dyDescent="0.2">
      <c r="B2434" s="42"/>
    </row>
    <row r="2435" spans="2:2" x14ac:dyDescent="0.2">
      <c r="B2435" s="42"/>
    </row>
    <row r="2436" spans="2:2" x14ac:dyDescent="0.2">
      <c r="B2436" s="42"/>
    </row>
    <row r="2437" spans="2:2" x14ac:dyDescent="0.2">
      <c r="B2437" s="42"/>
    </row>
    <row r="2438" spans="2:2" x14ac:dyDescent="0.2">
      <c r="B2438" s="42"/>
    </row>
    <row r="2439" spans="2:2" x14ac:dyDescent="0.2">
      <c r="B2439" s="42"/>
    </row>
    <row r="2440" spans="2:2" x14ac:dyDescent="0.2">
      <c r="B2440" s="42"/>
    </row>
    <row r="2441" spans="2:2" x14ac:dyDescent="0.2">
      <c r="B2441" s="42"/>
    </row>
    <row r="2442" spans="2:2" x14ac:dyDescent="0.2">
      <c r="B2442" s="42"/>
    </row>
    <row r="2443" spans="2:2" x14ac:dyDescent="0.2">
      <c r="B2443" s="42"/>
    </row>
    <row r="2444" spans="2:2" x14ac:dyDescent="0.2">
      <c r="B2444" s="42"/>
    </row>
    <row r="2445" spans="2:2" x14ac:dyDescent="0.2">
      <c r="B2445" s="42"/>
    </row>
    <row r="2446" spans="2:2" x14ac:dyDescent="0.2">
      <c r="B2446" s="42"/>
    </row>
    <row r="2447" spans="2:2" x14ac:dyDescent="0.2">
      <c r="B2447" s="42"/>
    </row>
    <row r="2448" spans="2:2" x14ac:dyDescent="0.2">
      <c r="B2448" s="42"/>
    </row>
    <row r="2449" spans="2:2" x14ac:dyDescent="0.2">
      <c r="B2449" s="42"/>
    </row>
    <row r="2450" spans="2:2" x14ac:dyDescent="0.2">
      <c r="B2450" s="42"/>
    </row>
    <row r="2451" spans="2:2" x14ac:dyDescent="0.2">
      <c r="B2451" s="42"/>
    </row>
    <row r="2452" spans="2:2" x14ac:dyDescent="0.2">
      <c r="B2452" s="42"/>
    </row>
    <row r="2453" spans="2:2" x14ac:dyDescent="0.2">
      <c r="B2453" s="42"/>
    </row>
    <row r="2454" spans="2:2" x14ac:dyDescent="0.2">
      <c r="B2454" s="42"/>
    </row>
    <row r="2455" spans="2:2" x14ac:dyDescent="0.2">
      <c r="B2455" s="42"/>
    </row>
    <row r="2456" spans="2:2" x14ac:dyDescent="0.2">
      <c r="B2456" s="42"/>
    </row>
    <row r="2457" spans="2:2" x14ac:dyDescent="0.2">
      <c r="B2457" s="42"/>
    </row>
    <row r="2458" spans="2:2" x14ac:dyDescent="0.2">
      <c r="B2458" s="42"/>
    </row>
    <row r="2459" spans="2:2" x14ac:dyDescent="0.2">
      <c r="B2459" s="42"/>
    </row>
    <row r="2460" spans="2:2" x14ac:dyDescent="0.2">
      <c r="B2460" s="42"/>
    </row>
    <row r="2461" spans="2:2" x14ac:dyDescent="0.2">
      <c r="B2461" s="42"/>
    </row>
    <row r="2462" spans="2:2" x14ac:dyDescent="0.2">
      <c r="B2462" s="42"/>
    </row>
    <row r="2463" spans="2:2" x14ac:dyDescent="0.2">
      <c r="B2463" s="42"/>
    </row>
    <row r="2464" spans="2:2" x14ac:dyDescent="0.2">
      <c r="B2464" s="42"/>
    </row>
    <row r="2465" spans="2:2" x14ac:dyDescent="0.2">
      <c r="B2465" s="42"/>
    </row>
    <row r="2466" spans="2:2" x14ac:dyDescent="0.2">
      <c r="B2466" s="42"/>
    </row>
    <row r="2467" spans="2:2" x14ac:dyDescent="0.2">
      <c r="B2467" s="42"/>
    </row>
    <row r="2468" spans="2:2" x14ac:dyDescent="0.2">
      <c r="B2468" s="42"/>
    </row>
    <row r="2469" spans="2:2" x14ac:dyDescent="0.2">
      <c r="B2469" s="42"/>
    </row>
    <row r="2470" spans="2:2" x14ac:dyDescent="0.2">
      <c r="B2470" s="42"/>
    </row>
    <row r="2471" spans="2:2" x14ac:dyDescent="0.2">
      <c r="B2471" s="42"/>
    </row>
    <row r="2472" spans="2:2" x14ac:dyDescent="0.2">
      <c r="B2472" s="42"/>
    </row>
    <row r="2473" spans="2:2" x14ac:dyDescent="0.2">
      <c r="B2473" s="42"/>
    </row>
    <row r="2474" spans="2:2" x14ac:dyDescent="0.2">
      <c r="B2474" s="42"/>
    </row>
    <row r="2475" spans="2:2" x14ac:dyDescent="0.2">
      <c r="B2475" s="42"/>
    </row>
    <row r="2476" spans="2:2" x14ac:dyDescent="0.2">
      <c r="B2476" s="42"/>
    </row>
    <row r="2477" spans="2:2" x14ac:dyDescent="0.2">
      <c r="B2477" s="42"/>
    </row>
    <row r="2478" spans="2:2" x14ac:dyDescent="0.2">
      <c r="B2478" s="42"/>
    </row>
    <row r="2479" spans="2:2" x14ac:dyDescent="0.2">
      <c r="B2479" s="42"/>
    </row>
    <row r="2480" spans="2:2" x14ac:dyDescent="0.2">
      <c r="B2480" s="42"/>
    </row>
    <row r="2481" spans="2:2" x14ac:dyDescent="0.2">
      <c r="B2481" s="42"/>
    </row>
    <row r="2482" spans="2:2" x14ac:dyDescent="0.2">
      <c r="B2482" s="42"/>
    </row>
    <row r="2483" spans="2:2" x14ac:dyDescent="0.2">
      <c r="B2483" s="42"/>
    </row>
    <row r="2484" spans="2:2" x14ac:dyDescent="0.2">
      <c r="B2484" s="42"/>
    </row>
    <row r="2485" spans="2:2" x14ac:dyDescent="0.2">
      <c r="B2485" s="42"/>
    </row>
    <row r="2486" spans="2:2" x14ac:dyDescent="0.2">
      <c r="B2486" s="42"/>
    </row>
    <row r="2487" spans="2:2" x14ac:dyDescent="0.2">
      <c r="B2487" s="42"/>
    </row>
    <row r="2488" spans="2:2" x14ac:dyDescent="0.2">
      <c r="B2488" s="42"/>
    </row>
    <row r="2489" spans="2:2" x14ac:dyDescent="0.2">
      <c r="B2489" s="42"/>
    </row>
    <row r="2490" spans="2:2" x14ac:dyDescent="0.2">
      <c r="B2490" s="42"/>
    </row>
    <row r="2491" spans="2:2" x14ac:dyDescent="0.2">
      <c r="B2491" s="42"/>
    </row>
    <row r="2492" spans="2:2" x14ac:dyDescent="0.2">
      <c r="B2492" s="42"/>
    </row>
    <row r="2493" spans="2:2" x14ac:dyDescent="0.2">
      <c r="B2493" s="42"/>
    </row>
    <row r="2494" spans="2:2" x14ac:dyDescent="0.2">
      <c r="B2494" s="42"/>
    </row>
    <row r="2495" spans="2:2" x14ac:dyDescent="0.2">
      <c r="B2495" s="42"/>
    </row>
    <row r="2496" spans="2:2" x14ac:dyDescent="0.2">
      <c r="B2496" s="42"/>
    </row>
    <row r="2497" spans="2:2" x14ac:dyDescent="0.2">
      <c r="B2497" s="42"/>
    </row>
    <row r="2498" spans="2:2" x14ac:dyDescent="0.2">
      <c r="B2498" s="42"/>
    </row>
    <row r="2499" spans="2:2" x14ac:dyDescent="0.2">
      <c r="B2499" s="42"/>
    </row>
    <row r="2500" spans="2:2" x14ac:dyDescent="0.2">
      <c r="B2500" s="42"/>
    </row>
    <row r="2501" spans="2:2" x14ac:dyDescent="0.2">
      <c r="B2501" s="42"/>
    </row>
    <row r="2502" spans="2:2" x14ac:dyDescent="0.2">
      <c r="B2502" s="42"/>
    </row>
    <row r="2503" spans="2:2" x14ac:dyDescent="0.2">
      <c r="B2503" s="42"/>
    </row>
    <row r="2504" spans="2:2" x14ac:dyDescent="0.2">
      <c r="B2504" s="42"/>
    </row>
    <row r="2505" spans="2:2" x14ac:dyDescent="0.2">
      <c r="B2505" s="42"/>
    </row>
    <row r="2506" spans="2:2" x14ac:dyDescent="0.2">
      <c r="B2506" s="42"/>
    </row>
    <row r="2507" spans="2:2" x14ac:dyDescent="0.2">
      <c r="B2507" s="42"/>
    </row>
    <row r="2508" spans="2:2" x14ac:dyDescent="0.2">
      <c r="B2508" s="42"/>
    </row>
    <row r="2509" spans="2:2" x14ac:dyDescent="0.2">
      <c r="B2509" s="42"/>
    </row>
    <row r="2510" spans="2:2" x14ac:dyDescent="0.2">
      <c r="B2510" s="42"/>
    </row>
    <row r="2511" spans="2:2" x14ac:dyDescent="0.2">
      <c r="B2511" s="42"/>
    </row>
    <row r="2512" spans="2:2" x14ac:dyDescent="0.2">
      <c r="B2512" s="42"/>
    </row>
    <row r="2513" spans="2:2" x14ac:dyDescent="0.2">
      <c r="B2513" s="42"/>
    </row>
    <row r="2514" spans="2:2" x14ac:dyDescent="0.2">
      <c r="B2514" s="42"/>
    </row>
    <row r="2515" spans="2:2" x14ac:dyDescent="0.2">
      <c r="B2515" s="42"/>
    </row>
    <row r="2516" spans="2:2" x14ac:dyDescent="0.2">
      <c r="B2516" s="42"/>
    </row>
    <row r="2517" spans="2:2" x14ac:dyDescent="0.2">
      <c r="B2517" s="42"/>
    </row>
    <row r="2518" spans="2:2" x14ac:dyDescent="0.2">
      <c r="B2518" s="42"/>
    </row>
    <row r="2519" spans="2:2" x14ac:dyDescent="0.2">
      <c r="B2519" s="42"/>
    </row>
    <row r="2520" spans="2:2" x14ac:dyDescent="0.2">
      <c r="B2520" s="42"/>
    </row>
    <row r="2521" spans="2:2" x14ac:dyDescent="0.2">
      <c r="B2521" s="42"/>
    </row>
    <row r="2522" spans="2:2" x14ac:dyDescent="0.2">
      <c r="B2522" s="42"/>
    </row>
    <row r="2523" spans="2:2" x14ac:dyDescent="0.2">
      <c r="B2523" s="42"/>
    </row>
    <row r="2524" spans="2:2" x14ac:dyDescent="0.2">
      <c r="B2524" s="42"/>
    </row>
    <row r="2525" spans="2:2" x14ac:dyDescent="0.2">
      <c r="B2525" s="42"/>
    </row>
    <row r="2526" spans="2:2" x14ac:dyDescent="0.2">
      <c r="B2526" s="42"/>
    </row>
    <row r="2527" spans="2:2" x14ac:dyDescent="0.2">
      <c r="B2527" s="42"/>
    </row>
    <row r="2528" spans="2:2" x14ac:dyDescent="0.2">
      <c r="B2528" s="42"/>
    </row>
    <row r="2529" spans="2:2" x14ac:dyDescent="0.2">
      <c r="B2529" s="42"/>
    </row>
    <row r="2530" spans="2:2" x14ac:dyDescent="0.2">
      <c r="B2530" s="42"/>
    </row>
    <row r="2531" spans="2:2" x14ac:dyDescent="0.2">
      <c r="B2531" s="42"/>
    </row>
    <row r="2532" spans="2:2" x14ac:dyDescent="0.2">
      <c r="B2532" s="42"/>
    </row>
    <row r="2533" spans="2:2" x14ac:dyDescent="0.2">
      <c r="B2533" s="42"/>
    </row>
    <row r="2534" spans="2:2" x14ac:dyDescent="0.2">
      <c r="B2534" s="42"/>
    </row>
    <row r="2535" spans="2:2" x14ac:dyDescent="0.2">
      <c r="B2535" s="42"/>
    </row>
    <row r="2536" spans="2:2" x14ac:dyDescent="0.2">
      <c r="B2536" s="42"/>
    </row>
    <row r="2537" spans="2:2" x14ac:dyDescent="0.2">
      <c r="B2537" s="42"/>
    </row>
    <row r="2538" spans="2:2" x14ac:dyDescent="0.2">
      <c r="B2538" s="42"/>
    </row>
    <row r="2539" spans="2:2" x14ac:dyDescent="0.2">
      <c r="B2539" s="42"/>
    </row>
    <row r="2540" spans="2:2" x14ac:dyDescent="0.2">
      <c r="B2540" s="42"/>
    </row>
    <row r="2541" spans="2:2" x14ac:dyDescent="0.2">
      <c r="B2541" s="42"/>
    </row>
    <row r="2542" spans="2:2" x14ac:dyDescent="0.2">
      <c r="B2542" s="42"/>
    </row>
    <row r="2543" spans="2:2" x14ac:dyDescent="0.2">
      <c r="B2543" s="42"/>
    </row>
    <row r="2544" spans="2:2" x14ac:dyDescent="0.2">
      <c r="B2544" s="42"/>
    </row>
    <row r="2545" spans="2:2" x14ac:dyDescent="0.2">
      <c r="B2545" s="42"/>
    </row>
    <row r="2546" spans="2:2" x14ac:dyDescent="0.2">
      <c r="B2546" s="42"/>
    </row>
    <row r="2547" spans="2:2" x14ac:dyDescent="0.2">
      <c r="B2547" s="42"/>
    </row>
    <row r="2548" spans="2:2" x14ac:dyDescent="0.2">
      <c r="B2548" s="42"/>
    </row>
    <row r="2549" spans="2:2" x14ac:dyDescent="0.2">
      <c r="B2549" s="42"/>
    </row>
    <row r="2550" spans="2:2" x14ac:dyDescent="0.2">
      <c r="B2550" s="42"/>
    </row>
    <row r="2551" spans="2:2" x14ac:dyDescent="0.2">
      <c r="B2551" s="42"/>
    </row>
    <row r="2552" spans="2:2" x14ac:dyDescent="0.2">
      <c r="B2552" s="42"/>
    </row>
    <row r="2553" spans="2:2" x14ac:dyDescent="0.2">
      <c r="B2553" s="42"/>
    </row>
    <row r="2554" spans="2:2" x14ac:dyDescent="0.2">
      <c r="B2554" s="42"/>
    </row>
    <row r="2555" spans="2:2" x14ac:dyDescent="0.2">
      <c r="B2555" s="42"/>
    </row>
    <row r="2556" spans="2:2" x14ac:dyDescent="0.2">
      <c r="B2556" s="42"/>
    </row>
    <row r="2557" spans="2:2" x14ac:dyDescent="0.2">
      <c r="B2557" s="42"/>
    </row>
    <row r="2558" spans="2:2" x14ac:dyDescent="0.2">
      <c r="B2558" s="42"/>
    </row>
    <row r="2559" spans="2:2" x14ac:dyDescent="0.2">
      <c r="B2559" s="42"/>
    </row>
    <row r="2560" spans="2:2" x14ac:dyDescent="0.2">
      <c r="B2560" s="42"/>
    </row>
    <row r="2561" spans="2:2" x14ac:dyDescent="0.2">
      <c r="B2561" s="42"/>
    </row>
    <row r="2562" spans="2:2" x14ac:dyDescent="0.2">
      <c r="B2562" s="42"/>
    </row>
    <row r="2563" spans="2:2" x14ac:dyDescent="0.2">
      <c r="B2563" s="42"/>
    </row>
    <row r="2564" spans="2:2" x14ac:dyDescent="0.2">
      <c r="B2564" s="42"/>
    </row>
    <row r="2565" spans="2:2" x14ac:dyDescent="0.2">
      <c r="B2565" s="42"/>
    </row>
    <row r="2566" spans="2:2" x14ac:dyDescent="0.2">
      <c r="B2566" s="42"/>
    </row>
    <row r="2567" spans="2:2" x14ac:dyDescent="0.2">
      <c r="B2567" s="42"/>
    </row>
    <row r="2568" spans="2:2" x14ac:dyDescent="0.2">
      <c r="B2568" s="42"/>
    </row>
    <row r="2569" spans="2:2" x14ac:dyDescent="0.2">
      <c r="B2569" s="42"/>
    </row>
    <row r="2570" spans="2:2" x14ac:dyDescent="0.2">
      <c r="B2570" s="42"/>
    </row>
    <row r="2571" spans="2:2" x14ac:dyDescent="0.2">
      <c r="B2571" s="42"/>
    </row>
    <row r="2572" spans="2:2" x14ac:dyDescent="0.2">
      <c r="B2572" s="42"/>
    </row>
    <row r="2573" spans="2:2" x14ac:dyDescent="0.2">
      <c r="B2573" s="42"/>
    </row>
    <row r="2574" spans="2:2" x14ac:dyDescent="0.2">
      <c r="B2574" s="42"/>
    </row>
    <row r="2575" spans="2:2" x14ac:dyDescent="0.2">
      <c r="B2575" s="42"/>
    </row>
    <row r="2576" spans="2:2" x14ac:dyDescent="0.2">
      <c r="B2576" s="42"/>
    </row>
    <row r="2577" spans="2:2" x14ac:dyDescent="0.2">
      <c r="B2577" s="42"/>
    </row>
    <row r="2578" spans="2:2" x14ac:dyDescent="0.2">
      <c r="B2578" s="42"/>
    </row>
    <row r="2579" spans="2:2" x14ac:dyDescent="0.2">
      <c r="B2579" s="42"/>
    </row>
    <row r="2580" spans="2:2" x14ac:dyDescent="0.2">
      <c r="B2580" s="42"/>
    </row>
    <row r="2581" spans="2:2" x14ac:dyDescent="0.2">
      <c r="B2581" s="42"/>
    </row>
    <row r="2582" spans="2:2" x14ac:dyDescent="0.2">
      <c r="B2582" s="42"/>
    </row>
    <row r="2583" spans="2:2" x14ac:dyDescent="0.2">
      <c r="B2583" s="42"/>
    </row>
    <row r="2584" spans="2:2" x14ac:dyDescent="0.2">
      <c r="B2584" s="42"/>
    </row>
    <row r="2585" spans="2:2" x14ac:dyDescent="0.2">
      <c r="B2585" s="42"/>
    </row>
    <row r="2586" spans="2:2" x14ac:dyDescent="0.2">
      <c r="B2586" s="42"/>
    </row>
    <row r="2587" spans="2:2" x14ac:dyDescent="0.2">
      <c r="B2587" s="42"/>
    </row>
    <row r="2588" spans="2:2" x14ac:dyDescent="0.2">
      <c r="B2588" s="42"/>
    </row>
    <row r="2589" spans="2:2" x14ac:dyDescent="0.2">
      <c r="B2589" s="42"/>
    </row>
    <row r="2590" spans="2:2" x14ac:dyDescent="0.2">
      <c r="B2590" s="42"/>
    </row>
    <row r="2591" spans="2:2" x14ac:dyDescent="0.2">
      <c r="B2591" s="42"/>
    </row>
    <row r="2592" spans="2:2" x14ac:dyDescent="0.2">
      <c r="B2592" s="42"/>
    </row>
    <row r="2593" spans="2:2" x14ac:dyDescent="0.2">
      <c r="B2593" s="42"/>
    </row>
    <row r="2594" spans="2:2" x14ac:dyDescent="0.2">
      <c r="B2594" s="42"/>
    </row>
    <row r="2595" spans="2:2" x14ac:dyDescent="0.2">
      <c r="B2595" s="42"/>
    </row>
    <row r="2596" spans="2:2" x14ac:dyDescent="0.2">
      <c r="B2596" s="42"/>
    </row>
    <row r="2597" spans="2:2" x14ac:dyDescent="0.2">
      <c r="B2597" s="42"/>
    </row>
    <row r="2598" spans="2:2" x14ac:dyDescent="0.2">
      <c r="B2598" s="42"/>
    </row>
    <row r="2599" spans="2:2" x14ac:dyDescent="0.2">
      <c r="B2599" s="42"/>
    </row>
    <row r="2600" spans="2:2" x14ac:dyDescent="0.2">
      <c r="B2600" s="42"/>
    </row>
    <row r="2601" spans="2:2" x14ac:dyDescent="0.2">
      <c r="B2601" s="42"/>
    </row>
    <row r="2602" spans="2:2" x14ac:dyDescent="0.2">
      <c r="B2602" s="42"/>
    </row>
    <row r="2603" spans="2:2" x14ac:dyDescent="0.2">
      <c r="B2603" s="42"/>
    </row>
    <row r="2604" spans="2:2" x14ac:dyDescent="0.2">
      <c r="B2604" s="42"/>
    </row>
    <row r="2605" spans="2:2" x14ac:dyDescent="0.2">
      <c r="B2605" s="42"/>
    </row>
    <row r="2606" spans="2:2" x14ac:dyDescent="0.2">
      <c r="B2606" s="42"/>
    </row>
    <row r="2607" spans="2:2" x14ac:dyDescent="0.2">
      <c r="B2607" s="42"/>
    </row>
    <row r="2608" spans="2:2" x14ac:dyDescent="0.2">
      <c r="B2608" s="42"/>
    </row>
    <row r="2609" spans="2:2" x14ac:dyDescent="0.2">
      <c r="B2609" s="42"/>
    </row>
    <row r="2610" spans="2:2" x14ac:dyDescent="0.2">
      <c r="B2610" s="42"/>
    </row>
    <row r="2611" spans="2:2" x14ac:dyDescent="0.2">
      <c r="B2611" s="42"/>
    </row>
    <row r="2612" spans="2:2" x14ac:dyDescent="0.2">
      <c r="B2612" s="42"/>
    </row>
    <row r="2613" spans="2:2" x14ac:dyDescent="0.2">
      <c r="B2613" s="42"/>
    </row>
    <row r="2614" spans="2:2" x14ac:dyDescent="0.2">
      <c r="B2614" s="42"/>
    </row>
    <row r="2615" spans="2:2" x14ac:dyDescent="0.2">
      <c r="B2615" s="42"/>
    </row>
    <row r="2616" spans="2:2" x14ac:dyDescent="0.2">
      <c r="B2616" s="42"/>
    </row>
    <row r="2617" spans="2:2" x14ac:dyDescent="0.2">
      <c r="B2617" s="42"/>
    </row>
    <row r="2618" spans="2:2" x14ac:dyDescent="0.2">
      <c r="B2618" s="42"/>
    </row>
    <row r="2619" spans="2:2" x14ac:dyDescent="0.2">
      <c r="B2619" s="42"/>
    </row>
    <row r="2620" spans="2:2" x14ac:dyDescent="0.2">
      <c r="B2620" s="42"/>
    </row>
    <row r="2621" spans="2:2" x14ac:dyDescent="0.2">
      <c r="B2621" s="42"/>
    </row>
    <row r="2622" spans="2:2" x14ac:dyDescent="0.2">
      <c r="B2622" s="42"/>
    </row>
    <row r="2623" spans="2:2" x14ac:dyDescent="0.2">
      <c r="B2623" s="42"/>
    </row>
    <row r="2624" spans="2:2" x14ac:dyDescent="0.2">
      <c r="B2624" s="42"/>
    </row>
    <row r="2625" spans="2:2" x14ac:dyDescent="0.2">
      <c r="B2625" s="42"/>
    </row>
    <row r="2626" spans="2:2" x14ac:dyDescent="0.2">
      <c r="B2626" s="42"/>
    </row>
    <row r="2627" spans="2:2" x14ac:dyDescent="0.2">
      <c r="B2627" s="42"/>
    </row>
    <row r="2628" spans="2:2" x14ac:dyDescent="0.2">
      <c r="B2628" s="42"/>
    </row>
    <row r="2629" spans="2:2" x14ac:dyDescent="0.2">
      <c r="B2629" s="42"/>
    </row>
    <row r="2630" spans="2:2" x14ac:dyDescent="0.2">
      <c r="B2630" s="42"/>
    </row>
    <row r="2631" spans="2:2" x14ac:dyDescent="0.2">
      <c r="B2631" s="42"/>
    </row>
    <row r="2632" spans="2:2" x14ac:dyDescent="0.2">
      <c r="B2632" s="42"/>
    </row>
    <row r="2633" spans="2:2" x14ac:dyDescent="0.2">
      <c r="B2633" s="42"/>
    </row>
    <row r="2634" spans="2:2" x14ac:dyDescent="0.2">
      <c r="B2634" s="42"/>
    </row>
    <row r="2635" spans="2:2" x14ac:dyDescent="0.2">
      <c r="B2635" s="42"/>
    </row>
    <row r="2636" spans="2:2" x14ac:dyDescent="0.2">
      <c r="B2636" s="42"/>
    </row>
    <row r="2637" spans="2:2" x14ac:dyDescent="0.2">
      <c r="B2637" s="42"/>
    </row>
    <row r="2638" spans="2:2" x14ac:dyDescent="0.2">
      <c r="B2638" s="42"/>
    </row>
    <row r="2639" spans="2:2" x14ac:dyDescent="0.2">
      <c r="B2639" s="42"/>
    </row>
    <row r="2640" spans="2:2" x14ac:dyDescent="0.2">
      <c r="B2640" s="42"/>
    </row>
    <row r="2641" spans="2:2" x14ac:dyDescent="0.2">
      <c r="B2641" s="42"/>
    </row>
    <row r="2642" spans="2:2" x14ac:dyDescent="0.2">
      <c r="B2642" s="42"/>
    </row>
    <row r="2643" spans="2:2" x14ac:dyDescent="0.2">
      <c r="B2643" s="42"/>
    </row>
    <row r="2644" spans="2:2" x14ac:dyDescent="0.2">
      <c r="B2644" s="42"/>
    </row>
    <row r="2645" spans="2:2" x14ac:dyDescent="0.2">
      <c r="B2645" s="42"/>
    </row>
    <row r="2646" spans="2:2" x14ac:dyDescent="0.2">
      <c r="B2646" s="42"/>
    </row>
    <row r="2647" spans="2:2" x14ac:dyDescent="0.2">
      <c r="B2647" s="42"/>
    </row>
    <row r="2648" spans="2:2" x14ac:dyDescent="0.2">
      <c r="B2648" s="42"/>
    </row>
    <row r="2649" spans="2:2" x14ac:dyDescent="0.2">
      <c r="B2649" s="42"/>
    </row>
    <row r="2650" spans="2:2" x14ac:dyDescent="0.2">
      <c r="B2650" s="42"/>
    </row>
    <row r="2651" spans="2:2" x14ac:dyDescent="0.2">
      <c r="B2651" s="42"/>
    </row>
    <row r="2652" spans="2:2" x14ac:dyDescent="0.2">
      <c r="B2652" s="42"/>
    </row>
    <row r="2653" spans="2:2" x14ac:dyDescent="0.2">
      <c r="B2653" s="42"/>
    </row>
    <row r="2654" spans="2:2" x14ac:dyDescent="0.2">
      <c r="B2654" s="42"/>
    </row>
    <row r="2655" spans="2:2" x14ac:dyDescent="0.2">
      <c r="B2655" s="42"/>
    </row>
    <row r="2656" spans="2:2" x14ac:dyDescent="0.2">
      <c r="B2656" s="42"/>
    </row>
    <row r="2657" spans="2:2" x14ac:dyDescent="0.2">
      <c r="B2657" s="42"/>
    </row>
    <row r="2658" spans="2:2" x14ac:dyDescent="0.2">
      <c r="B2658" s="42"/>
    </row>
    <row r="2659" spans="2:2" x14ac:dyDescent="0.2">
      <c r="B2659" s="42"/>
    </row>
    <row r="2660" spans="2:2" x14ac:dyDescent="0.2">
      <c r="B2660" s="42"/>
    </row>
    <row r="2661" spans="2:2" x14ac:dyDescent="0.2">
      <c r="B2661" s="42"/>
    </row>
    <row r="2662" spans="2:2" x14ac:dyDescent="0.2">
      <c r="B2662" s="42"/>
    </row>
    <row r="2663" spans="2:2" x14ac:dyDescent="0.2">
      <c r="B2663" s="42"/>
    </row>
    <row r="2664" spans="2:2" x14ac:dyDescent="0.2">
      <c r="B2664" s="42"/>
    </row>
    <row r="2665" spans="2:2" x14ac:dyDescent="0.2">
      <c r="B2665" s="42"/>
    </row>
    <row r="2666" spans="2:2" x14ac:dyDescent="0.2">
      <c r="B2666" s="42"/>
    </row>
    <row r="2667" spans="2:2" x14ac:dyDescent="0.2">
      <c r="B2667" s="42"/>
    </row>
    <row r="2668" spans="2:2" x14ac:dyDescent="0.2">
      <c r="B2668" s="42"/>
    </row>
    <row r="2669" spans="2:2" x14ac:dyDescent="0.2">
      <c r="B2669" s="42"/>
    </row>
    <row r="2670" spans="2:2" x14ac:dyDescent="0.2">
      <c r="B2670" s="42"/>
    </row>
    <row r="2671" spans="2:2" x14ac:dyDescent="0.2">
      <c r="B2671" s="42"/>
    </row>
    <row r="2672" spans="2:2" x14ac:dyDescent="0.2">
      <c r="B2672" s="42"/>
    </row>
    <row r="2673" spans="2:2" x14ac:dyDescent="0.2">
      <c r="B2673" s="42"/>
    </row>
    <row r="2674" spans="2:2" x14ac:dyDescent="0.2">
      <c r="B2674" s="42"/>
    </row>
    <row r="2675" spans="2:2" x14ac:dyDescent="0.2">
      <c r="B2675" s="42"/>
    </row>
    <row r="2676" spans="2:2" x14ac:dyDescent="0.2">
      <c r="B2676" s="42"/>
    </row>
    <row r="2677" spans="2:2" x14ac:dyDescent="0.2">
      <c r="B2677" s="42"/>
    </row>
    <row r="2678" spans="2:2" x14ac:dyDescent="0.2">
      <c r="B2678" s="42"/>
    </row>
    <row r="2679" spans="2:2" x14ac:dyDescent="0.2">
      <c r="B2679" s="42"/>
    </row>
    <row r="2680" spans="2:2" x14ac:dyDescent="0.2">
      <c r="B2680" s="42"/>
    </row>
    <row r="2681" spans="2:2" x14ac:dyDescent="0.2">
      <c r="B2681" s="42"/>
    </row>
    <row r="2682" spans="2:2" x14ac:dyDescent="0.2">
      <c r="B2682" s="42"/>
    </row>
    <row r="2683" spans="2:2" x14ac:dyDescent="0.2">
      <c r="B2683" s="42"/>
    </row>
    <row r="2684" spans="2:2" x14ac:dyDescent="0.2">
      <c r="B2684" s="42"/>
    </row>
    <row r="2685" spans="2:2" x14ac:dyDescent="0.2">
      <c r="B2685" s="42"/>
    </row>
    <row r="2686" spans="2:2" x14ac:dyDescent="0.2">
      <c r="B2686" s="42"/>
    </row>
    <row r="2687" spans="2:2" x14ac:dyDescent="0.2">
      <c r="B2687" s="42"/>
    </row>
    <row r="2688" spans="2:2" x14ac:dyDescent="0.2">
      <c r="B2688" s="42"/>
    </row>
    <row r="2689" spans="2:2" x14ac:dyDescent="0.2">
      <c r="B2689" s="42"/>
    </row>
    <row r="2690" spans="2:2" x14ac:dyDescent="0.2">
      <c r="B2690" s="42"/>
    </row>
    <row r="2691" spans="2:2" x14ac:dyDescent="0.2">
      <c r="B2691" s="42"/>
    </row>
    <row r="2692" spans="2:2" x14ac:dyDescent="0.2">
      <c r="B2692" s="42"/>
    </row>
    <row r="2693" spans="2:2" x14ac:dyDescent="0.2">
      <c r="B2693" s="42"/>
    </row>
    <row r="2694" spans="2:2" x14ac:dyDescent="0.2">
      <c r="B2694" s="42"/>
    </row>
    <row r="2695" spans="2:2" x14ac:dyDescent="0.2">
      <c r="B2695" s="42"/>
    </row>
    <row r="2696" spans="2:2" x14ac:dyDescent="0.2">
      <c r="B2696" s="42"/>
    </row>
    <row r="2697" spans="2:2" x14ac:dyDescent="0.2">
      <c r="B2697" s="42"/>
    </row>
    <row r="2698" spans="2:2" x14ac:dyDescent="0.2">
      <c r="B2698" s="42"/>
    </row>
    <row r="2699" spans="2:2" x14ac:dyDescent="0.2">
      <c r="B2699" s="42"/>
    </row>
    <row r="2700" spans="2:2" x14ac:dyDescent="0.2">
      <c r="B2700" s="42"/>
    </row>
    <row r="2701" spans="2:2" x14ac:dyDescent="0.2">
      <c r="B2701" s="42"/>
    </row>
    <row r="2702" spans="2:2" x14ac:dyDescent="0.2">
      <c r="B2702" s="42"/>
    </row>
    <row r="2703" spans="2:2" x14ac:dyDescent="0.2">
      <c r="B2703" s="42"/>
    </row>
    <row r="2704" spans="2:2" x14ac:dyDescent="0.2">
      <c r="B2704" s="42"/>
    </row>
    <row r="2705" spans="2:2" x14ac:dyDescent="0.2">
      <c r="B2705" s="42"/>
    </row>
    <row r="2706" spans="2:2" x14ac:dyDescent="0.2">
      <c r="B2706" s="42"/>
    </row>
    <row r="2707" spans="2:2" x14ac:dyDescent="0.2">
      <c r="B2707" s="42"/>
    </row>
    <row r="2708" spans="2:2" x14ac:dyDescent="0.2">
      <c r="B2708" s="42"/>
    </row>
    <row r="2709" spans="2:2" x14ac:dyDescent="0.2">
      <c r="B2709" s="42"/>
    </row>
    <row r="2710" spans="2:2" x14ac:dyDescent="0.2">
      <c r="B2710" s="42"/>
    </row>
    <row r="2711" spans="2:2" x14ac:dyDescent="0.2">
      <c r="B2711" s="42"/>
    </row>
    <row r="2712" spans="2:2" x14ac:dyDescent="0.2">
      <c r="B2712" s="42"/>
    </row>
    <row r="2713" spans="2:2" x14ac:dyDescent="0.2">
      <c r="B2713" s="42"/>
    </row>
    <row r="2714" spans="2:2" x14ac:dyDescent="0.2">
      <c r="B2714" s="42"/>
    </row>
    <row r="2715" spans="2:2" x14ac:dyDescent="0.2">
      <c r="B2715" s="42"/>
    </row>
    <row r="2716" spans="2:2" x14ac:dyDescent="0.2">
      <c r="B2716" s="42"/>
    </row>
    <row r="2717" spans="2:2" x14ac:dyDescent="0.2">
      <c r="B2717" s="42"/>
    </row>
    <row r="2718" spans="2:2" x14ac:dyDescent="0.2">
      <c r="B2718" s="42"/>
    </row>
    <row r="2719" spans="2:2" x14ac:dyDescent="0.2">
      <c r="B2719" s="42"/>
    </row>
    <row r="2720" spans="2:2" x14ac:dyDescent="0.2">
      <c r="B2720" s="42"/>
    </row>
    <row r="2721" spans="2:2" x14ac:dyDescent="0.2">
      <c r="B2721" s="42"/>
    </row>
    <row r="2722" spans="2:2" x14ac:dyDescent="0.2">
      <c r="B2722" s="42"/>
    </row>
    <row r="2723" spans="2:2" x14ac:dyDescent="0.2">
      <c r="B2723" s="42"/>
    </row>
    <row r="2724" spans="2:2" x14ac:dyDescent="0.2">
      <c r="B2724" s="42"/>
    </row>
    <row r="2725" spans="2:2" x14ac:dyDescent="0.2">
      <c r="B2725" s="42"/>
    </row>
    <row r="2726" spans="2:2" x14ac:dyDescent="0.2">
      <c r="B2726" s="42"/>
    </row>
    <row r="2727" spans="2:2" x14ac:dyDescent="0.2">
      <c r="B2727" s="42"/>
    </row>
    <row r="2728" spans="2:2" x14ac:dyDescent="0.2">
      <c r="B2728" s="42"/>
    </row>
    <row r="2729" spans="2:2" x14ac:dyDescent="0.2">
      <c r="B2729" s="42"/>
    </row>
    <row r="2730" spans="2:2" x14ac:dyDescent="0.2">
      <c r="B2730" s="42"/>
    </row>
    <row r="2731" spans="2:2" x14ac:dyDescent="0.2">
      <c r="B2731" s="42"/>
    </row>
    <row r="2732" spans="2:2" x14ac:dyDescent="0.2">
      <c r="B2732" s="42"/>
    </row>
    <row r="2733" spans="2:2" x14ac:dyDescent="0.2">
      <c r="B2733" s="42"/>
    </row>
    <row r="2734" spans="2:2" x14ac:dyDescent="0.2">
      <c r="B2734" s="42"/>
    </row>
    <row r="2735" spans="2:2" x14ac:dyDescent="0.2">
      <c r="B2735" s="42"/>
    </row>
    <row r="2736" spans="2:2" x14ac:dyDescent="0.2">
      <c r="B2736" s="42"/>
    </row>
    <row r="2737" spans="2:2" x14ac:dyDescent="0.2">
      <c r="B2737" s="42"/>
    </row>
    <row r="2738" spans="2:2" x14ac:dyDescent="0.2">
      <c r="B2738" s="42"/>
    </row>
    <row r="2739" spans="2:2" x14ac:dyDescent="0.2">
      <c r="B2739" s="42"/>
    </row>
    <row r="2740" spans="2:2" x14ac:dyDescent="0.2">
      <c r="B2740" s="42"/>
    </row>
    <row r="2741" spans="2:2" x14ac:dyDescent="0.2">
      <c r="B2741" s="42"/>
    </row>
    <row r="2742" spans="2:2" x14ac:dyDescent="0.2">
      <c r="B2742" s="42"/>
    </row>
    <row r="2743" spans="2:2" x14ac:dyDescent="0.2">
      <c r="B2743" s="42"/>
    </row>
    <row r="2744" spans="2:2" x14ac:dyDescent="0.2">
      <c r="B2744" s="42"/>
    </row>
    <row r="2745" spans="2:2" x14ac:dyDescent="0.2">
      <c r="B2745" s="42"/>
    </row>
    <row r="2746" spans="2:2" x14ac:dyDescent="0.2">
      <c r="B2746" s="42"/>
    </row>
    <row r="2747" spans="2:2" x14ac:dyDescent="0.2">
      <c r="B2747" s="42"/>
    </row>
    <row r="2748" spans="2:2" x14ac:dyDescent="0.2">
      <c r="B2748" s="42"/>
    </row>
    <row r="2749" spans="2:2" x14ac:dyDescent="0.2">
      <c r="B2749" s="42"/>
    </row>
    <row r="2750" spans="2:2" x14ac:dyDescent="0.2">
      <c r="B2750" s="42"/>
    </row>
    <row r="2751" spans="2:2" x14ac:dyDescent="0.2">
      <c r="B2751" s="42"/>
    </row>
    <row r="2752" spans="2:2" x14ac:dyDescent="0.2">
      <c r="B2752" s="42"/>
    </row>
    <row r="2753" spans="2:2" x14ac:dyDescent="0.2">
      <c r="B2753" s="42"/>
    </row>
    <row r="2754" spans="2:2" x14ac:dyDescent="0.2">
      <c r="B2754" s="42"/>
    </row>
    <row r="2755" spans="2:2" x14ac:dyDescent="0.2">
      <c r="B2755" s="42"/>
    </row>
    <row r="2756" spans="2:2" x14ac:dyDescent="0.2">
      <c r="B2756" s="42"/>
    </row>
    <row r="2757" spans="2:2" x14ac:dyDescent="0.2">
      <c r="B2757" s="42"/>
    </row>
    <row r="2758" spans="2:2" x14ac:dyDescent="0.2">
      <c r="B2758" s="42"/>
    </row>
    <row r="2759" spans="2:2" x14ac:dyDescent="0.2">
      <c r="B2759" s="42"/>
    </row>
    <row r="2760" spans="2:2" x14ac:dyDescent="0.2">
      <c r="B2760" s="42"/>
    </row>
    <row r="2761" spans="2:2" x14ac:dyDescent="0.2">
      <c r="B2761" s="42"/>
    </row>
    <row r="2762" spans="2:2" x14ac:dyDescent="0.2">
      <c r="B2762" s="42"/>
    </row>
    <row r="2763" spans="2:2" x14ac:dyDescent="0.2">
      <c r="B2763" s="42"/>
    </row>
    <row r="2764" spans="2:2" x14ac:dyDescent="0.2">
      <c r="B2764" s="42"/>
    </row>
    <row r="2765" spans="2:2" x14ac:dyDescent="0.2">
      <c r="B2765" s="42"/>
    </row>
    <row r="2766" spans="2:2" x14ac:dyDescent="0.2">
      <c r="B2766" s="42"/>
    </row>
    <row r="2767" spans="2:2" x14ac:dyDescent="0.2">
      <c r="B2767" s="42"/>
    </row>
    <row r="2768" spans="2:2" x14ac:dyDescent="0.2">
      <c r="B2768" s="42"/>
    </row>
    <row r="2769" spans="2:2" x14ac:dyDescent="0.2">
      <c r="B2769" s="42"/>
    </row>
    <row r="2770" spans="2:2" x14ac:dyDescent="0.2">
      <c r="B2770" s="42"/>
    </row>
    <row r="2771" spans="2:2" x14ac:dyDescent="0.2">
      <c r="B2771" s="42"/>
    </row>
    <row r="2772" spans="2:2" x14ac:dyDescent="0.2">
      <c r="B2772" s="42"/>
    </row>
    <row r="2773" spans="2:2" x14ac:dyDescent="0.2">
      <c r="B2773" s="42"/>
    </row>
    <row r="2774" spans="2:2" x14ac:dyDescent="0.2">
      <c r="B2774" s="42"/>
    </row>
    <row r="2775" spans="2:2" x14ac:dyDescent="0.2">
      <c r="B2775" s="42"/>
    </row>
    <row r="2776" spans="2:2" x14ac:dyDescent="0.2">
      <c r="B2776" s="42"/>
    </row>
    <row r="2777" spans="2:2" x14ac:dyDescent="0.2">
      <c r="B2777" s="42"/>
    </row>
    <row r="2778" spans="2:2" x14ac:dyDescent="0.2">
      <c r="B2778" s="42"/>
    </row>
    <row r="2779" spans="2:2" x14ac:dyDescent="0.2">
      <c r="B2779" s="42"/>
    </row>
    <row r="2780" spans="2:2" x14ac:dyDescent="0.2">
      <c r="B2780" s="42"/>
    </row>
    <row r="2781" spans="2:2" x14ac:dyDescent="0.2">
      <c r="B2781" s="42"/>
    </row>
    <row r="2782" spans="2:2" x14ac:dyDescent="0.2">
      <c r="B2782" s="42"/>
    </row>
    <row r="2783" spans="2:2" x14ac:dyDescent="0.2">
      <c r="B2783" s="42"/>
    </row>
    <row r="2784" spans="2:2" x14ac:dyDescent="0.2">
      <c r="B2784" s="42"/>
    </row>
    <row r="2785" spans="2:2" x14ac:dyDescent="0.2">
      <c r="B2785" s="42"/>
    </row>
    <row r="2786" spans="2:2" x14ac:dyDescent="0.2">
      <c r="B2786" s="42"/>
    </row>
    <row r="2787" spans="2:2" x14ac:dyDescent="0.2">
      <c r="B2787" s="42"/>
    </row>
    <row r="2788" spans="2:2" x14ac:dyDescent="0.2">
      <c r="B2788" s="42"/>
    </row>
    <row r="2789" spans="2:2" x14ac:dyDescent="0.2">
      <c r="B2789" s="42"/>
    </row>
    <row r="2790" spans="2:2" x14ac:dyDescent="0.2">
      <c r="B2790" s="42"/>
    </row>
    <row r="2791" spans="2:2" x14ac:dyDescent="0.2">
      <c r="B2791" s="42"/>
    </row>
    <row r="2792" spans="2:2" x14ac:dyDescent="0.2">
      <c r="B2792" s="42"/>
    </row>
    <row r="2793" spans="2:2" x14ac:dyDescent="0.2">
      <c r="B2793" s="42"/>
    </row>
    <row r="2794" spans="2:2" x14ac:dyDescent="0.2">
      <c r="B2794" s="42"/>
    </row>
    <row r="2795" spans="2:2" x14ac:dyDescent="0.2">
      <c r="B2795" s="42"/>
    </row>
    <row r="2796" spans="2:2" x14ac:dyDescent="0.2">
      <c r="B2796" s="42"/>
    </row>
    <row r="2797" spans="2:2" x14ac:dyDescent="0.2">
      <c r="B2797" s="42"/>
    </row>
    <row r="2798" spans="2:2" x14ac:dyDescent="0.2">
      <c r="B2798" s="42"/>
    </row>
    <row r="2799" spans="2:2" x14ac:dyDescent="0.2">
      <c r="B2799" s="42"/>
    </row>
    <row r="2800" spans="2:2" x14ac:dyDescent="0.2">
      <c r="B2800" s="42"/>
    </row>
    <row r="2801" spans="2:2" x14ac:dyDescent="0.2">
      <c r="B2801" s="42"/>
    </row>
    <row r="2802" spans="2:2" x14ac:dyDescent="0.2">
      <c r="B2802" s="42"/>
    </row>
    <row r="2803" spans="2:2" x14ac:dyDescent="0.2">
      <c r="B2803" s="42"/>
    </row>
    <row r="2804" spans="2:2" x14ac:dyDescent="0.2">
      <c r="B2804" s="42"/>
    </row>
    <row r="2805" spans="2:2" x14ac:dyDescent="0.2">
      <c r="B2805" s="42"/>
    </row>
    <row r="2806" spans="2:2" x14ac:dyDescent="0.2">
      <c r="B2806" s="42"/>
    </row>
    <row r="2807" spans="2:2" x14ac:dyDescent="0.2">
      <c r="B2807" s="42"/>
    </row>
    <row r="2808" spans="2:2" x14ac:dyDescent="0.2">
      <c r="B2808" s="42"/>
    </row>
    <row r="2809" spans="2:2" x14ac:dyDescent="0.2">
      <c r="B2809" s="42"/>
    </row>
    <row r="2810" spans="2:2" x14ac:dyDescent="0.2">
      <c r="B2810" s="42"/>
    </row>
    <row r="2811" spans="2:2" x14ac:dyDescent="0.2">
      <c r="B2811" s="42"/>
    </row>
    <row r="2812" spans="2:2" x14ac:dyDescent="0.2">
      <c r="B2812" s="42"/>
    </row>
    <row r="2813" spans="2:2" x14ac:dyDescent="0.2">
      <c r="B2813" s="42"/>
    </row>
    <row r="2814" spans="2:2" x14ac:dyDescent="0.2">
      <c r="B2814" s="42"/>
    </row>
    <row r="2815" spans="2:2" x14ac:dyDescent="0.2">
      <c r="B2815" s="42"/>
    </row>
    <row r="2816" spans="2:2" x14ac:dyDescent="0.2">
      <c r="B2816" s="42"/>
    </row>
    <row r="2817" spans="2:2" x14ac:dyDescent="0.2">
      <c r="B2817" s="42"/>
    </row>
    <row r="2818" spans="2:2" x14ac:dyDescent="0.2">
      <c r="B2818" s="42"/>
    </row>
    <row r="2819" spans="2:2" x14ac:dyDescent="0.2">
      <c r="B2819" s="42"/>
    </row>
    <row r="2820" spans="2:2" x14ac:dyDescent="0.2">
      <c r="B2820" s="42"/>
    </row>
    <row r="2821" spans="2:2" x14ac:dyDescent="0.2">
      <c r="B2821" s="42"/>
    </row>
    <row r="2822" spans="2:2" x14ac:dyDescent="0.2">
      <c r="B2822" s="42"/>
    </row>
    <row r="2823" spans="2:2" x14ac:dyDescent="0.2">
      <c r="B2823" s="42"/>
    </row>
    <row r="2824" spans="2:2" x14ac:dyDescent="0.2">
      <c r="B2824" s="42"/>
    </row>
    <row r="2825" spans="2:2" x14ac:dyDescent="0.2">
      <c r="B2825" s="42"/>
    </row>
    <row r="2826" spans="2:2" x14ac:dyDescent="0.2">
      <c r="B2826" s="42"/>
    </row>
    <row r="2827" spans="2:2" x14ac:dyDescent="0.2">
      <c r="B2827" s="42"/>
    </row>
    <row r="2828" spans="2:2" x14ac:dyDescent="0.2">
      <c r="B2828" s="42"/>
    </row>
    <row r="2829" spans="2:2" x14ac:dyDescent="0.2">
      <c r="B2829" s="42"/>
    </row>
    <row r="2830" spans="2:2" x14ac:dyDescent="0.2">
      <c r="B2830" s="42"/>
    </row>
    <row r="2831" spans="2:2" x14ac:dyDescent="0.2">
      <c r="B2831" s="42"/>
    </row>
    <row r="2832" spans="2:2" x14ac:dyDescent="0.2">
      <c r="B2832" s="42"/>
    </row>
    <row r="2833" spans="2:2" x14ac:dyDescent="0.2">
      <c r="B2833" s="42"/>
    </row>
    <row r="2834" spans="2:2" x14ac:dyDescent="0.2">
      <c r="B2834" s="42"/>
    </row>
    <row r="2835" spans="2:2" x14ac:dyDescent="0.2">
      <c r="B2835" s="42"/>
    </row>
    <row r="2836" spans="2:2" x14ac:dyDescent="0.2">
      <c r="B2836" s="42"/>
    </row>
    <row r="2837" spans="2:2" x14ac:dyDescent="0.2">
      <c r="B2837" s="42"/>
    </row>
    <row r="2838" spans="2:2" x14ac:dyDescent="0.2">
      <c r="B2838" s="42"/>
    </row>
    <row r="2839" spans="2:2" x14ac:dyDescent="0.2">
      <c r="B2839" s="42"/>
    </row>
    <row r="2840" spans="2:2" x14ac:dyDescent="0.2">
      <c r="B2840" s="42"/>
    </row>
    <row r="2841" spans="2:2" x14ac:dyDescent="0.2">
      <c r="B2841" s="42"/>
    </row>
    <row r="2842" spans="2:2" x14ac:dyDescent="0.2">
      <c r="B2842" s="42"/>
    </row>
    <row r="2843" spans="2:2" x14ac:dyDescent="0.2">
      <c r="B2843" s="42"/>
    </row>
    <row r="2844" spans="2:2" x14ac:dyDescent="0.2">
      <c r="B2844" s="42"/>
    </row>
    <row r="2845" spans="2:2" x14ac:dyDescent="0.2">
      <c r="B2845" s="42"/>
    </row>
    <row r="2846" spans="2:2" x14ac:dyDescent="0.2">
      <c r="B2846" s="42"/>
    </row>
    <row r="2847" spans="2:2" x14ac:dyDescent="0.2">
      <c r="B2847" s="42"/>
    </row>
    <row r="2848" spans="2:2" x14ac:dyDescent="0.2">
      <c r="B2848" s="42"/>
    </row>
    <row r="2849" spans="2:2" x14ac:dyDescent="0.2">
      <c r="B2849" s="42"/>
    </row>
    <row r="2850" spans="2:2" x14ac:dyDescent="0.2">
      <c r="B2850" s="42"/>
    </row>
    <row r="2851" spans="2:2" x14ac:dyDescent="0.2">
      <c r="B2851" s="42"/>
    </row>
    <row r="2852" spans="2:2" x14ac:dyDescent="0.2">
      <c r="B2852" s="42"/>
    </row>
    <row r="2853" spans="2:2" x14ac:dyDescent="0.2">
      <c r="B2853" s="42"/>
    </row>
    <row r="2854" spans="2:2" x14ac:dyDescent="0.2">
      <c r="B2854" s="42"/>
    </row>
    <row r="2855" spans="2:2" x14ac:dyDescent="0.2">
      <c r="B2855" s="42"/>
    </row>
    <row r="2856" spans="2:2" x14ac:dyDescent="0.2">
      <c r="B2856" s="42"/>
    </row>
    <row r="2857" spans="2:2" x14ac:dyDescent="0.2">
      <c r="B2857" s="42"/>
    </row>
    <row r="2858" spans="2:2" x14ac:dyDescent="0.2">
      <c r="B2858" s="42"/>
    </row>
    <row r="2859" spans="2:2" x14ac:dyDescent="0.2">
      <c r="B2859" s="42"/>
    </row>
    <row r="2860" spans="2:2" x14ac:dyDescent="0.2">
      <c r="B2860" s="42"/>
    </row>
    <row r="2861" spans="2:2" x14ac:dyDescent="0.2">
      <c r="B2861" s="42"/>
    </row>
    <row r="2862" spans="2:2" x14ac:dyDescent="0.2">
      <c r="B2862" s="42"/>
    </row>
    <row r="2863" spans="2:2" x14ac:dyDescent="0.2">
      <c r="B2863" s="42"/>
    </row>
    <row r="2864" spans="2:2" x14ac:dyDescent="0.2">
      <c r="B2864" s="42"/>
    </row>
    <row r="2865" spans="2:2" x14ac:dyDescent="0.2">
      <c r="B2865" s="42"/>
    </row>
    <row r="2866" spans="2:2" x14ac:dyDescent="0.2">
      <c r="B2866" s="42"/>
    </row>
    <row r="2867" spans="2:2" x14ac:dyDescent="0.2">
      <c r="B2867" s="42"/>
    </row>
    <row r="2868" spans="2:2" x14ac:dyDescent="0.2">
      <c r="B2868" s="42"/>
    </row>
    <row r="2869" spans="2:2" x14ac:dyDescent="0.2">
      <c r="B2869" s="42"/>
    </row>
    <row r="2870" spans="2:2" x14ac:dyDescent="0.2">
      <c r="B2870" s="42"/>
    </row>
    <row r="2871" spans="2:2" x14ac:dyDescent="0.2">
      <c r="B2871" s="42"/>
    </row>
    <row r="2872" spans="2:2" x14ac:dyDescent="0.2">
      <c r="B2872" s="42"/>
    </row>
    <row r="2873" spans="2:2" x14ac:dyDescent="0.2">
      <c r="B2873" s="42"/>
    </row>
    <row r="2874" spans="2:2" x14ac:dyDescent="0.2">
      <c r="B2874" s="42"/>
    </row>
    <row r="2875" spans="2:2" x14ac:dyDescent="0.2">
      <c r="B2875" s="42"/>
    </row>
    <row r="2876" spans="2:2" x14ac:dyDescent="0.2">
      <c r="B2876" s="42"/>
    </row>
    <row r="2877" spans="2:2" x14ac:dyDescent="0.2">
      <c r="B2877" s="42"/>
    </row>
    <row r="2878" spans="2:2" x14ac:dyDescent="0.2">
      <c r="B2878" s="42"/>
    </row>
    <row r="2879" spans="2:2" x14ac:dyDescent="0.2">
      <c r="B2879" s="42"/>
    </row>
    <row r="2880" spans="2:2" x14ac:dyDescent="0.2">
      <c r="B2880" s="42"/>
    </row>
    <row r="2881" spans="2:2" x14ac:dyDescent="0.2">
      <c r="B2881" s="42"/>
    </row>
    <row r="2882" spans="2:2" x14ac:dyDescent="0.2">
      <c r="B2882" s="42"/>
    </row>
    <row r="2883" spans="2:2" x14ac:dyDescent="0.2">
      <c r="B2883" s="42"/>
    </row>
    <row r="2884" spans="2:2" x14ac:dyDescent="0.2">
      <c r="B2884" s="42"/>
    </row>
    <row r="2885" spans="2:2" x14ac:dyDescent="0.2">
      <c r="B2885" s="42"/>
    </row>
    <row r="2886" spans="2:2" x14ac:dyDescent="0.2">
      <c r="B2886" s="42"/>
    </row>
    <row r="2887" spans="2:2" x14ac:dyDescent="0.2">
      <c r="B2887" s="42"/>
    </row>
    <row r="2888" spans="2:2" x14ac:dyDescent="0.2">
      <c r="B2888" s="42"/>
    </row>
    <row r="2889" spans="2:2" x14ac:dyDescent="0.2">
      <c r="B2889" s="42"/>
    </row>
    <row r="2890" spans="2:2" x14ac:dyDescent="0.2">
      <c r="B2890" s="42"/>
    </row>
    <row r="2891" spans="2:2" x14ac:dyDescent="0.2">
      <c r="B2891" s="42"/>
    </row>
    <row r="2892" spans="2:2" x14ac:dyDescent="0.2">
      <c r="B2892" s="42"/>
    </row>
    <row r="2893" spans="2:2" x14ac:dyDescent="0.2">
      <c r="B2893" s="42"/>
    </row>
    <row r="2894" spans="2:2" x14ac:dyDescent="0.2">
      <c r="B2894" s="42"/>
    </row>
    <row r="2895" spans="2:2" x14ac:dyDescent="0.2">
      <c r="B2895" s="42"/>
    </row>
    <row r="2896" spans="2:2" x14ac:dyDescent="0.2">
      <c r="B2896" s="42"/>
    </row>
    <row r="2897" spans="2:2" x14ac:dyDescent="0.2">
      <c r="B2897" s="42"/>
    </row>
    <row r="2898" spans="2:2" x14ac:dyDescent="0.2">
      <c r="B2898" s="42"/>
    </row>
    <row r="2899" spans="2:2" x14ac:dyDescent="0.2">
      <c r="B2899" s="42"/>
    </row>
    <row r="2900" spans="2:2" x14ac:dyDescent="0.2">
      <c r="B2900" s="42"/>
    </row>
    <row r="2901" spans="2:2" x14ac:dyDescent="0.2">
      <c r="B2901" s="42"/>
    </row>
    <row r="2902" spans="2:2" x14ac:dyDescent="0.2">
      <c r="B2902" s="42"/>
    </row>
    <row r="2903" spans="2:2" x14ac:dyDescent="0.2">
      <c r="B2903" s="42"/>
    </row>
    <row r="2904" spans="2:2" x14ac:dyDescent="0.2">
      <c r="B2904" s="42"/>
    </row>
    <row r="2905" spans="2:2" x14ac:dyDescent="0.2">
      <c r="B2905" s="42"/>
    </row>
    <row r="2906" spans="2:2" x14ac:dyDescent="0.2">
      <c r="B2906" s="42"/>
    </row>
    <row r="2907" spans="2:2" x14ac:dyDescent="0.2">
      <c r="B2907" s="42"/>
    </row>
    <row r="2908" spans="2:2" x14ac:dyDescent="0.2">
      <c r="B2908" s="42"/>
    </row>
    <row r="2909" spans="2:2" x14ac:dyDescent="0.2">
      <c r="B2909" s="42"/>
    </row>
    <row r="2910" spans="2:2" x14ac:dyDescent="0.2">
      <c r="B2910" s="42"/>
    </row>
    <row r="2911" spans="2:2" x14ac:dyDescent="0.2">
      <c r="B2911" s="42"/>
    </row>
    <row r="2912" spans="2:2" x14ac:dyDescent="0.2">
      <c r="B2912" s="42"/>
    </row>
    <row r="2913" spans="2:2" x14ac:dyDescent="0.2">
      <c r="B2913" s="42"/>
    </row>
    <row r="2914" spans="2:2" x14ac:dyDescent="0.2">
      <c r="B2914" s="42"/>
    </row>
    <row r="2915" spans="2:2" x14ac:dyDescent="0.2">
      <c r="B2915" s="42"/>
    </row>
    <row r="2916" spans="2:2" x14ac:dyDescent="0.2">
      <c r="B2916" s="42"/>
    </row>
    <row r="2917" spans="2:2" x14ac:dyDescent="0.2">
      <c r="B2917" s="42"/>
    </row>
    <row r="2918" spans="2:2" x14ac:dyDescent="0.2">
      <c r="B2918" s="42"/>
    </row>
    <row r="2919" spans="2:2" x14ac:dyDescent="0.2">
      <c r="B2919" s="42"/>
    </row>
    <row r="2920" spans="2:2" x14ac:dyDescent="0.2">
      <c r="B2920" s="42"/>
    </row>
    <row r="2921" spans="2:2" x14ac:dyDescent="0.2">
      <c r="B2921" s="42"/>
    </row>
    <row r="2922" spans="2:2" x14ac:dyDescent="0.2">
      <c r="B2922" s="42"/>
    </row>
    <row r="2923" spans="2:2" x14ac:dyDescent="0.2">
      <c r="B2923" s="42"/>
    </row>
    <row r="2924" spans="2:2" x14ac:dyDescent="0.2">
      <c r="B2924" s="42"/>
    </row>
    <row r="2925" spans="2:2" x14ac:dyDescent="0.2">
      <c r="B2925" s="42"/>
    </row>
    <row r="2926" spans="2:2" x14ac:dyDescent="0.2">
      <c r="B2926" s="42"/>
    </row>
    <row r="2927" spans="2:2" x14ac:dyDescent="0.2">
      <c r="B2927" s="42"/>
    </row>
    <row r="2928" spans="2:2" x14ac:dyDescent="0.2">
      <c r="B2928" s="42"/>
    </row>
    <row r="2929" spans="2:2" x14ac:dyDescent="0.2">
      <c r="B2929" s="42"/>
    </row>
    <row r="2930" spans="2:2" x14ac:dyDescent="0.2">
      <c r="B2930" s="42"/>
    </row>
    <row r="2931" spans="2:2" x14ac:dyDescent="0.2">
      <c r="B2931" s="42"/>
    </row>
    <row r="2932" spans="2:2" x14ac:dyDescent="0.2">
      <c r="B2932" s="42"/>
    </row>
    <row r="2933" spans="2:2" x14ac:dyDescent="0.2">
      <c r="B2933" s="42"/>
    </row>
    <row r="2934" spans="2:2" x14ac:dyDescent="0.2">
      <c r="B2934" s="42"/>
    </row>
    <row r="2935" spans="2:2" x14ac:dyDescent="0.2">
      <c r="B2935" s="42"/>
    </row>
    <row r="2936" spans="2:2" x14ac:dyDescent="0.2">
      <c r="B2936" s="42"/>
    </row>
    <row r="2937" spans="2:2" x14ac:dyDescent="0.2">
      <c r="B2937" s="42"/>
    </row>
    <row r="2938" spans="2:2" x14ac:dyDescent="0.2">
      <c r="B2938" s="42"/>
    </row>
    <row r="2939" spans="2:2" x14ac:dyDescent="0.2">
      <c r="B2939" s="42"/>
    </row>
    <row r="2940" spans="2:2" x14ac:dyDescent="0.2">
      <c r="B2940" s="42"/>
    </row>
    <row r="2941" spans="2:2" x14ac:dyDescent="0.2">
      <c r="B2941" s="42"/>
    </row>
    <row r="2942" spans="2:2" x14ac:dyDescent="0.2">
      <c r="B2942" s="42"/>
    </row>
    <row r="2943" spans="2:2" x14ac:dyDescent="0.2">
      <c r="B2943" s="42"/>
    </row>
    <row r="2944" spans="2:2" x14ac:dyDescent="0.2">
      <c r="B2944" s="42"/>
    </row>
    <row r="2945" spans="2:2" x14ac:dyDescent="0.2">
      <c r="B2945" s="42"/>
    </row>
    <row r="2946" spans="2:2" x14ac:dyDescent="0.2">
      <c r="B2946" s="42"/>
    </row>
    <row r="2947" spans="2:2" x14ac:dyDescent="0.2">
      <c r="B2947" s="42"/>
    </row>
    <row r="2948" spans="2:2" x14ac:dyDescent="0.2">
      <c r="B2948" s="42"/>
    </row>
    <row r="2949" spans="2:2" x14ac:dyDescent="0.2">
      <c r="B2949" s="42"/>
    </row>
    <row r="2950" spans="2:2" x14ac:dyDescent="0.2">
      <c r="B2950" s="42"/>
    </row>
    <row r="2951" spans="2:2" x14ac:dyDescent="0.2">
      <c r="B2951" s="42"/>
    </row>
    <row r="2952" spans="2:2" x14ac:dyDescent="0.2">
      <c r="B2952" s="42"/>
    </row>
    <row r="2953" spans="2:2" x14ac:dyDescent="0.2">
      <c r="B2953" s="42"/>
    </row>
    <row r="2954" spans="2:2" x14ac:dyDescent="0.2">
      <c r="B2954" s="42"/>
    </row>
    <row r="2955" spans="2:2" x14ac:dyDescent="0.2">
      <c r="B2955" s="42"/>
    </row>
    <row r="2956" spans="2:2" x14ac:dyDescent="0.2">
      <c r="B2956" s="42"/>
    </row>
    <row r="2957" spans="2:2" x14ac:dyDescent="0.2">
      <c r="B2957" s="42"/>
    </row>
    <row r="2958" spans="2:2" x14ac:dyDescent="0.2">
      <c r="B2958" s="42"/>
    </row>
    <row r="2959" spans="2:2" x14ac:dyDescent="0.2">
      <c r="B2959" s="42"/>
    </row>
    <row r="2960" spans="2:2" x14ac:dyDescent="0.2">
      <c r="B2960" s="42"/>
    </row>
    <row r="2961" spans="2:2" x14ac:dyDescent="0.2">
      <c r="B2961" s="42"/>
    </row>
    <row r="2962" spans="2:2" x14ac:dyDescent="0.2">
      <c r="B2962" s="42"/>
    </row>
    <row r="2963" spans="2:2" x14ac:dyDescent="0.2">
      <c r="B2963" s="42"/>
    </row>
    <row r="2964" spans="2:2" x14ac:dyDescent="0.2">
      <c r="B2964" s="42"/>
    </row>
    <row r="2965" spans="2:2" x14ac:dyDescent="0.2">
      <c r="B2965" s="42"/>
    </row>
    <row r="2966" spans="2:2" x14ac:dyDescent="0.2">
      <c r="B2966" s="42"/>
    </row>
    <row r="2967" spans="2:2" x14ac:dyDescent="0.2">
      <c r="B2967" s="42"/>
    </row>
    <row r="2968" spans="2:2" x14ac:dyDescent="0.2">
      <c r="B2968" s="42"/>
    </row>
    <row r="2969" spans="2:2" x14ac:dyDescent="0.2">
      <c r="B2969" s="42"/>
    </row>
    <row r="2970" spans="2:2" x14ac:dyDescent="0.2">
      <c r="B2970" s="42"/>
    </row>
    <row r="2971" spans="2:2" x14ac:dyDescent="0.2">
      <c r="B2971" s="42"/>
    </row>
    <row r="2972" spans="2:2" x14ac:dyDescent="0.2">
      <c r="B2972" s="42"/>
    </row>
    <row r="2973" spans="2:2" x14ac:dyDescent="0.2">
      <c r="B2973" s="42"/>
    </row>
    <row r="2974" spans="2:2" x14ac:dyDescent="0.2">
      <c r="B2974" s="42"/>
    </row>
    <row r="2975" spans="2:2" x14ac:dyDescent="0.2">
      <c r="B2975" s="42"/>
    </row>
    <row r="2976" spans="2:2" x14ac:dyDescent="0.2">
      <c r="B2976" s="42"/>
    </row>
    <row r="2977" spans="2:2" x14ac:dyDescent="0.2">
      <c r="B2977" s="42"/>
    </row>
    <row r="2978" spans="2:2" x14ac:dyDescent="0.2">
      <c r="B2978" s="42"/>
    </row>
    <row r="2979" spans="2:2" x14ac:dyDescent="0.2">
      <c r="B2979" s="42"/>
    </row>
    <row r="2980" spans="2:2" x14ac:dyDescent="0.2">
      <c r="B2980" s="42"/>
    </row>
    <row r="2981" spans="2:2" x14ac:dyDescent="0.2">
      <c r="B2981" s="42"/>
    </row>
    <row r="2982" spans="2:2" x14ac:dyDescent="0.2">
      <c r="B2982" s="42"/>
    </row>
    <row r="2983" spans="2:2" x14ac:dyDescent="0.2">
      <c r="B2983" s="42"/>
    </row>
    <row r="2984" spans="2:2" x14ac:dyDescent="0.2">
      <c r="B2984" s="42"/>
    </row>
    <row r="2985" spans="2:2" x14ac:dyDescent="0.2">
      <c r="B2985" s="42"/>
    </row>
    <row r="2986" spans="2:2" x14ac:dyDescent="0.2">
      <c r="B2986" s="42"/>
    </row>
    <row r="2987" spans="2:2" x14ac:dyDescent="0.2">
      <c r="B2987" s="42"/>
    </row>
    <row r="2988" spans="2:2" x14ac:dyDescent="0.2">
      <c r="B2988" s="42"/>
    </row>
    <row r="2989" spans="2:2" x14ac:dyDescent="0.2">
      <c r="B2989" s="42"/>
    </row>
    <row r="2990" spans="2:2" x14ac:dyDescent="0.2">
      <c r="B2990" s="42"/>
    </row>
    <row r="2991" spans="2:2" x14ac:dyDescent="0.2">
      <c r="B2991" s="42"/>
    </row>
    <row r="2992" spans="2:2" x14ac:dyDescent="0.2">
      <c r="B2992" s="42"/>
    </row>
    <row r="2993" spans="2:2" x14ac:dyDescent="0.2">
      <c r="B2993" s="42"/>
    </row>
    <row r="2994" spans="2:2" x14ac:dyDescent="0.2">
      <c r="B2994" s="42"/>
    </row>
    <row r="2995" spans="2:2" x14ac:dyDescent="0.2">
      <c r="B2995" s="42"/>
    </row>
    <row r="2996" spans="2:2" x14ac:dyDescent="0.2">
      <c r="B2996" s="42"/>
    </row>
    <row r="2997" spans="2:2" x14ac:dyDescent="0.2">
      <c r="B2997" s="42"/>
    </row>
    <row r="2998" spans="2:2" x14ac:dyDescent="0.2">
      <c r="B2998" s="42"/>
    </row>
    <row r="2999" spans="2:2" x14ac:dyDescent="0.2">
      <c r="B2999" s="42"/>
    </row>
    <row r="3000" spans="2:2" x14ac:dyDescent="0.2">
      <c r="B3000" s="42"/>
    </row>
    <row r="3001" spans="2:2" x14ac:dyDescent="0.2">
      <c r="B3001" s="42"/>
    </row>
    <row r="3002" spans="2:2" x14ac:dyDescent="0.2">
      <c r="B3002" s="42"/>
    </row>
    <row r="3003" spans="2:2" x14ac:dyDescent="0.2">
      <c r="B3003" s="42"/>
    </row>
    <row r="3004" spans="2:2" x14ac:dyDescent="0.2">
      <c r="B3004" s="42"/>
    </row>
    <row r="3005" spans="2:2" x14ac:dyDescent="0.2">
      <c r="B3005" s="42"/>
    </row>
    <row r="3006" spans="2:2" x14ac:dyDescent="0.2">
      <c r="B3006" s="42"/>
    </row>
    <row r="3007" spans="2:2" x14ac:dyDescent="0.2">
      <c r="B3007" s="42"/>
    </row>
    <row r="3008" spans="2:2" x14ac:dyDescent="0.2">
      <c r="B3008" s="42"/>
    </row>
    <row r="3009" spans="2:2" x14ac:dyDescent="0.2">
      <c r="B3009" s="42"/>
    </row>
    <row r="3010" spans="2:2" x14ac:dyDescent="0.2">
      <c r="B3010" s="42"/>
    </row>
    <row r="3011" spans="2:2" x14ac:dyDescent="0.2">
      <c r="B3011" s="42"/>
    </row>
    <row r="3012" spans="2:2" x14ac:dyDescent="0.2">
      <c r="B3012" s="42"/>
    </row>
    <row r="3013" spans="2:2" x14ac:dyDescent="0.2">
      <c r="B3013" s="42"/>
    </row>
    <row r="3014" spans="2:2" x14ac:dyDescent="0.2">
      <c r="B3014" s="42"/>
    </row>
    <row r="3015" spans="2:2" x14ac:dyDescent="0.2">
      <c r="B3015" s="42"/>
    </row>
    <row r="3016" spans="2:2" x14ac:dyDescent="0.2">
      <c r="B3016" s="42"/>
    </row>
    <row r="3017" spans="2:2" x14ac:dyDescent="0.2">
      <c r="B3017" s="42"/>
    </row>
    <row r="3018" spans="2:2" x14ac:dyDescent="0.2">
      <c r="B3018" s="42"/>
    </row>
    <row r="3019" spans="2:2" x14ac:dyDescent="0.2">
      <c r="B3019" s="42"/>
    </row>
    <row r="3020" spans="2:2" x14ac:dyDescent="0.2">
      <c r="B3020" s="42"/>
    </row>
    <row r="3021" spans="2:2" x14ac:dyDescent="0.2">
      <c r="B3021" s="42"/>
    </row>
    <row r="3022" spans="2:2" x14ac:dyDescent="0.2">
      <c r="B3022" s="42"/>
    </row>
    <row r="3023" spans="2:2" x14ac:dyDescent="0.2">
      <c r="B3023" s="42"/>
    </row>
    <row r="3024" spans="2:2" x14ac:dyDescent="0.2">
      <c r="B3024" s="42"/>
    </row>
    <row r="3025" spans="2:2" x14ac:dyDescent="0.2">
      <c r="B3025" s="42"/>
    </row>
    <row r="3026" spans="2:2" x14ac:dyDescent="0.2">
      <c r="B3026" s="42"/>
    </row>
    <row r="3027" spans="2:2" x14ac:dyDescent="0.2">
      <c r="B3027" s="42"/>
    </row>
    <row r="3028" spans="2:2" x14ac:dyDescent="0.2">
      <c r="B3028" s="42"/>
    </row>
    <row r="3029" spans="2:2" x14ac:dyDescent="0.2">
      <c r="B3029" s="42"/>
    </row>
    <row r="3030" spans="2:2" x14ac:dyDescent="0.2">
      <c r="B3030" s="42"/>
    </row>
    <row r="3031" spans="2:2" x14ac:dyDescent="0.2">
      <c r="B3031" s="42"/>
    </row>
    <row r="3032" spans="2:2" x14ac:dyDescent="0.2">
      <c r="B3032" s="42"/>
    </row>
    <row r="3033" spans="2:2" x14ac:dyDescent="0.2">
      <c r="B3033" s="42"/>
    </row>
    <row r="3034" spans="2:2" x14ac:dyDescent="0.2">
      <c r="B3034" s="42"/>
    </row>
    <row r="3035" spans="2:2" x14ac:dyDescent="0.2">
      <c r="B3035" s="42"/>
    </row>
    <row r="3036" spans="2:2" x14ac:dyDescent="0.2">
      <c r="B3036" s="42"/>
    </row>
    <row r="3037" spans="2:2" x14ac:dyDescent="0.2">
      <c r="B3037" s="42"/>
    </row>
    <row r="3038" spans="2:2" x14ac:dyDescent="0.2">
      <c r="B3038" s="42"/>
    </row>
    <row r="3039" spans="2:2" x14ac:dyDescent="0.2">
      <c r="B3039" s="42"/>
    </row>
    <row r="3040" spans="2:2" x14ac:dyDescent="0.2">
      <c r="B3040" s="42"/>
    </row>
    <row r="3041" spans="2:2" x14ac:dyDescent="0.2">
      <c r="B3041" s="42"/>
    </row>
    <row r="3042" spans="2:2" x14ac:dyDescent="0.2">
      <c r="B3042" s="42"/>
    </row>
    <row r="3043" spans="2:2" x14ac:dyDescent="0.2">
      <c r="B3043" s="42"/>
    </row>
    <row r="3044" spans="2:2" x14ac:dyDescent="0.2">
      <c r="B3044" s="42"/>
    </row>
    <row r="3045" spans="2:2" x14ac:dyDescent="0.2">
      <c r="B3045" s="42"/>
    </row>
    <row r="3046" spans="2:2" x14ac:dyDescent="0.2">
      <c r="B3046" s="42"/>
    </row>
    <row r="3047" spans="2:2" x14ac:dyDescent="0.2">
      <c r="B3047" s="42"/>
    </row>
    <row r="3048" spans="2:2" x14ac:dyDescent="0.2">
      <c r="B3048" s="42"/>
    </row>
    <row r="3049" spans="2:2" x14ac:dyDescent="0.2">
      <c r="B3049" s="42"/>
    </row>
    <row r="3050" spans="2:2" x14ac:dyDescent="0.2">
      <c r="B3050" s="42"/>
    </row>
    <row r="3051" spans="2:2" x14ac:dyDescent="0.2">
      <c r="B3051" s="42"/>
    </row>
    <row r="3052" spans="2:2" x14ac:dyDescent="0.2">
      <c r="B3052" s="42"/>
    </row>
    <row r="3053" spans="2:2" x14ac:dyDescent="0.2">
      <c r="B3053" s="42"/>
    </row>
    <row r="3054" spans="2:2" x14ac:dyDescent="0.2">
      <c r="B3054" s="42"/>
    </row>
    <row r="3055" spans="2:2" x14ac:dyDescent="0.2">
      <c r="B3055" s="42"/>
    </row>
    <row r="3056" spans="2:2" x14ac:dyDescent="0.2">
      <c r="B3056" s="42"/>
    </row>
    <row r="3057" spans="2:2" x14ac:dyDescent="0.2">
      <c r="B3057" s="42"/>
    </row>
    <row r="3058" spans="2:2" x14ac:dyDescent="0.2">
      <c r="B3058" s="42"/>
    </row>
    <row r="3059" spans="2:2" x14ac:dyDescent="0.2">
      <c r="B3059" s="42"/>
    </row>
    <row r="3060" spans="2:2" x14ac:dyDescent="0.2">
      <c r="B3060" s="42"/>
    </row>
    <row r="3061" spans="2:2" x14ac:dyDescent="0.2">
      <c r="B3061" s="42"/>
    </row>
    <row r="3062" spans="2:2" x14ac:dyDescent="0.2">
      <c r="B3062" s="42"/>
    </row>
    <row r="3063" spans="2:2" x14ac:dyDescent="0.2">
      <c r="B3063" s="42"/>
    </row>
    <row r="3064" spans="2:2" x14ac:dyDescent="0.2">
      <c r="B3064" s="42"/>
    </row>
    <row r="3065" spans="2:2" x14ac:dyDescent="0.2">
      <c r="B3065" s="42"/>
    </row>
    <row r="3066" spans="2:2" x14ac:dyDescent="0.2">
      <c r="B3066" s="42"/>
    </row>
    <row r="3067" spans="2:2" x14ac:dyDescent="0.2">
      <c r="B3067" s="42"/>
    </row>
    <row r="3068" spans="2:2" x14ac:dyDescent="0.2">
      <c r="B3068" s="42"/>
    </row>
    <row r="3069" spans="2:2" x14ac:dyDescent="0.2">
      <c r="B3069" s="42"/>
    </row>
    <row r="3070" spans="2:2" x14ac:dyDescent="0.2">
      <c r="B3070" s="42"/>
    </row>
    <row r="3071" spans="2:2" x14ac:dyDescent="0.2">
      <c r="B3071" s="42"/>
    </row>
    <row r="3072" spans="2:2" x14ac:dyDescent="0.2">
      <c r="B3072" s="42"/>
    </row>
    <row r="3073" spans="2:2" x14ac:dyDescent="0.2">
      <c r="B3073" s="42"/>
    </row>
    <row r="3074" spans="2:2" x14ac:dyDescent="0.2">
      <c r="B3074" s="42"/>
    </row>
    <row r="3075" spans="2:2" x14ac:dyDescent="0.2">
      <c r="B3075" s="42"/>
    </row>
    <row r="3076" spans="2:2" x14ac:dyDescent="0.2">
      <c r="B3076" s="42"/>
    </row>
    <row r="3077" spans="2:2" x14ac:dyDescent="0.2">
      <c r="B3077" s="42"/>
    </row>
    <row r="3078" spans="2:2" x14ac:dyDescent="0.2">
      <c r="B3078" s="42"/>
    </row>
    <row r="3079" spans="2:2" x14ac:dyDescent="0.2">
      <c r="B3079" s="42"/>
    </row>
    <row r="3080" spans="2:2" x14ac:dyDescent="0.2">
      <c r="B3080" s="42"/>
    </row>
    <row r="3081" spans="2:2" x14ac:dyDescent="0.2">
      <c r="B3081" s="42"/>
    </row>
    <row r="3082" spans="2:2" x14ac:dyDescent="0.2">
      <c r="B3082" s="42"/>
    </row>
    <row r="3083" spans="2:2" x14ac:dyDescent="0.2">
      <c r="B3083" s="42"/>
    </row>
    <row r="3084" spans="2:2" x14ac:dyDescent="0.2">
      <c r="B3084" s="42"/>
    </row>
    <row r="3085" spans="2:2" x14ac:dyDescent="0.2">
      <c r="B3085" s="42"/>
    </row>
    <row r="3086" spans="2:2" x14ac:dyDescent="0.2">
      <c r="B3086" s="42"/>
    </row>
    <row r="3087" spans="2:2" x14ac:dyDescent="0.2">
      <c r="B3087" s="42"/>
    </row>
    <row r="3088" spans="2:2" x14ac:dyDescent="0.2">
      <c r="B3088" s="42"/>
    </row>
    <row r="3089" spans="2:2" x14ac:dyDescent="0.2">
      <c r="B3089" s="42"/>
    </row>
    <row r="3090" spans="2:2" x14ac:dyDescent="0.2">
      <c r="B3090" s="42"/>
    </row>
    <row r="3091" spans="2:2" x14ac:dyDescent="0.2">
      <c r="B3091" s="42"/>
    </row>
    <row r="3092" spans="2:2" x14ac:dyDescent="0.2">
      <c r="B3092" s="42"/>
    </row>
    <row r="3093" spans="2:2" x14ac:dyDescent="0.2">
      <c r="B3093" s="42"/>
    </row>
    <row r="3094" spans="2:2" x14ac:dyDescent="0.2">
      <c r="B3094" s="42"/>
    </row>
    <row r="3095" spans="2:2" x14ac:dyDescent="0.2">
      <c r="B3095" s="42"/>
    </row>
    <row r="3096" spans="2:2" x14ac:dyDescent="0.2">
      <c r="B3096" s="42"/>
    </row>
    <row r="3097" spans="2:2" x14ac:dyDescent="0.2">
      <c r="B3097" s="42"/>
    </row>
    <row r="3098" spans="2:2" x14ac:dyDescent="0.2">
      <c r="B3098" s="42"/>
    </row>
    <row r="3099" spans="2:2" x14ac:dyDescent="0.2">
      <c r="B3099" s="42"/>
    </row>
    <row r="3100" spans="2:2" x14ac:dyDescent="0.2">
      <c r="B3100" s="42"/>
    </row>
    <row r="3101" spans="2:2" x14ac:dyDescent="0.2">
      <c r="B3101" s="42"/>
    </row>
    <row r="3102" spans="2:2" x14ac:dyDescent="0.2">
      <c r="B3102" s="42"/>
    </row>
    <row r="3103" spans="2:2" x14ac:dyDescent="0.2">
      <c r="B3103" s="42"/>
    </row>
    <row r="3104" spans="2:2" x14ac:dyDescent="0.2">
      <c r="B3104" s="42"/>
    </row>
    <row r="3105" spans="2:2" x14ac:dyDescent="0.2">
      <c r="B3105" s="42"/>
    </row>
    <row r="3106" spans="2:2" x14ac:dyDescent="0.2">
      <c r="B3106" s="42"/>
    </row>
    <row r="3107" spans="2:2" x14ac:dyDescent="0.2">
      <c r="B3107" s="42"/>
    </row>
    <row r="3108" spans="2:2" x14ac:dyDescent="0.2">
      <c r="B3108" s="42"/>
    </row>
    <row r="3109" spans="2:2" x14ac:dyDescent="0.2">
      <c r="B3109" s="42"/>
    </row>
    <row r="3110" spans="2:2" x14ac:dyDescent="0.2">
      <c r="B3110" s="42"/>
    </row>
    <row r="3111" spans="2:2" x14ac:dyDescent="0.2">
      <c r="B3111" s="42"/>
    </row>
    <row r="3112" spans="2:2" x14ac:dyDescent="0.2">
      <c r="B3112" s="42"/>
    </row>
    <row r="3113" spans="2:2" x14ac:dyDescent="0.2">
      <c r="B3113" s="42"/>
    </row>
    <row r="3114" spans="2:2" x14ac:dyDescent="0.2">
      <c r="B3114" s="42"/>
    </row>
    <row r="3115" spans="2:2" x14ac:dyDescent="0.2">
      <c r="B3115" s="42"/>
    </row>
    <row r="3116" spans="2:2" x14ac:dyDescent="0.2">
      <c r="B3116" s="42"/>
    </row>
    <row r="3117" spans="2:2" x14ac:dyDescent="0.2">
      <c r="B3117" s="42"/>
    </row>
    <row r="3118" spans="2:2" x14ac:dyDescent="0.2">
      <c r="B3118" s="42"/>
    </row>
    <row r="3119" spans="2:2" x14ac:dyDescent="0.2">
      <c r="B3119" s="42"/>
    </row>
    <row r="3120" spans="2:2" x14ac:dyDescent="0.2">
      <c r="B3120" s="42"/>
    </row>
    <row r="3121" spans="2:2" x14ac:dyDescent="0.2">
      <c r="B3121" s="42"/>
    </row>
    <row r="3122" spans="2:2" x14ac:dyDescent="0.2">
      <c r="B3122" s="42"/>
    </row>
    <row r="3123" spans="2:2" x14ac:dyDescent="0.2">
      <c r="B3123" s="42"/>
    </row>
    <row r="3124" spans="2:2" x14ac:dyDescent="0.2">
      <c r="B3124" s="42"/>
    </row>
    <row r="3125" spans="2:2" x14ac:dyDescent="0.2">
      <c r="B3125" s="42"/>
    </row>
    <row r="3126" spans="2:2" x14ac:dyDescent="0.2">
      <c r="B3126" s="42"/>
    </row>
    <row r="3127" spans="2:2" x14ac:dyDescent="0.2">
      <c r="B3127" s="42"/>
    </row>
    <row r="3128" spans="2:2" x14ac:dyDescent="0.2">
      <c r="B3128" s="42"/>
    </row>
    <row r="3129" spans="2:2" x14ac:dyDescent="0.2">
      <c r="B3129" s="42"/>
    </row>
    <row r="3130" spans="2:2" x14ac:dyDescent="0.2">
      <c r="B3130" s="42"/>
    </row>
    <row r="3131" spans="2:2" x14ac:dyDescent="0.2">
      <c r="B3131" s="42"/>
    </row>
    <row r="3132" spans="2:2" x14ac:dyDescent="0.2">
      <c r="B3132" s="42"/>
    </row>
    <row r="3133" spans="2:2" x14ac:dyDescent="0.2">
      <c r="B3133" s="42"/>
    </row>
    <row r="3134" spans="2:2" x14ac:dyDescent="0.2">
      <c r="B3134" s="42"/>
    </row>
    <row r="3135" spans="2:2" x14ac:dyDescent="0.2">
      <c r="B3135" s="42"/>
    </row>
    <row r="3136" spans="2:2" x14ac:dyDescent="0.2">
      <c r="B3136" s="42"/>
    </row>
    <row r="3137" spans="2:2" x14ac:dyDescent="0.2">
      <c r="B3137" s="42"/>
    </row>
    <row r="3138" spans="2:2" x14ac:dyDescent="0.2">
      <c r="B3138" s="42"/>
    </row>
    <row r="3139" spans="2:2" x14ac:dyDescent="0.2">
      <c r="B3139" s="42"/>
    </row>
    <row r="3140" spans="2:2" x14ac:dyDescent="0.2">
      <c r="B3140" s="42"/>
    </row>
    <row r="3141" spans="2:2" x14ac:dyDescent="0.2">
      <c r="B3141" s="42"/>
    </row>
    <row r="3142" spans="2:2" x14ac:dyDescent="0.2">
      <c r="B3142" s="42"/>
    </row>
    <row r="3143" spans="2:2" x14ac:dyDescent="0.2">
      <c r="B3143" s="42"/>
    </row>
    <row r="3144" spans="2:2" x14ac:dyDescent="0.2">
      <c r="B3144" s="42"/>
    </row>
    <row r="3145" spans="2:2" x14ac:dyDescent="0.2">
      <c r="B3145" s="42"/>
    </row>
    <row r="3146" spans="2:2" x14ac:dyDescent="0.2">
      <c r="B3146" s="42"/>
    </row>
    <row r="3147" spans="2:2" x14ac:dyDescent="0.2">
      <c r="B3147" s="42"/>
    </row>
    <row r="3148" spans="2:2" x14ac:dyDescent="0.2">
      <c r="B3148" s="42"/>
    </row>
    <row r="3149" spans="2:2" x14ac:dyDescent="0.2">
      <c r="B3149" s="42"/>
    </row>
    <row r="3150" spans="2:2" x14ac:dyDescent="0.2">
      <c r="B3150" s="42"/>
    </row>
    <row r="3151" spans="2:2" x14ac:dyDescent="0.2">
      <c r="B3151" s="42"/>
    </row>
    <row r="3152" spans="2:2" x14ac:dyDescent="0.2">
      <c r="B3152" s="42"/>
    </row>
    <row r="3153" spans="2:2" x14ac:dyDescent="0.2">
      <c r="B3153" s="42"/>
    </row>
    <row r="3154" spans="2:2" x14ac:dyDescent="0.2">
      <c r="B3154" s="42"/>
    </row>
    <row r="3155" spans="2:2" x14ac:dyDescent="0.2">
      <c r="B3155" s="42"/>
    </row>
    <row r="3156" spans="2:2" x14ac:dyDescent="0.2">
      <c r="B3156" s="42"/>
    </row>
    <row r="3157" spans="2:2" x14ac:dyDescent="0.2">
      <c r="B3157" s="42"/>
    </row>
    <row r="3158" spans="2:2" x14ac:dyDescent="0.2">
      <c r="B3158" s="42"/>
    </row>
    <row r="3159" spans="2:2" x14ac:dyDescent="0.2">
      <c r="B3159" s="42"/>
    </row>
    <row r="3160" spans="2:2" x14ac:dyDescent="0.2">
      <c r="B3160" s="42"/>
    </row>
    <row r="3161" spans="2:2" x14ac:dyDescent="0.2">
      <c r="B3161" s="42"/>
    </row>
    <row r="3162" spans="2:2" x14ac:dyDescent="0.2">
      <c r="B3162" s="42"/>
    </row>
    <row r="3163" spans="2:2" x14ac:dyDescent="0.2">
      <c r="B3163" s="42"/>
    </row>
    <row r="3164" spans="2:2" x14ac:dyDescent="0.2">
      <c r="B3164" s="42"/>
    </row>
    <row r="3165" spans="2:2" x14ac:dyDescent="0.2">
      <c r="B3165" s="42"/>
    </row>
    <row r="3166" spans="2:2" x14ac:dyDescent="0.2">
      <c r="B3166" s="42"/>
    </row>
    <row r="3167" spans="2:2" x14ac:dyDescent="0.2">
      <c r="B3167" s="42"/>
    </row>
    <row r="3168" spans="2:2" x14ac:dyDescent="0.2">
      <c r="B3168" s="42"/>
    </row>
    <row r="3169" spans="2:2" x14ac:dyDescent="0.2">
      <c r="B3169" s="42"/>
    </row>
    <row r="3170" spans="2:2" x14ac:dyDescent="0.2">
      <c r="B3170" s="42"/>
    </row>
    <row r="3171" spans="2:2" x14ac:dyDescent="0.2">
      <c r="B3171" s="42"/>
    </row>
    <row r="3172" spans="2:2" x14ac:dyDescent="0.2">
      <c r="B3172" s="42"/>
    </row>
    <row r="3173" spans="2:2" x14ac:dyDescent="0.2">
      <c r="B3173" s="42"/>
    </row>
    <row r="3174" spans="2:2" x14ac:dyDescent="0.2">
      <c r="B3174" s="42"/>
    </row>
    <row r="3175" spans="2:2" x14ac:dyDescent="0.2">
      <c r="B3175" s="42"/>
    </row>
    <row r="3176" spans="2:2" x14ac:dyDescent="0.2">
      <c r="B3176" s="42"/>
    </row>
    <row r="3177" spans="2:2" x14ac:dyDescent="0.2">
      <c r="B3177" s="42"/>
    </row>
    <row r="3178" spans="2:2" x14ac:dyDescent="0.2">
      <c r="B3178" s="42"/>
    </row>
    <row r="3179" spans="2:2" x14ac:dyDescent="0.2">
      <c r="B3179" s="42"/>
    </row>
    <row r="3180" spans="2:2" x14ac:dyDescent="0.2">
      <c r="B3180" s="42"/>
    </row>
    <row r="3181" spans="2:2" x14ac:dyDescent="0.2">
      <c r="B3181" s="42"/>
    </row>
    <row r="3182" spans="2:2" x14ac:dyDescent="0.2">
      <c r="B3182" s="42"/>
    </row>
    <row r="3183" spans="2:2" x14ac:dyDescent="0.2">
      <c r="B3183" s="42"/>
    </row>
    <row r="3184" spans="2:2" x14ac:dyDescent="0.2">
      <c r="B3184" s="42"/>
    </row>
    <row r="3185" spans="2:2" x14ac:dyDescent="0.2">
      <c r="B3185" s="42"/>
    </row>
    <row r="3186" spans="2:2" x14ac:dyDescent="0.2">
      <c r="B3186" s="42"/>
    </row>
    <row r="3187" spans="2:2" x14ac:dyDescent="0.2">
      <c r="B3187" s="42"/>
    </row>
    <row r="3188" spans="2:2" x14ac:dyDescent="0.2">
      <c r="B3188" s="42"/>
    </row>
    <row r="3189" spans="2:2" x14ac:dyDescent="0.2">
      <c r="B3189" s="42"/>
    </row>
    <row r="3190" spans="2:2" x14ac:dyDescent="0.2">
      <c r="B3190" s="42"/>
    </row>
    <row r="3191" spans="2:2" x14ac:dyDescent="0.2">
      <c r="B3191" s="42"/>
    </row>
    <row r="3192" spans="2:2" x14ac:dyDescent="0.2">
      <c r="B3192" s="42"/>
    </row>
    <row r="3193" spans="2:2" x14ac:dyDescent="0.2">
      <c r="B3193" s="42"/>
    </row>
    <row r="3194" spans="2:2" x14ac:dyDescent="0.2">
      <c r="B3194" s="42"/>
    </row>
    <row r="3195" spans="2:2" x14ac:dyDescent="0.2">
      <c r="B3195" s="42"/>
    </row>
    <row r="3196" spans="2:2" x14ac:dyDescent="0.2">
      <c r="B3196" s="42"/>
    </row>
    <row r="3197" spans="2:2" x14ac:dyDescent="0.2">
      <c r="B3197" s="42"/>
    </row>
    <row r="3198" spans="2:2" x14ac:dyDescent="0.2">
      <c r="B3198" s="42"/>
    </row>
    <row r="3199" spans="2:2" x14ac:dyDescent="0.2">
      <c r="B3199" s="42"/>
    </row>
    <row r="3200" spans="2:2" x14ac:dyDescent="0.2">
      <c r="B3200" s="42"/>
    </row>
    <row r="3201" spans="2:2" x14ac:dyDescent="0.2">
      <c r="B3201" s="42"/>
    </row>
    <row r="3202" spans="2:2" x14ac:dyDescent="0.2">
      <c r="B3202" s="42"/>
    </row>
    <row r="3203" spans="2:2" x14ac:dyDescent="0.2">
      <c r="B3203" s="42"/>
    </row>
    <row r="3204" spans="2:2" x14ac:dyDescent="0.2">
      <c r="B3204" s="42"/>
    </row>
    <row r="3205" spans="2:2" x14ac:dyDescent="0.2">
      <c r="B3205" s="42"/>
    </row>
    <row r="3206" spans="2:2" x14ac:dyDescent="0.2">
      <c r="B3206" s="42"/>
    </row>
    <row r="3207" spans="2:2" x14ac:dyDescent="0.2">
      <c r="B3207" s="42"/>
    </row>
    <row r="3208" spans="2:2" x14ac:dyDescent="0.2">
      <c r="B3208" s="42"/>
    </row>
    <row r="3209" spans="2:2" x14ac:dyDescent="0.2">
      <c r="B3209" s="42"/>
    </row>
    <row r="3210" spans="2:2" x14ac:dyDescent="0.2">
      <c r="B3210" s="42"/>
    </row>
    <row r="3211" spans="2:2" x14ac:dyDescent="0.2">
      <c r="B3211" s="42"/>
    </row>
    <row r="3212" spans="2:2" x14ac:dyDescent="0.2">
      <c r="B3212" s="42"/>
    </row>
    <row r="3213" spans="2:2" x14ac:dyDescent="0.2">
      <c r="B3213" s="42"/>
    </row>
    <row r="3214" spans="2:2" x14ac:dyDescent="0.2">
      <c r="B3214" s="42"/>
    </row>
    <row r="3215" spans="2:2" x14ac:dyDescent="0.2">
      <c r="B3215" s="42"/>
    </row>
    <row r="3216" spans="2:2" x14ac:dyDescent="0.2">
      <c r="B3216" s="42"/>
    </row>
    <row r="3217" spans="2:2" x14ac:dyDescent="0.2">
      <c r="B3217" s="42"/>
    </row>
    <row r="3218" spans="2:2" x14ac:dyDescent="0.2">
      <c r="B3218" s="42"/>
    </row>
    <row r="3219" spans="2:2" x14ac:dyDescent="0.2">
      <c r="B3219" s="42"/>
    </row>
    <row r="3220" spans="2:2" x14ac:dyDescent="0.2">
      <c r="B3220" s="42"/>
    </row>
    <row r="3221" spans="2:2" x14ac:dyDescent="0.2">
      <c r="B3221" s="42"/>
    </row>
    <row r="3222" spans="2:2" x14ac:dyDescent="0.2">
      <c r="B3222" s="42"/>
    </row>
    <row r="3223" spans="2:2" x14ac:dyDescent="0.2">
      <c r="B3223" s="42"/>
    </row>
    <row r="3224" spans="2:2" x14ac:dyDescent="0.2">
      <c r="B3224" s="42"/>
    </row>
    <row r="3225" spans="2:2" x14ac:dyDescent="0.2">
      <c r="B3225" s="42"/>
    </row>
    <row r="3226" spans="2:2" x14ac:dyDescent="0.2">
      <c r="B3226" s="42"/>
    </row>
    <row r="3227" spans="2:2" x14ac:dyDescent="0.2">
      <c r="B3227" s="42"/>
    </row>
    <row r="3228" spans="2:2" x14ac:dyDescent="0.2">
      <c r="B3228" s="42"/>
    </row>
    <row r="3229" spans="2:2" x14ac:dyDescent="0.2">
      <c r="B3229" s="42"/>
    </row>
    <row r="3230" spans="2:2" x14ac:dyDescent="0.2">
      <c r="B3230" s="42"/>
    </row>
    <row r="3231" spans="2:2" x14ac:dyDescent="0.2">
      <c r="B3231" s="42"/>
    </row>
    <row r="3232" spans="2:2" x14ac:dyDescent="0.2">
      <c r="B3232" s="42"/>
    </row>
    <row r="3233" spans="2:2" x14ac:dyDescent="0.2">
      <c r="B3233" s="42"/>
    </row>
    <row r="3234" spans="2:2" x14ac:dyDescent="0.2">
      <c r="B3234" s="42"/>
    </row>
    <row r="3235" spans="2:2" x14ac:dyDescent="0.2">
      <c r="B3235" s="42"/>
    </row>
    <row r="3236" spans="2:2" x14ac:dyDescent="0.2">
      <c r="B3236" s="42"/>
    </row>
    <row r="3237" spans="2:2" x14ac:dyDescent="0.2">
      <c r="B3237" s="42"/>
    </row>
    <row r="3238" spans="2:2" x14ac:dyDescent="0.2">
      <c r="B3238" s="42"/>
    </row>
    <row r="3239" spans="2:2" x14ac:dyDescent="0.2">
      <c r="B3239" s="42"/>
    </row>
    <row r="3240" spans="2:2" x14ac:dyDescent="0.2">
      <c r="B3240" s="42"/>
    </row>
    <row r="3241" spans="2:2" x14ac:dyDescent="0.2">
      <c r="B3241" s="42"/>
    </row>
    <row r="3242" spans="2:2" x14ac:dyDescent="0.2">
      <c r="B3242" s="42"/>
    </row>
    <row r="3243" spans="2:2" x14ac:dyDescent="0.2">
      <c r="B3243" s="42"/>
    </row>
    <row r="3244" spans="2:2" x14ac:dyDescent="0.2">
      <c r="B3244" s="42"/>
    </row>
    <row r="3245" spans="2:2" x14ac:dyDescent="0.2">
      <c r="B3245" s="42"/>
    </row>
    <row r="3246" spans="2:2" x14ac:dyDescent="0.2">
      <c r="B3246" s="42"/>
    </row>
    <row r="3247" spans="2:2" x14ac:dyDescent="0.2">
      <c r="B3247" s="42"/>
    </row>
    <row r="3248" spans="2:2" x14ac:dyDescent="0.2">
      <c r="B3248" s="42"/>
    </row>
    <row r="3249" spans="2:2" x14ac:dyDescent="0.2">
      <c r="B3249" s="42"/>
    </row>
    <row r="3250" spans="2:2" x14ac:dyDescent="0.2">
      <c r="B3250" s="42"/>
    </row>
    <row r="3251" spans="2:2" x14ac:dyDescent="0.2">
      <c r="B3251" s="42"/>
    </row>
    <row r="3252" spans="2:2" x14ac:dyDescent="0.2">
      <c r="B3252" s="42"/>
    </row>
    <row r="3253" spans="2:2" x14ac:dyDescent="0.2">
      <c r="B3253" s="42"/>
    </row>
    <row r="3254" spans="2:2" x14ac:dyDescent="0.2">
      <c r="B3254" s="42"/>
    </row>
    <row r="3255" spans="2:2" x14ac:dyDescent="0.2">
      <c r="B3255" s="42"/>
    </row>
    <row r="3256" spans="2:2" x14ac:dyDescent="0.2">
      <c r="B3256" s="42"/>
    </row>
    <row r="3257" spans="2:2" x14ac:dyDescent="0.2">
      <c r="B3257" s="42"/>
    </row>
    <row r="3258" spans="2:2" x14ac:dyDescent="0.2">
      <c r="B3258" s="42"/>
    </row>
    <row r="3259" spans="2:2" x14ac:dyDescent="0.2">
      <c r="B3259" s="42"/>
    </row>
    <row r="3260" spans="2:2" x14ac:dyDescent="0.2">
      <c r="B3260" s="42"/>
    </row>
    <row r="3261" spans="2:2" x14ac:dyDescent="0.2">
      <c r="B3261" s="42"/>
    </row>
    <row r="3262" spans="2:2" x14ac:dyDescent="0.2">
      <c r="B3262" s="42"/>
    </row>
    <row r="3263" spans="2:2" x14ac:dyDescent="0.2">
      <c r="B3263" s="42"/>
    </row>
    <row r="3264" spans="2:2" x14ac:dyDescent="0.2">
      <c r="B3264" s="42"/>
    </row>
    <row r="3265" spans="2:2" x14ac:dyDescent="0.2">
      <c r="B3265" s="42"/>
    </row>
    <row r="3266" spans="2:2" x14ac:dyDescent="0.2">
      <c r="B3266" s="42"/>
    </row>
    <row r="3267" spans="2:2" x14ac:dyDescent="0.2">
      <c r="B3267" s="42"/>
    </row>
    <row r="3268" spans="2:2" x14ac:dyDescent="0.2">
      <c r="B3268" s="42"/>
    </row>
    <row r="3269" spans="2:2" x14ac:dyDescent="0.2">
      <c r="B3269" s="42"/>
    </row>
    <row r="3270" spans="2:2" x14ac:dyDescent="0.2">
      <c r="B3270" s="42"/>
    </row>
    <row r="3271" spans="2:2" x14ac:dyDescent="0.2">
      <c r="B3271" s="42"/>
    </row>
    <row r="3272" spans="2:2" x14ac:dyDescent="0.2">
      <c r="B3272" s="42"/>
    </row>
    <row r="3273" spans="2:2" x14ac:dyDescent="0.2">
      <c r="B3273" s="42"/>
    </row>
    <row r="3274" spans="2:2" x14ac:dyDescent="0.2">
      <c r="B3274" s="42"/>
    </row>
    <row r="3275" spans="2:2" x14ac:dyDescent="0.2">
      <c r="B3275" s="42"/>
    </row>
    <row r="3276" spans="2:2" x14ac:dyDescent="0.2">
      <c r="B3276" s="42"/>
    </row>
    <row r="3277" spans="2:2" x14ac:dyDescent="0.2">
      <c r="B3277" s="42"/>
    </row>
    <row r="3278" spans="2:2" x14ac:dyDescent="0.2">
      <c r="B3278" s="42"/>
    </row>
    <row r="3279" spans="2:2" x14ac:dyDescent="0.2">
      <c r="B3279" s="42"/>
    </row>
    <row r="3280" spans="2:2" x14ac:dyDescent="0.2">
      <c r="B3280" s="42"/>
    </row>
    <row r="3281" spans="2:2" x14ac:dyDescent="0.2">
      <c r="B3281" s="42"/>
    </row>
    <row r="3282" spans="2:2" x14ac:dyDescent="0.2">
      <c r="B3282" s="42"/>
    </row>
    <row r="3283" spans="2:2" x14ac:dyDescent="0.2">
      <c r="B3283" s="42"/>
    </row>
    <row r="3284" spans="2:2" x14ac:dyDescent="0.2">
      <c r="B3284" s="42"/>
    </row>
    <row r="3285" spans="2:2" x14ac:dyDescent="0.2">
      <c r="B3285" s="42"/>
    </row>
    <row r="3286" spans="2:2" x14ac:dyDescent="0.2">
      <c r="B3286" s="42"/>
    </row>
    <row r="3287" spans="2:2" x14ac:dyDescent="0.2">
      <c r="B3287" s="42"/>
    </row>
    <row r="3288" spans="2:2" x14ac:dyDescent="0.2">
      <c r="B3288" s="42"/>
    </row>
    <row r="3289" spans="2:2" x14ac:dyDescent="0.2">
      <c r="B3289" s="42"/>
    </row>
    <row r="3290" spans="2:2" x14ac:dyDescent="0.2">
      <c r="B3290" s="42"/>
    </row>
    <row r="3291" spans="2:2" x14ac:dyDescent="0.2">
      <c r="B3291" s="42"/>
    </row>
    <row r="3292" spans="2:2" x14ac:dyDescent="0.2">
      <c r="B3292" s="42"/>
    </row>
    <row r="3293" spans="2:2" x14ac:dyDescent="0.2">
      <c r="B3293" s="42"/>
    </row>
    <row r="3294" spans="2:2" x14ac:dyDescent="0.2">
      <c r="B3294" s="42"/>
    </row>
    <row r="3295" spans="2:2" x14ac:dyDescent="0.2">
      <c r="B3295" s="42"/>
    </row>
    <row r="3296" spans="2:2" x14ac:dyDescent="0.2">
      <c r="B3296" s="42"/>
    </row>
    <row r="3297" spans="2:2" x14ac:dyDescent="0.2">
      <c r="B3297" s="42"/>
    </row>
    <row r="3298" spans="2:2" x14ac:dyDescent="0.2">
      <c r="B3298" s="42"/>
    </row>
    <row r="3299" spans="2:2" x14ac:dyDescent="0.2">
      <c r="B3299" s="42"/>
    </row>
    <row r="3300" spans="2:2" x14ac:dyDescent="0.2">
      <c r="B3300" s="42"/>
    </row>
    <row r="3301" spans="2:2" x14ac:dyDescent="0.2">
      <c r="B3301" s="42"/>
    </row>
    <row r="3302" spans="2:2" x14ac:dyDescent="0.2">
      <c r="B3302" s="42"/>
    </row>
    <row r="3303" spans="2:2" x14ac:dyDescent="0.2">
      <c r="B3303" s="42"/>
    </row>
    <row r="3304" spans="2:2" x14ac:dyDescent="0.2">
      <c r="B3304" s="42"/>
    </row>
    <row r="3305" spans="2:2" x14ac:dyDescent="0.2">
      <c r="B3305" s="42"/>
    </row>
    <row r="3306" spans="2:2" x14ac:dyDescent="0.2">
      <c r="B3306" s="42"/>
    </row>
    <row r="3307" spans="2:2" x14ac:dyDescent="0.2">
      <c r="B3307" s="42"/>
    </row>
    <row r="3308" spans="2:2" x14ac:dyDescent="0.2">
      <c r="B3308" s="42"/>
    </row>
    <row r="3309" spans="2:2" x14ac:dyDescent="0.2">
      <c r="B3309" s="42"/>
    </row>
    <row r="3310" spans="2:2" x14ac:dyDescent="0.2">
      <c r="B3310" s="42"/>
    </row>
    <row r="3311" spans="2:2" x14ac:dyDescent="0.2">
      <c r="B3311" s="42"/>
    </row>
    <row r="3312" spans="2:2" x14ac:dyDescent="0.2">
      <c r="B3312" s="42"/>
    </row>
    <row r="3313" spans="2:2" x14ac:dyDescent="0.2">
      <c r="B3313" s="42"/>
    </row>
    <row r="3314" spans="2:2" x14ac:dyDescent="0.2">
      <c r="B3314" s="42"/>
    </row>
    <row r="3315" spans="2:2" x14ac:dyDescent="0.2">
      <c r="B3315" s="42"/>
    </row>
    <row r="3316" spans="2:2" x14ac:dyDescent="0.2">
      <c r="B3316" s="42"/>
    </row>
    <row r="3317" spans="2:2" x14ac:dyDescent="0.2">
      <c r="B3317" s="42"/>
    </row>
    <row r="3318" spans="2:2" x14ac:dyDescent="0.2">
      <c r="B3318" s="42"/>
    </row>
    <row r="3319" spans="2:2" x14ac:dyDescent="0.2">
      <c r="B3319" s="42"/>
    </row>
    <row r="3320" spans="2:2" x14ac:dyDescent="0.2">
      <c r="B3320" s="42"/>
    </row>
    <row r="3321" spans="2:2" x14ac:dyDescent="0.2">
      <c r="B3321" s="42"/>
    </row>
    <row r="3322" spans="2:2" x14ac:dyDescent="0.2">
      <c r="B3322" s="42"/>
    </row>
    <row r="3323" spans="2:2" x14ac:dyDescent="0.2">
      <c r="B3323" s="42"/>
    </row>
    <row r="3324" spans="2:2" x14ac:dyDescent="0.2">
      <c r="B3324" s="42"/>
    </row>
    <row r="3325" spans="2:2" x14ac:dyDescent="0.2">
      <c r="B3325" s="42"/>
    </row>
    <row r="3326" spans="2:2" x14ac:dyDescent="0.2">
      <c r="B3326" s="42"/>
    </row>
    <row r="3327" spans="2:2" x14ac:dyDescent="0.2">
      <c r="B3327" s="42"/>
    </row>
    <row r="3328" spans="2:2" x14ac:dyDescent="0.2">
      <c r="B3328" s="42"/>
    </row>
    <row r="3329" spans="2:2" x14ac:dyDescent="0.2">
      <c r="B3329" s="42"/>
    </row>
    <row r="3330" spans="2:2" x14ac:dyDescent="0.2">
      <c r="B3330" s="42"/>
    </row>
    <row r="3331" spans="2:2" x14ac:dyDescent="0.2">
      <c r="B3331" s="42"/>
    </row>
    <row r="3332" spans="2:2" x14ac:dyDescent="0.2">
      <c r="B3332" s="42"/>
    </row>
    <row r="3333" spans="2:2" x14ac:dyDescent="0.2">
      <c r="B3333" s="42"/>
    </row>
    <row r="3334" spans="2:2" x14ac:dyDescent="0.2">
      <c r="B3334" s="42"/>
    </row>
    <row r="3335" spans="2:2" x14ac:dyDescent="0.2">
      <c r="B3335" s="42"/>
    </row>
    <row r="3336" spans="2:2" x14ac:dyDescent="0.2">
      <c r="B3336" s="42"/>
    </row>
    <row r="3337" spans="2:2" x14ac:dyDescent="0.2">
      <c r="B3337" s="42"/>
    </row>
    <row r="3338" spans="2:2" x14ac:dyDescent="0.2">
      <c r="B3338" s="42"/>
    </row>
    <row r="3339" spans="2:2" x14ac:dyDescent="0.2">
      <c r="B3339" s="42"/>
    </row>
    <row r="3340" spans="2:2" x14ac:dyDescent="0.2">
      <c r="B3340" s="42"/>
    </row>
    <row r="3341" spans="2:2" x14ac:dyDescent="0.2">
      <c r="B3341" s="42"/>
    </row>
    <row r="3342" spans="2:2" x14ac:dyDescent="0.2">
      <c r="B3342" s="42"/>
    </row>
    <row r="3343" spans="2:2" x14ac:dyDescent="0.2">
      <c r="B3343" s="42"/>
    </row>
    <row r="3344" spans="2:2" x14ac:dyDescent="0.2">
      <c r="B3344" s="42"/>
    </row>
    <row r="3345" spans="2:2" x14ac:dyDescent="0.2">
      <c r="B3345" s="42"/>
    </row>
    <row r="3346" spans="2:2" x14ac:dyDescent="0.2">
      <c r="B3346" s="42"/>
    </row>
    <row r="3347" spans="2:2" x14ac:dyDescent="0.2">
      <c r="B3347" s="42"/>
    </row>
    <row r="3348" spans="2:2" x14ac:dyDescent="0.2">
      <c r="B3348" s="42"/>
    </row>
    <row r="3349" spans="2:2" x14ac:dyDescent="0.2">
      <c r="B3349" s="42"/>
    </row>
    <row r="3350" spans="2:2" x14ac:dyDescent="0.2">
      <c r="B3350" s="42"/>
    </row>
    <row r="3351" spans="2:2" x14ac:dyDescent="0.2">
      <c r="B3351" s="42"/>
    </row>
    <row r="3352" spans="2:2" x14ac:dyDescent="0.2">
      <c r="B3352" s="42"/>
    </row>
    <row r="3353" spans="2:2" x14ac:dyDescent="0.2">
      <c r="B3353" s="42"/>
    </row>
    <row r="3354" spans="2:2" x14ac:dyDescent="0.2">
      <c r="B3354" s="42"/>
    </row>
    <row r="3355" spans="2:2" x14ac:dyDescent="0.2">
      <c r="B3355" s="42"/>
    </row>
    <row r="3356" spans="2:2" x14ac:dyDescent="0.2">
      <c r="B3356" s="42"/>
    </row>
    <row r="3357" spans="2:2" x14ac:dyDescent="0.2">
      <c r="B3357" s="42"/>
    </row>
    <row r="3358" spans="2:2" x14ac:dyDescent="0.2">
      <c r="B3358" s="42"/>
    </row>
    <row r="3359" spans="2:2" x14ac:dyDescent="0.2">
      <c r="B3359" s="42"/>
    </row>
    <row r="3360" spans="2:2" x14ac:dyDescent="0.2">
      <c r="B3360" s="42"/>
    </row>
    <row r="3361" spans="2:2" x14ac:dyDescent="0.2">
      <c r="B3361" s="42"/>
    </row>
    <row r="3362" spans="2:2" x14ac:dyDescent="0.2">
      <c r="B3362" s="42"/>
    </row>
    <row r="3363" spans="2:2" x14ac:dyDescent="0.2">
      <c r="B3363" s="42"/>
    </row>
    <row r="3364" spans="2:2" x14ac:dyDescent="0.2">
      <c r="B3364" s="42"/>
    </row>
    <row r="3365" spans="2:2" x14ac:dyDescent="0.2">
      <c r="B3365" s="42"/>
    </row>
    <row r="3366" spans="2:2" x14ac:dyDescent="0.2">
      <c r="B3366" s="42"/>
    </row>
    <row r="3367" spans="2:2" x14ac:dyDescent="0.2">
      <c r="B3367" s="42"/>
    </row>
    <row r="3368" spans="2:2" x14ac:dyDescent="0.2">
      <c r="B3368" s="42"/>
    </row>
    <row r="3369" spans="2:2" x14ac:dyDescent="0.2">
      <c r="B3369" s="42"/>
    </row>
    <row r="3370" spans="2:2" x14ac:dyDescent="0.2">
      <c r="B3370" s="42"/>
    </row>
    <row r="3371" spans="2:2" x14ac:dyDescent="0.2">
      <c r="B3371" s="42"/>
    </row>
    <row r="3372" spans="2:2" x14ac:dyDescent="0.2">
      <c r="B3372" s="42"/>
    </row>
    <row r="3373" spans="2:2" x14ac:dyDescent="0.2">
      <c r="B3373" s="42"/>
    </row>
    <row r="3374" spans="2:2" x14ac:dyDescent="0.2">
      <c r="B3374" s="42"/>
    </row>
    <row r="3375" spans="2:2" x14ac:dyDescent="0.2">
      <c r="B3375" s="42"/>
    </row>
    <row r="3376" spans="2:2" x14ac:dyDescent="0.2">
      <c r="B3376" s="42"/>
    </row>
    <row r="3377" spans="2:2" x14ac:dyDescent="0.2">
      <c r="B3377" s="42"/>
    </row>
    <row r="3378" spans="2:2" x14ac:dyDescent="0.2">
      <c r="B3378" s="42"/>
    </row>
    <row r="3379" spans="2:2" x14ac:dyDescent="0.2">
      <c r="B3379" s="42"/>
    </row>
    <row r="3380" spans="2:2" x14ac:dyDescent="0.2">
      <c r="B3380" s="42"/>
    </row>
    <row r="3381" spans="2:2" x14ac:dyDescent="0.2">
      <c r="B3381" s="42"/>
    </row>
    <row r="3382" spans="2:2" x14ac:dyDescent="0.2">
      <c r="B3382" s="42"/>
    </row>
    <row r="3383" spans="2:2" x14ac:dyDescent="0.2">
      <c r="B3383" s="42"/>
    </row>
    <row r="3384" spans="2:2" x14ac:dyDescent="0.2">
      <c r="B3384" s="42"/>
    </row>
    <row r="3385" spans="2:2" x14ac:dyDescent="0.2">
      <c r="B3385" s="42"/>
    </row>
    <row r="3386" spans="2:2" x14ac:dyDescent="0.2">
      <c r="B3386" s="42"/>
    </row>
    <row r="3387" spans="2:2" x14ac:dyDescent="0.2">
      <c r="B3387" s="42"/>
    </row>
    <row r="3388" spans="2:2" x14ac:dyDescent="0.2">
      <c r="B3388" s="42"/>
    </row>
    <row r="3389" spans="2:2" x14ac:dyDescent="0.2">
      <c r="B3389" s="42"/>
    </row>
    <row r="3390" spans="2:2" x14ac:dyDescent="0.2">
      <c r="B3390" s="42"/>
    </row>
    <row r="3391" spans="2:2" x14ac:dyDescent="0.2">
      <c r="B3391" s="42"/>
    </row>
    <row r="3392" spans="2:2" x14ac:dyDescent="0.2">
      <c r="B3392" s="42"/>
    </row>
    <row r="3393" spans="2:2" x14ac:dyDescent="0.2">
      <c r="B3393" s="42"/>
    </row>
    <row r="3394" spans="2:2" x14ac:dyDescent="0.2">
      <c r="B3394" s="42"/>
    </row>
    <row r="3395" spans="2:2" x14ac:dyDescent="0.2">
      <c r="B3395" s="42"/>
    </row>
    <row r="3396" spans="2:2" x14ac:dyDescent="0.2">
      <c r="B3396" s="42"/>
    </row>
    <row r="3397" spans="2:2" x14ac:dyDescent="0.2">
      <c r="B3397" s="42"/>
    </row>
    <row r="3398" spans="2:2" x14ac:dyDescent="0.2">
      <c r="B3398" s="42"/>
    </row>
    <row r="3399" spans="2:2" x14ac:dyDescent="0.2">
      <c r="B3399" s="42"/>
    </row>
    <row r="3400" spans="2:2" x14ac:dyDescent="0.2">
      <c r="B3400" s="42"/>
    </row>
    <row r="3401" spans="2:2" x14ac:dyDescent="0.2">
      <c r="B3401" s="42"/>
    </row>
    <row r="3402" spans="2:2" x14ac:dyDescent="0.2">
      <c r="B3402" s="42"/>
    </row>
    <row r="3403" spans="2:2" x14ac:dyDescent="0.2">
      <c r="B3403" s="42"/>
    </row>
    <row r="3404" spans="2:2" x14ac:dyDescent="0.2">
      <c r="B3404" s="42"/>
    </row>
    <row r="3405" spans="2:2" x14ac:dyDescent="0.2">
      <c r="B3405" s="42"/>
    </row>
    <row r="3406" spans="2:2" x14ac:dyDescent="0.2">
      <c r="B3406" s="42"/>
    </row>
    <row r="3407" spans="2:2" x14ac:dyDescent="0.2">
      <c r="B3407" s="42"/>
    </row>
    <row r="3408" spans="2:2" x14ac:dyDescent="0.2">
      <c r="B3408" s="42"/>
    </row>
    <row r="3409" spans="2:2" x14ac:dyDescent="0.2">
      <c r="B3409" s="42"/>
    </row>
    <row r="3410" spans="2:2" x14ac:dyDescent="0.2">
      <c r="B3410" s="42"/>
    </row>
    <row r="3411" spans="2:2" x14ac:dyDescent="0.2">
      <c r="B3411" s="42"/>
    </row>
    <row r="3412" spans="2:2" x14ac:dyDescent="0.2">
      <c r="B3412" s="42"/>
    </row>
    <row r="3413" spans="2:2" x14ac:dyDescent="0.2">
      <c r="B3413" s="42"/>
    </row>
    <row r="3414" spans="2:2" x14ac:dyDescent="0.2">
      <c r="B3414" s="42"/>
    </row>
    <row r="3415" spans="2:2" x14ac:dyDescent="0.2">
      <c r="B3415" s="42"/>
    </row>
    <row r="3416" spans="2:2" x14ac:dyDescent="0.2">
      <c r="B3416" s="42"/>
    </row>
    <row r="3417" spans="2:2" x14ac:dyDescent="0.2">
      <c r="B3417" s="42"/>
    </row>
    <row r="3418" spans="2:2" x14ac:dyDescent="0.2">
      <c r="B3418" s="42"/>
    </row>
    <row r="3419" spans="2:2" x14ac:dyDescent="0.2">
      <c r="B3419" s="42"/>
    </row>
    <row r="3420" spans="2:2" x14ac:dyDescent="0.2">
      <c r="B3420" s="42"/>
    </row>
    <row r="3421" spans="2:2" x14ac:dyDescent="0.2">
      <c r="B3421" s="42"/>
    </row>
    <row r="3422" spans="2:2" x14ac:dyDescent="0.2">
      <c r="B3422" s="42"/>
    </row>
    <row r="3423" spans="2:2" x14ac:dyDescent="0.2">
      <c r="B3423" s="42"/>
    </row>
    <row r="3424" spans="2:2" x14ac:dyDescent="0.2">
      <c r="B3424" s="42"/>
    </row>
    <row r="3425" spans="2:2" x14ac:dyDescent="0.2">
      <c r="B3425" s="42"/>
    </row>
    <row r="3426" spans="2:2" x14ac:dyDescent="0.2">
      <c r="B3426" s="42"/>
    </row>
    <row r="3427" spans="2:2" x14ac:dyDescent="0.2">
      <c r="B3427" s="42"/>
    </row>
    <row r="3428" spans="2:2" x14ac:dyDescent="0.2">
      <c r="B3428" s="42"/>
    </row>
    <row r="3429" spans="2:2" x14ac:dyDescent="0.2">
      <c r="B3429" s="42"/>
    </row>
    <row r="3430" spans="2:2" x14ac:dyDescent="0.2">
      <c r="B3430" s="42"/>
    </row>
    <row r="3431" spans="2:2" x14ac:dyDescent="0.2">
      <c r="B3431" s="42"/>
    </row>
    <row r="3432" spans="2:2" x14ac:dyDescent="0.2">
      <c r="B3432" s="42"/>
    </row>
    <row r="3433" spans="2:2" x14ac:dyDescent="0.2">
      <c r="B3433" s="42"/>
    </row>
    <row r="3434" spans="2:2" x14ac:dyDescent="0.2">
      <c r="B3434" s="42"/>
    </row>
    <row r="3435" spans="2:2" x14ac:dyDescent="0.2">
      <c r="B3435" s="42"/>
    </row>
    <row r="3436" spans="2:2" x14ac:dyDescent="0.2">
      <c r="B3436" s="42"/>
    </row>
    <row r="3437" spans="2:2" x14ac:dyDescent="0.2">
      <c r="B3437" s="42"/>
    </row>
    <row r="3438" spans="2:2" x14ac:dyDescent="0.2">
      <c r="B3438" s="42"/>
    </row>
    <row r="3439" spans="2:2" x14ac:dyDescent="0.2">
      <c r="B3439" s="42"/>
    </row>
    <row r="3440" spans="2:2" x14ac:dyDescent="0.2">
      <c r="B3440" s="42"/>
    </row>
    <row r="3441" spans="2:2" x14ac:dyDescent="0.2">
      <c r="B3441" s="42"/>
    </row>
    <row r="3442" spans="2:2" x14ac:dyDescent="0.2">
      <c r="B3442" s="42"/>
    </row>
    <row r="3443" spans="2:2" x14ac:dyDescent="0.2">
      <c r="B3443" s="42"/>
    </row>
    <row r="3444" spans="2:2" x14ac:dyDescent="0.2">
      <c r="B3444" s="42"/>
    </row>
    <row r="3445" spans="2:2" x14ac:dyDescent="0.2">
      <c r="B3445" s="42"/>
    </row>
    <row r="3446" spans="2:2" x14ac:dyDescent="0.2">
      <c r="B3446" s="42"/>
    </row>
    <row r="3447" spans="2:2" x14ac:dyDescent="0.2">
      <c r="B3447" s="42"/>
    </row>
    <row r="3448" spans="2:2" x14ac:dyDescent="0.2">
      <c r="B3448" s="42"/>
    </row>
    <row r="3449" spans="2:2" x14ac:dyDescent="0.2">
      <c r="B3449" s="42"/>
    </row>
    <row r="3450" spans="2:2" x14ac:dyDescent="0.2">
      <c r="B3450" s="42"/>
    </row>
    <row r="3451" spans="2:2" x14ac:dyDescent="0.2">
      <c r="B3451" s="42"/>
    </row>
    <row r="3452" spans="2:2" x14ac:dyDescent="0.2">
      <c r="B3452" s="42"/>
    </row>
    <row r="3453" spans="2:2" x14ac:dyDescent="0.2">
      <c r="B3453" s="42"/>
    </row>
    <row r="3454" spans="2:2" x14ac:dyDescent="0.2">
      <c r="B3454" s="42"/>
    </row>
    <row r="3455" spans="2:2" x14ac:dyDescent="0.2">
      <c r="B3455" s="42"/>
    </row>
    <row r="3456" spans="2:2" x14ac:dyDescent="0.2">
      <c r="B3456" s="42"/>
    </row>
    <row r="3457" spans="2:2" x14ac:dyDescent="0.2">
      <c r="B3457" s="42"/>
    </row>
    <row r="3458" spans="2:2" x14ac:dyDescent="0.2">
      <c r="B3458" s="42"/>
    </row>
    <row r="3459" spans="2:2" x14ac:dyDescent="0.2">
      <c r="B3459" s="42"/>
    </row>
    <row r="3460" spans="2:2" x14ac:dyDescent="0.2">
      <c r="B3460" s="42"/>
    </row>
    <row r="3461" spans="2:2" x14ac:dyDescent="0.2">
      <c r="B3461" s="42"/>
    </row>
    <row r="3462" spans="2:2" x14ac:dyDescent="0.2">
      <c r="B3462" s="42"/>
    </row>
    <row r="3463" spans="2:2" x14ac:dyDescent="0.2">
      <c r="B3463" s="42"/>
    </row>
    <row r="3464" spans="2:2" x14ac:dyDescent="0.2">
      <c r="B3464" s="42"/>
    </row>
    <row r="3465" spans="2:2" x14ac:dyDescent="0.2">
      <c r="B3465" s="42"/>
    </row>
    <row r="3466" spans="2:2" x14ac:dyDescent="0.2">
      <c r="B3466" s="42"/>
    </row>
    <row r="3467" spans="2:2" x14ac:dyDescent="0.2">
      <c r="B3467" s="42"/>
    </row>
    <row r="3468" spans="2:2" x14ac:dyDescent="0.2">
      <c r="B3468" s="42"/>
    </row>
    <row r="3469" spans="2:2" x14ac:dyDescent="0.2">
      <c r="B3469" s="42"/>
    </row>
    <row r="3470" spans="2:2" x14ac:dyDescent="0.2">
      <c r="B3470" s="42"/>
    </row>
    <row r="3471" spans="2:2" x14ac:dyDescent="0.2">
      <c r="B3471" s="42"/>
    </row>
    <row r="3472" spans="2:2" x14ac:dyDescent="0.2">
      <c r="B3472" s="42"/>
    </row>
    <row r="3473" spans="2:2" x14ac:dyDescent="0.2">
      <c r="B3473" s="42"/>
    </row>
    <row r="3474" spans="2:2" x14ac:dyDescent="0.2">
      <c r="B3474" s="42"/>
    </row>
    <row r="3475" spans="2:2" x14ac:dyDescent="0.2">
      <c r="B3475" s="42"/>
    </row>
    <row r="3476" spans="2:2" x14ac:dyDescent="0.2">
      <c r="B3476" s="42"/>
    </row>
    <row r="3477" spans="2:2" x14ac:dyDescent="0.2">
      <c r="B3477" s="42"/>
    </row>
    <row r="3478" spans="2:2" x14ac:dyDescent="0.2">
      <c r="B3478" s="42"/>
    </row>
    <row r="3479" spans="2:2" x14ac:dyDescent="0.2">
      <c r="B3479" s="42"/>
    </row>
    <row r="3480" spans="2:2" x14ac:dyDescent="0.2">
      <c r="B3480" s="42"/>
    </row>
    <row r="3481" spans="2:2" x14ac:dyDescent="0.2">
      <c r="B3481" s="42"/>
    </row>
    <row r="3482" spans="2:2" x14ac:dyDescent="0.2">
      <c r="B3482" s="42"/>
    </row>
    <row r="3483" spans="2:2" x14ac:dyDescent="0.2">
      <c r="B3483" s="42"/>
    </row>
    <row r="3484" spans="2:2" x14ac:dyDescent="0.2">
      <c r="B3484" s="42"/>
    </row>
    <row r="3485" spans="2:2" x14ac:dyDescent="0.2">
      <c r="B3485" s="42"/>
    </row>
    <row r="3486" spans="2:2" x14ac:dyDescent="0.2">
      <c r="B3486" s="42"/>
    </row>
    <row r="3487" spans="2:2" x14ac:dyDescent="0.2">
      <c r="B3487" s="42"/>
    </row>
    <row r="3488" spans="2:2" x14ac:dyDescent="0.2">
      <c r="B3488" s="42"/>
    </row>
    <row r="3489" spans="2:2" x14ac:dyDescent="0.2">
      <c r="B3489" s="42"/>
    </row>
    <row r="3490" spans="2:2" x14ac:dyDescent="0.2">
      <c r="B3490" s="42"/>
    </row>
    <row r="3491" spans="2:2" x14ac:dyDescent="0.2">
      <c r="B3491" s="42"/>
    </row>
    <row r="3492" spans="2:2" x14ac:dyDescent="0.2">
      <c r="B3492" s="42"/>
    </row>
    <row r="3493" spans="2:2" x14ac:dyDescent="0.2">
      <c r="B3493" s="42"/>
    </row>
    <row r="3494" spans="2:2" x14ac:dyDescent="0.2">
      <c r="B3494" s="42"/>
    </row>
    <row r="3495" spans="2:2" x14ac:dyDescent="0.2">
      <c r="B3495" s="42"/>
    </row>
    <row r="3496" spans="2:2" x14ac:dyDescent="0.2">
      <c r="B3496" s="42"/>
    </row>
    <row r="3497" spans="2:2" x14ac:dyDescent="0.2">
      <c r="B3497" s="42"/>
    </row>
    <row r="3498" spans="2:2" x14ac:dyDescent="0.2">
      <c r="B3498" s="42"/>
    </row>
    <row r="3499" spans="2:2" x14ac:dyDescent="0.2">
      <c r="B3499" s="42"/>
    </row>
    <row r="3500" spans="2:2" x14ac:dyDescent="0.2">
      <c r="B3500" s="42"/>
    </row>
    <row r="3501" spans="2:2" x14ac:dyDescent="0.2">
      <c r="B3501" s="42"/>
    </row>
    <row r="3502" spans="2:2" x14ac:dyDescent="0.2">
      <c r="B3502" s="42"/>
    </row>
    <row r="3503" spans="2:2" x14ac:dyDescent="0.2">
      <c r="B3503" s="42"/>
    </row>
    <row r="3504" spans="2:2" x14ac:dyDescent="0.2">
      <c r="B3504" s="42"/>
    </row>
    <row r="3505" spans="2:2" x14ac:dyDescent="0.2">
      <c r="B3505" s="42"/>
    </row>
    <row r="3506" spans="2:2" x14ac:dyDescent="0.2">
      <c r="B3506" s="42"/>
    </row>
    <row r="3507" spans="2:2" x14ac:dyDescent="0.2">
      <c r="B3507" s="42"/>
    </row>
    <row r="3508" spans="2:2" x14ac:dyDescent="0.2">
      <c r="B3508" s="42"/>
    </row>
    <row r="3509" spans="2:2" x14ac:dyDescent="0.2">
      <c r="B3509" s="42"/>
    </row>
    <row r="3510" spans="2:2" x14ac:dyDescent="0.2">
      <c r="B3510" s="42"/>
    </row>
    <row r="3511" spans="2:2" x14ac:dyDescent="0.2">
      <c r="B3511" s="42"/>
    </row>
    <row r="3512" spans="2:2" x14ac:dyDescent="0.2">
      <c r="B3512" s="42"/>
    </row>
    <row r="3513" spans="2:2" x14ac:dyDescent="0.2">
      <c r="B3513" s="42"/>
    </row>
    <row r="3514" spans="2:2" x14ac:dyDescent="0.2">
      <c r="B3514" s="42"/>
    </row>
    <row r="3515" spans="2:2" x14ac:dyDescent="0.2">
      <c r="B3515" s="42"/>
    </row>
    <row r="3516" spans="2:2" x14ac:dyDescent="0.2">
      <c r="B3516" s="42"/>
    </row>
    <row r="3517" spans="2:2" x14ac:dyDescent="0.2">
      <c r="B3517" s="42"/>
    </row>
    <row r="3518" spans="2:2" x14ac:dyDescent="0.2">
      <c r="B3518" s="42"/>
    </row>
    <row r="3519" spans="2:2" x14ac:dyDescent="0.2">
      <c r="B3519" s="42"/>
    </row>
    <row r="3520" spans="2:2" x14ac:dyDescent="0.2">
      <c r="B3520" s="42"/>
    </row>
    <row r="3521" spans="2:2" x14ac:dyDescent="0.2">
      <c r="B3521" s="42"/>
    </row>
    <row r="3522" spans="2:2" x14ac:dyDescent="0.2">
      <c r="B3522" s="42"/>
    </row>
    <row r="3523" spans="2:2" x14ac:dyDescent="0.2">
      <c r="B3523" s="42"/>
    </row>
    <row r="3524" spans="2:2" x14ac:dyDescent="0.2">
      <c r="B3524" s="42"/>
    </row>
    <row r="3525" spans="2:2" x14ac:dyDescent="0.2">
      <c r="B3525" s="42"/>
    </row>
    <row r="3526" spans="2:2" x14ac:dyDescent="0.2">
      <c r="B3526" s="42"/>
    </row>
    <row r="3527" spans="2:2" x14ac:dyDescent="0.2">
      <c r="B3527" s="42"/>
    </row>
    <row r="3528" spans="2:2" x14ac:dyDescent="0.2">
      <c r="B3528" s="42"/>
    </row>
    <row r="3529" spans="2:2" x14ac:dyDescent="0.2">
      <c r="B3529" s="42"/>
    </row>
    <row r="3530" spans="2:2" x14ac:dyDescent="0.2">
      <c r="B3530" s="42"/>
    </row>
    <row r="3531" spans="2:2" x14ac:dyDescent="0.2">
      <c r="B3531" s="42"/>
    </row>
    <row r="3532" spans="2:2" x14ac:dyDescent="0.2">
      <c r="B3532" s="42"/>
    </row>
    <row r="3533" spans="2:2" x14ac:dyDescent="0.2">
      <c r="B3533" s="42"/>
    </row>
    <row r="3534" spans="2:2" x14ac:dyDescent="0.2">
      <c r="B3534" s="42"/>
    </row>
    <row r="3535" spans="2:2" x14ac:dyDescent="0.2">
      <c r="B3535" s="42"/>
    </row>
    <row r="3536" spans="2:2" x14ac:dyDescent="0.2">
      <c r="B3536" s="42"/>
    </row>
    <row r="3537" spans="2:2" x14ac:dyDescent="0.2">
      <c r="B3537" s="42"/>
    </row>
    <row r="3538" spans="2:2" x14ac:dyDescent="0.2">
      <c r="B3538" s="42"/>
    </row>
    <row r="3539" spans="2:2" x14ac:dyDescent="0.2">
      <c r="B3539" s="42"/>
    </row>
    <row r="3540" spans="2:2" x14ac:dyDescent="0.2">
      <c r="B3540" s="42"/>
    </row>
    <row r="3541" spans="2:2" x14ac:dyDescent="0.2">
      <c r="B3541" s="42"/>
    </row>
    <row r="3542" spans="2:2" x14ac:dyDescent="0.2">
      <c r="B3542" s="42"/>
    </row>
    <row r="3543" spans="2:2" x14ac:dyDescent="0.2">
      <c r="B3543" s="42"/>
    </row>
    <row r="3544" spans="2:2" x14ac:dyDescent="0.2">
      <c r="B3544" s="42"/>
    </row>
    <row r="3545" spans="2:2" x14ac:dyDescent="0.2">
      <c r="B3545" s="42"/>
    </row>
    <row r="3546" spans="2:2" x14ac:dyDescent="0.2">
      <c r="B3546" s="42"/>
    </row>
    <row r="3547" spans="2:2" x14ac:dyDescent="0.2">
      <c r="B3547" s="42"/>
    </row>
    <row r="3548" spans="2:2" x14ac:dyDescent="0.2">
      <c r="B3548" s="42"/>
    </row>
    <row r="3549" spans="2:2" x14ac:dyDescent="0.2">
      <c r="B3549" s="42"/>
    </row>
    <row r="3550" spans="2:2" x14ac:dyDescent="0.2">
      <c r="B3550" s="42"/>
    </row>
    <row r="3551" spans="2:2" x14ac:dyDescent="0.2">
      <c r="B3551" s="42"/>
    </row>
    <row r="3552" spans="2:2" x14ac:dyDescent="0.2">
      <c r="B3552" s="42"/>
    </row>
    <row r="3553" spans="2:2" x14ac:dyDescent="0.2">
      <c r="B3553" s="42"/>
    </row>
    <row r="3554" spans="2:2" x14ac:dyDescent="0.2">
      <c r="B3554" s="42"/>
    </row>
    <row r="3555" spans="2:2" x14ac:dyDescent="0.2">
      <c r="B3555" s="42"/>
    </row>
    <row r="3556" spans="2:2" x14ac:dyDescent="0.2">
      <c r="B3556" s="42"/>
    </row>
    <row r="3557" spans="2:2" x14ac:dyDescent="0.2">
      <c r="B3557" s="42"/>
    </row>
    <row r="3558" spans="2:2" x14ac:dyDescent="0.2">
      <c r="B3558" s="42"/>
    </row>
    <row r="3559" spans="2:2" x14ac:dyDescent="0.2">
      <c r="B3559" s="42"/>
    </row>
    <row r="3560" spans="2:2" x14ac:dyDescent="0.2">
      <c r="B3560" s="42"/>
    </row>
    <row r="3561" spans="2:2" x14ac:dyDescent="0.2">
      <c r="B3561" s="42"/>
    </row>
    <row r="3562" spans="2:2" x14ac:dyDescent="0.2">
      <c r="B3562" s="42"/>
    </row>
    <row r="3563" spans="2:2" x14ac:dyDescent="0.2">
      <c r="B3563" s="42"/>
    </row>
    <row r="3564" spans="2:2" x14ac:dyDescent="0.2">
      <c r="B3564" s="42"/>
    </row>
    <row r="3565" spans="2:2" x14ac:dyDescent="0.2">
      <c r="B3565" s="42"/>
    </row>
    <row r="3566" spans="2:2" x14ac:dyDescent="0.2">
      <c r="B3566" s="42"/>
    </row>
    <row r="3567" spans="2:2" x14ac:dyDescent="0.2">
      <c r="B3567" s="42"/>
    </row>
    <row r="3568" spans="2:2" x14ac:dyDescent="0.2">
      <c r="B3568" s="42"/>
    </row>
    <row r="3569" spans="2:2" x14ac:dyDescent="0.2">
      <c r="B3569" s="42"/>
    </row>
    <row r="3570" spans="2:2" x14ac:dyDescent="0.2">
      <c r="B3570" s="42"/>
    </row>
    <row r="3571" spans="2:2" x14ac:dyDescent="0.2">
      <c r="B3571" s="42"/>
    </row>
    <row r="3572" spans="2:2" x14ac:dyDescent="0.2">
      <c r="B3572" s="42"/>
    </row>
    <row r="3573" spans="2:2" x14ac:dyDescent="0.2">
      <c r="B3573" s="42"/>
    </row>
    <row r="3574" spans="2:2" x14ac:dyDescent="0.2">
      <c r="B3574" s="42"/>
    </row>
    <row r="3575" spans="2:2" x14ac:dyDescent="0.2">
      <c r="B3575" s="42"/>
    </row>
    <row r="3576" spans="2:2" x14ac:dyDescent="0.2">
      <c r="B3576" s="42"/>
    </row>
    <row r="3577" spans="2:2" x14ac:dyDescent="0.2">
      <c r="B3577" s="42"/>
    </row>
    <row r="3578" spans="2:2" x14ac:dyDescent="0.2">
      <c r="B3578" s="42"/>
    </row>
    <row r="3579" spans="2:2" x14ac:dyDescent="0.2">
      <c r="B3579" s="42"/>
    </row>
    <row r="3580" spans="2:2" x14ac:dyDescent="0.2">
      <c r="B3580" s="42"/>
    </row>
    <row r="3581" spans="2:2" x14ac:dyDescent="0.2">
      <c r="B3581" s="42"/>
    </row>
    <row r="3582" spans="2:2" x14ac:dyDescent="0.2">
      <c r="B3582" s="42"/>
    </row>
    <row r="3583" spans="2:2" x14ac:dyDescent="0.2">
      <c r="B3583" s="42"/>
    </row>
    <row r="3584" spans="2:2" x14ac:dyDescent="0.2">
      <c r="B3584" s="42"/>
    </row>
    <row r="3585" spans="2:2" x14ac:dyDescent="0.2">
      <c r="B3585" s="42"/>
    </row>
    <row r="3586" spans="2:2" x14ac:dyDescent="0.2">
      <c r="B3586" s="42"/>
    </row>
    <row r="3587" spans="2:2" x14ac:dyDescent="0.2">
      <c r="B3587" s="42"/>
    </row>
    <row r="3588" spans="2:2" x14ac:dyDescent="0.2">
      <c r="B3588" s="42"/>
    </row>
    <row r="3589" spans="2:2" x14ac:dyDescent="0.2">
      <c r="B3589" s="42"/>
    </row>
    <row r="3590" spans="2:2" x14ac:dyDescent="0.2">
      <c r="B3590" s="42"/>
    </row>
    <row r="3591" spans="2:2" x14ac:dyDescent="0.2">
      <c r="B3591" s="42"/>
    </row>
    <row r="3592" spans="2:2" x14ac:dyDescent="0.2">
      <c r="B3592" s="42"/>
    </row>
    <row r="3593" spans="2:2" x14ac:dyDescent="0.2">
      <c r="B3593" s="42"/>
    </row>
    <row r="3594" spans="2:2" x14ac:dyDescent="0.2">
      <c r="B3594" s="42"/>
    </row>
    <row r="3595" spans="2:2" x14ac:dyDescent="0.2">
      <c r="B3595" s="42"/>
    </row>
    <row r="3596" spans="2:2" x14ac:dyDescent="0.2">
      <c r="B3596" s="42"/>
    </row>
    <row r="3597" spans="2:2" x14ac:dyDescent="0.2">
      <c r="B3597" s="42"/>
    </row>
    <row r="3598" spans="2:2" x14ac:dyDescent="0.2">
      <c r="B3598" s="42"/>
    </row>
    <row r="3599" spans="2:2" x14ac:dyDescent="0.2">
      <c r="B3599" s="42"/>
    </row>
    <row r="3600" spans="2:2" x14ac:dyDescent="0.2">
      <c r="B3600" s="42"/>
    </row>
    <row r="3601" spans="2:2" x14ac:dyDescent="0.2">
      <c r="B3601" s="42"/>
    </row>
    <row r="3602" spans="2:2" x14ac:dyDescent="0.2">
      <c r="B3602" s="42"/>
    </row>
    <row r="3603" spans="2:2" x14ac:dyDescent="0.2">
      <c r="B3603" s="42"/>
    </row>
    <row r="3604" spans="2:2" x14ac:dyDescent="0.2">
      <c r="B3604" s="42"/>
    </row>
    <row r="3605" spans="2:2" x14ac:dyDescent="0.2">
      <c r="B3605" s="42"/>
    </row>
    <row r="3606" spans="2:2" x14ac:dyDescent="0.2">
      <c r="B3606" s="42"/>
    </row>
    <row r="3607" spans="2:2" x14ac:dyDescent="0.2">
      <c r="B3607" s="42"/>
    </row>
    <row r="3608" spans="2:2" x14ac:dyDescent="0.2">
      <c r="B3608" s="42"/>
    </row>
    <row r="3609" spans="2:2" x14ac:dyDescent="0.2">
      <c r="B3609" s="42"/>
    </row>
    <row r="3610" spans="2:2" x14ac:dyDescent="0.2">
      <c r="B3610" s="42"/>
    </row>
    <row r="3611" spans="2:2" x14ac:dyDescent="0.2">
      <c r="B3611" s="42"/>
    </row>
    <row r="3612" spans="2:2" x14ac:dyDescent="0.2">
      <c r="B3612" s="42"/>
    </row>
    <row r="3613" spans="2:2" x14ac:dyDescent="0.2">
      <c r="B3613" s="42"/>
    </row>
    <row r="3614" spans="2:2" x14ac:dyDescent="0.2">
      <c r="B3614" s="42"/>
    </row>
    <row r="3615" spans="2:2" x14ac:dyDescent="0.2">
      <c r="B3615" s="42"/>
    </row>
    <row r="3616" spans="2:2" x14ac:dyDescent="0.2">
      <c r="B3616" s="42"/>
    </row>
    <row r="3617" spans="2:2" x14ac:dyDescent="0.2">
      <c r="B3617" s="42"/>
    </row>
    <row r="3618" spans="2:2" x14ac:dyDescent="0.2">
      <c r="B3618" s="42"/>
    </row>
    <row r="3619" spans="2:2" x14ac:dyDescent="0.2">
      <c r="B3619" s="42"/>
    </row>
    <row r="3620" spans="2:2" x14ac:dyDescent="0.2">
      <c r="B3620" s="42"/>
    </row>
    <row r="3621" spans="2:2" x14ac:dyDescent="0.2">
      <c r="B3621" s="42"/>
    </row>
    <row r="3622" spans="2:2" x14ac:dyDescent="0.2">
      <c r="B3622" s="42"/>
    </row>
    <row r="3623" spans="2:2" x14ac:dyDescent="0.2">
      <c r="B3623" s="42"/>
    </row>
    <row r="3624" spans="2:2" x14ac:dyDescent="0.2">
      <c r="B3624" s="42"/>
    </row>
    <row r="3625" spans="2:2" x14ac:dyDescent="0.2">
      <c r="B3625" s="42"/>
    </row>
    <row r="3626" spans="2:2" x14ac:dyDescent="0.2">
      <c r="B3626" s="42"/>
    </row>
    <row r="3627" spans="2:2" x14ac:dyDescent="0.2">
      <c r="B3627" s="42"/>
    </row>
    <row r="3628" spans="2:2" x14ac:dyDescent="0.2">
      <c r="B3628" s="42"/>
    </row>
    <row r="3629" spans="2:2" x14ac:dyDescent="0.2">
      <c r="B3629" s="42"/>
    </row>
    <row r="3630" spans="2:2" x14ac:dyDescent="0.2">
      <c r="B3630" s="42"/>
    </row>
    <row r="3631" spans="2:2" x14ac:dyDescent="0.2">
      <c r="B3631" s="42"/>
    </row>
    <row r="3632" spans="2:2" x14ac:dyDescent="0.2">
      <c r="B3632" s="42"/>
    </row>
    <row r="3633" spans="2:2" x14ac:dyDescent="0.2">
      <c r="B3633" s="42"/>
    </row>
    <row r="3634" spans="2:2" x14ac:dyDescent="0.2">
      <c r="B3634" s="42"/>
    </row>
    <row r="3635" spans="2:2" x14ac:dyDescent="0.2">
      <c r="B3635" s="42"/>
    </row>
    <row r="3636" spans="2:2" x14ac:dyDescent="0.2">
      <c r="B3636" s="42"/>
    </row>
    <row r="3637" spans="2:2" x14ac:dyDescent="0.2">
      <c r="B3637" s="42"/>
    </row>
    <row r="3638" spans="2:2" x14ac:dyDescent="0.2">
      <c r="B3638" s="42"/>
    </row>
    <row r="3639" spans="2:2" x14ac:dyDescent="0.2">
      <c r="B3639" s="42"/>
    </row>
    <row r="3640" spans="2:2" x14ac:dyDescent="0.2">
      <c r="B3640" s="42"/>
    </row>
    <row r="3641" spans="2:2" x14ac:dyDescent="0.2">
      <c r="B3641" s="42"/>
    </row>
    <row r="3642" spans="2:2" x14ac:dyDescent="0.2">
      <c r="B3642" s="42"/>
    </row>
    <row r="3643" spans="2:2" x14ac:dyDescent="0.2">
      <c r="B3643" s="42"/>
    </row>
    <row r="3644" spans="2:2" x14ac:dyDescent="0.2">
      <c r="B3644" s="42"/>
    </row>
    <row r="3645" spans="2:2" x14ac:dyDescent="0.2">
      <c r="B3645" s="42"/>
    </row>
    <row r="3646" spans="2:2" x14ac:dyDescent="0.2">
      <c r="B3646" s="42"/>
    </row>
    <row r="3647" spans="2:2" x14ac:dyDescent="0.2">
      <c r="B3647" s="42"/>
    </row>
    <row r="3648" spans="2:2" x14ac:dyDescent="0.2">
      <c r="B3648" s="42"/>
    </row>
    <row r="3649" spans="2:2" x14ac:dyDescent="0.2">
      <c r="B3649" s="42"/>
    </row>
    <row r="3650" spans="2:2" x14ac:dyDescent="0.2">
      <c r="B3650" s="42"/>
    </row>
    <row r="3651" spans="2:2" x14ac:dyDescent="0.2">
      <c r="B3651" s="42"/>
    </row>
    <row r="3652" spans="2:2" x14ac:dyDescent="0.2">
      <c r="B3652" s="42"/>
    </row>
    <row r="3653" spans="2:2" x14ac:dyDescent="0.2">
      <c r="B3653" s="42"/>
    </row>
    <row r="3654" spans="2:2" x14ac:dyDescent="0.2">
      <c r="B3654" s="42"/>
    </row>
    <row r="3655" spans="2:2" x14ac:dyDescent="0.2">
      <c r="B3655" s="42"/>
    </row>
    <row r="3656" spans="2:2" x14ac:dyDescent="0.2">
      <c r="B3656" s="42"/>
    </row>
    <row r="3657" spans="2:2" x14ac:dyDescent="0.2">
      <c r="B3657" s="42"/>
    </row>
    <row r="3658" spans="2:2" x14ac:dyDescent="0.2">
      <c r="B3658" s="42"/>
    </row>
    <row r="3659" spans="2:2" x14ac:dyDescent="0.2">
      <c r="B3659" s="42"/>
    </row>
    <row r="3660" spans="2:2" x14ac:dyDescent="0.2">
      <c r="B3660" s="42"/>
    </row>
    <row r="3661" spans="2:2" x14ac:dyDescent="0.2">
      <c r="B3661" s="42"/>
    </row>
    <row r="3662" spans="2:2" x14ac:dyDescent="0.2">
      <c r="B3662" s="42"/>
    </row>
    <row r="3663" spans="2:2" x14ac:dyDescent="0.2">
      <c r="B3663" s="42"/>
    </row>
    <row r="3664" spans="2:2" x14ac:dyDescent="0.2">
      <c r="B3664" s="42"/>
    </row>
    <row r="3665" spans="2:2" x14ac:dyDescent="0.2">
      <c r="B3665" s="42"/>
    </row>
    <row r="3666" spans="2:2" x14ac:dyDescent="0.2">
      <c r="B3666" s="42"/>
    </row>
    <row r="3667" spans="2:2" x14ac:dyDescent="0.2">
      <c r="B3667" s="42"/>
    </row>
    <row r="3668" spans="2:2" x14ac:dyDescent="0.2">
      <c r="B3668" s="42"/>
    </row>
    <row r="3669" spans="2:2" x14ac:dyDescent="0.2">
      <c r="B3669" s="42"/>
    </row>
    <row r="3670" spans="2:2" x14ac:dyDescent="0.2">
      <c r="B3670" s="42"/>
    </row>
    <row r="3671" spans="2:2" x14ac:dyDescent="0.2">
      <c r="B3671" s="42"/>
    </row>
    <row r="3672" spans="2:2" x14ac:dyDescent="0.2">
      <c r="B3672" s="42"/>
    </row>
    <row r="3673" spans="2:2" x14ac:dyDescent="0.2">
      <c r="B3673" s="42"/>
    </row>
    <row r="3674" spans="2:2" x14ac:dyDescent="0.2">
      <c r="B3674" s="42"/>
    </row>
    <row r="3675" spans="2:2" x14ac:dyDescent="0.2">
      <c r="B3675" s="42"/>
    </row>
    <row r="3676" spans="2:2" x14ac:dyDescent="0.2">
      <c r="B3676" s="42"/>
    </row>
    <row r="3677" spans="2:2" x14ac:dyDescent="0.2">
      <c r="B3677" s="42"/>
    </row>
    <row r="3678" spans="2:2" x14ac:dyDescent="0.2">
      <c r="B3678" s="42"/>
    </row>
    <row r="3679" spans="2:2" x14ac:dyDescent="0.2">
      <c r="B3679" s="42"/>
    </row>
    <row r="3680" spans="2:2" x14ac:dyDescent="0.2">
      <c r="B3680" s="42"/>
    </row>
    <row r="3681" spans="2:2" x14ac:dyDescent="0.2">
      <c r="B3681" s="42"/>
    </row>
    <row r="3682" spans="2:2" x14ac:dyDescent="0.2">
      <c r="B3682" s="42"/>
    </row>
    <row r="3683" spans="2:2" x14ac:dyDescent="0.2">
      <c r="B3683" s="42"/>
    </row>
    <row r="3684" spans="2:2" x14ac:dyDescent="0.2">
      <c r="B3684" s="42"/>
    </row>
    <row r="3685" spans="2:2" x14ac:dyDescent="0.2">
      <c r="B3685" s="42"/>
    </row>
    <row r="3686" spans="2:2" x14ac:dyDescent="0.2">
      <c r="B3686" s="42"/>
    </row>
    <row r="3687" spans="2:2" x14ac:dyDescent="0.2">
      <c r="B3687" s="42"/>
    </row>
    <row r="3688" spans="2:2" x14ac:dyDescent="0.2">
      <c r="B3688" s="42"/>
    </row>
    <row r="3689" spans="2:2" x14ac:dyDescent="0.2">
      <c r="B3689" s="42"/>
    </row>
    <row r="3690" spans="2:2" x14ac:dyDescent="0.2">
      <c r="B3690" s="42"/>
    </row>
    <row r="3691" spans="2:2" x14ac:dyDescent="0.2">
      <c r="B3691" s="42"/>
    </row>
    <row r="3692" spans="2:2" x14ac:dyDescent="0.2">
      <c r="B3692" s="42"/>
    </row>
    <row r="3693" spans="2:2" x14ac:dyDescent="0.2">
      <c r="B3693" s="42"/>
    </row>
    <row r="3694" spans="2:2" x14ac:dyDescent="0.2">
      <c r="B3694" s="42"/>
    </row>
    <row r="3695" spans="2:2" x14ac:dyDescent="0.2">
      <c r="B3695" s="42"/>
    </row>
    <row r="3696" spans="2:2" x14ac:dyDescent="0.2">
      <c r="B3696" s="42"/>
    </row>
    <row r="3697" spans="2:2" x14ac:dyDescent="0.2">
      <c r="B3697" s="42"/>
    </row>
    <row r="3698" spans="2:2" x14ac:dyDescent="0.2">
      <c r="B3698" s="42"/>
    </row>
    <row r="3699" spans="2:2" x14ac:dyDescent="0.2">
      <c r="B3699" s="42"/>
    </row>
    <row r="3700" spans="2:2" x14ac:dyDescent="0.2">
      <c r="B3700" s="42"/>
    </row>
    <row r="3701" spans="2:2" x14ac:dyDescent="0.2">
      <c r="B3701" s="42"/>
    </row>
    <row r="3702" spans="2:2" x14ac:dyDescent="0.2">
      <c r="B3702" s="42"/>
    </row>
    <row r="3703" spans="2:2" x14ac:dyDescent="0.2">
      <c r="B3703" s="42"/>
    </row>
    <row r="3704" spans="2:2" x14ac:dyDescent="0.2">
      <c r="B3704" s="42"/>
    </row>
    <row r="3705" spans="2:2" x14ac:dyDescent="0.2">
      <c r="B3705" s="42"/>
    </row>
    <row r="3706" spans="2:2" x14ac:dyDescent="0.2">
      <c r="B3706" s="42"/>
    </row>
    <row r="3707" spans="2:2" x14ac:dyDescent="0.2">
      <c r="B3707" s="42"/>
    </row>
    <row r="3708" spans="2:2" x14ac:dyDescent="0.2">
      <c r="B3708" s="42"/>
    </row>
    <row r="3709" spans="2:2" x14ac:dyDescent="0.2">
      <c r="B3709" s="42"/>
    </row>
    <row r="3710" spans="2:2" x14ac:dyDescent="0.2">
      <c r="B3710" s="42"/>
    </row>
    <row r="3711" spans="2:2" x14ac:dyDescent="0.2">
      <c r="B3711" s="42"/>
    </row>
    <row r="3712" spans="2:2" x14ac:dyDescent="0.2">
      <c r="B3712" s="42"/>
    </row>
    <row r="3713" spans="2:2" x14ac:dyDescent="0.2">
      <c r="B3713" s="42"/>
    </row>
    <row r="3714" spans="2:2" x14ac:dyDescent="0.2">
      <c r="B3714" s="42"/>
    </row>
    <row r="3715" spans="2:2" x14ac:dyDescent="0.2">
      <c r="B3715" s="42"/>
    </row>
    <row r="3716" spans="2:2" x14ac:dyDescent="0.2">
      <c r="B3716" s="42"/>
    </row>
    <row r="3717" spans="2:2" x14ac:dyDescent="0.2">
      <c r="B3717" s="42"/>
    </row>
    <row r="3718" spans="2:2" x14ac:dyDescent="0.2">
      <c r="B3718" s="42"/>
    </row>
    <row r="3719" spans="2:2" x14ac:dyDescent="0.2">
      <c r="B3719" s="42"/>
    </row>
    <row r="3720" spans="2:2" x14ac:dyDescent="0.2">
      <c r="B3720" s="42"/>
    </row>
    <row r="3721" spans="2:2" x14ac:dyDescent="0.2">
      <c r="B3721" s="42"/>
    </row>
    <row r="3722" spans="2:2" x14ac:dyDescent="0.2">
      <c r="B3722" s="42"/>
    </row>
    <row r="3723" spans="2:2" x14ac:dyDescent="0.2">
      <c r="B3723" s="42"/>
    </row>
    <row r="3724" spans="2:2" x14ac:dyDescent="0.2">
      <c r="B3724" s="42"/>
    </row>
    <row r="3725" spans="2:2" x14ac:dyDescent="0.2">
      <c r="B3725" s="42"/>
    </row>
    <row r="3726" spans="2:2" x14ac:dyDescent="0.2">
      <c r="B3726" s="42"/>
    </row>
    <row r="3727" spans="2:2" x14ac:dyDescent="0.2">
      <c r="B3727" s="42"/>
    </row>
    <row r="3728" spans="2:2" x14ac:dyDescent="0.2">
      <c r="B3728" s="42"/>
    </row>
    <row r="3729" spans="2:2" x14ac:dyDescent="0.2">
      <c r="B3729" s="42"/>
    </row>
    <row r="3730" spans="2:2" x14ac:dyDescent="0.2">
      <c r="B3730" s="42"/>
    </row>
    <row r="3731" spans="2:2" x14ac:dyDescent="0.2">
      <c r="B3731" s="42"/>
    </row>
    <row r="3732" spans="2:2" x14ac:dyDescent="0.2">
      <c r="B3732" s="42"/>
    </row>
    <row r="3733" spans="2:2" x14ac:dyDescent="0.2">
      <c r="B3733" s="42"/>
    </row>
    <row r="3734" spans="2:2" x14ac:dyDescent="0.2">
      <c r="B3734" s="42"/>
    </row>
    <row r="3735" spans="2:2" x14ac:dyDescent="0.2">
      <c r="B3735" s="42"/>
    </row>
    <row r="3736" spans="2:2" x14ac:dyDescent="0.2">
      <c r="B3736" s="42"/>
    </row>
    <row r="3737" spans="2:2" x14ac:dyDescent="0.2">
      <c r="B3737" s="42"/>
    </row>
    <row r="3738" spans="2:2" x14ac:dyDescent="0.2">
      <c r="B3738" s="42"/>
    </row>
    <row r="3739" spans="2:2" x14ac:dyDescent="0.2">
      <c r="B3739" s="42"/>
    </row>
    <row r="3740" spans="2:2" x14ac:dyDescent="0.2">
      <c r="B3740" s="42"/>
    </row>
    <row r="3741" spans="2:2" x14ac:dyDescent="0.2">
      <c r="B3741" s="42"/>
    </row>
    <row r="3742" spans="2:2" x14ac:dyDescent="0.2">
      <c r="B3742" s="42"/>
    </row>
    <row r="3743" spans="2:2" x14ac:dyDescent="0.2">
      <c r="B3743" s="42"/>
    </row>
    <row r="3744" spans="2:2" x14ac:dyDescent="0.2">
      <c r="B3744" s="42"/>
    </row>
    <row r="3745" spans="2:2" x14ac:dyDescent="0.2">
      <c r="B3745" s="42"/>
    </row>
    <row r="3746" spans="2:2" x14ac:dyDescent="0.2">
      <c r="B3746" s="42"/>
    </row>
    <row r="3747" spans="2:2" x14ac:dyDescent="0.2">
      <c r="B3747" s="42"/>
    </row>
    <row r="3748" spans="2:2" x14ac:dyDescent="0.2">
      <c r="B3748" s="42"/>
    </row>
    <row r="3749" spans="2:2" x14ac:dyDescent="0.2">
      <c r="B3749" s="42"/>
    </row>
    <row r="3750" spans="2:2" x14ac:dyDescent="0.2">
      <c r="B3750" s="42"/>
    </row>
    <row r="3751" spans="2:2" x14ac:dyDescent="0.2">
      <c r="B3751" s="42"/>
    </row>
    <row r="3752" spans="2:2" x14ac:dyDescent="0.2">
      <c r="B3752" s="42"/>
    </row>
    <row r="3753" spans="2:2" x14ac:dyDescent="0.2">
      <c r="B3753" s="42"/>
    </row>
    <row r="3754" spans="2:2" x14ac:dyDescent="0.2">
      <c r="B3754" s="42"/>
    </row>
    <row r="3755" spans="2:2" x14ac:dyDescent="0.2">
      <c r="B3755" s="42"/>
    </row>
    <row r="3756" spans="2:2" x14ac:dyDescent="0.2">
      <c r="B3756" s="42"/>
    </row>
    <row r="3757" spans="2:2" x14ac:dyDescent="0.2">
      <c r="B3757" s="42"/>
    </row>
    <row r="3758" spans="2:2" x14ac:dyDescent="0.2">
      <c r="B3758" s="42"/>
    </row>
    <row r="3759" spans="2:2" x14ac:dyDescent="0.2">
      <c r="B3759" s="42"/>
    </row>
    <row r="3760" spans="2:2" x14ac:dyDescent="0.2">
      <c r="B3760" s="42"/>
    </row>
    <row r="3761" spans="2:2" x14ac:dyDescent="0.2">
      <c r="B3761" s="42"/>
    </row>
    <row r="3762" spans="2:2" x14ac:dyDescent="0.2">
      <c r="B3762" s="42"/>
    </row>
    <row r="3763" spans="2:2" x14ac:dyDescent="0.2">
      <c r="B3763" s="42"/>
    </row>
    <row r="3764" spans="2:2" x14ac:dyDescent="0.2">
      <c r="B3764" s="42"/>
    </row>
    <row r="3765" spans="2:2" x14ac:dyDescent="0.2">
      <c r="B3765" s="42"/>
    </row>
    <row r="3766" spans="2:2" x14ac:dyDescent="0.2">
      <c r="B3766" s="42"/>
    </row>
    <row r="3767" spans="2:2" x14ac:dyDescent="0.2">
      <c r="B3767" s="42"/>
    </row>
    <row r="3768" spans="2:2" x14ac:dyDescent="0.2">
      <c r="B3768" s="42"/>
    </row>
    <row r="3769" spans="2:2" x14ac:dyDescent="0.2">
      <c r="B3769" s="42"/>
    </row>
    <row r="3770" spans="2:2" x14ac:dyDescent="0.2">
      <c r="B3770" s="42"/>
    </row>
    <row r="3771" spans="2:2" x14ac:dyDescent="0.2">
      <c r="B3771" s="42"/>
    </row>
    <row r="3772" spans="2:2" x14ac:dyDescent="0.2">
      <c r="B3772" s="42"/>
    </row>
    <row r="3773" spans="2:2" x14ac:dyDescent="0.2">
      <c r="B3773" s="42"/>
    </row>
    <row r="3774" spans="2:2" x14ac:dyDescent="0.2">
      <c r="B3774" s="42"/>
    </row>
    <row r="3775" spans="2:2" x14ac:dyDescent="0.2">
      <c r="B3775" s="42"/>
    </row>
    <row r="3776" spans="2:2" x14ac:dyDescent="0.2">
      <c r="B3776" s="42"/>
    </row>
    <row r="3777" spans="2:2" x14ac:dyDescent="0.2">
      <c r="B3777" s="42"/>
    </row>
    <row r="3778" spans="2:2" x14ac:dyDescent="0.2">
      <c r="B3778" s="42"/>
    </row>
    <row r="3779" spans="2:2" x14ac:dyDescent="0.2">
      <c r="B3779" s="42"/>
    </row>
    <row r="3780" spans="2:2" x14ac:dyDescent="0.2">
      <c r="B3780" s="42"/>
    </row>
    <row r="3781" spans="2:2" x14ac:dyDescent="0.2">
      <c r="B3781" s="42"/>
    </row>
    <row r="3782" spans="2:2" x14ac:dyDescent="0.2">
      <c r="B3782" s="42"/>
    </row>
    <row r="3783" spans="2:2" x14ac:dyDescent="0.2">
      <c r="B3783" s="42"/>
    </row>
    <row r="3784" spans="2:2" x14ac:dyDescent="0.2">
      <c r="B3784" s="42"/>
    </row>
    <row r="3785" spans="2:2" x14ac:dyDescent="0.2">
      <c r="B3785" s="42"/>
    </row>
    <row r="3786" spans="2:2" x14ac:dyDescent="0.2">
      <c r="B3786" s="42"/>
    </row>
    <row r="3787" spans="2:2" x14ac:dyDescent="0.2">
      <c r="B3787" s="42"/>
    </row>
    <row r="3788" spans="2:2" x14ac:dyDescent="0.2">
      <c r="B3788" s="42"/>
    </row>
    <row r="3789" spans="2:2" x14ac:dyDescent="0.2">
      <c r="B3789" s="42"/>
    </row>
    <row r="3790" spans="2:2" x14ac:dyDescent="0.2">
      <c r="B3790" s="42"/>
    </row>
    <row r="3791" spans="2:2" x14ac:dyDescent="0.2">
      <c r="B3791" s="42"/>
    </row>
    <row r="3792" spans="2:2" x14ac:dyDescent="0.2">
      <c r="B3792" s="42"/>
    </row>
    <row r="3793" spans="2:2" x14ac:dyDescent="0.2">
      <c r="B3793" s="42"/>
    </row>
    <row r="3794" spans="2:2" x14ac:dyDescent="0.2">
      <c r="B3794" s="42"/>
    </row>
    <row r="3795" spans="2:2" x14ac:dyDescent="0.2">
      <c r="B3795" s="42"/>
    </row>
    <row r="3796" spans="2:2" x14ac:dyDescent="0.2">
      <c r="B3796" s="42"/>
    </row>
    <row r="3797" spans="2:2" x14ac:dyDescent="0.2">
      <c r="B3797" s="42"/>
    </row>
    <row r="3798" spans="2:2" x14ac:dyDescent="0.2">
      <c r="B3798" s="42"/>
    </row>
    <row r="3799" spans="2:2" x14ac:dyDescent="0.2">
      <c r="B3799" s="42"/>
    </row>
    <row r="3800" spans="2:2" x14ac:dyDescent="0.2">
      <c r="B3800" s="42"/>
    </row>
    <row r="3801" spans="2:2" x14ac:dyDescent="0.2">
      <c r="B3801" s="42"/>
    </row>
    <row r="3802" spans="2:2" x14ac:dyDescent="0.2">
      <c r="B3802" s="42"/>
    </row>
    <row r="3803" spans="2:2" x14ac:dyDescent="0.2">
      <c r="B3803" s="42"/>
    </row>
    <row r="3804" spans="2:2" x14ac:dyDescent="0.2">
      <c r="B3804" s="42"/>
    </row>
    <row r="3805" spans="2:2" x14ac:dyDescent="0.2">
      <c r="B3805" s="42"/>
    </row>
    <row r="3806" spans="2:2" x14ac:dyDescent="0.2">
      <c r="B3806" s="42"/>
    </row>
    <row r="3807" spans="2:2" x14ac:dyDescent="0.2">
      <c r="B3807" s="42"/>
    </row>
    <row r="3808" spans="2:2" x14ac:dyDescent="0.2">
      <c r="B3808" s="42"/>
    </row>
    <row r="3809" spans="2:2" x14ac:dyDescent="0.2">
      <c r="B3809" s="42"/>
    </row>
    <row r="3810" spans="2:2" x14ac:dyDescent="0.2">
      <c r="B3810" s="42"/>
    </row>
    <row r="3811" spans="2:2" x14ac:dyDescent="0.2">
      <c r="B3811" s="42"/>
    </row>
    <row r="3812" spans="2:2" x14ac:dyDescent="0.2">
      <c r="B3812" s="42"/>
    </row>
    <row r="3813" spans="2:2" x14ac:dyDescent="0.2">
      <c r="B3813" s="42"/>
    </row>
    <row r="3814" spans="2:2" x14ac:dyDescent="0.2">
      <c r="B3814" s="42"/>
    </row>
    <row r="3815" spans="2:2" x14ac:dyDescent="0.2">
      <c r="B3815" s="42"/>
    </row>
    <row r="3816" spans="2:2" x14ac:dyDescent="0.2">
      <c r="B3816" s="42"/>
    </row>
    <row r="3817" spans="2:2" x14ac:dyDescent="0.2">
      <c r="B3817" s="42"/>
    </row>
    <row r="3818" spans="2:2" x14ac:dyDescent="0.2">
      <c r="B3818" s="42"/>
    </row>
    <row r="3819" spans="2:2" x14ac:dyDescent="0.2">
      <c r="B3819" s="42"/>
    </row>
    <row r="3820" spans="2:2" x14ac:dyDescent="0.2">
      <c r="B3820" s="42"/>
    </row>
    <row r="3821" spans="2:2" x14ac:dyDescent="0.2">
      <c r="B3821" s="42"/>
    </row>
    <row r="3822" spans="2:2" x14ac:dyDescent="0.2">
      <c r="B3822" s="42"/>
    </row>
    <row r="3823" spans="2:2" x14ac:dyDescent="0.2">
      <c r="B3823" s="42"/>
    </row>
    <row r="3824" spans="2:2" x14ac:dyDescent="0.2">
      <c r="B3824" s="42"/>
    </row>
    <row r="3825" spans="2:2" x14ac:dyDescent="0.2">
      <c r="B3825" s="42"/>
    </row>
    <row r="3826" spans="2:2" x14ac:dyDescent="0.2">
      <c r="B3826" s="42"/>
    </row>
    <row r="3827" spans="2:2" x14ac:dyDescent="0.2">
      <c r="B3827" s="42"/>
    </row>
    <row r="3828" spans="2:2" x14ac:dyDescent="0.2">
      <c r="B3828" s="42"/>
    </row>
    <row r="3829" spans="2:2" x14ac:dyDescent="0.2">
      <c r="B3829" s="42"/>
    </row>
    <row r="3830" spans="2:2" x14ac:dyDescent="0.2">
      <c r="B3830" s="42"/>
    </row>
    <row r="3831" spans="2:2" x14ac:dyDescent="0.2">
      <c r="B3831" s="42"/>
    </row>
    <row r="3832" spans="2:2" x14ac:dyDescent="0.2">
      <c r="B3832" s="42"/>
    </row>
    <row r="3833" spans="2:2" x14ac:dyDescent="0.2">
      <c r="B3833" s="42"/>
    </row>
    <row r="3834" spans="2:2" x14ac:dyDescent="0.2">
      <c r="B3834" s="42"/>
    </row>
    <row r="3835" spans="2:2" x14ac:dyDescent="0.2">
      <c r="B3835" s="42"/>
    </row>
    <row r="3836" spans="2:2" x14ac:dyDescent="0.2">
      <c r="B3836" s="42"/>
    </row>
    <row r="3837" spans="2:2" x14ac:dyDescent="0.2">
      <c r="B3837" s="42"/>
    </row>
    <row r="3838" spans="2:2" x14ac:dyDescent="0.2">
      <c r="B3838" s="42"/>
    </row>
    <row r="3839" spans="2:2" x14ac:dyDescent="0.2">
      <c r="B3839" s="42"/>
    </row>
    <row r="3840" spans="2:2" x14ac:dyDescent="0.2">
      <c r="B3840" s="42"/>
    </row>
    <row r="3841" spans="2:2" x14ac:dyDescent="0.2">
      <c r="B3841" s="42"/>
    </row>
    <row r="3842" spans="2:2" x14ac:dyDescent="0.2">
      <c r="B3842" s="42"/>
    </row>
    <row r="3843" spans="2:2" x14ac:dyDescent="0.2">
      <c r="B3843" s="42"/>
    </row>
    <row r="3844" spans="2:2" x14ac:dyDescent="0.2">
      <c r="B3844" s="42"/>
    </row>
    <row r="3845" spans="2:2" x14ac:dyDescent="0.2">
      <c r="B3845" s="42"/>
    </row>
    <row r="3846" spans="2:2" x14ac:dyDescent="0.2">
      <c r="B3846" s="42"/>
    </row>
    <row r="3847" spans="2:2" x14ac:dyDescent="0.2">
      <c r="B3847" s="42"/>
    </row>
    <row r="3848" spans="2:2" x14ac:dyDescent="0.2">
      <c r="B3848" s="42"/>
    </row>
    <row r="3849" spans="2:2" x14ac:dyDescent="0.2">
      <c r="B3849" s="42"/>
    </row>
    <row r="3850" spans="2:2" x14ac:dyDescent="0.2">
      <c r="B3850" s="42"/>
    </row>
    <row r="3851" spans="2:2" x14ac:dyDescent="0.2">
      <c r="B3851" s="42"/>
    </row>
    <row r="3852" spans="2:2" x14ac:dyDescent="0.2">
      <c r="B3852" s="42"/>
    </row>
    <row r="3853" spans="2:2" x14ac:dyDescent="0.2">
      <c r="B3853" s="42"/>
    </row>
    <row r="3854" spans="2:2" x14ac:dyDescent="0.2">
      <c r="B3854" s="42"/>
    </row>
    <row r="3855" spans="2:2" x14ac:dyDescent="0.2">
      <c r="B3855" s="42"/>
    </row>
    <row r="3856" spans="2:2" x14ac:dyDescent="0.2">
      <c r="B3856" s="42"/>
    </row>
    <row r="3857" spans="2:2" x14ac:dyDescent="0.2">
      <c r="B3857" s="42"/>
    </row>
    <row r="3858" spans="2:2" x14ac:dyDescent="0.2">
      <c r="B3858" s="42"/>
    </row>
    <row r="3859" spans="2:2" x14ac:dyDescent="0.2">
      <c r="B3859" s="42"/>
    </row>
    <row r="3860" spans="2:2" x14ac:dyDescent="0.2">
      <c r="B3860" s="42"/>
    </row>
    <row r="3861" spans="2:2" x14ac:dyDescent="0.2">
      <c r="B3861" s="42"/>
    </row>
    <row r="3862" spans="2:2" x14ac:dyDescent="0.2">
      <c r="B3862" s="42"/>
    </row>
    <row r="3863" spans="2:2" x14ac:dyDescent="0.2">
      <c r="B3863" s="42"/>
    </row>
    <row r="3864" spans="2:2" x14ac:dyDescent="0.2">
      <c r="B3864" s="42"/>
    </row>
    <row r="3865" spans="2:2" x14ac:dyDescent="0.2">
      <c r="B3865" s="42"/>
    </row>
    <row r="3866" spans="2:2" x14ac:dyDescent="0.2">
      <c r="B3866" s="42"/>
    </row>
    <row r="3867" spans="2:2" x14ac:dyDescent="0.2">
      <c r="B3867" s="42"/>
    </row>
    <row r="3868" spans="2:2" x14ac:dyDescent="0.2">
      <c r="B3868" s="42"/>
    </row>
    <row r="3869" spans="2:2" x14ac:dyDescent="0.2">
      <c r="B3869" s="42"/>
    </row>
    <row r="3870" spans="2:2" x14ac:dyDescent="0.2">
      <c r="B3870" s="42"/>
    </row>
    <row r="3871" spans="2:2" x14ac:dyDescent="0.2">
      <c r="B3871" s="42"/>
    </row>
    <row r="3872" spans="2:2" x14ac:dyDescent="0.2">
      <c r="B3872" s="42"/>
    </row>
    <row r="3873" spans="2:2" x14ac:dyDescent="0.2">
      <c r="B3873" s="42"/>
    </row>
    <row r="3874" spans="2:2" x14ac:dyDescent="0.2">
      <c r="B3874" s="42"/>
    </row>
    <row r="3875" spans="2:2" x14ac:dyDescent="0.2">
      <c r="B3875" s="42"/>
    </row>
    <row r="3876" spans="2:2" x14ac:dyDescent="0.2">
      <c r="B3876" s="42"/>
    </row>
    <row r="3877" spans="2:2" x14ac:dyDescent="0.2">
      <c r="B3877" s="42"/>
    </row>
    <row r="3878" spans="2:2" x14ac:dyDescent="0.2">
      <c r="B3878" s="42"/>
    </row>
    <row r="3879" spans="2:2" x14ac:dyDescent="0.2">
      <c r="B3879" s="42"/>
    </row>
    <row r="3880" spans="2:2" x14ac:dyDescent="0.2">
      <c r="B3880" s="42"/>
    </row>
    <row r="3881" spans="2:2" x14ac:dyDescent="0.2">
      <c r="B3881" s="42"/>
    </row>
    <row r="3882" spans="2:2" x14ac:dyDescent="0.2">
      <c r="B3882" s="42"/>
    </row>
    <row r="3883" spans="2:2" x14ac:dyDescent="0.2">
      <c r="B3883" s="42"/>
    </row>
    <row r="3884" spans="2:2" x14ac:dyDescent="0.2">
      <c r="B3884" s="42"/>
    </row>
    <row r="3885" spans="2:2" x14ac:dyDescent="0.2">
      <c r="B3885" s="42"/>
    </row>
    <row r="3886" spans="2:2" x14ac:dyDescent="0.2">
      <c r="B3886" s="42"/>
    </row>
    <row r="3887" spans="2:2" x14ac:dyDescent="0.2">
      <c r="B3887" s="42"/>
    </row>
    <row r="3888" spans="2:2" x14ac:dyDescent="0.2">
      <c r="B3888" s="42"/>
    </row>
    <row r="3889" spans="2:2" x14ac:dyDescent="0.2">
      <c r="B3889" s="42"/>
    </row>
    <row r="3890" spans="2:2" x14ac:dyDescent="0.2">
      <c r="B3890" s="42"/>
    </row>
    <row r="3891" spans="2:2" x14ac:dyDescent="0.2">
      <c r="B3891" s="42"/>
    </row>
    <row r="3892" spans="2:2" x14ac:dyDescent="0.2">
      <c r="B3892" s="42"/>
    </row>
    <row r="3893" spans="2:2" x14ac:dyDescent="0.2">
      <c r="B3893" s="42"/>
    </row>
    <row r="3894" spans="2:2" x14ac:dyDescent="0.2">
      <c r="B3894" s="42"/>
    </row>
    <row r="3895" spans="2:2" x14ac:dyDescent="0.2">
      <c r="B3895" s="42"/>
    </row>
    <row r="3896" spans="2:2" x14ac:dyDescent="0.2">
      <c r="B3896" s="42"/>
    </row>
    <row r="3897" spans="2:2" x14ac:dyDescent="0.2">
      <c r="B3897" s="42"/>
    </row>
    <row r="3898" spans="2:2" x14ac:dyDescent="0.2">
      <c r="B3898" s="42"/>
    </row>
    <row r="3899" spans="2:2" x14ac:dyDescent="0.2">
      <c r="B3899" s="42"/>
    </row>
    <row r="3900" spans="2:2" x14ac:dyDescent="0.2">
      <c r="B3900" s="42"/>
    </row>
    <row r="3901" spans="2:2" x14ac:dyDescent="0.2">
      <c r="B3901" s="42"/>
    </row>
    <row r="3902" spans="2:2" x14ac:dyDescent="0.2">
      <c r="B3902" s="42"/>
    </row>
    <row r="3903" spans="2:2" x14ac:dyDescent="0.2">
      <c r="B3903" s="42"/>
    </row>
    <row r="3904" spans="2:2" x14ac:dyDescent="0.2">
      <c r="B3904" s="42"/>
    </row>
    <row r="3905" spans="2:2" x14ac:dyDescent="0.2">
      <c r="B3905" s="42"/>
    </row>
    <row r="3906" spans="2:2" x14ac:dyDescent="0.2">
      <c r="B3906" s="42"/>
    </row>
    <row r="3907" spans="2:2" x14ac:dyDescent="0.2">
      <c r="B3907" s="42"/>
    </row>
    <row r="3908" spans="2:2" x14ac:dyDescent="0.2">
      <c r="B3908" s="42"/>
    </row>
    <row r="3909" spans="2:2" x14ac:dyDescent="0.2">
      <c r="B3909" s="42"/>
    </row>
    <row r="3910" spans="2:2" x14ac:dyDescent="0.2">
      <c r="B3910" s="42"/>
    </row>
    <row r="3911" spans="2:2" x14ac:dyDescent="0.2">
      <c r="B3911" s="42"/>
    </row>
    <row r="3912" spans="2:2" x14ac:dyDescent="0.2">
      <c r="B3912" s="42"/>
    </row>
    <row r="3913" spans="2:2" x14ac:dyDescent="0.2">
      <c r="B3913" s="42"/>
    </row>
    <row r="3914" spans="2:2" x14ac:dyDescent="0.2">
      <c r="B3914" s="42"/>
    </row>
    <row r="3915" spans="2:2" x14ac:dyDescent="0.2">
      <c r="B3915" s="42"/>
    </row>
    <row r="3916" spans="2:2" x14ac:dyDescent="0.2">
      <c r="B3916" s="42"/>
    </row>
    <row r="3917" spans="2:2" x14ac:dyDescent="0.2">
      <c r="B3917" s="42"/>
    </row>
    <row r="3918" spans="2:2" x14ac:dyDescent="0.2">
      <c r="B3918" s="42"/>
    </row>
    <row r="3919" spans="2:2" x14ac:dyDescent="0.2">
      <c r="B3919" s="42"/>
    </row>
    <row r="3920" spans="2:2" x14ac:dyDescent="0.2">
      <c r="B3920" s="42"/>
    </row>
    <row r="3921" spans="2:2" x14ac:dyDescent="0.2">
      <c r="B3921" s="42"/>
    </row>
    <row r="3922" spans="2:2" x14ac:dyDescent="0.2">
      <c r="B3922" s="42"/>
    </row>
    <row r="3923" spans="2:2" x14ac:dyDescent="0.2">
      <c r="B3923" s="42"/>
    </row>
    <row r="3924" spans="2:2" x14ac:dyDescent="0.2">
      <c r="B3924" s="42"/>
    </row>
    <row r="3925" spans="2:2" x14ac:dyDescent="0.2">
      <c r="B3925" s="42"/>
    </row>
    <row r="3926" spans="2:2" x14ac:dyDescent="0.2">
      <c r="B3926" s="42"/>
    </row>
    <row r="3927" spans="2:2" x14ac:dyDescent="0.2">
      <c r="B3927" s="42"/>
    </row>
    <row r="3928" spans="2:2" x14ac:dyDescent="0.2">
      <c r="B3928" s="42"/>
    </row>
    <row r="3929" spans="2:2" x14ac:dyDescent="0.2">
      <c r="B3929" s="42"/>
    </row>
    <row r="3930" spans="2:2" x14ac:dyDescent="0.2">
      <c r="B3930" s="42"/>
    </row>
    <row r="3931" spans="2:2" x14ac:dyDescent="0.2">
      <c r="B3931" s="42"/>
    </row>
    <row r="3932" spans="2:2" x14ac:dyDescent="0.2">
      <c r="B3932" s="42"/>
    </row>
    <row r="3933" spans="2:2" x14ac:dyDescent="0.2">
      <c r="B3933" s="42"/>
    </row>
    <row r="3934" spans="2:2" x14ac:dyDescent="0.2">
      <c r="B3934" s="42"/>
    </row>
    <row r="3935" spans="2:2" x14ac:dyDescent="0.2">
      <c r="B3935" s="42"/>
    </row>
    <row r="3936" spans="2:2" x14ac:dyDescent="0.2">
      <c r="B3936" s="42"/>
    </row>
    <row r="3937" spans="2:2" x14ac:dyDescent="0.2">
      <c r="B3937" s="42"/>
    </row>
    <row r="3938" spans="2:2" x14ac:dyDescent="0.2">
      <c r="B3938" s="42"/>
    </row>
    <row r="3939" spans="2:2" x14ac:dyDescent="0.2">
      <c r="B3939" s="42"/>
    </row>
    <row r="3940" spans="2:2" x14ac:dyDescent="0.2">
      <c r="B3940" s="42"/>
    </row>
    <row r="3941" spans="2:2" x14ac:dyDescent="0.2">
      <c r="B3941" s="42"/>
    </row>
    <row r="3942" spans="2:2" x14ac:dyDescent="0.2">
      <c r="B3942" s="42"/>
    </row>
    <row r="3943" spans="2:2" x14ac:dyDescent="0.2">
      <c r="B3943" s="42"/>
    </row>
    <row r="3944" spans="2:2" x14ac:dyDescent="0.2">
      <c r="B3944" s="42"/>
    </row>
    <row r="3945" spans="2:2" x14ac:dyDescent="0.2">
      <c r="B3945" s="42"/>
    </row>
    <row r="3946" spans="2:2" x14ac:dyDescent="0.2">
      <c r="B3946" s="42"/>
    </row>
    <row r="3947" spans="2:2" x14ac:dyDescent="0.2">
      <c r="B3947" s="42"/>
    </row>
    <row r="3948" spans="2:2" x14ac:dyDescent="0.2">
      <c r="B3948" s="42"/>
    </row>
    <row r="3949" spans="2:2" x14ac:dyDescent="0.2">
      <c r="B3949" s="42"/>
    </row>
    <row r="3950" spans="2:2" x14ac:dyDescent="0.2">
      <c r="B3950" s="42"/>
    </row>
    <row r="3951" spans="2:2" x14ac:dyDescent="0.2">
      <c r="B3951" s="42"/>
    </row>
    <row r="3952" spans="2:2" x14ac:dyDescent="0.2">
      <c r="B3952" s="42"/>
    </row>
    <row r="3953" spans="2:2" x14ac:dyDescent="0.2">
      <c r="B3953" s="42"/>
    </row>
    <row r="3954" spans="2:2" x14ac:dyDescent="0.2">
      <c r="B3954" s="42"/>
    </row>
    <row r="3955" spans="2:2" x14ac:dyDescent="0.2">
      <c r="B3955" s="42"/>
    </row>
    <row r="3956" spans="2:2" x14ac:dyDescent="0.2">
      <c r="B3956" s="42"/>
    </row>
    <row r="3957" spans="2:2" x14ac:dyDescent="0.2">
      <c r="B3957" s="42"/>
    </row>
    <row r="3958" spans="2:2" x14ac:dyDescent="0.2">
      <c r="B3958" s="42"/>
    </row>
    <row r="3959" spans="2:2" x14ac:dyDescent="0.2">
      <c r="B3959" s="42"/>
    </row>
    <row r="3960" spans="2:2" x14ac:dyDescent="0.2">
      <c r="B3960" s="42"/>
    </row>
    <row r="3961" spans="2:2" x14ac:dyDescent="0.2">
      <c r="B3961" s="42"/>
    </row>
    <row r="3962" spans="2:2" x14ac:dyDescent="0.2">
      <c r="B3962" s="42"/>
    </row>
    <row r="3963" spans="2:2" x14ac:dyDescent="0.2">
      <c r="B3963" s="42"/>
    </row>
    <row r="3964" spans="2:2" x14ac:dyDescent="0.2">
      <c r="B3964" s="42"/>
    </row>
    <row r="3965" spans="2:2" x14ac:dyDescent="0.2">
      <c r="B3965" s="42"/>
    </row>
    <row r="3966" spans="2:2" x14ac:dyDescent="0.2">
      <c r="B3966" s="42"/>
    </row>
    <row r="3967" spans="2:2" x14ac:dyDescent="0.2">
      <c r="B3967" s="42"/>
    </row>
    <row r="3968" spans="2:2" x14ac:dyDescent="0.2">
      <c r="B3968" s="42"/>
    </row>
    <row r="3969" spans="2:2" x14ac:dyDescent="0.2">
      <c r="B3969" s="42"/>
    </row>
    <row r="3970" spans="2:2" x14ac:dyDescent="0.2">
      <c r="B3970" s="42"/>
    </row>
    <row r="3971" spans="2:2" x14ac:dyDescent="0.2">
      <c r="B3971" s="42"/>
    </row>
    <row r="3972" spans="2:2" x14ac:dyDescent="0.2">
      <c r="B3972" s="42"/>
    </row>
    <row r="3973" spans="2:2" x14ac:dyDescent="0.2">
      <c r="B3973" s="42"/>
    </row>
    <row r="3974" spans="2:2" x14ac:dyDescent="0.2">
      <c r="B3974" s="42"/>
    </row>
    <row r="3975" spans="2:2" x14ac:dyDescent="0.2">
      <c r="B3975" s="42"/>
    </row>
    <row r="3976" spans="2:2" x14ac:dyDescent="0.2">
      <c r="B3976" s="42"/>
    </row>
    <row r="3977" spans="2:2" x14ac:dyDescent="0.2">
      <c r="B3977" s="42"/>
    </row>
    <row r="3978" spans="2:2" x14ac:dyDescent="0.2">
      <c r="B3978" s="42"/>
    </row>
    <row r="3979" spans="2:2" x14ac:dyDescent="0.2">
      <c r="B3979" s="42"/>
    </row>
    <row r="3980" spans="2:2" x14ac:dyDescent="0.2">
      <c r="B3980" s="42"/>
    </row>
    <row r="3981" spans="2:2" x14ac:dyDescent="0.2">
      <c r="B3981" s="42"/>
    </row>
    <row r="3982" spans="2:2" x14ac:dyDescent="0.2">
      <c r="B3982" s="42"/>
    </row>
    <row r="3983" spans="2:2" x14ac:dyDescent="0.2">
      <c r="B3983" s="42"/>
    </row>
    <row r="3984" spans="2:2" x14ac:dyDescent="0.2">
      <c r="B3984" s="42"/>
    </row>
    <row r="3985" spans="2:2" x14ac:dyDescent="0.2">
      <c r="B3985" s="42"/>
    </row>
    <row r="3986" spans="2:2" x14ac:dyDescent="0.2">
      <c r="B3986" s="42"/>
    </row>
    <row r="3987" spans="2:2" x14ac:dyDescent="0.2">
      <c r="B3987" s="42"/>
    </row>
    <row r="3988" spans="2:2" x14ac:dyDescent="0.2">
      <c r="B3988" s="42"/>
    </row>
    <row r="3989" spans="2:2" x14ac:dyDescent="0.2">
      <c r="B3989" s="42"/>
    </row>
    <row r="3990" spans="2:2" x14ac:dyDescent="0.2">
      <c r="B3990" s="42"/>
    </row>
    <row r="3991" spans="2:2" x14ac:dyDescent="0.2">
      <c r="B3991" s="42"/>
    </row>
    <row r="3992" spans="2:2" x14ac:dyDescent="0.2">
      <c r="B3992" s="42"/>
    </row>
    <row r="3993" spans="2:2" x14ac:dyDescent="0.2">
      <c r="B3993" s="42"/>
    </row>
    <row r="3994" spans="2:2" x14ac:dyDescent="0.2">
      <c r="B3994" s="42"/>
    </row>
    <row r="3995" spans="2:2" x14ac:dyDescent="0.2">
      <c r="B3995" s="42"/>
    </row>
    <row r="3996" spans="2:2" x14ac:dyDescent="0.2">
      <c r="B3996" s="42"/>
    </row>
    <row r="3997" spans="2:2" x14ac:dyDescent="0.2">
      <c r="B3997" s="42"/>
    </row>
    <row r="3998" spans="2:2" x14ac:dyDescent="0.2">
      <c r="B3998" s="42"/>
    </row>
    <row r="3999" spans="2:2" x14ac:dyDescent="0.2">
      <c r="B3999" s="42"/>
    </row>
    <row r="4000" spans="2:2" x14ac:dyDescent="0.2">
      <c r="B4000" s="42"/>
    </row>
    <row r="4001" spans="2:2" x14ac:dyDescent="0.2">
      <c r="B4001" s="42"/>
    </row>
    <row r="4002" spans="2:2" x14ac:dyDescent="0.2">
      <c r="B4002" s="42"/>
    </row>
    <row r="4003" spans="2:2" x14ac:dyDescent="0.2">
      <c r="B4003" s="42"/>
    </row>
    <row r="4004" spans="2:2" x14ac:dyDescent="0.2">
      <c r="B4004" s="42"/>
    </row>
    <row r="4005" spans="2:2" x14ac:dyDescent="0.2">
      <c r="B4005" s="42"/>
    </row>
    <row r="4006" spans="2:2" x14ac:dyDescent="0.2">
      <c r="B4006" s="42"/>
    </row>
    <row r="4007" spans="2:2" x14ac:dyDescent="0.2">
      <c r="B4007" s="42"/>
    </row>
    <row r="4008" spans="2:2" x14ac:dyDescent="0.2">
      <c r="B4008" s="42"/>
    </row>
    <row r="4009" spans="2:2" x14ac:dyDescent="0.2">
      <c r="B4009" s="42"/>
    </row>
    <row r="4010" spans="2:2" x14ac:dyDescent="0.2">
      <c r="B4010" s="42"/>
    </row>
    <row r="4011" spans="2:2" x14ac:dyDescent="0.2">
      <c r="B4011" s="42"/>
    </row>
    <row r="4012" spans="2:2" x14ac:dyDescent="0.2">
      <c r="B4012" s="42"/>
    </row>
    <row r="4013" spans="2:2" x14ac:dyDescent="0.2">
      <c r="B4013" s="42"/>
    </row>
    <row r="4014" spans="2:2" x14ac:dyDescent="0.2">
      <c r="B4014" s="42"/>
    </row>
    <row r="4015" spans="2:2" x14ac:dyDescent="0.2">
      <c r="B4015" s="42"/>
    </row>
    <row r="4016" spans="2:2" x14ac:dyDescent="0.2">
      <c r="B4016" s="42"/>
    </row>
    <row r="4017" spans="2:2" x14ac:dyDescent="0.2">
      <c r="B4017" s="42"/>
    </row>
    <row r="4018" spans="2:2" x14ac:dyDescent="0.2">
      <c r="B4018" s="42"/>
    </row>
    <row r="4019" spans="2:2" x14ac:dyDescent="0.2">
      <c r="B4019" s="42"/>
    </row>
    <row r="4020" spans="2:2" x14ac:dyDescent="0.2">
      <c r="B4020" s="42"/>
    </row>
    <row r="4021" spans="2:2" x14ac:dyDescent="0.2">
      <c r="B4021" s="42"/>
    </row>
    <row r="4022" spans="2:2" x14ac:dyDescent="0.2">
      <c r="B4022" s="42"/>
    </row>
    <row r="4023" spans="2:2" x14ac:dyDescent="0.2">
      <c r="B4023" s="42"/>
    </row>
    <row r="4024" spans="2:2" x14ac:dyDescent="0.2">
      <c r="B4024" s="42"/>
    </row>
    <row r="4025" spans="2:2" x14ac:dyDescent="0.2">
      <c r="B4025" s="42"/>
    </row>
    <row r="4026" spans="2:2" x14ac:dyDescent="0.2">
      <c r="B4026" s="42"/>
    </row>
    <row r="4027" spans="2:2" x14ac:dyDescent="0.2">
      <c r="B4027" s="42"/>
    </row>
    <row r="4028" spans="2:2" x14ac:dyDescent="0.2">
      <c r="B4028" s="42"/>
    </row>
    <row r="4029" spans="2:2" x14ac:dyDescent="0.2">
      <c r="B4029" s="42"/>
    </row>
    <row r="4030" spans="2:2" x14ac:dyDescent="0.2">
      <c r="B4030" s="42"/>
    </row>
    <row r="4031" spans="2:2" x14ac:dyDescent="0.2">
      <c r="B4031" s="42"/>
    </row>
    <row r="4032" spans="2:2" x14ac:dyDescent="0.2">
      <c r="B4032" s="42"/>
    </row>
    <row r="4033" spans="2:2" x14ac:dyDescent="0.2">
      <c r="B4033" s="42"/>
    </row>
    <row r="4034" spans="2:2" x14ac:dyDescent="0.2">
      <c r="B4034" s="42"/>
    </row>
    <row r="4035" spans="2:2" x14ac:dyDescent="0.2">
      <c r="B4035" s="42"/>
    </row>
    <row r="4036" spans="2:2" x14ac:dyDescent="0.2">
      <c r="B4036" s="42"/>
    </row>
    <row r="4037" spans="2:2" x14ac:dyDescent="0.2">
      <c r="B4037" s="42"/>
    </row>
    <row r="4038" spans="2:2" x14ac:dyDescent="0.2">
      <c r="B4038" s="42"/>
    </row>
    <row r="4039" spans="2:2" x14ac:dyDescent="0.2">
      <c r="B4039" s="42"/>
    </row>
    <row r="4040" spans="2:2" x14ac:dyDescent="0.2">
      <c r="B4040" s="42"/>
    </row>
    <row r="4041" spans="2:2" x14ac:dyDescent="0.2">
      <c r="B4041" s="42"/>
    </row>
    <row r="4042" spans="2:2" x14ac:dyDescent="0.2">
      <c r="B4042" s="42"/>
    </row>
    <row r="4043" spans="2:2" x14ac:dyDescent="0.2">
      <c r="B4043" s="42"/>
    </row>
    <row r="4044" spans="2:2" x14ac:dyDescent="0.2">
      <c r="B4044" s="42"/>
    </row>
    <row r="4045" spans="2:2" x14ac:dyDescent="0.2">
      <c r="B4045" s="42"/>
    </row>
    <row r="4046" spans="2:2" x14ac:dyDescent="0.2">
      <c r="B4046" s="42"/>
    </row>
    <row r="4047" spans="2:2" x14ac:dyDescent="0.2">
      <c r="B4047" s="42"/>
    </row>
    <row r="4048" spans="2:2" x14ac:dyDescent="0.2">
      <c r="B4048" s="42"/>
    </row>
    <row r="4049" spans="2:2" x14ac:dyDescent="0.2">
      <c r="B4049" s="42"/>
    </row>
    <row r="4050" spans="2:2" x14ac:dyDescent="0.2">
      <c r="B4050" s="42"/>
    </row>
    <row r="4051" spans="2:2" x14ac:dyDescent="0.2">
      <c r="B4051" s="42"/>
    </row>
    <row r="4052" spans="2:2" x14ac:dyDescent="0.2">
      <c r="B4052" s="42"/>
    </row>
    <row r="4053" spans="2:2" x14ac:dyDescent="0.2">
      <c r="B4053" s="42"/>
    </row>
    <row r="4054" spans="2:2" x14ac:dyDescent="0.2">
      <c r="B4054" s="42"/>
    </row>
    <row r="4055" spans="2:2" x14ac:dyDescent="0.2">
      <c r="B4055" s="42"/>
    </row>
    <row r="4056" spans="2:2" x14ac:dyDescent="0.2">
      <c r="B4056" s="42"/>
    </row>
    <row r="4057" spans="2:2" x14ac:dyDescent="0.2">
      <c r="B4057" s="42"/>
    </row>
    <row r="4058" spans="2:2" x14ac:dyDescent="0.2">
      <c r="B4058" s="42"/>
    </row>
    <row r="4059" spans="2:2" x14ac:dyDescent="0.2">
      <c r="B4059" s="42"/>
    </row>
    <row r="4060" spans="2:2" x14ac:dyDescent="0.2">
      <c r="B4060" s="42"/>
    </row>
    <row r="4061" spans="2:2" x14ac:dyDescent="0.2">
      <c r="B4061" s="42"/>
    </row>
    <row r="4062" spans="2:2" x14ac:dyDescent="0.2">
      <c r="B4062" s="42"/>
    </row>
    <row r="4063" spans="2:2" x14ac:dyDescent="0.2">
      <c r="B4063" s="42"/>
    </row>
    <row r="4064" spans="2:2" x14ac:dyDescent="0.2">
      <c r="B4064" s="42"/>
    </row>
    <row r="4065" spans="2:2" x14ac:dyDescent="0.2">
      <c r="B4065" s="42"/>
    </row>
    <row r="4066" spans="2:2" x14ac:dyDescent="0.2">
      <c r="B4066" s="42"/>
    </row>
    <row r="4067" spans="2:2" x14ac:dyDescent="0.2">
      <c r="B4067" s="42"/>
    </row>
    <row r="4068" spans="2:2" x14ac:dyDescent="0.2">
      <c r="B4068" s="42"/>
    </row>
    <row r="4069" spans="2:2" x14ac:dyDescent="0.2">
      <c r="B4069" s="42"/>
    </row>
    <row r="4070" spans="2:2" x14ac:dyDescent="0.2">
      <c r="B4070" s="42"/>
    </row>
    <row r="4071" spans="2:2" x14ac:dyDescent="0.2">
      <c r="B4071" s="42"/>
    </row>
    <row r="4072" spans="2:2" x14ac:dyDescent="0.2">
      <c r="B4072" s="42"/>
    </row>
    <row r="4073" spans="2:2" x14ac:dyDescent="0.2">
      <c r="B4073" s="42"/>
    </row>
    <row r="4074" spans="2:2" x14ac:dyDescent="0.2">
      <c r="B4074" s="42"/>
    </row>
    <row r="4075" spans="2:2" x14ac:dyDescent="0.2">
      <c r="B4075" s="42"/>
    </row>
    <row r="4076" spans="2:2" x14ac:dyDescent="0.2">
      <c r="B4076" s="42"/>
    </row>
    <row r="4077" spans="2:2" x14ac:dyDescent="0.2">
      <c r="B4077" s="42"/>
    </row>
    <row r="4078" spans="2:2" x14ac:dyDescent="0.2">
      <c r="B4078" s="42"/>
    </row>
    <row r="4079" spans="2:2" x14ac:dyDescent="0.2">
      <c r="B4079" s="42"/>
    </row>
    <row r="4080" spans="2:2" x14ac:dyDescent="0.2">
      <c r="B4080" s="42"/>
    </row>
    <row r="4081" spans="2:2" x14ac:dyDescent="0.2">
      <c r="B4081" s="42"/>
    </row>
    <row r="4082" spans="2:2" x14ac:dyDescent="0.2">
      <c r="B4082" s="42"/>
    </row>
    <row r="4083" spans="2:2" x14ac:dyDescent="0.2">
      <c r="B4083" s="42"/>
    </row>
    <row r="4084" spans="2:2" x14ac:dyDescent="0.2">
      <c r="B4084" s="42"/>
    </row>
    <row r="4085" spans="2:2" x14ac:dyDescent="0.2">
      <c r="B4085" s="42"/>
    </row>
    <row r="4086" spans="2:2" x14ac:dyDescent="0.2">
      <c r="B4086" s="42"/>
    </row>
    <row r="4087" spans="2:2" x14ac:dyDescent="0.2">
      <c r="B4087" s="42"/>
    </row>
    <row r="4088" spans="2:2" x14ac:dyDescent="0.2">
      <c r="B4088" s="42"/>
    </row>
    <row r="4089" spans="2:2" x14ac:dyDescent="0.2">
      <c r="B4089" s="42"/>
    </row>
    <row r="4090" spans="2:2" x14ac:dyDescent="0.2">
      <c r="B4090" s="42"/>
    </row>
    <row r="4091" spans="2:2" x14ac:dyDescent="0.2">
      <c r="B4091" s="42"/>
    </row>
    <row r="4092" spans="2:2" x14ac:dyDescent="0.2">
      <c r="B4092" s="42"/>
    </row>
    <row r="4093" spans="2:2" x14ac:dyDescent="0.2">
      <c r="B4093" s="42"/>
    </row>
    <row r="4094" spans="2:2" x14ac:dyDescent="0.2">
      <c r="B4094" s="42"/>
    </row>
    <row r="4095" spans="2:2" x14ac:dyDescent="0.2">
      <c r="B4095" s="42"/>
    </row>
    <row r="4096" spans="2:2" x14ac:dyDescent="0.2">
      <c r="B4096" s="42"/>
    </row>
    <row r="4097" spans="2:2" x14ac:dyDescent="0.2">
      <c r="B4097" s="42"/>
    </row>
    <row r="4098" spans="2:2" x14ac:dyDescent="0.2">
      <c r="B4098" s="42"/>
    </row>
    <row r="4099" spans="2:2" x14ac:dyDescent="0.2">
      <c r="B4099" s="42"/>
    </row>
    <row r="4100" spans="2:2" x14ac:dyDescent="0.2">
      <c r="B4100" s="42"/>
    </row>
    <row r="4101" spans="2:2" x14ac:dyDescent="0.2">
      <c r="B4101" s="42"/>
    </row>
    <row r="4102" spans="2:2" x14ac:dyDescent="0.2">
      <c r="B4102" s="42"/>
    </row>
    <row r="4103" spans="2:2" x14ac:dyDescent="0.2">
      <c r="B4103" s="42"/>
    </row>
    <row r="4104" spans="2:2" x14ac:dyDescent="0.2">
      <c r="B4104" s="42"/>
    </row>
    <row r="4105" spans="2:2" x14ac:dyDescent="0.2">
      <c r="B4105" s="42"/>
    </row>
    <row r="4106" spans="2:2" x14ac:dyDescent="0.2">
      <c r="B4106" s="42"/>
    </row>
    <row r="4107" spans="2:2" x14ac:dyDescent="0.2">
      <c r="B4107" s="42"/>
    </row>
    <row r="4108" spans="2:2" x14ac:dyDescent="0.2">
      <c r="B4108" s="42"/>
    </row>
    <row r="4109" spans="2:2" x14ac:dyDescent="0.2">
      <c r="B4109" s="42"/>
    </row>
    <row r="4110" spans="2:2" x14ac:dyDescent="0.2">
      <c r="B4110" s="42"/>
    </row>
    <row r="4111" spans="2:2" x14ac:dyDescent="0.2">
      <c r="B4111" s="42"/>
    </row>
    <row r="4112" spans="2:2" x14ac:dyDescent="0.2">
      <c r="B4112" s="42"/>
    </row>
    <row r="4113" spans="2:2" x14ac:dyDescent="0.2">
      <c r="B4113" s="42"/>
    </row>
    <row r="4114" spans="2:2" x14ac:dyDescent="0.2">
      <c r="B4114" s="42"/>
    </row>
    <row r="4115" spans="2:2" x14ac:dyDescent="0.2">
      <c r="B4115" s="42"/>
    </row>
    <row r="4116" spans="2:2" x14ac:dyDescent="0.2">
      <c r="B4116" s="42"/>
    </row>
    <row r="4117" spans="2:2" x14ac:dyDescent="0.2">
      <c r="B4117" s="42"/>
    </row>
    <row r="4118" spans="2:2" x14ac:dyDescent="0.2">
      <c r="B4118" s="42"/>
    </row>
    <row r="4119" spans="2:2" x14ac:dyDescent="0.2">
      <c r="B4119" s="42"/>
    </row>
    <row r="4120" spans="2:2" x14ac:dyDescent="0.2">
      <c r="B4120" s="42"/>
    </row>
    <row r="4121" spans="2:2" x14ac:dyDescent="0.2">
      <c r="B4121" s="42"/>
    </row>
    <row r="4122" spans="2:2" x14ac:dyDescent="0.2">
      <c r="B4122" s="42"/>
    </row>
    <row r="4123" spans="2:2" x14ac:dyDescent="0.2">
      <c r="B4123" s="42"/>
    </row>
    <row r="4124" spans="2:2" x14ac:dyDescent="0.2">
      <c r="B4124" s="42"/>
    </row>
    <row r="4125" spans="2:2" x14ac:dyDescent="0.2">
      <c r="B4125" s="42"/>
    </row>
    <row r="4126" spans="2:2" x14ac:dyDescent="0.2">
      <c r="B4126" s="42"/>
    </row>
    <row r="4127" spans="2:2" x14ac:dyDescent="0.2">
      <c r="B4127" s="42"/>
    </row>
    <row r="4128" spans="2:2" x14ac:dyDescent="0.2">
      <c r="B4128" s="42"/>
    </row>
    <row r="4129" spans="2:2" x14ac:dyDescent="0.2">
      <c r="B4129" s="42"/>
    </row>
    <row r="4130" spans="2:2" x14ac:dyDescent="0.2">
      <c r="B4130" s="42"/>
    </row>
    <row r="4131" spans="2:2" x14ac:dyDescent="0.2">
      <c r="B4131" s="42"/>
    </row>
    <row r="4132" spans="2:2" x14ac:dyDescent="0.2">
      <c r="B4132" s="42"/>
    </row>
    <row r="4133" spans="2:2" x14ac:dyDescent="0.2">
      <c r="B4133" s="42"/>
    </row>
    <row r="4134" spans="2:2" x14ac:dyDescent="0.2">
      <c r="B4134" s="42"/>
    </row>
    <row r="4135" spans="2:2" x14ac:dyDescent="0.2">
      <c r="B4135" s="42"/>
    </row>
    <row r="4136" spans="2:2" x14ac:dyDescent="0.2">
      <c r="B4136" s="42"/>
    </row>
    <row r="4137" spans="2:2" x14ac:dyDescent="0.2">
      <c r="B4137" s="42"/>
    </row>
    <row r="4138" spans="2:2" x14ac:dyDescent="0.2">
      <c r="B4138" s="42"/>
    </row>
    <row r="4139" spans="2:2" x14ac:dyDescent="0.2">
      <c r="B4139" s="42"/>
    </row>
    <row r="4140" spans="2:2" x14ac:dyDescent="0.2">
      <c r="B4140" s="42"/>
    </row>
    <row r="4141" spans="2:2" x14ac:dyDescent="0.2">
      <c r="B4141" s="42"/>
    </row>
    <row r="4142" spans="2:2" x14ac:dyDescent="0.2">
      <c r="B4142" s="42"/>
    </row>
    <row r="4143" spans="2:2" x14ac:dyDescent="0.2">
      <c r="B4143" s="42"/>
    </row>
    <row r="4144" spans="2:2" x14ac:dyDescent="0.2">
      <c r="B4144" s="42"/>
    </row>
    <row r="4145" spans="2:2" x14ac:dyDescent="0.2">
      <c r="B4145" s="42"/>
    </row>
    <row r="4146" spans="2:2" x14ac:dyDescent="0.2">
      <c r="B4146" s="42"/>
    </row>
    <row r="4147" spans="2:2" x14ac:dyDescent="0.2">
      <c r="B4147" s="42"/>
    </row>
    <row r="4148" spans="2:2" x14ac:dyDescent="0.2">
      <c r="B4148" s="42"/>
    </row>
    <row r="4149" spans="2:2" x14ac:dyDescent="0.2">
      <c r="B4149" s="42"/>
    </row>
    <row r="4150" spans="2:2" x14ac:dyDescent="0.2">
      <c r="B4150" s="42"/>
    </row>
    <row r="4151" spans="2:2" x14ac:dyDescent="0.2">
      <c r="B4151" s="42"/>
    </row>
    <row r="4152" spans="2:2" x14ac:dyDescent="0.2">
      <c r="B4152" s="42"/>
    </row>
    <row r="4153" spans="2:2" x14ac:dyDescent="0.2">
      <c r="B4153" s="42"/>
    </row>
    <row r="4154" spans="2:2" x14ac:dyDescent="0.2">
      <c r="B4154" s="42"/>
    </row>
    <row r="4155" spans="2:2" x14ac:dyDescent="0.2">
      <c r="B4155" s="42"/>
    </row>
    <row r="4156" spans="2:2" x14ac:dyDescent="0.2">
      <c r="B4156" s="42"/>
    </row>
    <row r="4157" spans="2:2" x14ac:dyDescent="0.2">
      <c r="B4157" s="42"/>
    </row>
    <row r="4158" spans="2:2" x14ac:dyDescent="0.2">
      <c r="B4158" s="42"/>
    </row>
    <row r="4159" spans="2:2" x14ac:dyDescent="0.2">
      <c r="B4159" s="42"/>
    </row>
    <row r="4160" spans="2:2" x14ac:dyDescent="0.2">
      <c r="B4160" s="42"/>
    </row>
    <row r="4161" spans="2:2" x14ac:dyDescent="0.2">
      <c r="B4161" s="42"/>
    </row>
    <row r="4162" spans="2:2" x14ac:dyDescent="0.2">
      <c r="B4162" s="42"/>
    </row>
    <row r="4163" spans="2:2" x14ac:dyDescent="0.2">
      <c r="B4163" s="42"/>
    </row>
    <row r="4164" spans="2:2" x14ac:dyDescent="0.2">
      <c r="B4164" s="42"/>
    </row>
    <row r="4165" spans="2:2" x14ac:dyDescent="0.2">
      <c r="B4165" s="42"/>
    </row>
    <row r="4166" spans="2:2" x14ac:dyDescent="0.2">
      <c r="B4166" s="42"/>
    </row>
    <row r="4167" spans="2:2" x14ac:dyDescent="0.2">
      <c r="B4167" s="42"/>
    </row>
    <row r="4168" spans="2:2" x14ac:dyDescent="0.2">
      <c r="B4168" s="42"/>
    </row>
    <row r="4169" spans="2:2" x14ac:dyDescent="0.2">
      <c r="B4169" s="42"/>
    </row>
    <row r="4170" spans="2:2" x14ac:dyDescent="0.2">
      <c r="B4170" s="42"/>
    </row>
    <row r="4171" spans="2:2" x14ac:dyDescent="0.2">
      <c r="B4171" s="42"/>
    </row>
    <row r="4172" spans="2:2" x14ac:dyDescent="0.2">
      <c r="B4172" s="42"/>
    </row>
    <row r="4173" spans="2:2" x14ac:dyDescent="0.2">
      <c r="B4173" s="42"/>
    </row>
    <row r="4174" spans="2:2" x14ac:dyDescent="0.2">
      <c r="B4174" s="42"/>
    </row>
    <row r="4175" spans="2:2" x14ac:dyDescent="0.2">
      <c r="B4175" s="42"/>
    </row>
    <row r="4176" spans="2:2" x14ac:dyDescent="0.2">
      <c r="B4176" s="42"/>
    </row>
    <row r="4177" spans="2:2" x14ac:dyDescent="0.2">
      <c r="B4177" s="42"/>
    </row>
    <row r="4178" spans="2:2" x14ac:dyDescent="0.2">
      <c r="B4178" s="42"/>
    </row>
    <row r="4179" spans="2:2" x14ac:dyDescent="0.2">
      <c r="B4179" s="42"/>
    </row>
    <row r="4180" spans="2:2" x14ac:dyDescent="0.2">
      <c r="B4180" s="42"/>
    </row>
    <row r="4181" spans="2:2" x14ac:dyDescent="0.2">
      <c r="B4181" s="42"/>
    </row>
    <row r="4182" spans="2:2" x14ac:dyDescent="0.2">
      <c r="B4182" s="42"/>
    </row>
    <row r="4183" spans="2:2" x14ac:dyDescent="0.2">
      <c r="B4183" s="42"/>
    </row>
    <row r="4184" spans="2:2" x14ac:dyDescent="0.2">
      <c r="B4184" s="42"/>
    </row>
    <row r="4185" spans="2:2" x14ac:dyDescent="0.2">
      <c r="B4185" s="42"/>
    </row>
    <row r="4186" spans="2:2" x14ac:dyDescent="0.2">
      <c r="B4186" s="42"/>
    </row>
    <row r="4187" spans="2:2" x14ac:dyDescent="0.2">
      <c r="B4187" s="42"/>
    </row>
    <row r="4188" spans="2:2" x14ac:dyDescent="0.2">
      <c r="B4188" s="42"/>
    </row>
    <row r="4189" spans="2:2" x14ac:dyDescent="0.2">
      <c r="B4189" s="42"/>
    </row>
    <row r="4190" spans="2:2" x14ac:dyDescent="0.2">
      <c r="B4190" s="42"/>
    </row>
    <row r="4191" spans="2:2" x14ac:dyDescent="0.2">
      <c r="B4191" s="42"/>
    </row>
    <row r="4192" spans="2:2" x14ac:dyDescent="0.2">
      <c r="B4192" s="42"/>
    </row>
    <row r="4193" spans="2:2" x14ac:dyDescent="0.2">
      <c r="B4193" s="42"/>
    </row>
    <row r="4194" spans="2:2" x14ac:dyDescent="0.2">
      <c r="B4194" s="42"/>
    </row>
    <row r="4195" spans="2:2" x14ac:dyDescent="0.2">
      <c r="B4195" s="42"/>
    </row>
    <row r="4196" spans="2:2" x14ac:dyDescent="0.2">
      <c r="B4196" s="42"/>
    </row>
    <row r="4197" spans="2:2" x14ac:dyDescent="0.2">
      <c r="B4197" s="42"/>
    </row>
    <row r="4198" spans="2:2" x14ac:dyDescent="0.2">
      <c r="B4198" s="42"/>
    </row>
    <row r="4199" spans="2:2" x14ac:dyDescent="0.2">
      <c r="B4199" s="42"/>
    </row>
    <row r="4200" spans="2:2" x14ac:dyDescent="0.2">
      <c r="B4200" s="42"/>
    </row>
    <row r="4201" spans="2:2" x14ac:dyDescent="0.2">
      <c r="B4201" s="42"/>
    </row>
    <row r="4202" spans="2:2" x14ac:dyDescent="0.2">
      <c r="B4202" s="42"/>
    </row>
    <row r="4203" spans="2:2" x14ac:dyDescent="0.2">
      <c r="B4203" s="42"/>
    </row>
    <row r="4204" spans="2:2" x14ac:dyDescent="0.2">
      <c r="B4204" s="42"/>
    </row>
    <row r="4205" spans="2:2" x14ac:dyDescent="0.2">
      <c r="B4205" s="42"/>
    </row>
    <row r="4206" spans="2:2" x14ac:dyDescent="0.2">
      <c r="B4206" s="42"/>
    </row>
    <row r="4207" spans="2:2" x14ac:dyDescent="0.2">
      <c r="B4207" s="42"/>
    </row>
    <row r="4208" spans="2:2" x14ac:dyDescent="0.2">
      <c r="B4208" s="42"/>
    </row>
    <row r="4209" spans="2:2" x14ac:dyDescent="0.2">
      <c r="B4209" s="42"/>
    </row>
    <row r="4210" spans="2:2" x14ac:dyDescent="0.2">
      <c r="B4210" s="42"/>
    </row>
    <row r="4211" spans="2:2" x14ac:dyDescent="0.2">
      <c r="B4211" s="42"/>
    </row>
    <row r="4212" spans="2:2" x14ac:dyDescent="0.2">
      <c r="B4212" s="42"/>
    </row>
    <row r="4213" spans="2:2" x14ac:dyDescent="0.2">
      <c r="B4213" s="42"/>
    </row>
    <row r="4214" spans="2:2" x14ac:dyDescent="0.2">
      <c r="B4214" s="42"/>
    </row>
    <row r="4215" spans="2:2" x14ac:dyDescent="0.2">
      <c r="B4215" s="42"/>
    </row>
    <row r="4216" spans="2:2" x14ac:dyDescent="0.2">
      <c r="B4216" s="42"/>
    </row>
    <row r="4217" spans="2:2" x14ac:dyDescent="0.2">
      <c r="B4217" s="42"/>
    </row>
    <row r="4218" spans="2:2" x14ac:dyDescent="0.2">
      <c r="B4218" s="42"/>
    </row>
    <row r="4219" spans="2:2" x14ac:dyDescent="0.2">
      <c r="B4219" s="42"/>
    </row>
    <row r="4220" spans="2:2" x14ac:dyDescent="0.2">
      <c r="B4220" s="42"/>
    </row>
    <row r="4221" spans="2:2" x14ac:dyDescent="0.2">
      <c r="B4221" s="42"/>
    </row>
    <row r="4222" spans="2:2" x14ac:dyDescent="0.2">
      <c r="B4222" s="42"/>
    </row>
    <row r="4223" spans="2:2" x14ac:dyDescent="0.2">
      <c r="B4223" s="42"/>
    </row>
    <row r="4224" spans="2:2" x14ac:dyDescent="0.2">
      <c r="B4224" s="42"/>
    </row>
    <row r="4225" spans="2:2" x14ac:dyDescent="0.2">
      <c r="B4225" s="42"/>
    </row>
    <row r="4226" spans="2:2" x14ac:dyDescent="0.2">
      <c r="B4226" s="42"/>
    </row>
    <row r="4227" spans="2:2" x14ac:dyDescent="0.2">
      <c r="B4227" s="42"/>
    </row>
    <row r="4228" spans="2:2" x14ac:dyDescent="0.2">
      <c r="B4228" s="42"/>
    </row>
    <row r="4229" spans="2:2" x14ac:dyDescent="0.2">
      <c r="B4229" s="42"/>
    </row>
    <row r="4230" spans="2:2" x14ac:dyDescent="0.2">
      <c r="B4230" s="42"/>
    </row>
    <row r="4231" spans="2:2" x14ac:dyDescent="0.2">
      <c r="B4231" s="42"/>
    </row>
    <row r="4232" spans="2:2" x14ac:dyDescent="0.2">
      <c r="B4232" s="42"/>
    </row>
    <row r="4233" spans="2:2" x14ac:dyDescent="0.2">
      <c r="B4233" s="42"/>
    </row>
    <row r="4234" spans="2:2" x14ac:dyDescent="0.2">
      <c r="B4234" s="42"/>
    </row>
    <row r="4235" spans="2:2" x14ac:dyDescent="0.2">
      <c r="B4235" s="42"/>
    </row>
    <row r="4236" spans="2:2" x14ac:dyDescent="0.2">
      <c r="B4236" s="42"/>
    </row>
    <row r="4237" spans="2:2" x14ac:dyDescent="0.2">
      <c r="B4237" s="42"/>
    </row>
    <row r="4238" spans="2:2" x14ac:dyDescent="0.2">
      <c r="B4238" s="42"/>
    </row>
    <row r="4239" spans="2:2" x14ac:dyDescent="0.2">
      <c r="B4239" s="42"/>
    </row>
    <row r="4240" spans="2:2" x14ac:dyDescent="0.2">
      <c r="B4240" s="42"/>
    </row>
    <row r="4241" spans="2:2" x14ac:dyDescent="0.2">
      <c r="B4241" s="42"/>
    </row>
    <row r="4242" spans="2:2" x14ac:dyDescent="0.2">
      <c r="B4242" s="42"/>
    </row>
    <row r="4243" spans="2:2" x14ac:dyDescent="0.2">
      <c r="B4243" s="42"/>
    </row>
    <row r="4244" spans="2:2" x14ac:dyDescent="0.2">
      <c r="B4244" s="42"/>
    </row>
    <row r="4245" spans="2:2" x14ac:dyDescent="0.2">
      <c r="B4245" s="42"/>
    </row>
    <row r="4246" spans="2:2" x14ac:dyDescent="0.2">
      <c r="B4246" s="42"/>
    </row>
    <row r="4247" spans="2:2" x14ac:dyDescent="0.2">
      <c r="B4247" s="42"/>
    </row>
    <row r="4248" spans="2:2" x14ac:dyDescent="0.2">
      <c r="B4248" s="42"/>
    </row>
    <row r="4249" spans="2:2" x14ac:dyDescent="0.2">
      <c r="B4249" s="42"/>
    </row>
    <row r="4250" spans="2:2" x14ac:dyDescent="0.2">
      <c r="B4250" s="42"/>
    </row>
    <row r="4251" spans="2:2" x14ac:dyDescent="0.2">
      <c r="B4251" s="42"/>
    </row>
    <row r="4252" spans="2:2" x14ac:dyDescent="0.2">
      <c r="B4252" s="42"/>
    </row>
    <row r="4253" spans="2:2" x14ac:dyDescent="0.2">
      <c r="B4253" s="42"/>
    </row>
    <row r="4254" spans="2:2" x14ac:dyDescent="0.2">
      <c r="B4254" s="42"/>
    </row>
    <row r="4255" spans="2:2" x14ac:dyDescent="0.2">
      <c r="B4255" s="42"/>
    </row>
    <row r="4256" spans="2:2" x14ac:dyDescent="0.2">
      <c r="B4256" s="42"/>
    </row>
    <row r="4257" spans="2:2" x14ac:dyDescent="0.2">
      <c r="B4257" s="42"/>
    </row>
    <row r="4258" spans="2:2" x14ac:dyDescent="0.2">
      <c r="B4258" s="42"/>
    </row>
    <row r="4259" spans="2:2" x14ac:dyDescent="0.2">
      <c r="B4259" s="42"/>
    </row>
    <row r="4260" spans="2:2" x14ac:dyDescent="0.2">
      <c r="B4260" s="42"/>
    </row>
    <row r="4261" spans="2:2" x14ac:dyDescent="0.2">
      <c r="B4261" s="42"/>
    </row>
    <row r="4262" spans="2:2" x14ac:dyDescent="0.2">
      <c r="B4262" s="42"/>
    </row>
    <row r="4263" spans="2:2" x14ac:dyDescent="0.2">
      <c r="B4263" s="42"/>
    </row>
    <row r="4264" spans="2:2" x14ac:dyDescent="0.2">
      <c r="B4264" s="42"/>
    </row>
    <row r="4265" spans="2:2" x14ac:dyDescent="0.2">
      <c r="B4265" s="42"/>
    </row>
    <row r="4266" spans="2:2" x14ac:dyDescent="0.2">
      <c r="B4266" s="42"/>
    </row>
    <row r="4267" spans="2:2" x14ac:dyDescent="0.2">
      <c r="B4267" s="42"/>
    </row>
    <row r="4268" spans="2:2" x14ac:dyDescent="0.2">
      <c r="B4268" s="42"/>
    </row>
    <row r="4269" spans="2:2" x14ac:dyDescent="0.2">
      <c r="B4269" s="42"/>
    </row>
    <row r="4270" spans="2:2" x14ac:dyDescent="0.2">
      <c r="B4270" s="42"/>
    </row>
    <row r="4271" spans="2:2" x14ac:dyDescent="0.2">
      <c r="B4271" s="42"/>
    </row>
    <row r="4272" spans="2:2" x14ac:dyDescent="0.2">
      <c r="B4272" s="42"/>
    </row>
    <row r="4273" spans="2:2" x14ac:dyDescent="0.2">
      <c r="B4273" s="42"/>
    </row>
    <row r="4274" spans="2:2" x14ac:dyDescent="0.2">
      <c r="B4274" s="42"/>
    </row>
    <row r="4275" spans="2:2" x14ac:dyDescent="0.2">
      <c r="B4275" s="42"/>
    </row>
    <row r="4276" spans="2:2" x14ac:dyDescent="0.2">
      <c r="B4276" s="42"/>
    </row>
    <row r="4277" spans="2:2" x14ac:dyDescent="0.2">
      <c r="B4277" s="42"/>
    </row>
    <row r="4278" spans="2:2" x14ac:dyDescent="0.2">
      <c r="B4278" s="42"/>
    </row>
    <row r="4279" spans="2:2" x14ac:dyDescent="0.2">
      <c r="B4279" s="42"/>
    </row>
    <row r="4280" spans="2:2" x14ac:dyDescent="0.2">
      <c r="B4280" s="42"/>
    </row>
    <row r="4281" spans="2:2" x14ac:dyDescent="0.2">
      <c r="B4281" s="42"/>
    </row>
    <row r="4282" spans="2:2" x14ac:dyDescent="0.2">
      <c r="B4282" s="42"/>
    </row>
    <row r="4283" spans="2:2" x14ac:dyDescent="0.2">
      <c r="B4283" s="42"/>
    </row>
    <row r="4284" spans="2:2" x14ac:dyDescent="0.2">
      <c r="B4284" s="42"/>
    </row>
    <row r="4285" spans="2:2" x14ac:dyDescent="0.2">
      <c r="B4285" s="42"/>
    </row>
    <row r="4286" spans="2:2" x14ac:dyDescent="0.2">
      <c r="B4286" s="42"/>
    </row>
    <row r="4287" spans="2:2" x14ac:dyDescent="0.2">
      <c r="B4287" s="42"/>
    </row>
    <row r="4288" spans="2:2" x14ac:dyDescent="0.2">
      <c r="B4288" s="42"/>
    </row>
    <row r="4289" spans="2:2" x14ac:dyDescent="0.2">
      <c r="B4289" s="42"/>
    </row>
    <row r="4290" spans="2:2" x14ac:dyDescent="0.2">
      <c r="B4290" s="42"/>
    </row>
    <row r="4291" spans="2:2" x14ac:dyDescent="0.2">
      <c r="B4291" s="42"/>
    </row>
    <row r="4292" spans="2:2" x14ac:dyDescent="0.2">
      <c r="B4292" s="42"/>
    </row>
    <row r="4293" spans="2:2" x14ac:dyDescent="0.2">
      <c r="B4293" s="42"/>
    </row>
    <row r="4294" spans="2:2" x14ac:dyDescent="0.2">
      <c r="B4294" s="42"/>
    </row>
    <row r="4295" spans="2:2" x14ac:dyDescent="0.2">
      <c r="B4295" s="42"/>
    </row>
    <row r="4296" spans="2:2" x14ac:dyDescent="0.2">
      <c r="B4296" s="42"/>
    </row>
    <row r="4297" spans="2:2" x14ac:dyDescent="0.2">
      <c r="B4297" s="42"/>
    </row>
    <row r="4298" spans="2:2" x14ac:dyDescent="0.2">
      <c r="B4298" s="42"/>
    </row>
    <row r="4299" spans="2:2" x14ac:dyDescent="0.2">
      <c r="B4299" s="42"/>
    </row>
    <row r="4300" spans="2:2" x14ac:dyDescent="0.2">
      <c r="B4300" s="42"/>
    </row>
    <row r="4301" spans="2:2" x14ac:dyDescent="0.2">
      <c r="B4301" s="42"/>
    </row>
    <row r="4302" spans="2:2" x14ac:dyDescent="0.2">
      <c r="B4302" s="42"/>
    </row>
    <row r="4303" spans="2:2" x14ac:dyDescent="0.2">
      <c r="B4303" s="42"/>
    </row>
    <row r="4304" spans="2:2" x14ac:dyDescent="0.2">
      <c r="B4304" s="42"/>
    </row>
    <row r="4305" spans="2:2" x14ac:dyDescent="0.2">
      <c r="B4305" s="42"/>
    </row>
    <row r="4306" spans="2:2" x14ac:dyDescent="0.2">
      <c r="B4306" s="42"/>
    </row>
    <row r="4307" spans="2:2" x14ac:dyDescent="0.2">
      <c r="B4307" s="42"/>
    </row>
    <row r="4308" spans="2:2" x14ac:dyDescent="0.2">
      <c r="B4308" s="42"/>
    </row>
    <row r="4309" spans="2:2" x14ac:dyDescent="0.2">
      <c r="B4309" s="42"/>
    </row>
    <row r="4310" spans="2:2" x14ac:dyDescent="0.2">
      <c r="B4310" s="42"/>
    </row>
    <row r="4311" spans="2:2" x14ac:dyDescent="0.2">
      <c r="B4311" s="42"/>
    </row>
    <row r="4312" spans="2:2" x14ac:dyDescent="0.2">
      <c r="B4312" s="42"/>
    </row>
    <row r="4313" spans="2:2" x14ac:dyDescent="0.2">
      <c r="B4313" s="42"/>
    </row>
    <row r="4314" spans="2:2" x14ac:dyDescent="0.2">
      <c r="B4314" s="42"/>
    </row>
    <row r="4315" spans="2:2" x14ac:dyDescent="0.2">
      <c r="B4315" s="42"/>
    </row>
    <row r="4316" spans="2:2" x14ac:dyDescent="0.2">
      <c r="B4316" s="42"/>
    </row>
    <row r="4317" spans="2:2" x14ac:dyDescent="0.2">
      <c r="B4317" s="42"/>
    </row>
    <row r="4318" spans="2:2" x14ac:dyDescent="0.2">
      <c r="B4318" s="42"/>
    </row>
    <row r="4319" spans="2:2" x14ac:dyDescent="0.2">
      <c r="B4319" s="42"/>
    </row>
    <row r="4320" spans="2:2" x14ac:dyDescent="0.2">
      <c r="B4320" s="42"/>
    </row>
    <row r="4321" spans="2:2" x14ac:dyDescent="0.2">
      <c r="B4321" s="42"/>
    </row>
    <row r="4322" spans="2:2" x14ac:dyDescent="0.2">
      <c r="B4322" s="42"/>
    </row>
    <row r="4323" spans="2:2" x14ac:dyDescent="0.2">
      <c r="B4323" s="42"/>
    </row>
    <row r="4324" spans="2:2" x14ac:dyDescent="0.2">
      <c r="B4324" s="42"/>
    </row>
    <row r="4325" spans="2:2" x14ac:dyDescent="0.2">
      <c r="B4325" s="42"/>
    </row>
    <row r="4326" spans="2:2" x14ac:dyDescent="0.2">
      <c r="B4326" s="42"/>
    </row>
    <row r="4327" spans="2:2" x14ac:dyDescent="0.2">
      <c r="B4327" s="42"/>
    </row>
    <row r="4328" spans="2:2" x14ac:dyDescent="0.2">
      <c r="B4328" s="42"/>
    </row>
    <row r="4329" spans="2:2" x14ac:dyDescent="0.2">
      <c r="B4329" s="42"/>
    </row>
    <row r="4330" spans="2:2" x14ac:dyDescent="0.2">
      <c r="B4330" s="42"/>
    </row>
    <row r="4331" spans="2:2" x14ac:dyDescent="0.2">
      <c r="B4331" s="42"/>
    </row>
    <row r="4332" spans="2:2" x14ac:dyDescent="0.2">
      <c r="B4332" s="42"/>
    </row>
    <row r="4333" spans="2:2" x14ac:dyDescent="0.2">
      <c r="B4333" s="42"/>
    </row>
    <row r="4334" spans="2:2" x14ac:dyDescent="0.2">
      <c r="B4334" s="42"/>
    </row>
    <row r="4335" spans="2:2" x14ac:dyDescent="0.2">
      <c r="B4335" s="42"/>
    </row>
    <row r="4336" spans="2:2" x14ac:dyDescent="0.2">
      <c r="B4336" s="42"/>
    </row>
    <row r="4337" spans="2:2" x14ac:dyDescent="0.2">
      <c r="B4337" s="42"/>
    </row>
    <row r="4338" spans="2:2" x14ac:dyDescent="0.2">
      <c r="B4338" s="42"/>
    </row>
    <row r="4339" spans="2:2" x14ac:dyDescent="0.2">
      <c r="B4339" s="42"/>
    </row>
    <row r="4340" spans="2:2" x14ac:dyDescent="0.2">
      <c r="B4340" s="42"/>
    </row>
    <row r="4341" spans="2:2" x14ac:dyDescent="0.2">
      <c r="B4341" s="42"/>
    </row>
    <row r="4342" spans="2:2" x14ac:dyDescent="0.2">
      <c r="B4342" s="42"/>
    </row>
    <row r="4343" spans="2:2" x14ac:dyDescent="0.2">
      <c r="B4343" s="42"/>
    </row>
    <row r="4344" spans="2:2" x14ac:dyDescent="0.2">
      <c r="B4344" s="42"/>
    </row>
    <row r="4345" spans="2:2" x14ac:dyDescent="0.2">
      <c r="B4345" s="42"/>
    </row>
    <row r="4346" spans="2:2" x14ac:dyDescent="0.2">
      <c r="B4346" s="42"/>
    </row>
    <row r="4347" spans="2:2" x14ac:dyDescent="0.2">
      <c r="B4347" s="42"/>
    </row>
    <row r="4348" spans="2:2" x14ac:dyDescent="0.2">
      <c r="B4348" s="42"/>
    </row>
    <row r="4349" spans="2:2" x14ac:dyDescent="0.2">
      <c r="B4349" s="42"/>
    </row>
    <row r="4350" spans="2:2" x14ac:dyDescent="0.2">
      <c r="B4350" s="42"/>
    </row>
    <row r="4351" spans="2:2" x14ac:dyDescent="0.2">
      <c r="B4351" s="42"/>
    </row>
    <row r="4352" spans="2:2" x14ac:dyDescent="0.2">
      <c r="B4352" s="42"/>
    </row>
    <row r="4353" spans="2:2" x14ac:dyDescent="0.2">
      <c r="B4353" s="42"/>
    </row>
    <row r="4354" spans="2:2" x14ac:dyDescent="0.2">
      <c r="B4354" s="42"/>
    </row>
    <row r="4355" spans="2:2" x14ac:dyDescent="0.2">
      <c r="B4355" s="42"/>
    </row>
    <row r="4356" spans="2:2" x14ac:dyDescent="0.2">
      <c r="B4356" s="42"/>
    </row>
    <row r="4357" spans="2:2" x14ac:dyDescent="0.2">
      <c r="B4357" s="42"/>
    </row>
    <row r="4358" spans="2:2" x14ac:dyDescent="0.2">
      <c r="B4358" s="42"/>
    </row>
    <row r="4359" spans="2:2" x14ac:dyDescent="0.2">
      <c r="B4359" s="42"/>
    </row>
    <row r="4360" spans="2:2" x14ac:dyDescent="0.2">
      <c r="B4360" s="42"/>
    </row>
    <row r="4361" spans="2:2" x14ac:dyDescent="0.2">
      <c r="B4361" s="42"/>
    </row>
    <row r="4362" spans="2:2" x14ac:dyDescent="0.2">
      <c r="B4362" s="42"/>
    </row>
    <row r="4363" spans="2:2" x14ac:dyDescent="0.2">
      <c r="B4363" s="42"/>
    </row>
    <row r="4364" spans="2:2" x14ac:dyDescent="0.2">
      <c r="B4364" s="42"/>
    </row>
    <row r="4365" spans="2:2" x14ac:dyDescent="0.2">
      <c r="B4365" s="42"/>
    </row>
    <row r="4366" spans="2:2" x14ac:dyDescent="0.2">
      <c r="B4366" s="42"/>
    </row>
    <row r="4367" spans="2:2" x14ac:dyDescent="0.2">
      <c r="B4367" s="42"/>
    </row>
    <row r="4368" spans="2:2" x14ac:dyDescent="0.2">
      <c r="B4368" s="42"/>
    </row>
    <row r="4369" spans="2:2" x14ac:dyDescent="0.2">
      <c r="B4369" s="42"/>
    </row>
    <row r="4370" spans="2:2" x14ac:dyDescent="0.2">
      <c r="B4370" s="42"/>
    </row>
    <row r="4371" spans="2:2" x14ac:dyDescent="0.2">
      <c r="B4371" s="42"/>
    </row>
    <row r="4372" spans="2:2" x14ac:dyDescent="0.2">
      <c r="B4372" s="42"/>
    </row>
    <row r="4373" spans="2:2" x14ac:dyDescent="0.2">
      <c r="B4373" s="42"/>
    </row>
    <row r="4374" spans="2:2" x14ac:dyDescent="0.2">
      <c r="B4374" s="42"/>
    </row>
    <row r="4375" spans="2:2" x14ac:dyDescent="0.2">
      <c r="B4375" s="42"/>
    </row>
    <row r="4376" spans="2:2" x14ac:dyDescent="0.2">
      <c r="B4376" s="42"/>
    </row>
    <row r="4377" spans="2:2" x14ac:dyDescent="0.2">
      <c r="B4377" s="42"/>
    </row>
    <row r="4378" spans="2:2" x14ac:dyDescent="0.2">
      <c r="B4378" s="42"/>
    </row>
    <row r="4379" spans="2:2" x14ac:dyDescent="0.2">
      <c r="B4379" s="42"/>
    </row>
    <row r="4380" spans="2:2" x14ac:dyDescent="0.2">
      <c r="B4380" s="42"/>
    </row>
    <row r="4381" spans="2:2" x14ac:dyDescent="0.2">
      <c r="B4381" s="42"/>
    </row>
    <row r="4382" spans="2:2" x14ac:dyDescent="0.2">
      <c r="B4382" s="42"/>
    </row>
    <row r="4383" spans="2:2" x14ac:dyDescent="0.2">
      <c r="B4383" s="42"/>
    </row>
    <row r="4384" spans="2:2" x14ac:dyDescent="0.2">
      <c r="B4384" s="42"/>
    </row>
    <row r="4385" spans="2:2" x14ac:dyDescent="0.2">
      <c r="B4385" s="42"/>
    </row>
    <row r="4386" spans="2:2" x14ac:dyDescent="0.2">
      <c r="B4386" s="42"/>
    </row>
    <row r="4387" spans="2:2" x14ac:dyDescent="0.2">
      <c r="B4387" s="42"/>
    </row>
    <row r="4388" spans="2:2" x14ac:dyDescent="0.2">
      <c r="B4388" s="42"/>
    </row>
    <row r="4389" spans="2:2" x14ac:dyDescent="0.2">
      <c r="B4389" s="42"/>
    </row>
    <row r="4390" spans="2:2" x14ac:dyDescent="0.2">
      <c r="B4390" s="42"/>
    </row>
    <row r="4391" spans="2:2" x14ac:dyDescent="0.2">
      <c r="B4391" s="42"/>
    </row>
    <row r="4392" spans="2:2" x14ac:dyDescent="0.2">
      <c r="B4392" s="42"/>
    </row>
    <row r="4393" spans="2:2" x14ac:dyDescent="0.2">
      <c r="B4393" s="42"/>
    </row>
    <row r="4394" spans="2:2" x14ac:dyDescent="0.2">
      <c r="B4394" s="42"/>
    </row>
    <row r="4395" spans="2:2" x14ac:dyDescent="0.2">
      <c r="B4395" s="42"/>
    </row>
    <row r="4396" spans="2:2" x14ac:dyDescent="0.2">
      <c r="B4396" s="42"/>
    </row>
    <row r="4397" spans="2:2" x14ac:dyDescent="0.2">
      <c r="B4397" s="42"/>
    </row>
    <row r="4398" spans="2:2" x14ac:dyDescent="0.2">
      <c r="B4398" s="42"/>
    </row>
    <row r="4399" spans="2:2" x14ac:dyDescent="0.2">
      <c r="B4399" s="42"/>
    </row>
    <row r="4400" spans="2:2" x14ac:dyDescent="0.2">
      <c r="B4400" s="42"/>
    </row>
    <row r="4401" spans="2:2" x14ac:dyDescent="0.2">
      <c r="B4401" s="42"/>
    </row>
    <row r="4402" spans="2:2" x14ac:dyDescent="0.2">
      <c r="B4402" s="42"/>
    </row>
    <row r="4403" spans="2:2" x14ac:dyDescent="0.2">
      <c r="B4403" s="42"/>
    </row>
    <row r="4404" spans="2:2" x14ac:dyDescent="0.2">
      <c r="B4404" s="42"/>
    </row>
    <row r="4405" spans="2:2" x14ac:dyDescent="0.2">
      <c r="B4405" s="42"/>
    </row>
    <row r="4406" spans="2:2" x14ac:dyDescent="0.2">
      <c r="B4406" s="42"/>
    </row>
    <row r="4407" spans="2:2" x14ac:dyDescent="0.2">
      <c r="B4407" s="42"/>
    </row>
    <row r="4408" spans="2:2" x14ac:dyDescent="0.2">
      <c r="B4408" s="42"/>
    </row>
    <row r="4409" spans="2:2" x14ac:dyDescent="0.2">
      <c r="B4409" s="42"/>
    </row>
    <row r="4410" spans="2:2" x14ac:dyDescent="0.2">
      <c r="B4410" s="42"/>
    </row>
    <row r="4411" spans="2:2" x14ac:dyDescent="0.2">
      <c r="B4411" s="42"/>
    </row>
    <row r="4412" spans="2:2" x14ac:dyDescent="0.2">
      <c r="B4412" s="42"/>
    </row>
    <row r="4413" spans="2:2" x14ac:dyDescent="0.2">
      <c r="B4413" s="42"/>
    </row>
    <row r="4414" spans="2:2" x14ac:dyDescent="0.2">
      <c r="B4414" s="42"/>
    </row>
    <row r="4415" spans="2:2" x14ac:dyDescent="0.2">
      <c r="B4415" s="42"/>
    </row>
    <row r="4416" spans="2:2" x14ac:dyDescent="0.2">
      <c r="B4416" s="42"/>
    </row>
    <row r="4417" spans="2:2" x14ac:dyDescent="0.2">
      <c r="B4417" s="42"/>
    </row>
    <row r="4418" spans="2:2" x14ac:dyDescent="0.2">
      <c r="B4418" s="42"/>
    </row>
    <row r="4419" spans="2:2" x14ac:dyDescent="0.2">
      <c r="B4419" s="42"/>
    </row>
    <row r="4420" spans="2:2" x14ac:dyDescent="0.2">
      <c r="B4420" s="42"/>
    </row>
    <row r="4421" spans="2:2" x14ac:dyDescent="0.2">
      <c r="B4421" s="42"/>
    </row>
    <row r="4422" spans="2:2" x14ac:dyDescent="0.2">
      <c r="B4422" s="42"/>
    </row>
    <row r="4423" spans="2:2" x14ac:dyDescent="0.2">
      <c r="B4423" s="42"/>
    </row>
    <row r="4424" spans="2:2" x14ac:dyDescent="0.2">
      <c r="B4424" s="42"/>
    </row>
    <row r="4425" spans="2:2" x14ac:dyDescent="0.2">
      <c r="B4425" s="42"/>
    </row>
    <row r="4426" spans="2:2" x14ac:dyDescent="0.2">
      <c r="B4426" s="42"/>
    </row>
    <row r="4427" spans="2:2" x14ac:dyDescent="0.2">
      <c r="B4427" s="42"/>
    </row>
    <row r="4428" spans="2:2" x14ac:dyDescent="0.2">
      <c r="B4428" s="42"/>
    </row>
    <row r="4429" spans="2:2" x14ac:dyDescent="0.2">
      <c r="B4429" s="42"/>
    </row>
    <row r="4430" spans="2:2" x14ac:dyDescent="0.2">
      <c r="B4430" s="42"/>
    </row>
    <row r="4431" spans="2:2" x14ac:dyDescent="0.2">
      <c r="B4431" s="42"/>
    </row>
    <row r="4432" spans="2:2" x14ac:dyDescent="0.2">
      <c r="B4432" s="42"/>
    </row>
    <row r="4433" spans="2:2" x14ac:dyDescent="0.2">
      <c r="B4433" s="42"/>
    </row>
    <row r="4434" spans="2:2" x14ac:dyDescent="0.2">
      <c r="B4434" s="42"/>
    </row>
    <row r="4435" spans="2:2" x14ac:dyDescent="0.2">
      <c r="B4435" s="42"/>
    </row>
    <row r="4436" spans="2:2" x14ac:dyDescent="0.2">
      <c r="B4436" s="42"/>
    </row>
    <row r="4437" spans="2:2" x14ac:dyDescent="0.2">
      <c r="B4437" s="42"/>
    </row>
    <row r="4438" spans="2:2" x14ac:dyDescent="0.2">
      <c r="B4438" s="42"/>
    </row>
    <row r="4439" spans="2:2" x14ac:dyDescent="0.2">
      <c r="B4439" s="42"/>
    </row>
    <row r="4440" spans="2:2" x14ac:dyDescent="0.2">
      <c r="B4440" s="42"/>
    </row>
    <row r="4441" spans="2:2" x14ac:dyDescent="0.2">
      <c r="B4441" s="42"/>
    </row>
    <row r="4442" spans="2:2" x14ac:dyDescent="0.2">
      <c r="B4442" s="42"/>
    </row>
    <row r="4443" spans="2:2" x14ac:dyDescent="0.2">
      <c r="B4443" s="42"/>
    </row>
    <row r="4444" spans="2:2" x14ac:dyDescent="0.2">
      <c r="B4444" s="42"/>
    </row>
    <row r="4445" spans="2:2" x14ac:dyDescent="0.2">
      <c r="B4445" s="42"/>
    </row>
    <row r="4446" spans="2:2" x14ac:dyDescent="0.2">
      <c r="B4446" s="42"/>
    </row>
    <row r="4447" spans="2:2" x14ac:dyDescent="0.2">
      <c r="B4447" s="42"/>
    </row>
    <row r="4448" spans="2:2" x14ac:dyDescent="0.2">
      <c r="B4448" s="42"/>
    </row>
    <row r="4449" spans="2:2" x14ac:dyDescent="0.2">
      <c r="B4449" s="42"/>
    </row>
    <row r="4450" spans="2:2" x14ac:dyDescent="0.2">
      <c r="B4450" s="42"/>
    </row>
    <row r="4451" spans="2:2" x14ac:dyDescent="0.2">
      <c r="B4451" s="42"/>
    </row>
    <row r="4452" spans="2:2" x14ac:dyDescent="0.2">
      <c r="B4452" s="42"/>
    </row>
    <row r="4453" spans="2:2" x14ac:dyDescent="0.2">
      <c r="B4453" s="42"/>
    </row>
    <row r="4454" spans="2:2" x14ac:dyDescent="0.2">
      <c r="B4454" s="42"/>
    </row>
    <row r="4455" spans="2:2" x14ac:dyDescent="0.2">
      <c r="B4455" s="42"/>
    </row>
    <row r="4456" spans="2:2" x14ac:dyDescent="0.2">
      <c r="B4456" s="42"/>
    </row>
    <row r="4457" spans="2:2" x14ac:dyDescent="0.2">
      <c r="B4457" s="42"/>
    </row>
    <row r="4458" spans="2:2" x14ac:dyDescent="0.2">
      <c r="B4458" s="42"/>
    </row>
    <row r="4459" spans="2:2" x14ac:dyDescent="0.2">
      <c r="B4459" s="42"/>
    </row>
    <row r="4460" spans="2:2" x14ac:dyDescent="0.2">
      <c r="B4460" s="42"/>
    </row>
    <row r="4461" spans="2:2" x14ac:dyDescent="0.2">
      <c r="B4461" s="42"/>
    </row>
    <row r="4462" spans="2:2" x14ac:dyDescent="0.2">
      <c r="B4462" s="42"/>
    </row>
    <row r="4463" spans="2:2" x14ac:dyDescent="0.2">
      <c r="B4463" s="42"/>
    </row>
    <row r="4464" spans="2:2" x14ac:dyDescent="0.2">
      <c r="B4464" s="42"/>
    </row>
    <row r="4465" spans="2:2" x14ac:dyDescent="0.2">
      <c r="B4465" s="42"/>
    </row>
    <row r="4466" spans="2:2" x14ac:dyDescent="0.2">
      <c r="B4466" s="42"/>
    </row>
    <row r="4467" spans="2:2" x14ac:dyDescent="0.2">
      <c r="B4467" s="42"/>
    </row>
    <row r="4468" spans="2:2" x14ac:dyDescent="0.2">
      <c r="B4468" s="42"/>
    </row>
    <row r="4469" spans="2:2" x14ac:dyDescent="0.2">
      <c r="B4469" s="42"/>
    </row>
    <row r="4470" spans="2:2" x14ac:dyDescent="0.2">
      <c r="B4470" s="42"/>
    </row>
    <row r="4471" spans="2:2" x14ac:dyDescent="0.2">
      <c r="B4471" s="42"/>
    </row>
    <row r="4472" spans="2:2" x14ac:dyDescent="0.2">
      <c r="B4472" s="42"/>
    </row>
    <row r="4473" spans="2:2" x14ac:dyDescent="0.2">
      <c r="B4473" s="42"/>
    </row>
    <row r="4474" spans="2:2" x14ac:dyDescent="0.2">
      <c r="B4474" s="42"/>
    </row>
    <row r="4475" spans="2:2" x14ac:dyDescent="0.2">
      <c r="B4475" s="42"/>
    </row>
    <row r="4476" spans="2:2" x14ac:dyDescent="0.2">
      <c r="B4476" s="42"/>
    </row>
    <row r="4477" spans="2:2" x14ac:dyDescent="0.2">
      <c r="B4477" s="42"/>
    </row>
    <row r="4478" spans="2:2" x14ac:dyDescent="0.2">
      <c r="B4478" s="42"/>
    </row>
    <row r="4479" spans="2:2" x14ac:dyDescent="0.2">
      <c r="B4479" s="42"/>
    </row>
    <row r="4480" spans="2:2" x14ac:dyDescent="0.2">
      <c r="B4480" s="42"/>
    </row>
    <row r="4481" spans="2:2" x14ac:dyDescent="0.2">
      <c r="B4481" s="42"/>
    </row>
    <row r="4482" spans="2:2" x14ac:dyDescent="0.2">
      <c r="B4482" s="42"/>
    </row>
    <row r="4483" spans="2:2" x14ac:dyDescent="0.2">
      <c r="B4483" s="42"/>
    </row>
    <row r="4484" spans="2:2" x14ac:dyDescent="0.2">
      <c r="B4484" s="42"/>
    </row>
    <row r="4485" spans="2:2" x14ac:dyDescent="0.2">
      <c r="B4485" s="42"/>
    </row>
    <row r="4486" spans="2:2" x14ac:dyDescent="0.2">
      <c r="B4486" s="42"/>
    </row>
    <row r="4487" spans="2:2" x14ac:dyDescent="0.2">
      <c r="B4487" s="42"/>
    </row>
    <row r="4488" spans="2:2" x14ac:dyDescent="0.2">
      <c r="B4488" s="42"/>
    </row>
    <row r="4489" spans="2:2" x14ac:dyDescent="0.2">
      <c r="B4489" s="42"/>
    </row>
    <row r="4490" spans="2:2" x14ac:dyDescent="0.2">
      <c r="B4490" s="42"/>
    </row>
    <row r="4491" spans="2:2" x14ac:dyDescent="0.2">
      <c r="B4491" s="42"/>
    </row>
    <row r="4492" spans="2:2" x14ac:dyDescent="0.2">
      <c r="B4492" s="42"/>
    </row>
    <row r="4493" spans="2:2" x14ac:dyDescent="0.2">
      <c r="B4493" s="42"/>
    </row>
    <row r="4494" spans="2:2" x14ac:dyDescent="0.2">
      <c r="B4494" s="42"/>
    </row>
    <row r="4495" spans="2:2" x14ac:dyDescent="0.2">
      <c r="B4495" s="42"/>
    </row>
    <row r="4496" spans="2:2" x14ac:dyDescent="0.2">
      <c r="B4496" s="42"/>
    </row>
    <row r="4497" spans="2:2" x14ac:dyDescent="0.2">
      <c r="B4497" s="42"/>
    </row>
    <row r="4498" spans="2:2" x14ac:dyDescent="0.2">
      <c r="B4498" s="42"/>
    </row>
    <row r="4499" spans="2:2" x14ac:dyDescent="0.2">
      <c r="B4499" s="42"/>
    </row>
    <row r="4500" spans="2:2" x14ac:dyDescent="0.2">
      <c r="B4500" s="42"/>
    </row>
    <row r="4501" spans="2:2" x14ac:dyDescent="0.2">
      <c r="B4501" s="42"/>
    </row>
    <row r="4502" spans="2:2" x14ac:dyDescent="0.2">
      <c r="B4502" s="42"/>
    </row>
    <row r="4503" spans="2:2" x14ac:dyDescent="0.2">
      <c r="B4503" s="42"/>
    </row>
    <row r="4504" spans="2:2" x14ac:dyDescent="0.2">
      <c r="B4504" s="42"/>
    </row>
    <row r="4505" spans="2:2" x14ac:dyDescent="0.2">
      <c r="B4505" s="42"/>
    </row>
    <row r="4506" spans="2:2" x14ac:dyDescent="0.2">
      <c r="B4506" s="42"/>
    </row>
    <row r="4507" spans="2:2" x14ac:dyDescent="0.2">
      <c r="B4507" s="42"/>
    </row>
    <row r="4508" spans="2:2" x14ac:dyDescent="0.2">
      <c r="B4508" s="42"/>
    </row>
    <row r="4509" spans="2:2" x14ac:dyDescent="0.2">
      <c r="B4509" s="42"/>
    </row>
    <row r="4510" spans="2:2" x14ac:dyDescent="0.2">
      <c r="B4510" s="42"/>
    </row>
    <row r="4511" spans="2:2" x14ac:dyDescent="0.2">
      <c r="B4511" s="42"/>
    </row>
    <row r="4512" spans="2:2" x14ac:dyDescent="0.2">
      <c r="B4512" s="42"/>
    </row>
    <row r="4513" spans="2:2" x14ac:dyDescent="0.2">
      <c r="B4513" s="42"/>
    </row>
    <row r="4514" spans="2:2" x14ac:dyDescent="0.2">
      <c r="B4514" s="42"/>
    </row>
    <row r="4515" spans="2:2" x14ac:dyDescent="0.2">
      <c r="B4515" s="42"/>
    </row>
    <row r="4516" spans="2:2" x14ac:dyDescent="0.2">
      <c r="B4516" s="42"/>
    </row>
    <row r="4517" spans="2:2" x14ac:dyDescent="0.2">
      <c r="B4517" s="42"/>
    </row>
    <row r="4518" spans="2:2" x14ac:dyDescent="0.2">
      <c r="B4518" s="42"/>
    </row>
    <row r="4519" spans="2:2" x14ac:dyDescent="0.2">
      <c r="B4519" s="42"/>
    </row>
    <row r="4520" spans="2:2" x14ac:dyDescent="0.2">
      <c r="B4520" s="42"/>
    </row>
    <row r="4521" spans="2:2" x14ac:dyDescent="0.2">
      <c r="B4521" s="42"/>
    </row>
    <row r="4522" spans="2:2" x14ac:dyDescent="0.2">
      <c r="B4522" s="42"/>
    </row>
    <row r="4523" spans="2:2" x14ac:dyDescent="0.2">
      <c r="B4523" s="42"/>
    </row>
    <row r="4524" spans="2:2" x14ac:dyDescent="0.2">
      <c r="B4524" s="42"/>
    </row>
    <row r="4525" spans="2:2" x14ac:dyDescent="0.2">
      <c r="B4525" s="42"/>
    </row>
    <row r="4526" spans="2:2" x14ac:dyDescent="0.2">
      <c r="B4526" s="42"/>
    </row>
    <row r="4527" spans="2:2" x14ac:dyDescent="0.2">
      <c r="B4527" s="42"/>
    </row>
    <row r="4528" spans="2:2" x14ac:dyDescent="0.2">
      <c r="B4528" s="42"/>
    </row>
    <row r="4529" spans="2:2" x14ac:dyDescent="0.2">
      <c r="B4529" s="42"/>
    </row>
    <row r="4530" spans="2:2" x14ac:dyDescent="0.2">
      <c r="B4530" s="42"/>
    </row>
    <row r="4531" spans="2:2" x14ac:dyDescent="0.2">
      <c r="B4531" s="42"/>
    </row>
    <row r="4532" spans="2:2" x14ac:dyDescent="0.2">
      <c r="B4532" s="42"/>
    </row>
    <row r="4533" spans="2:2" x14ac:dyDescent="0.2">
      <c r="B4533" s="42"/>
    </row>
    <row r="4534" spans="2:2" x14ac:dyDescent="0.2">
      <c r="B4534" s="42"/>
    </row>
    <row r="4535" spans="2:2" x14ac:dyDescent="0.2">
      <c r="B4535" s="42"/>
    </row>
    <row r="4536" spans="2:2" x14ac:dyDescent="0.2">
      <c r="B4536" s="42"/>
    </row>
    <row r="4537" spans="2:2" x14ac:dyDescent="0.2">
      <c r="B4537" s="42"/>
    </row>
    <row r="4538" spans="2:2" x14ac:dyDescent="0.2">
      <c r="B4538" s="42"/>
    </row>
    <row r="4539" spans="2:2" x14ac:dyDescent="0.2">
      <c r="B4539" s="42"/>
    </row>
    <row r="4540" spans="2:2" x14ac:dyDescent="0.2">
      <c r="B4540" s="42"/>
    </row>
    <row r="4541" spans="2:2" x14ac:dyDescent="0.2">
      <c r="B4541" s="42"/>
    </row>
    <row r="4542" spans="2:2" x14ac:dyDescent="0.2">
      <c r="B4542" s="42"/>
    </row>
    <row r="4543" spans="2:2" x14ac:dyDescent="0.2">
      <c r="B4543" s="42"/>
    </row>
    <row r="4544" spans="2:2" x14ac:dyDescent="0.2">
      <c r="B4544" s="42"/>
    </row>
    <row r="4545" spans="2:2" x14ac:dyDescent="0.2">
      <c r="B4545" s="42"/>
    </row>
    <row r="4546" spans="2:2" x14ac:dyDescent="0.2">
      <c r="B4546" s="42"/>
    </row>
    <row r="4547" spans="2:2" x14ac:dyDescent="0.2">
      <c r="B4547" s="42"/>
    </row>
    <row r="4548" spans="2:2" x14ac:dyDescent="0.2">
      <c r="B4548" s="42"/>
    </row>
    <row r="4549" spans="2:2" x14ac:dyDescent="0.2">
      <c r="B4549" s="42"/>
    </row>
    <row r="4550" spans="2:2" x14ac:dyDescent="0.2">
      <c r="B4550" s="42"/>
    </row>
    <row r="4551" spans="2:2" x14ac:dyDescent="0.2">
      <c r="B4551" s="42"/>
    </row>
    <row r="4552" spans="2:2" x14ac:dyDescent="0.2">
      <c r="B4552" s="42"/>
    </row>
    <row r="4553" spans="2:2" x14ac:dyDescent="0.2">
      <c r="B4553" s="42"/>
    </row>
    <row r="4554" spans="2:2" x14ac:dyDescent="0.2">
      <c r="B4554" s="42"/>
    </row>
    <row r="4555" spans="2:2" x14ac:dyDescent="0.2">
      <c r="B4555" s="42"/>
    </row>
    <row r="4556" spans="2:2" x14ac:dyDescent="0.2">
      <c r="B4556" s="42"/>
    </row>
    <row r="4557" spans="2:2" x14ac:dyDescent="0.2">
      <c r="B4557" s="42"/>
    </row>
    <row r="4558" spans="2:2" x14ac:dyDescent="0.2">
      <c r="B4558" s="42"/>
    </row>
    <row r="4559" spans="2:2" x14ac:dyDescent="0.2">
      <c r="B4559" s="42"/>
    </row>
    <row r="4560" spans="2:2" x14ac:dyDescent="0.2">
      <c r="B4560" s="42"/>
    </row>
    <row r="4561" spans="2:2" x14ac:dyDescent="0.2">
      <c r="B4561" s="42"/>
    </row>
    <row r="4562" spans="2:2" x14ac:dyDescent="0.2">
      <c r="B4562" s="42"/>
    </row>
    <row r="4563" spans="2:2" x14ac:dyDescent="0.2">
      <c r="B4563" s="42"/>
    </row>
    <row r="4564" spans="2:2" x14ac:dyDescent="0.2">
      <c r="B4564" s="42"/>
    </row>
    <row r="4565" spans="2:2" x14ac:dyDescent="0.2">
      <c r="B4565" s="42"/>
    </row>
    <row r="4566" spans="2:2" x14ac:dyDescent="0.2">
      <c r="B4566" s="42"/>
    </row>
    <row r="4567" spans="2:2" x14ac:dyDescent="0.2">
      <c r="B4567" s="42"/>
    </row>
    <row r="4568" spans="2:2" x14ac:dyDescent="0.2">
      <c r="B4568" s="42"/>
    </row>
    <row r="4569" spans="2:2" x14ac:dyDescent="0.2">
      <c r="B4569" s="42"/>
    </row>
    <row r="4570" spans="2:2" x14ac:dyDescent="0.2">
      <c r="B4570" s="42"/>
    </row>
    <row r="4571" spans="2:2" x14ac:dyDescent="0.2">
      <c r="B4571" s="42"/>
    </row>
    <row r="4572" spans="2:2" x14ac:dyDescent="0.2">
      <c r="B4572" s="42"/>
    </row>
    <row r="4573" spans="2:2" x14ac:dyDescent="0.2">
      <c r="B4573" s="42"/>
    </row>
    <row r="4574" spans="2:2" x14ac:dyDescent="0.2">
      <c r="B4574" s="42"/>
    </row>
    <row r="4575" spans="2:2" x14ac:dyDescent="0.2">
      <c r="B4575" s="42"/>
    </row>
    <row r="4576" spans="2:2" x14ac:dyDescent="0.2">
      <c r="B4576" s="42"/>
    </row>
    <row r="4577" spans="2:2" x14ac:dyDescent="0.2">
      <c r="B4577" s="42"/>
    </row>
    <row r="4578" spans="2:2" x14ac:dyDescent="0.2">
      <c r="B4578" s="42"/>
    </row>
    <row r="4579" spans="2:2" x14ac:dyDescent="0.2">
      <c r="B4579" s="42"/>
    </row>
    <row r="4580" spans="2:2" x14ac:dyDescent="0.2">
      <c r="B4580" s="42"/>
    </row>
    <row r="4581" spans="2:2" x14ac:dyDescent="0.2">
      <c r="B4581" s="42"/>
    </row>
    <row r="4582" spans="2:2" x14ac:dyDescent="0.2">
      <c r="B4582" s="42"/>
    </row>
    <row r="4583" spans="2:2" x14ac:dyDescent="0.2">
      <c r="B4583" s="42"/>
    </row>
    <row r="4584" spans="2:2" x14ac:dyDescent="0.2">
      <c r="B4584" s="42"/>
    </row>
    <row r="4585" spans="2:2" x14ac:dyDescent="0.2">
      <c r="B4585" s="42"/>
    </row>
    <row r="4586" spans="2:2" x14ac:dyDescent="0.2">
      <c r="B4586" s="42"/>
    </row>
    <row r="4587" spans="2:2" x14ac:dyDescent="0.2">
      <c r="B4587" s="42"/>
    </row>
    <row r="4588" spans="2:2" x14ac:dyDescent="0.2">
      <c r="B4588" s="42"/>
    </row>
    <row r="4589" spans="2:2" x14ac:dyDescent="0.2">
      <c r="B4589" s="42"/>
    </row>
    <row r="4590" spans="2:2" x14ac:dyDescent="0.2">
      <c r="B4590" s="42"/>
    </row>
    <row r="4591" spans="2:2" x14ac:dyDescent="0.2">
      <c r="B4591" s="42"/>
    </row>
    <row r="4592" spans="2:2" x14ac:dyDescent="0.2">
      <c r="B4592" s="42"/>
    </row>
    <row r="4593" spans="2:2" x14ac:dyDescent="0.2">
      <c r="B4593" s="42"/>
    </row>
    <row r="4594" spans="2:2" x14ac:dyDescent="0.2">
      <c r="B4594" s="42"/>
    </row>
    <row r="4595" spans="2:2" x14ac:dyDescent="0.2">
      <c r="B4595" s="42"/>
    </row>
    <row r="4596" spans="2:2" x14ac:dyDescent="0.2">
      <c r="B4596" s="42"/>
    </row>
    <row r="4597" spans="2:2" x14ac:dyDescent="0.2">
      <c r="B4597" s="42"/>
    </row>
    <row r="4598" spans="2:2" x14ac:dyDescent="0.2">
      <c r="B4598" s="42"/>
    </row>
    <row r="4599" spans="2:2" x14ac:dyDescent="0.2">
      <c r="B4599" s="42"/>
    </row>
    <row r="4600" spans="2:2" x14ac:dyDescent="0.2">
      <c r="B4600" s="42"/>
    </row>
    <row r="4601" spans="2:2" x14ac:dyDescent="0.2">
      <c r="B4601" s="42"/>
    </row>
    <row r="4602" spans="2:2" x14ac:dyDescent="0.2">
      <c r="B4602" s="42"/>
    </row>
    <row r="4603" spans="2:2" x14ac:dyDescent="0.2">
      <c r="B4603" s="42"/>
    </row>
    <row r="4604" spans="2:2" x14ac:dyDescent="0.2">
      <c r="B4604" s="42"/>
    </row>
    <row r="4605" spans="2:2" x14ac:dyDescent="0.2">
      <c r="B4605" s="42"/>
    </row>
    <row r="4606" spans="2:2" x14ac:dyDescent="0.2">
      <c r="B4606" s="42"/>
    </row>
    <row r="4607" spans="2:2" x14ac:dyDescent="0.2">
      <c r="B4607" s="42"/>
    </row>
    <row r="4608" spans="2:2" x14ac:dyDescent="0.2">
      <c r="B4608" s="42"/>
    </row>
    <row r="4609" spans="2:2" x14ac:dyDescent="0.2">
      <c r="B4609" s="42"/>
    </row>
    <row r="4610" spans="2:2" x14ac:dyDescent="0.2">
      <c r="B4610" s="42"/>
    </row>
    <row r="4611" spans="2:2" x14ac:dyDescent="0.2">
      <c r="B4611" s="42"/>
    </row>
    <row r="4612" spans="2:2" x14ac:dyDescent="0.2">
      <c r="B4612" s="42"/>
    </row>
    <row r="4613" spans="2:2" x14ac:dyDescent="0.2">
      <c r="B4613" s="42"/>
    </row>
    <row r="4614" spans="2:2" x14ac:dyDescent="0.2">
      <c r="B4614" s="42"/>
    </row>
    <row r="4615" spans="2:2" x14ac:dyDescent="0.2">
      <c r="B4615" s="42"/>
    </row>
    <row r="4616" spans="2:2" x14ac:dyDescent="0.2">
      <c r="B4616" s="42"/>
    </row>
    <row r="4617" spans="2:2" x14ac:dyDescent="0.2">
      <c r="B4617" s="42"/>
    </row>
    <row r="4618" spans="2:2" x14ac:dyDescent="0.2">
      <c r="B4618" s="42"/>
    </row>
    <row r="4619" spans="2:2" x14ac:dyDescent="0.2">
      <c r="B4619" s="42"/>
    </row>
    <row r="4620" spans="2:2" x14ac:dyDescent="0.2">
      <c r="B4620" s="42"/>
    </row>
    <row r="4621" spans="2:2" x14ac:dyDescent="0.2">
      <c r="B4621" s="42"/>
    </row>
    <row r="4622" spans="2:2" x14ac:dyDescent="0.2">
      <c r="B4622" s="42"/>
    </row>
    <row r="4623" spans="2:2" x14ac:dyDescent="0.2">
      <c r="B4623" s="42"/>
    </row>
    <row r="4624" spans="2:2" x14ac:dyDescent="0.2">
      <c r="B4624" s="42"/>
    </row>
    <row r="4625" spans="2:2" x14ac:dyDescent="0.2">
      <c r="B4625" s="42"/>
    </row>
    <row r="4626" spans="2:2" x14ac:dyDescent="0.2">
      <c r="B4626" s="42"/>
    </row>
    <row r="4627" spans="2:2" x14ac:dyDescent="0.2">
      <c r="B4627" s="42"/>
    </row>
    <row r="4628" spans="2:2" x14ac:dyDescent="0.2">
      <c r="B4628" s="42"/>
    </row>
    <row r="4629" spans="2:2" x14ac:dyDescent="0.2">
      <c r="B4629" s="42"/>
    </row>
    <row r="4630" spans="2:2" x14ac:dyDescent="0.2">
      <c r="B4630" s="42"/>
    </row>
    <row r="4631" spans="2:2" x14ac:dyDescent="0.2">
      <c r="B4631" s="42"/>
    </row>
    <row r="4632" spans="2:2" x14ac:dyDescent="0.2">
      <c r="B4632" s="42"/>
    </row>
    <row r="4633" spans="2:2" x14ac:dyDescent="0.2">
      <c r="B4633" s="42"/>
    </row>
    <row r="4634" spans="2:2" x14ac:dyDescent="0.2">
      <c r="B4634" s="42"/>
    </row>
    <row r="4635" spans="2:2" x14ac:dyDescent="0.2">
      <c r="B4635" s="42"/>
    </row>
    <row r="4636" spans="2:2" x14ac:dyDescent="0.2">
      <c r="B4636" s="42"/>
    </row>
    <row r="4637" spans="2:2" x14ac:dyDescent="0.2">
      <c r="B4637" s="42"/>
    </row>
    <row r="4638" spans="2:2" x14ac:dyDescent="0.2">
      <c r="B4638" s="42"/>
    </row>
    <row r="4639" spans="2:2" x14ac:dyDescent="0.2">
      <c r="B4639" s="42"/>
    </row>
    <row r="4640" spans="2:2" x14ac:dyDescent="0.2">
      <c r="B4640" s="42"/>
    </row>
    <row r="4641" spans="2:2" x14ac:dyDescent="0.2">
      <c r="B4641" s="42"/>
    </row>
    <row r="4642" spans="2:2" x14ac:dyDescent="0.2">
      <c r="B4642" s="42"/>
    </row>
    <row r="4643" spans="2:2" x14ac:dyDescent="0.2">
      <c r="B4643" s="42"/>
    </row>
    <row r="4644" spans="2:2" x14ac:dyDescent="0.2">
      <c r="B4644" s="42"/>
    </row>
    <row r="4645" spans="2:2" x14ac:dyDescent="0.2">
      <c r="B4645" s="42"/>
    </row>
    <row r="4646" spans="2:2" x14ac:dyDescent="0.2">
      <c r="B4646" s="42"/>
    </row>
    <row r="4647" spans="2:2" x14ac:dyDescent="0.2">
      <c r="B4647" s="42"/>
    </row>
    <row r="4648" spans="2:2" x14ac:dyDescent="0.2">
      <c r="B4648" s="42"/>
    </row>
    <row r="4649" spans="2:2" x14ac:dyDescent="0.2">
      <c r="B4649" s="42"/>
    </row>
    <row r="4650" spans="2:2" x14ac:dyDescent="0.2">
      <c r="B4650" s="42"/>
    </row>
    <row r="4651" spans="2:2" x14ac:dyDescent="0.2">
      <c r="B4651" s="42"/>
    </row>
    <row r="4652" spans="2:2" x14ac:dyDescent="0.2">
      <c r="B4652" s="42"/>
    </row>
    <row r="4653" spans="2:2" x14ac:dyDescent="0.2">
      <c r="B4653" s="42"/>
    </row>
    <row r="4654" spans="2:2" x14ac:dyDescent="0.2">
      <c r="B4654" s="42"/>
    </row>
    <row r="4655" spans="2:2" x14ac:dyDescent="0.2">
      <c r="B4655" s="42"/>
    </row>
    <row r="4656" spans="2:2" x14ac:dyDescent="0.2">
      <c r="B4656" s="42"/>
    </row>
    <row r="4657" spans="2:2" x14ac:dyDescent="0.2">
      <c r="B4657" s="42"/>
    </row>
    <row r="4658" spans="2:2" x14ac:dyDescent="0.2">
      <c r="B4658" s="42"/>
    </row>
    <row r="4659" spans="2:2" x14ac:dyDescent="0.2">
      <c r="B4659" s="42"/>
    </row>
    <row r="4660" spans="2:2" x14ac:dyDescent="0.2">
      <c r="B4660" s="42"/>
    </row>
    <row r="4661" spans="2:2" x14ac:dyDescent="0.2">
      <c r="B4661" s="42"/>
    </row>
    <row r="4662" spans="2:2" x14ac:dyDescent="0.2">
      <c r="B4662" s="42"/>
    </row>
    <row r="4663" spans="2:2" x14ac:dyDescent="0.2">
      <c r="B4663" s="42"/>
    </row>
    <row r="4664" spans="2:2" x14ac:dyDescent="0.2">
      <c r="B4664" s="42"/>
    </row>
    <row r="4665" spans="2:2" x14ac:dyDescent="0.2">
      <c r="B4665" s="42"/>
    </row>
    <row r="4666" spans="2:2" x14ac:dyDescent="0.2">
      <c r="B4666" s="42"/>
    </row>
    <row r="4667" spans="2:2" x14ac:dyDescent="0.2">
      <c r="B4667" s="42"/>
    </row>
    <row r="4668" spans="2:2" x14ac:dyDescent="0.2">
      <c r="B4668" s="42"/>
    </row>
    <row r="4669" spans="2:2" x14ac:dyDescent="0.2">
      <c r="B4669" s="42"/>
    </row>
    <row r="4670" spans="2:2" x14ac:dyDescent="0.2">
      <c r="B4670" s="42"/>
    </row>
    <row r="4671" spans="2:2" x14ac:dyDescent="0.2">
      <c r="B4671" s="42"/>
    </row>
    <row r="4672" spans="2:2" x14ac:dyDescent="0.2">
      <c r="B4672" s="42"/>
    </row>
    <row r="4673" spans="2:2" x14ac:dyDescent="0.2">
      <c r="B4673" s="42"/>
    </row>
    <row r="4674" spans="2:2" x14ac:dyDescent="0.2">
      <c r="B4674" s="42"/>
    </row>
    <row r="4675" spans="2:2" x14ac:dyDescent="0.2">
      <c r="B4675" s="42"/>
    </row>
    <row r="4676" spans="2:2" x14ac:dyDescent="0.2">
      <c r="B4676" s="42"/>
    </row>
    <row r="4677" spans="2:2" x14ac:dyDescent="0.2">
      <c r="B4677" s="42"/>
    </row>
    <row r="4678" spans="2:2" x14ac:dyDescent="0.2">
      <c r="B4678" s="42"/>
    </row>
    <row r="4679" spans="2:2" x14ac:dyDescent="0.2">
      <c r="B4679" s="42"/>
    </row>
    <row r="4680" spans="2:2" x14ac:dyDescent="0.2">
      <c r="B4680" s="42"/>
    </row>
    <row r="4681" spans="2:2" x14ac:dyDescent="0.2">
      <c r="B4681" s="42"/>
    </row>
    <row r="4682" spans="2:2" x14ac:dyDescent="0.2">
      <c r="B4682" s="42"/>
    </row>
    <row r="4683" spans="2:2" x14ac:dyDescent="0.2">
      <c r="B4683" s="42"/>
    </row>
    <row r="4684" spans="2:2" x14ac:dyDescent="0.2">
      <c r="B4684" s="42"/>
    </row>
    <row r="4685" spans="2:2" x14ac:dyDescent="0.2">
      <c r="B4685" s="42"/>
    </row>
    <row r="4686" spans="2:2" x14ac:dyDescent="0.2">
      <c r="B4686" s="42"/>
    </row>
    <row r="4687" spans="2:2" x14ac:dyDescent="0.2">
      <c r="B4687" s="42"/>
    </row>
    <row r="4688" spans="2:2" x14ac:dyDescent="0.2">
      <c r="B4688" s="42"/>
    </row>
    <row r="4689" spans="2:2" x14ac:dyDescent="0.2">
      <c r="B4689" s="42"/>
    </row>
    <row r="4690" spans="2:2" x14ac:dyDescent="0.2">
      <c r="B4690" s="42"/>
    </row>
    <row r="4691" spans="2:2" x14ac:dyDescent="0.2">
      <c r="B4691" s="42"/>
    </row>
    <row r="4692" spans="2:2" x14ac:dyDescent="0.2">
      <c r="B4692" s="42"/>
    </row>
    <row r="4693" spans="2:2" x14ac:dyDescent="0.2">
      <c r="B4693" s="42"/>
    </row>
    <row r="4694" spans="2:2" x14ac:dyDescent="0.2">
      <c r="B4694" s="42"/>
    </row>
    <row r="4695" spans="2:2" x14ac:dyDescent="0.2">
      <c r="B4695" s="42"/>
    </row>
    <row r="4696" spans="2:2" x14ac:dyDescent="0.2">
      <c r="B4696" s="42"/>
    </row>
    <row r="4697" spans="2:2" x14ac:dyDescent="0.2">
      <c r="B4697" s="42"/>
    </row>
    <row r="4698" spans="2:2" x14ac:dyDescent="0.2">
      <c r="B4698" s="42"/>
    </row>
    <row r="4699" spans="2:2" x14ac:dyDescent="0.2">
      <c r="B4699" s="42"/>
    </row>
    <row r="4700" spans="2:2" x14ac:dyDescent="0.2">
      <c r="B4700" s="42"/>
    </row>
    <row r="4701" spans="2:2" x14ac:dyDescent="0.2">
      <c r="B4701" s="42"/>
    </row>
    <row r="4702" spans="2:2" x14ac:dyDescent="0.2">
      <c r="B4702" s="42"/>
    </row>
    <row r="4703" spans="2:2" x14ac:dyDescent="0.2">
      <c r="B4703" s="42"/>
    </row>
    <row r="4704" spans="2:2" x14ac:dyDescent="0.2">
      <c r="B4704" s="42"/>
    </row>
    <row r="4705" spans="2:2" x14ac:dyDescent="0.2">
      <c r="B4705" s="42"/>
    </row>
    <row r="4706" spans="2:2" x14ac:dyDescent="0.2">
      <c r="B4706" s="42"/>
    </row>
    <row r="4707" spans="2:2" x14ac:dyDescent="0.2">
      <c r="B4707" s="42"/>
    </row>
    <row r="4708" spans="2:2" x14ac:dyDescent="0.2">
      <c r="B4708" s="42"/>
    </row>
    <row r="4709" spans="2:2" x14ac:dyDescent="0.2">
      <c r="B4709" s="42"/>
    </row>
    <row r="4710" spans="2:2" x14ac:dyDescent="0.2">
      <c r="B4710" s="42"/>
    </row>
    <row r="4711" spans="2:2" x14ac:dyDescent="0.2">
      <c r="B4711" s="42"/>
    </row>
    <row r="4712" spans="2:2" x14ac:dyDescent="0.2">
      <c r="B4712" s="42"/>
    </row>
    <row r="4713" spans="2:2" x14ac:dyDescent="0.2">
      <c r="B4713" s="42"/>
    </row>
    <row r="4714" spans="2:2" x14ac:dyDescent="0.2">
      <c r="B4714" s="42"/>
    </row>
    <row r="4715" spans="2:2" x14ac:dyDescent="0.2">
      <c r="B4715" s="42"/>
    </row>
    <row r="4716" spans="2:2" x14ac:dyDescent="0.2">
      <c r="B4716" s="42"/>
    </row>
    <row r="4717" spans="2:2" x14ac:dyDescent="0.2">
      <c r="B4717" s="42"/>
    </row>
    <row r="4718" spans="2:2" x14ac:dyDescent="0.2">
      <c r="B4718" s="42"/>
    </row>
    <row r="4719" spans="2:2" x14ac:dyDescent="0.2">
      <c r="B4719" s="42"/>
    </row>
    <row r="4720" spans="2:2" x14ac:dyDescent="0.2">
      <c r="B4720" s="42"/>
    </row>
    <row r="4721" spans="2:2" x14ac:dyDescent="0.2">
      <c r="B4721" s="42"/>
    </row>
    <row r="4722" spans="2:2" x14ac:dyDescent="0.2">
      <c r="B4722" s="42"/>
    </row>
    <row r="4723" spans="2:2" x14ac:dyDescent="0.2">
      <c r="B4723" s="42"/>
    </row>
    <row r="4724" spans="2:2" x14ac:dyDescent="0.2">
      <c r="B4724" s="42"/>
    </row>
    <row r="4725" spans="2:2" x14ac:dyDescent="0.2">
      <c r="B4725" s="42"/>
    </row>
    <row r="4726" spans="2:2" x14ac:dyDescent="0.2">
      <c r="B4726" s="42"/>
    </row>
    <row r="4727" spans="2:2" x14ac:dyDescent="0.2">
      <c r="B4727" s="42"/>
    </row>
    <row r="4728" spans="2:2" x14ac:dyDescent="0.2">
      <c r="B4728" s="42"/>
    </row>
    <row r="4729" spans="2:2" x14ac:dyDescent="0.2">
      <c r="B4729" s="42"/>
    </row>
    <row r="4730" spans="2:2" x14ac:dyDescent="0.2">
      <c r="B4730" s="42"/>
    </row>
    <row r="4731" spans="2:2" x14ac:dyDescent="0.2">
      <c r="B4731" s="42"/>
    </row>
    <row r="4732" spans="2:2" x14ac:dyDescent="0.2">
      <c r="B4732" s="42"/>
    </row>
    <row r="4733" spans="2:2" x14ac:dyDescent="0.2">
      <c r="B4733" s="42"/>
    </row>
    <row r="4734" spans="2:2" x14ac:dyDescent="0.2">
      <c r="B4734" s="42"/>
    </row>
    <row r="4735" spans="2:2" x14ac:dyDescent="0.2">
      <c r="B4735" s="42"/>
    </row>
    <row r="4736" spans="2:2" x14ac:dyDescent="0.2">
      <c r="B4736" s="42"/>
    </row>
    <row r="4737" spans="2:2" x14ac:dyDescent="0.2">
      <c r="B4737" s="42"/>
    </row>
    <row r="4738" spans="2:2" x14ac:dyDescent="0.2">
      <c r="B4738" s="42"/>
    </row>
    <row r="4739" spans="2:2" x14ac:dyDescent="0.2">
      <c r="B4739" s="42"/>
    </row>
    <row r="4740" spans="2:2" x14ac:dyDescent="0.2">
      <c r="B4740" s="42"/>
    </row>
    <row r="4741" spans="2:2" x14ac:dyDescent="0.2">
      <c r="B4741" s="42"/>
    </row>
    <row r="4742" spans="2:2" x14ac:dyDescent="0.2">
      <c r="B4742" s="42"/>
    </row>
    <row r="4743" spans="2:2" x14ac:dyDescent="0.2">
      <c r="B4743" s="42"/>
    </row>
    <row r="4744" spans="2:2" x14ac:dyDescent="0.2">
      <c r="B4744" s="42"/>
    </row>
    <row r="4745" spans="2:2" x14ac:dyDescent="0.2">
      <c r="B4745" s="42"/>
    </row>
    <row r="4746" spans="2:2" x14ac:dyDescent="0.2">
      <c r="B4746" s="42"/>
    </row>
    <row r="4747" spans="2:2" x14ac:dyDescent="0.2">
      <c r="B4747" s="42"/>
    </row>
    <row r="4748" spans="2:2" x14ac:dyDescent="0.2">
      <c r="B4748" s="42"/>
    </row>
    <row r="4749" spans="2:2" x14ac:dyDescent="0.2">
      <c r="B4749" s="42"/>
    </row>
    <row r="4750" spans="2:2" x14ac:dyDescent="0.2">
      <c r="B4750" s="42"/>
    </row>
    <row r="4751" spans="2:2" x14ac:dyDescent="0.2">
      <c r="B4751" s="42"/>
    </row>
    <row r="4752" spans="2:2" x14ac:dyDescent="0.2">
      <c r="B4752" s="42"/>
    </row>
    <row r="4753" spans="2:2" x14ac:dyDescent="0.2">
      <c r="B4753" s="42"/>
    </row>
    <row r="4754" spans="2:2" x14ac:dyDescent="0.2">
      <c r="B4754" s="42"/>
    </row>
    <row r="4755" spans="2:2" x14ac:dyDescent="0.2">
      <c r="B4755" s="42"/>
    </row>
    <row r="4756" spans="2:2" x14ac:dyDescent="0.2">
      <c r="B4756" s="42"/>
    </row>
    <row r="4757" spans="2:2" x14ac:dyDescent="0.2">
      <c r="B4757" s="42"/>
    </row>
    <row r="4758" spans="2:2" x14ac:dyDescent="0.2">
      <c r="B4758" s="42"/>
    </row>
    <row r="4759" spans="2:2" x14ac:dyDescent="0.2">
      <c r="B4759" s="42"/>
    </row>
    <row r="4760" spans="2:2" x14ac:dyDescent="0.2">
      <c r="B4760" s="42"/>
    </row>
    <row r="4761" spans="2:2" x14ac:dyDescent="0.2">
      <c r="B4761" s="42"/>
    </row>
    <row r="4762" spans="2:2" x14ac:dyDescent="0.2">
      <c r="B4762" s="42"/>
    </row>
    <row r="4763" spans="2:2" x14ac:dyDescent="0.2">
      <c r="B4763" s="42"/>
    </row>
    <row r="4764" spans="2:2" x14ac:dyDescent="0.2">
      <c r="B4764" s="42"/>
    </row>
    <row r="4765" spans="2:2" x14ac:dyDescent="0.2">
      <c r="B4765" s="42"/>
    </row>
    <row r="4766" spans="2:2" x14ac:dyDescent="0.2">
      <c r="B4766" s="42"/>
    </row>
    <row r="4767" spans="2:2" x14ac:dyDescent="0.2">
      <c r="B4767" s="42"/>
    </row>
    <row r="4768" spans="2:2" x14ac:dyDescent="0.2">
      <c r="B4768" s="42"/>
    </row>
    <row r="4769" spans="2:2" x14ac:dyDescent="0.2">
      <c r="B4769" s="42"/>
    </row>
    <row r="4770" spans="2:2" x14ac:dyDescent="0.2">
      <c r="B4770" s="42"/>
    </row>
    <row r="4771" spans="2:2" x14ac:dyDescent="0.2">
      <c r="B4771" s="42"/>
    </row>
    <row r="4772" spans="2:2" x14ac:dyDescent="0.2">
      <c r="B4772" s="42"/>
    </row>
    <row r="4773" spans="2:2" x14ac:dyDescent="0.2">
      <c r="B4773" s="42"/>
    </row>
    <row r="4774" spans="2:2" x14ac:dyDescent="0.2">
      <c r="B4774" s="42"/>
    </row>
    <row r="4775" spans="2:2" x14ac:dyDescent="0.2">
      <c r="B4775" s="42"/>
    </row>
    <row r="4776" spans="2:2" x14ac:dyDescent="0.2">
      <c r="B4776" s="42"/>
    </row>
    <row r="4777" spans="2:2" x14ac:dyDescent="0.2">
      <c r="B4777" s="42"/>
    </row>
    <row r="4778" spans="2:2" x14ac:dyDescent="0.2">
      <c r="B4778" s="42"/>
    </row>
    <row r="4779" spans="2:2" x14ac:dyDescent="0.2">
      <c r="B4779" s="42"/>
    </row>
    <row r="4780" spans="2:2" x14ac:dyDescent="0.2">
      <c r="B4780" s="42"/>
    </row>
    <row r="4781" spans="2:2" x14ac:dyDescent="0.2">
      <c r="B4781" s="42"/>
    </row>
    <row r="4782" spans="2:2" x14ac:dyDescent="0.2">
      <c r="B4782" s="42"/>
    </row>
    <row r="4783" spans="2:2" x14ac:dyDescent="0.2">
      <c r="B4783" s="42"/>
    </row>
    <row r="4784" spans="2:2" x14ac:dyDescent="0.2">
      <c r="B4784" s="42"/>
    </row>
    <row r="4785" spans="2:2" x14ac:dyDescent="0.2">
      <c r="B4785" s="42"/>
    </row>
    <row r="4786" spans="2:2" x14ac:dyDescent="0.2">
      <c r="B4786" s="42"/>
    </row>
    <row r="4787" spans="2:2" x14ac:dyDescent="0.2">
      <c r="B4787" s="42"/>
    </row>
    <row r="4788" spans="2:2" x14ac:dyDescent="0.2">
      <c r="B4788" s="42"/>
    </row>
    <row r="4789" spans="2:2" x14ac:dyDescent="0.2">
      <c r="B4789" s="42"/>
    </row>
    <row r="4790" spans="2:2" x14ac:dyDescent="0.2">
      <c r="B4790" s="42"/>
    </row>
    <row r="4791" spans="2:2" x14ac:dyDescent="0.2">
      <c r="B4791" s="42"/>
    </row>
    <row r="4792" spans="2:2" x14ac:dyDescent="0.2">
      <c r="B4792" s="42"/>
    </row>
    <row r="4793" spans="2:2" x14ac:dyDescent="0.2">
      <c r="B4793" s="42"/>
    </row>
    <row r="4794" spans="2:2" x14ac:dyDescent="0.2">
      <c r="B4794" s="42"/>
    </row>
    <row r="4795" spans="2:2" x14ac:dyDescent="0.2">
      <c r="B4795" s="42"/>
    </row>
    <row r="4796" spans="2:2" x14ac:dyDescent="0.2">
      <c r="B4796" s="42"/>
    </row>
    <row r="4797" spans="2:2" x14ac:dyDescent="0.2">
      <c r="B4797" s="42"/>
    </row>
    <row r="4798" spans="2:2" x14ac:dyDescent="0.2">
      <c r="B4798" s="42"/>
    </row>
    <row r="4799" spans="2:2" x14ac:dyDescent="0.2">
      <c r="B4799" s="42"/>
    </row>
    <row r="4800" spans="2:2" x14ac:dyDescent="0.2">
      <c r="B4800" s="42"/>
    </row>
    <row r="4801" spans="2:2" x14ac:dyDescent="0.2">
      <c r="B4801" s="42"/>
    </row>
    <row r="4802" spans="2:2" x14ac:dyDescent="0.2">
      <c r="B4802" s="42"/>
    </row>
    <row r="4803" spans="2:2" x14ac:dyDescent="0.2">
      <c r="B4803" s="42"/>
    </row>
    <row r="4804" spans="2:2" x14ac:dyDescent="0.2">
      <c r="B4804" s="42"/>
    </row>
    <row r="4805" spans="2:2" x14ac:dyDescent="0.2">
      <c r="B4805" s="42"/>
    </row>
    <row r="4806" spans="2:2" x14ac:dyDescent="0.2">
      <c r="B4806" s="42"/>
    </row>
    <row r="4807" spans="2:2" x14ac:dyDescent="0.2">
      <c r="B4807" s="42"/>
    </row>
    <row r="4808" spans="2:2" x14ac:dyDescent="0.2">
      <c r="B4808" s="42"/>
    </row>
    <row r="4809" spans="2:2" x14ac:dyDescent="0.2">
      <c r="B4809" s="42"/>
    </row>
    <row r="4810" spans="2:2" x14ac:dyDescent="0.2">
      <c r="B4810" s="42"/>
    </row>
    <row r="4811" spans="2:2" x14ac:dyDescent="0.2">
      <c r="B4811" s="42"/>
    </row>
    <row r="4812" spans="2:2" x14ac:dyDescent="0.2">
      <c r="B4812" s="42"/>
    </row>
    <row r="4813" spans="2:2" x14ac:dyDescent="0.2">
      <c r="B4813" s="42"/>
    </row>
    <row r="4814" spans="2:2" x14ac:dyDescent="0.2">
      <c r="B4814" s="42"/>
    </row>
    <row r="4815" spans="2:2" x14ac:dyDescent="0.2">
      <c r="B4815" s="42"/>
    </row>
    <row r="4816" spans="2:2" x14ac:dyDescent="0.2">
      <c r="B4816" s="42"/>
    </row>
    <row r="4817" spans="2:2" x14ac:dyDescent="0.2">
      <c r="B4817" s="42"/>
    </row>
    <row r="4818" spans="2:2" x14ac:dyDescent="0.2">
      <c r="B4818" s="42"/>
    </row>
    <row r="4819" spans="2:2" x14ac:dyDescent="0.2">
      <c r="B4819" s="42"/>
    </row>
    <row r="4820" spans="2:2" x14ac:dyDescent="0.2">
      <c r="B4820" s="42"/>
    </row>
    <row r="4821" spans="2:2" x14ac:dyDescent="0.2">
      <c r="B4821" s="42"/>
    </row>
    <row r="4822" spans="2:2" x14ac:dyDescent="0.2">
      <c r="B4822" s="42"/>
    </row>
    <row r="4823" spans="2:2" x14ac:dyDescent="0.2">
      <c r="B4823" s="42"/>
    </row>
    <row r="4824" spans="2:2" x14ac:dyDescent="0.2">
      <c r="B4824" s="42"/>
    </row>
    <row r="4825" spans="2:2" x14ac:dyDescent="0.2">
      <c r="B4825" s="42"/>
    </row>
    <row r="4826" spans="2:2" x14ac:dyDescent="0.2">
      <c r="B4826" s="42"/>
    </row>
    <row r="4827" spans="2:2" x14ac:dyDescent="0.2">
      <c r="B4827" s="42"/>
    </row>
    <row r="4828" spans="2:2" x14ac:dyDescent="0.2">
      <c r="B4828" s="42"/>
    </row>
    <row r="4829" spans="2:2" x14ac:dyDescent="0.2">
      <c r="B4829" s="42"/>
    </row>
    <row r="4830" spans="2:2" x14ac:dyDescent="0.2">
      <c r="B4830" s="42"/>
    </row>
    <row r="4831" spans="2:2" x14ac:dyDescent="0.2">
      <c r="B4831" s="42"/>
    </row>
    <row r="4832" spans="2:2" x14ac:dyDescent="0.2">
      <c r="B4832" s="42"/>
    </row>
    <row r="4833" spans="2:2" x14ac:dyDescent="0.2">
      <c r="B4833" s="42"/>
    </row>
    <row r="4834" spans="2:2" x14ac:dyDescent="0.2">
      <c r="B4834" s="42"/>
    </row>
    <row r="4835" spans="2:2" x14ac:dyDescent="0.2">
      <c r="B4835" s="42"/>
    </row>
    <row r="4836" spans="2:2" x14ac:dyDescent="0.2">
      <c r="B4836" s="42"/>
    </row>
    <row r="4837" spans="2:2" x14ac:dyDescent="0.2">
      <c r="B4837" s="42"/>
    </row>
    <row r="4838" spans="2:2" x14ac:dyDescent="0.2">
      <c r="B4838" s="42"/>
    </row>
    <row r="4839" spans="2:2" x14ac:dyDescent="0.2">
      <c r="B4839" s="42"/>
    </row>
    <row r="4840" spans="2:2" x14ac:dyDescent="0.2">
      <c r="B4840" s="42"/>
    </row>
    <row r="4841" spans="2:2" x14ac:dyDescent="0.2">
      <c r="B4841" s="42"/>
    </row>
    <row r="4842" spans="2:2" x14ac:dyDescent="0.2">
      <c r="B4842" s="42"/>
    </row>
    <row r="4843" spans="2:2" x14ac:dyDescent="0.2">
      <c r="B4843" s="42"/>
    </row>
    <row r="4844" spans="2:2" x14ac:dyDescent="0.2">
      <c r="B4844" s="42"/>
    </row>
    <row r="4845" spans="2:2" x14ac:dyDescent="0.2">
      <c r="B4845" s="42"/>
    </row>
    <row r="4846" spans="2:2" x14ac:dyDescent="0.2">
      <c r="B4846" s="42"/>
    </row>
    <row r="4847" spans="2:2" x14ac:dyDescent="0.2">
      <c r="B4847" s="42"/>
    </row>
    <row r="4848" spans="2:2" x14ac:dyDescent="0.2">
      <c r="B4848" s="42"/>
    </row>
    <row r="4849" spans="2:2" x14ac:dyDescent="0.2">
      <c r="B4849" s="42"/>
    </row>
    <row r="4850" spans="2:2" x14ac:dyDescent="0.2">
      <c r="B4850" s="42"/>
    </row>
    <row r="4851" spans="2:2" x14ac:dyDescent="0.2">
      <c r="B4851" s="42"/>
    </row>
    <row r="4852" spans="2:2" x14ac:dyDescent="0.2">
      <c r="B4852" s="42"/>
    </row>
    <row r="4853" spans="2:2" x14ac:dyDescent="0.2">
      <c r="B4853" s="42"/>
    </row>
    <row r="4854" spans="2:2" x14ac:dyDescent="0.2">
      <c r="B4854" s="42"/>
    </row>
    <row r="4855" spans="2:2" x14ac:dyDescent="0.2">
      <c r="B4855" s="42"/>
    </row>
    <row r="4856" spans="2:2" x14ac:dyDescent="0.2">
      <c r="B4856" s="42"/>
    </row>
    <row r="4857" spans="2:2" x14ac:dyDescent="0.2">
      <c r="B4857" s="42"/>
    </row>
    <row r="4858" spans="2:2" x14ac:dyDescent="0.2">
      <c r="B4858" s="42"/>
    </row>
    <row r="4859" spans="2:2" x14ac:dyDescent="0.2">
      <c r="B4859" s="42"/>
    </row>
    <row r="4860" spans="2:2" x14ac:dyDescent="0.2">
      <c r="B4860" s="42"/>
    </row>
    <row r="4861" spans="2:2" x14ac:dyDescent="0.2">
      <c r="B4861" s="42"/>
    </row>
    <row r="4862" spans="2:2" x14ac:dyDescent="0.2">
      <c r="B4862" s="42"/>
    </row>
    <row r="4863" spans="2:2" x14ac:dyDescent="0.2">
      <c r="B4863" s="42"/>
    </row>
    <row r="4864" spans="2:2" x14ac:dyDescent="0.2">
      <c r="B4864" s="42"/>
    </row>
    <row r="4865" spans="2:2" x14ac:dyDescent="0.2">
      <c r="B4865" s="42"/>
    </row>
    <row r="4866" spans="2:2" x14ac:dyDescent="0.2">
      <c r="B4866" s="42"/>
    </row>
    <row r="4867" spans="2:2" x14ac:dyDescent="0.2">
      <c r="B4867" s="42"/>
    </row>
    <row r="4868" spans="2:2" x14ac:dyDescent="0.2">
      <c r="B4868" s="42"/>
    </row>
    <row r="4869" spans="2:2" x14ac:dyDescent="0.2">
      <c r="B4869" s="42"/>
    </row>
    <row r="4870" spans="2:2" x14ac:dyDescent="0.2">
      <c r="B4870" s="42"/>
    </row>
    <row r="4871" spans="2:2" x14ac:dyDescent="0.2">
      <c r="B4871" s="42"/>
    </row>
    <row r="4872" spans="2:2" x14ac:dyDescent="0.2">
      <c r="B4872" s="42"/>
    </row>
    <row r="4873" spans="2:2" x14ac:dyDescent="0.2">
      <c r="B4873" s="42"/>
    </row>
    <row r="4874" spans="2:2" x14ac:dyDescent="0.2">
      <c r="B4874" s="42"/>
    </row>
    <row r="4875" spans="2:2" x14ac:dyDescent="0.2">
      <c r="B4875" s="42"/>
    </row>
    <row r="4876" spans="2:2" x14ac:dyDescent="0.2">
      <c r="B4876" s="42"/>
    </row>
    <row r="4877" spans="2:2" x14ac:dyDescent="0.2">
      <c r="B4877" s="42"/>
    </row>
    <row r="4878" spans="2:2" x14ac:dyDescent="0.2">
      <c r="B4878" s="42"/>
    </row>
    <row r="4879" spans="2:2" x14ac:dyDescent="0.2">
      <c r="B4879" s="42"/>
    </row>
    <row r="4880" spans="2:2" x14ac:dyDescent="0.2">
      <c r="B4880" s="42"/>
    </row>
    <row r="4881" spans="2:2" x14ac:dyDescent="0.2">
      <c r="B4881" s="42"/>
    </row>
    <row r="4882" spans="2:2" x14ac:dyDescent="0.2">
      <c r="B4882" s="42"/>
    </row>
    <row r="4883" spans="2:2" x14ac:dyDescent="0.2">
      <c r="B4883" s="42"/>
    </row>
    <row r="4884" spans="2:2" x14ac:dyDescent="0.2">
      <c r="B4884" s="42"/>
    </row>
    <row r="4885" spans="2:2" x14ac:dyDescent="0.2">
      <c r="B4885" s="42"/>
    </row>
    <row r="4886" spans="2:2" x14ac:dyDescent="0.2">
      <c r="B4886" s="42"/>
    </row>
    <row r="4887" spans="2:2" x14ac:dyDescent="0.2">
      <c r="B4887" s="42"/>
    </row>
    <row r="4888" spans="2:2" x14ac:dyDescent="0.2">
      <c r="B4888" s="42"/>
    </row>
    <row r="4889" spans="2:2" x14ac:dyDescent="0.2">
      <c r="B4889" s="42"/>
    </row>
    <row r="4890" spans="2:2" x14ac:dyDescent="0.2">
      <c r="B4890" s="42"/>
    </row>
    <row r="4891" spans="2:2" x14ac:dyDescent="0.2">
      <c r="B4891" s="42"/>
    </row>
    <row r="4892" spans="2:2" x14ac:dyDescent="0.2">
      <c r="B4892" s="42"/>
    </row>
    <row r="4893" spans="2:2" x14ac:dyDescent="0.2">
      <c r="B4893" s="42"/>
    </row>
    <row r="4894" spans="2:2" x14ac:dyDescent="0.2">
      <c r="B4894" s="42"/>
    </row>
    <row r="4895" spans="2:2" x14ac:dyDescent="0.2">
      <c r="B4895" s="42"/>
    </row>
    <row r="4896" spans="2:2" x14ac:dyDescent="0.2">
      <c r="B4896" s="42"/>
    </row>
    <row r="4897" spans="2:2" x14ac:dyDescent="0.2">
      <c r="B4897" s="42"/>
    </row>
    <row r="4898" spans="2:2" x14ac:dyDescent="0.2">
      <c r="B4898" s="42"/>
    </row>
    <row r="4899" spans="2:2" x14ac:dyDescent="0.2">
      <c r="B4899" s="42"/>
    </row>
    <row r="4900" spans="2:2" x14ac:dyDescent="0.2">
      <c r="B4900" s="42"/>
    </row>
    <row r="4901" spans="2:2" x14ac:dyDescent="0.2">
      <c r="B4901" s="42"/>
    </row>
    <row r="4902" spans="2:2" x14ac:dyDescent="0.2">
      <c r="B4902" s="42"/>
    </row>
    <row r="4903" spans="2:2" x14ac:dyDescent="0.2">
      <c r="B4903" s="42"/>
    </row>
    <row r="4904" spans="2:2" x14ac:dyDescent="0.2">
      <c r="B4904" s="42"/>
    </row>
    <row r="4905" spans="2:2" x14ac:dyDescent="0.2">
      <c r="B4905" s="42"/>
    </row>
    <row r="4906" spans="2:2" x14ac:dyDescent="0.2">
      <c r="B4906" s="42"/>
    </row>
    <row r="4907" spans="2:2" x14ac:dyDescent="0.2">
      <c r="B4907" s="42"/>
    </row>
    <row r="4908" spans="2:2" x14ac:dyDescent="0.2">
      <c r="B4908" s="42"/>
    </row>
    <row r="4909" spans="2:2" x14ac:dyDescent="0.2">
      <c r="B4909" s="42"/>
    </row>
    <row r="4910" spans="2:2" x14ac:dyDescent="0.2">
      <c r="B4910" s="42"/>
    </row>
    <row r="4911" spans="2:2" x14ac:dyDescent="0.2">
      <c r="B4911" s="42"/>
    </row>
    <row r="4912" spans="2:2" x14ac:dyDescent="0.2">
      <c r="B4912" s="42"/>
    </row>
    <row r="4913" spans="2:2" x14ac:dyDescent="0.2">
      <c r="B4913" s="42"/>
    </row>
    <row r="4914" spans="2:2" x14ac:dyDescent="0.2">
      <c r="B4914" s="42"/>
    </row>
    <row r="4915" spans="2:2" x14ac:dyDescent="0.2">
      <c r="B4915" s="42"/>
    </row>
    <row r="4916" spans="2:2" x14ac:dyDescent="0.2">
      <c r="B4916" s="42"/>
    </row>
    <row r="4917" spans="2:2" x14ac:dyDescent="0.2">
      <c r="B4917" s="42"/>
    </row>
    <row r="4918" spans="2:2" x14ac:dyDescent="0.2">
      <c r="B4918" s="42"/>
    </row>
    <row r="4919" spans="2:2" x14ac:dyDescent="0.2">
      <c r="B4919" s="42"/>
    </row>
    <row r="4920" spans="2:2" x14ac:dyDescent="0.2">
      <c r="B4920" s="42"/>
    </row>
    <row r="4921" spans="2:2" x14ac:dyDescent="0.2">
      <c r="B4921" s="42"/>
    </row>
    <row r="4922" spans="2:2" x14ac:dyDescent="0.2">
      <c r="B4922" s="42"/>
    </row>
    <row r="4923" spans="2:2" x14ac:dyDescent="0.2">
      <c r="B4923" s="42"/>
    </row>
    <row r="4924" spans="2:2" x14ac:dyDescent="0.2">
      <c r="B4924" s="42"/>
    </row>
    <row r="4925" spans="2:2" x14ac:dyDescent="0.2">
      <c r="B4925" s="42"/>
    </row>
    <row r="4926" spans="2:2" x14ac:dyDescent="0.2">
      <c r="B4926" s="42"/>
    </row>
    <row r="4927" spans="2:2" x14ac:dyDescent="0.2">
      <c r="B4927" s="42"/>
    </row>
    <row r="4928" spans="2:2" x14ac:dyDescent="0.2">
      <c r="B4928" s="42"/>
    </row>
    <row r="4929" spans="2:2" x14ac:dyDescent="0.2">
      <c r="B4929" s="42"/>
    </row>
    <row r="4930" spans="2:2" x14ac:dyDescent="0.2">
      <c r="B4930" s="42"/>
    </row>
    <row r="4931" spans="2:2" x14ac:dyDescent="0.2">
      <c r="B4931" s="42"/>
    </row>
    <row r="4932" spans="2:2" x14ac:dyDescent="0.2">
      <c r="B4932" s="42"/>
    </row>
    <row r="4933" spans="2:2" x14ac:dyDescent="0.2">
      <c r="B4933" s="42"/>
    </row>
    <row r="4934" spans="2:2" x14ac:dyDescent="0.2">
      <c r="B4934" s="42"/>
    </row>
    <row r="4935" spans="2:2" x14ac:dyDescent="0.2">
      <c r="B4935" s="42"/>
    </row>
    <row r="4936" spans="2:2" x14ac:dyDescent="0.2">
      <c r="B4936" s="42"/>
    </row>
    <row r="4937" spans="2:2" x14ac:dyDescent="0.2">
      <c r="B4937" s="42"/>
    </row>
    <row r="4938" spans="2:2" x14ac:dyDescent="0.2">
      <c r="B4938" s="42"/>
    </row>
    <row r="4939" spans="2:2" x14ac:dyDescent="0.2">
      <c r="B4939" s="42"/>
    </row>
    <row r="4940" spans="2:2" x14ac:dyDescent="0.2">
      <c r="B4940" s="42"/>
    </row>
    <row r="4941" spans="2:2" x14ac:dyDescent="0.2">
      <c r="B4941" s="42"/>
    </row>
    <row r="4942" spans="2:2" x14ac:dyDescent="0.2">
      <c r="B4942" s="42"/>
    </row>
    <row r="4943" spans="2:2" x14ac:dyDescent="0.2">
      <c r="B4943" s="42"/>
    </row>
    <row r="4944" spans="2:2" x14ac:dyDescent="0.2">
      <c r="B4944" s="42"/>
    </row>
    <row r="4945" spans="2:2" x14ac:dyDescent="0.2">
      <c r="B4945" s="42"/>
    </row>
    <row r="4946" spans="2:2" x14ac:dyDescent="0.2">
      <c r="B4946" s="42"/>
    </row>
    <row r="4947" spans="2:2" x14ac:dyDescent="0.2">
      <c r="B4947" s="42"/>
    </row>
    <row r="4948" spans="2:2" x14ac:dyDescent="0.2">
      <c r="B4948" s="42"/>
    </row>
    <row r="4949" spans="2:2" x14ac:dyDescent="0.2">
      <c r="B4949" s="42"/>
    </row>
    <row r="4950" spans="2:2" x14ac:dyDescent="0.2">
      <c r="B4950" s="42"/>
    </row>
    <row r="4951" spans="2:2" x14ac:dyDescent="0.2">
      <c r="B4951" s="42"/>
    </row>
    <row r="4952" spans="2:2" x14ac:dyDescent="0.2">
      <c r="B4952" s="42"/>
    </row>
    <row r="4953" spans="2:2" x14ac:dyDescent="0.2">
      <c r="B4953" s="42"/>
    </row>
    <row r="4954" spans="2:2" x14ac:dyDescent="0.2">
      <c r="B4954" s="42"/>
    </row>
    <row r="4955" spans="2:2" x14ac:dyDescent="0.2">
      <c r="B4955" s="42"/>
    </row>
    <row r="4956" spans="2:2" x14ac:dyDescent="0.2">
      <c r="B4956" s="42"/>
    </row>
    <row r="4957" spans="2:2" x14ac:dyDescent="0.2">
      <c r="B4957" s="42"/>
    </row>
    <row r="4958" spans="2:2" x14ac:dyDescent="0.2">
      <c r="B4958" s="42"/>
    </row>
    <row r="4959" spans="2:2" x14ac:dyDescent="0.2">
      <c r="B4959" s="42"/>
    </row>
    <row r="4960" spans="2:2" x14ac:dyDescent="0.2">
      <c r="B4960" s="42"/>
    </row>
    <row r="4961" spans="2:2" x14ac:dyDescent="0.2">
      <c r="B4961" s="42"/>
    </row>
    <row r="4962" spans="2:2" x14ac:dyDescent="0.2">
      <c r="B4962" s="42"/>
    </row>
    <row r="4963" spans="2:2" x14ac:dyDescent="0.2">
      <c r="B4963" s="42"/>
    </row>
    <row r="4964" spans="2:2" x14ac:dyDescent="0.2">
      <c r="B4964" s="42"/>
    </row>
    <row r="4965" spans="2:2" x14ac:dyDescent="0.2">
      <c r="B4965" s="42"/>
    </row>
    <row r="4966" spans="2:2" x14ac:dyDescent="0.2">
      <c r="B4966" s="42"/>
    </row>
    <row r="4967" spans="2:2" x14ac:dyDescent="0.2">
      <c r="B4967" s="42"/>
    </row>
    <row r="4968" spans="2:2" x14ac:dyDescent="0.2">
      <c r="B4968" s="42"/>
    </row>
    <row r="4969" spans="2:2" x14ac:dyDescent="0.2">
      <c r="B4969" s="42"/>
    </row>
    <row r="4970" spans="2:2" x14ac:dyDescent="0.2">
      <c r="B4970" s="42"/>
    </row>
    <row r="4971" spans="2:2" x14ac:dyDescent="0.2">
      <c r="B4971" s="42"/>
    </row>
    <row r="4972" spans="2:2" x14ac:dyDescent="0.2">
      <c r="B4972" s="42"/>
    </row>
    <row r="4973" spans="2:2" x14ac:dyDescent="0.2">
      <c r="B4973" s="42"/>
    </row>
    <row r="4974" spans="2:2" x14ac:dyDescent="0.2">
      <c r="B4974" s="42"/>
    </row>
    <row r="4975" spans="2:2" x14ac:dyDescent="0.2">
      <c r="B4975" s="42"/>
    </row>
    <row r="4976" spans="2:2" x14ac:dyDescent="0.2">
      <c r="B4976" s="42"/>
    </row>
    <row r="4977" spans="2:2" x14ac:dyDescent="0.2">
      <c r="B4977" s="42"/>
    </row>
    <row r="4978" spans="2:2" x14ac:dyDescent="0.2">
      <c r="B4978" s="42"/>
    </row>
    <row r="4979" spans="2:2" x14ac:dyDescent="0.2">
      <c r="B4979" s="42"/>
    </row>
    <row r="4980" spans="2:2" x14ac:dyDescent="0.2">
      <c r="B4980" s="42"/>
    </row>
    <row r="4981" spans="2:2" x14ac:dyDescent="0.2">
      <c r="B4981" s="42"/>
    </row>
    <row r="4982" spans="2:2" x14ac:dyDescent="0.2">
      <c r="B4982" s="42"/>
    </row>
    <row r="4983" spans="2:2" x14ac:dyDescent="0.2">
      <c r="B4983" s="42"/>
    </row>
    <row r="4984" spans="2:2" x14ac:dyDescent="0.2">
      <c r="B4984" s="42"/>
    </row>
    <row r="4985" spans="2:2" x14ac:dyDescent="0.2">
      <c r="B4985" s="42"/>
    </row>
    <row r="4986" spans="2:2" x14ac:dyDescent="0.2">
      <c r="B4986" s="42"/>
    </row>
    <row r="4987" spans="2:2" x14ac:dyDescent="0.2">
      <c r="B4987" s="42"/>
    </row>
    <row r="4988" spans="2:2" x14ac:dyDescent="0.2">
      <c r="B4988" s="42"/>
    </row>
    <row r="4989" spans="2:2" x14ac:dyDescent="0.2">
      <c r="B4989" s="42"/>
    </row>
    <row r="4990" spans="2:2" x14ac:dyDescent="0.2">
      <c r="B4990" s="42"/>
    </row>
    <row r="4991" spans="2:2" x14ac:dyDescent="0.2">
      <c r="B4991" s="42"/>
    </row>
    <row r="4992" spans="2:2" x14ac:dyDescent="0.2">
      <c r="B4992" s="42"/>
    </row>
    <row r="4993" spans="2:2" x14ac:dyDescent="0.2">
      <c r="B4993" s="42"/>
    </row>
    <row r="4994" spans="2:2" x14ac:dyDescent="0.2">
      <c r="B4994" s="42"/>
    </row>
    <row r="4995" spans="2:2" x14ac:dyDescent="0.2">
      <c r="B4995" s="42"/>
    </row>
    <row r="4996" spans="2:2" x14ac:dyDescent="0.2">
      <c r="B4996" s="42"/>
    </row>
    <row r="4997" spans="2:2" x14ac:dyDescent="0.2">
      <c r="B4997" s="42"/>
    </row>
    <row r="4998" spans="2:2" x14ac:dyDescent="0.2">
      <c r="B4998" s="42"/>
    </row>
    <row r="4999" spans="2:2" x14ac:dyDescent="0.2">
      <c r="B4999" s="42"/>
    </row>
    <row r="5000" spans="2:2" x14ac:dyDescent="0.2">
      <c r="B5000" s="42"/>
    </row>
    <row r="5001" spans="2:2" x14ac:dyDescent="0.2">
      <c r="B5001" s="42"/>
    </row>
    <row r="5002" spans="2:2" x14ac:dyDescent="0.2">
      <c r="B5002" s="42"/>
    </row>
    <row r="5003" spans="2:2" x14ac:dyDescent="0.2">
      <c r="B5003" s="42"/>
    </row>
    <row r="5004" spans="2:2" x14ac:dyDescent="0.2">
      <c r="B5004" s="42"/>
    </row>
    <row r="5005" spans="2:2" x14ac:dyDescent="0.2">
      <c r="B5005" s="42"/>
    </row>
    <row r="5006" spans="2:2" x14ac:dyDescent="0.2">
      <c r="B5006" s="42"/>
    </row>
    <row r="5007" spans="2:2" x14ac:dyDescent="0.2">
      <c r="B5007" s="42"/>
    </row>
    <row r="5008" spans="2:2" x14ac:dyDescent="0.2">
      <c r="B5008" s="42"/>
    </row>
    <row r="5009" spans="2:2" x14ac:dyDescent="0.2">
      <c r="B5009" s="42"/>
    </row>
    <row r="5010" spans="2:2" x14ac:dyDescent="0.2">
      <c r="B5010" s="42"/>
    </row>
    <row r="5011" spans="2:2" x14ac:dyDescent="0.2">
      <c r="B5011" s="42"/>
    </row>
    <row r="5012" spans="2:2" x14ac:dyDescent="0.2">
      <c r="B5012" s="42"/>
    </row>
    <row r="5013" spans="2:2" x14ac:dyDescent="0.2">
      <c r="B5013" s="42"/>
    </row>
    <row r="5014" spans="2:2" x14ac:dyDescent="0.2">
      <c r="B5014" s="42"/>
    </row>
    <row r="5015" spans="2:2" x14ac:dyDescent="0.2">
      <c r="B5015" s="42"/>
    </row>
    <row r="5016" spans="2:2" x14ac:dyDescent="0.2">
      <c r="B5016" s="42"/>
    </row>
    <row r="5017" spans="2:2" x14ac:dyDescent="0.2">
      <c r="B5017" s="42"/>
    </row>
    <row r="5018" spans="2:2" x14ac:dyDescent="0.2">
      <c r="B5018" s="42"/>
    </row>
    <row r="5019" spans="2:2" x14ac:dyDescent="0.2">
      <c r="B5019" s="42"/>
    </row>
    <row r="5020" spans="2:2" x14ac:dyDescent="0.2">
      <c r="B5020" s="42"/>
    </row>
    <row r="5021" spans="2:2" x14ac:dyDescent="0.2">
      <c r="B5021" s="42"/>
    </row>
    <row r="5022" spans="2:2" x14ac:dyDescent="0.2">
      <c r="B5022" s="42"/>
    </row>
    <row r="5023" spans="2:2" x14ac:dyDescent="0.2">
      <c r="B5023" s="42"/>
    </row>
    <row r="5024" spans="2:2" x14ac:dyDescent="0.2">
      <c r="B5024" s="42"/>
    </row>
    <row r="5025" spans="2:2" x14ac:dyDescent="0.2">
      <c r="B5025" s="42"/>
    </row>
    <row r="5026" spans="2:2" x14ac:dyDescent="0.2">
      <c r="B5026" s="42"/>
    </row>
    <row r="5027" spans="2:2" x14ac:dyDescent="0.2">
      <c r="B5027" s="42"/>
    </row>
    <row r="5028" spans="2:2" x14ac:dyDescent="0.2">
      <c r="B5028" s="42"/>
    </row>
    <row r="5029" spans="2:2" x14ac:dyDescent="0.2">
      <c r="B5029" s="42"/>
    </row>
    <row r="5030" spans="2:2" x14ac:dyDescent="0.2">
      <c r="B5030" s="42"/>
    </row>
    <row r="5031" spans="2:2" x14ac:dyDescent="0.2">
      <c r="B5031" s="42"/>
    </row>
    <row r="5032" spans="2:2" x14ac:dyDescent="0.2">
      <c r="B5032" s="42"/>
    </row>
    <row r="5033" spans="2:2" x14ac:dyDescent="0.2">
      <c r="B5033" s="42"/>
    </row>
    <row r="5034" spans="2:2" x14ac:dyDescent="0.2">
      <c r="B5034" s="42"/>
    </row>
    <row r="5035" spans="2:2" x14ac:dyDescent="0.2">
      <c r="B5035" s="42"/>
    </row>
    <row r="5036" spans="2:2" x14ac:dyDescent="0.2">
      <c r="B5036" s="42"/>
    </row>
    <row r="5037" spans="2:2" x14ac:dyDescent="0.2">
      <c r="B5037" s="42"/>
    </row>
    <row r="5038" spans="2:2" x14ac:dyDescent="0.2">
      <c r="B5038" s="42"/>
    </row>
    <row r="5039" spans="2:2" x14ac:dyDescent="0.2">
      <c r="B5039" s="42"/>
    </row>
    <row r="5040" spans="2:2" x14ac:dyDescent="0.2">
      <c r="B5040" s="42"/>
    </row>
    <row r="5041" spans="2:2" x14ac:dyDescent="0.2">
      <c r="B5041" s="42"/>
    </row>
    <row r="5042" spans="2:2" x14ac:dyDescent="0.2">
      <c r="B5042" s="42"/>
    </row>
    <row r="5043" spans="2:2" x14ac:dyDescent="0.2">
      <c r="B5043" s="42"/>
    </row>
    <row r="5044" spans="2:2" x14ac:dyDescent="0.2">
      <c r="B5044" s="42"/>
    </row>
    <row r="5045" spans="2:2" x14ac:dyDescent="0.2">
      <c r="B5045" s="42"/>
    </row>
    <row r="5046" spans="2:2" x14ac:dyDescent="0.2">
      <c r="B5046" s="42"/>
    </row>
    <row r="5047" spans="2:2" x14ac:dyDescent="0.2">
      <c r="B5047" s="42"/>
    </row>
    <row r="5048" spans="2:2" x14ac:dyDescent="0.2">
      <c r="B5048" s="42"/>
    </row>
    <row r="5049" spans="2:2" x14ac:dyDescent="0.2">
      <c r="B5049" s="42"/>
    </row>
    <row r="5050" spans="2:2" x14ac:dyDescent="0.2">
      <c r="B5050" s="42"/>
    </row>
    <row r="5051" spans="2:2" x14ac:dyDescent="0.2">
      <c r="B5051" s="42"/>
    </row>
    <row r="5052" spans="2:2" x14ac:dyDescent="0.2">
      <c r="B5052" s="42"/>
    </row>
    <row r="5053" spans="2:2" x14ac:dyDescent="0.2">
      <c r="B5053" s="42"/>
    </row>
    <row r="5054" spans="2:2" x14ac:dyDescent="0.2">
      <c r="B5054" s="42"/>
    </row>
    <row r="5055" spans="2:2" x14ac:dyDescent="0.2">
      <c r="B5055" s="42"/>
    </row>
    <row r="5056" spans="2:2" x14ac:dyDescent="0.2">
      <c r="B5056" s="42"/>
    </row>
    <row r="5057" spans="2:2" x14ac:dyDescent="0.2">
      <c r="B5057" s="42"/>
    </row>
    <row r="5058" spans="2:2" x14ac:dyDescent="0.2">
      <c r="B5058" s="42"/>
    </row>
    <row r="5059" spans="2:2" x14ac:dyDescent="0.2">
      <c r="B5059" s="42"/>
    </row>
    <row r="5060" spans="2:2" x14ac:dyDescent="0.2">
      <c r="B5060" s="42"/>
    </row>
    <row r="5061" spans="2:2" x14ac:dyDescent="0.2">
      <c r="B5061" s="42"/>
    </row>
    <row r="5062" spans="2:2" x14ac:dyDescent="0.2">
      <c r="B5062" s="42"/>
    </row>
    <row r="5063" spans="2:2" x14ac:dyDescent="0.2">
      <c r="B5063" s="42"/>
    </row>
    <row r="5064" spans="2:2" x14ac:dyDescent="0.2">
      <c r="B5064" s="42"/>
    </row>
    <row r="5065" spans="2:2" x14ac:dyDescent="0.2">
      <c r="B5065" s="42"/>
    </row>
    <row r="5066" spans="2:2" x14ac:dyDescent="0.2">
      <c r="B5066" s="42"/>
    </row>
    <row r="5067" spans="2:2" x14ac:dyDescent="0.2">
      <c r="B5067" s="42"/>
    </row>
    <row r="5068" spans="2:2" x14ac:dyDescent="0.2">
      <c r="B5068" s="42"/>
    </row>
    <row r="5069" spans="2:2" x14ac:dyDescent="0.2">
      <c r="B5069" s="42"/>
    </row>
    <row r="5070" spans="2:2" x14ac:dyDescent="0.2">
      <c r="B5070" s="42"/>
    </row>
    <row r="5071" spans="2:2" x14ac:dyDescent="0.2">
      <c r="B5071" s="42"/>
    </row>
    <row r="5072" spans="2:2" x14ac:dyDescent="0.2">
      <c r="B5072" s="42"/>
    </row>
    <row r="5073" spans="2:2" x14ac:dyDescent="0.2">
      <c r="B5073" s="42"/>
    </row>
    <row r="5074" spans="2:2" x14ac:dyDescent="0.2">
      <c r="B5074" s="42"/>
    </row>
    <row r="5075" spans="2:2" x14ac:dyDescent="0.2">
      <c r="B5075" s="42"/>
    </row>
    <row r="5076" spans="2:2" x14ac:dyDescent="0.2">
      <c r="B5076" s="42"/>
    </row>
    <row r="5077" spans="2:2" x14ac:dyDescent="0.2">
      <c r="B5077" s="42"/>
    </row>
    <row r="5078" spans="2:2" x14ac:dyDescent="0.2">
      <c r="B5078" s="42"/>
    </row>
    <row r="5079" spans="2:2" x14ac:dyDescent="0.2">
      <c r="B5079" s="42"/>
    </row>
    <row r="5080" spans="2:2" x14ac:dyDescent="0.2">
      <c r="B5080" s="42"/>
    </row>
    <row r="5081" spans="2:2" x14ac:dyDescent="0.2">
      <c r="B5081" s="42"/>
    </row>
    <row r="5082" spans="2:2" x14ac:dyDescent="0.2">
      <c r="B5082" s="42"/>
    </row>
    <row r="5083" spans="2:2" x14ac:dyDescent="0.2">
      <c r="B5083" s="42"/>
    </row>
    <row r="5084" spans="2:2" x14ac:dyDescent="0.2">
      <c r="B5084" s="42"/>
    </row>
    <row r="5085" spans="2:2" x14ac:dyDescent="0.2">
      <c r="B5085" s="42"/>
    </row>
    <row r="5086" spans="2:2" x14ac:dyDescent="0.2">
      <c r="B5086" s="42"/>
    </row>
    <row r="5087" spans="2:2" x14ac:dyDescent="0.2">
      <c r="B5087" s="42"/>
    </row>
    <row r="5088" spans="2:2" x14ac:dyDescent="0.2">
      <c r="B5088" s="42"/>
    </row>
    <row r="5089" spans="2:2" x14ac:dyDescent="0.2">
      <c r="B5089" s="42"/>
    </row>
    <row r="5090" spans="2:2" x14ac:dyDescent="0.2">
      <c r="B5090" s="42"/>
    </row>
    <row r="5091" spans="2:2" x14ac:dyDescent="0.2">
      <c r="B5091" s="42"/>
    </row>
    <row r="5092" spans="2:2" x14ac:dyDescent="0.2">
      <c r="B5092" s="42"/>
    </row>
    <row r="5093" spans="2:2" x14ac:dyDescent="0.2">
      <c r="B5093" s="42"/>
    </row>
    <row r="5094" spans="2:2" x14ac:dyDescent="0.2">
      <c r="B5094" s="42"/>
    </row>
    <row r="5095" spans="2:2" x14ac:dyDescent="0.2">
      <c r="B5095" s="42"/>
    </row>
    <row r="5096" spans="2:2" x14ac:dyDescent="0.2">
      <c r="B5096" s="42"/>
    </row>
    <row r="5097" spans="2:2" x14ac:dyDescent="0.2">
      <c r="B5097" s="42"/>
    </row>
    <row r="5098" spans="2:2" x14ac:dyDescent="0.2">
      <c r="B5098" s="42"/>
    </row>
    <row r="5099" spans="2:2" x14ac:dyDescent="0.2">
      <c r="B5099" s="42"/>
    </row>
    <row r="5100" spans="2:2" x14ac:dyDescent="0.2">
      <c r="B5100" s="42"/>
    </row>
    <row r="5101" spans="2:2" x14ac:dyDescent="0.2">
      <c r="B5101" s="42"/>
    </row>
    <row r="5102" spans="2:2" x14ac:dyDescent="0.2">
      <c r="B5102" s="42"/>
    </row>
    <row r="5103" spans="2:2" x14ac:dyDescent="0.2">
      <c r="B5103" s="42"/>
    </row>
    <row r="5104" spans="2:2" x14ac:dyDescent="0.2">
      <c r="B5104" s="42"/>
    </row>
    <row r="5105" spans="2:2" x14ac:dyDescent="0.2">
      <c r="B5105" s="42"/>
    </row>
    <row r="5106" spans="2:2" x14ac:dyDescent="0.2">
      <c r="B5106" s="42"/>
    </row>
    <row r="5107" spans="2:2" x14ac:dyDescent="0.2">
      <c r="B5107" s="42"/>
    </row>
    <row r="5108" spans="2:2" x14ac:dyDescent="0.2">
      <c r="B5108" s="42"/>
    </row>
    <row r="5109" spans="2:2" x14ac:dyDescent="0.2">
      <c r="B5109" s="42"/>
    </row>
    <row r="5110" spans="2:2" x14ac:dyDescent="0.2">
      <c r="B5110" s="42"/>
    </row>
    <row r="5111" spans="2:2" x14ac:dyDescent="0.2">
      <c r="B5111" s="42"/>
    </row>
    <row r="5112" spans="2:2" x14ac:dyDescent="0.2">
      <c r="B5112" s="42"/>
    </row>
    <row r="5113" spans="2:2" x14ac:dyDescent="0.2">
      <c r="B5113" s="42"/>
    </row>
    <row r="5114" spans="2:2" x14ac:dyDescent="0.2">
      <c r="B5114" s="42"/>
    </row>
    <row r="5115" spans="2:2" x14ac:dyDescent="0.2">
      <c r="B5115" s="42"/>
    </row>
    <row r="5116" spans="2:2" x14ac:dyDescent="0.2">
      <c r="B5116" s="42"/>
    </row>
    <row r="5117" spans="2:2" x14ac:dyDescent="0.2">
      <c r="B5117" s="42"/>
    </row>
    <row r="5118" spans="2:2" x14ac:dyDescent="0.2">
      <c r="B5118" s="42"/>
    </row>
    <row r="5119" spans="2:2" x14ac:dyDescent="0.2">
      <c r="B5119" s="42"/>
    </row>
    <row r="5120" spans="2:2" x14ac:dyDescent="0.2">
      <c r="B5120" s="42"/>
    </row>
    <row r="5121" spans="2:2" x14ac:dyDescent="0.2">
      <c r="B5121" s="42"/>
    </row>
    <row r="5122" spans="2:2" x14ac:dyDescent="0.2">
      <c r="B5122" s="42"/>
    </row>
    <row r="5123" spans="2:2" x14ac:dyDescent="0.2">
      <c r="B5123" s="42"/>
    </row>
    <row r="5124" spans="2:2" x14ac:dyDescent="0.2">
      <c r="B5124" s="42"/>
    </row>
    <row r="5125" spans="2:2" x14ac:dyDescent="0.2">
      <c r="B5125" s="42"/>
    </row>
    <row r="5126" spans="2:2" x14ac:dyDescent="0.2">
      <c r="B5126" s="42"/>
    </row>
    <row r="5127" spans="2:2" x14ac:dyDescent="0.2">
      <c r="B5127" s="42"/>
    </row>
    <row r="5128" spans="2:2" x14ac:dyDescent="0.2">
      <c r="B5128" s="42"/>
    </row>
    <row r="5129" spans="2:2" x14ac:dyDescent="0.2">
      <c r="B5129" s="42"/>
    </row>
    <row r="5130" spans="2:2" x14ac:dyDescent="0.2">
      <c r="B5130" s="42"/>
    </row>
    <row r="5131" spans="2:2" x14ac:dyDescent="0.2">
      <c r="B5131" s="42"/>
    </row>
    <row r="5132" spans="2:2" x14ac:dyDescent="0.2">
      <c r="B5132" s="42"/>
    </row>
    <row r="5133" spans="2:2" x14ac:dyDescent="0.2">
      <c r="B5133" s="42"/>
    </row>
    <row r="5134" spans="2:2" x14ac:dyDescent="0.2">
      <c r="B5134" s="42"/>
    </row>
    <row r="5135" spans="2:2" x14ac:dyDescent="0.2">
      <c r="B5135" s="42"/>
    </row>
    <row r="5136" spans="2:2" x14ac:dyDescent="0.2">
      <c r="B5136" s="42"/>
    </row>
    <row r="5137" spans="2:2" x14ac:dyDescent="0.2">
      <c r="B5137" s="42"/>
    </row>
    <row r="5138" spans="2:2" x14ac:dyDescent="0.2">
      <c r="B5138" s="42"/>
    </row>
    <row r="5139" spans="2:2" x14ac:dyDescent="0.2">
      <c r="B5139" s="42"/>
    </row>
    <row r="5140" spans="2:2" x14ac:dyDescent="0.2">
      <c r="B5140" s="42"/>
    </row>
    <row r="5141" spans="2:2" x14ac:dyDescent="0.2">
      <c r="B5141" s="42"/>
    </row>
    <row r="5142" spans="2:2" x14ac:dyDescent="0.2">
      <c r="B5142" s="42"/>
    </row>
    <row r="5143" spans="2:2" x14ac:dyDescent="0.2">
      <c r="B5143" s="42"/>
    </row>
    <row r="5144" spans="2:2" x14ac:dyDescent="0.2">
      <c r="B5144" s="42"/>
    </row>
    <row r="5145" spans="2:2" x14ac:dyDescent="0.2">
      <c r="B5145" s="42"/>
    </row>
    <row r="5146" spans="2:2" x14ac:dyDescent="0.2">
      <c r="B5146" s="42"/>
    </row>
    <row r="5147" spans="2:2" x14ac:dyDescent="0.2">
      <c r="B5147" s="42"/>
    </row>
    <row r="5148" spans="2:2" x14ac:dyDescent="0.2">
      <c r="B5148" s="42"/>
    </row>
    <row r="5149" spans="2:2" x14ac:dyDescent="0.2">
      <c r="B5149" s="42"/>
    </row>
    <row r="5150" spans="2:2" x14ac:dyDescent="0.2">
      <c r="B5150" s="42"/>
    </row>
    <row r="5151" spans="2:2" x14ac:dyDescent="0.2">
      <c r="B5151" s="42"/>
    </row>
    <row r="5152" spans="2:2" x14ac:dyDescent="0.2">
      <c r="B5152" s="42"/>
    </row>
    <row r="5153" spans="2:2" x14ac:dyDescent="0.2">
      <c r="B5153" s="42"/>
    </row>
    <row r="5154" spans="2:2" x14ac:dyDescent="0.2">
      <c r="B5154" s="42"/>
    </row>
    <row r="5155" spans="2:2" x14ac:dyDescent="0.2">
      <c r="B5155" s="42"/>
    </row>
    <row r="5156" spans="2:2" x14ac:dyDescent="0.2">
      <c r="B5156" s="42"/>
    </row>
    <row r="5157" spans="2:2" x14ac:dyDescent="0.2">
      <c r="B5157" s="42"/>
    </row>
    <row r="5158" spans="2:2" x14ac:dyDescent="0.2">
      <c r="B5158" s="42"/>
    </row>
    <row r="5159" spans="2:2" x14ac:dyDescent="0.2">
      <c r="B5159" s="42"/>
    </row>
    <row r="5160" spans="2:2" x14ac:dyDescent="0.2">
      <c r="B5160" s="42"/>
    </row>
    <row r="5161" spans="2:2" x14ac:dyDescent="0.2">
      <c r="B5161" s="42"/>
    </row>
    <row r="5162" spans="2:2" x14ac:dyDescent="0.2">
      <c r="B5162" s="42"/>
    </row>
    <row r="5163" spans="2:2" x14ac:dyDescent="0.2">
      <c r="B5163" s="42"/>
    </row>
    <row r="5164" spans="2:2" x14ac:dyDescent="0.2">
      <c r="B5164" s="42"/>
    </row>
    <row r="5165" spans="2:2" x14ac:dyDescent="0.2">
      <c r="B5165" s="42"/>
    </row>
    <row r="5166" spans="2:2" x14ac:dyDescent="0.2">
      <c r="B5166" s="42"/>
    </row>
    <row r="5167" spans="2:2" x14ac:dyDescent="0.2">
      <c r="B5167" s="42"/>
    </row>
    <row r="5168" spans="2:2" x14ac:dyDescent="0.2">
      <c r="B5168" s="42"/>
    </row>
    <row r="5169" spans="2:2" x14ac:dyDescent="0.2">
      <c r="B5169" s="42"/>
    </row>
    <row r="5170" spans="2:2" x14ac:dyDescent="0.2">
      <c r="B5170" s="42"/>
    </row>
    <row r="5171" spans="2:2" x14ac:dyDescent="0.2">
      <c r="B5171" s="42"/>
    </row>
    <row r="5172" spans="2:2" x14ac:dyDescent="0.2">
      <c r="B5172" s="42"/>
    </row>
    <row r="5173" spans="2:2" x14ac:dyDescent="0.2">
      <c r="B5173" s="42"/>
    </row>
    <row r="5174" spans="2:2" x14ac:dyDescent="0.2">
      <c r="B5174" s="42"/>
    </row>
    <row r="5175" spans="2:2" x14ac:dyDescent="0.2">
      <c r="B5175" s="42"/>
    </row>
    <row r="5176" spans="2:2" x14ac:dyDescent="0.2">
      <c r="B5176" s="42"/>
    </row>
    <row r="5177" spans="2:2" x14ac:dyDescent="0.2">
      <c r="B5177" s="42"/>
    </row>
    <row r="5178" spans="2:2" x14ac:dyDescent="0.2">
      <c r="B5178" s="42"/>
    </row>
    <row r="5179" spans="2:2" x14ac:dyDescent="0.2">
      <c r="B5179" s="42"/>
    </row>
    <row r="5180" spans="2:2" x14ac:dyDescent="0.2">
      <c r="B5180" s="42"/>
    </row>
    <row r="5181" spans="2:2" x14ac:dyDescent="0.2">
      <c r="B5181" s="42"/>
    </row>
    <row r="5182" spans="2:2" x14ac:dyDescent="0.2">
      <c r="B5182" s="42"/>
    </row>
    <row r="5183" spans="2:2" x14ac:dyDescent="0.2">
      <c r="B5183" s="42"/>
    </row>
    <row r="5184" spans="2:2" x14ac:dyDescent="0.2">
      <c r="B5184" s="42"/>
    </row>
    <row r="5185" spans="2:2" x14ac:dyDescent="0.2">
      <c r="B5185" s="42"/>
    </row>
    <row r="5186" spans="2:2" x14ac:dyDescent="0.2">
      <c r="B5186" s="42"/>
    </row>
    <row r="5187" spans="2:2" x14ac:dyDescent="0.2">
      <c r="B5187" s="42"/>
    </row>
    <row r="5188" spans="2:2" x14ac:dyDescent="0.2">
      <c r="B5188" s="42"/>
    </row>
    <row r="5189" spans="2:2" x14ac:dyDescent="0.2">
      <c r="B5189" s="42"/>
    </row>
    <row r="5190" spans="2:2" x14ac:dyDescent="0.2">
      <c r="B5190" s="42"/>
    </row>
    <row r="5191" spans="2:2" x14ac:dyDescent="0.2">
      <c r="B5191" s="42"/>
    </row>
    <row r="5192" spans="2:2" x14ac:dyDescent="0.2">
      <c r="B5192" s="42"/>
    </row>
    <row r="5193" spans="2:2" x14ac:dyDescent="0.2">
      <c r="B5193" s="42"/>
    </row>
    <row r="5194" spans="2:2" x14ac:dyDescent="0.2">
      <c r="B5194" s="42"/>
    </row>
    <row r="5195" spans="2:2" x14ac:dyDescent="0.2">
      <c r="B5195" s="42"/>
    </row>
    <row r="5196" spans="2:2" x14ac:dyDescent="0.2">
      <c r="B5196" s="42"/>
    </row>
    <row r="5197" spans="2:2" x14ac:dyDescent="0.2">
      <c r="B5197" s="42"/>
    </row>
    <row r="5198" spans="2:2" x14ac:dyDescent="0.2">
      <c r="B5198" s="42"/>
    </row>
    <row r="5199" spans="2:2" x14ac:dyDescent="0.2">
      <c r="B5199" s="42"/>
    </row>
    <row r="5200" spans="2:2" x14ac:dyDescent="0.2">
      <c r="B5200" s="42"/>
    </row>
    <row r="5201" spans="2:2" x14ac:dyDescent="0.2">
      <c r="B5201" s="42"/>
    </row>
    <row r="5202" spans="2:2" x14ac:dyDescent="0.2">
      <c r="B5202" s="42"/>
    </row>
    <row r="5203" spans="2:2" x14ac:dyDescent="0.2">
      <c r="B5203" s="42"/>
    </row>
    <row r="5204" spans="2:2" x14ac:dyDescent="0.2">
      <c r="B5204" s="42"/>
    </row>
    <row r="5205" spans="2:2" x14ac:dyDescent="0.2">
      <c r="B5205" s="42"/>
    </row>
    <row r="5206" spans="2:2" x14ac:dyDescent="0.2">
      <c r="B5206" s="42"/>
    </row>
    <row r="5207" spans="2:2" x14ac:dyDescent="0.2">
      <c r="B5207" s="42"/>
    </row>
    <row r="5208" spans="2:2" x14ac:dyDescent="0.2">
      <c r="B5208" s="42"/>
    </row>
    <row r="5209" spans="2:2" x14ac:dyDescent="0.2">
      <c r="B5209" s="42"/>
    </row>
    <row r="5210" spans="2:2" x14ac:dyDescent="0.2">
      <c r="B5210" s="42"/>
    </row>
    <row r="5211" spans="2:2" x14ac:dyDescent="0.2">
      <c r="B5211" s="42"/>
    </row>
    <row r="5212" spans="2:2" x14ac:dyDescent="0.2">
      <c r="B5212" s="42"/>
    </row>
    <row r="5213" spans="2:2" x14ac:dyDescent="0.2">
      <c r="B5213" s="42"/>
    </row>
    <row r="5214" spans="2:2" x14ac:dyDescent="0.2">
      <c r="B5214" s="42"/>
    </row>
    <row r="5215" spans="2:2" x14ac:dyDescent="0.2">
      <c r="B5215" s="42"/>
    </row>
    <row r="5216" spans="2:2" x14ac:dyDescent="0.2">
      <c r="B5216" s="42"/>
    </row>
    <row r="5217" spans="2:2" x14ac:dyDescent="0.2">
      <c r="B5217" s="42"/>
    </row>
    <row r="5218" spans="2:2" x14ac:dyDescent="0.2">
      <c r="B5218" s="42"/>
    </row>
    <row r="5219" spans="2:2" x14ac:dyDescent="0.2">
      <c r="B5219" s="42"/>
    </row>
    <row r="5220" spans="2:2" x14ac:dyDescent="0.2">
      <c r="B5220" s="42"/>
    </row>
    <row r="5221" spans="2:2" x14ac:dyDescent="0.2">
      <c r="B5221" s="42"/>
    </row>
    <row r="5222" spans="2:2" x14ac:dyDescent="0.2">
      <c r="B5222" s="42"/>
    </row>
    <row r="5223" spans="2:2" x14ac:dyDescent="0.2">
      <c r="B5223" s="42"/>
    </row>
    <row r="5224" spans="2:2" x14ac:dyDescent="0.2">
      <c r="B5224" s="42"/>
    </row>
    <row r="5225" spans="2:2" x14ac:dyDescent="0.2">
      <c r="B5225" s="42"/>
    </row>
    <row r="5226" spans="2:2" x14ac:dyDescent="0.2">
      <c r="B5226" s="42"/>
    </row>
    <row r="5227" spans="2:2" x14ac:dyDescent="0.2">
      <c r="B5227" s="42"/>
    </row>
    <row r="5228" spans="2:2" x14ac:dyDescent="0.2">
      <c r="B5228" s="42"/>
    </row>
    <row r="5229" spans="2:2" x14ac:dyDescent="0.2">
      <c r="B5229" s="42"/>
    </row>
    <row r="5230" spans="2:2" x14ac:dyDescent="0.2">
      <c r="B5230" s="42"/>
    </row>
    <row r="5231" spans="2:2" x14ac:dyDescent="0.2">
      <c r="B5231" s="42"/>
    </row>
    <row r="5232" spans="2:2" x14ac:dyDescent="0.2">
      <c r="B5232" s="42"/>
    </row>
    <row r="5233" spans="2:2" x14ac:dyDescent="0.2">
      <c r="B5233" s="42"/>
    </row>
    <row r="5234" spans="2:2" x14ac:dyDescent="0.2">
      <c r="B5234" s="42"/>
    </row>
    <row r="5235" spans="2:2" x14ac:dyDescent="0.2">
      <c r="B5235" s="42"/>
    </row>
    <row r="5236" spans="2:2" x14ac:dyDescent="0.2">
      <c r="B5236" s="42"/>
    </row>
    <row r="5237" spans="2:2" x14ac:dyDescent="0.2">
      <c r="B5237" s="42"/>
    </row>
    <row r="5238" spans="2:2" x14ac:dyDescent="0.2">
      <c r="B5238" s="42"/>
    </row>
    <row r="5239" spans="2:2" x14ac:dyDescent="0.2">
      <c r="B5239" s="42"/>
    </row>
    <row r="5240" spans="2:2" x14ac:dyDescent="0.2">
      <c r="B5240" s="42"/>
    </row>
    <row r="5241" spans="2:2" x14ac:dyDescent="0.2">
      <c r="B5241" s="42"/>
    </row>
    <row r="5242" spans="2:2" x14ac:dyDescent="0.2">
      <c r="B5242" s="42"/>
    </row>
    <row r="5243" spans="2:2" x14ac:dyDescent="0.2">
      <c r="B5243" s="42"/>
    </row>
    <row r="5244" spans="2:2" x14ac:dyDescent="0.2">
      <c r="B5244" s="42"/>
    </row>
    <row r="5245" spans="2:2" x14ac:dyDescent="0.2">
      <c r="B5245" s="42"/>
    </row>
    <row r="5246" spans="2:2" x14ac:dyDescent="0.2">
      <c r="B5246" s="42"/>
    </row>
    <row r="5247" spans="2:2" x14ac:dyDescent="0.2">
      <c r="B5247" s="42"/>
    </row>
    <row r="5248" spans="2:2" x14ac:dyDescent="0.2">
      <c r="B5248" s="42"/>
    </row>
    <row r="5249" spans="2:2" x14ac:dyDescent="0.2">
      <c r="B5249" s="42"/>
    </row>
    <row r="5250" spans="2:2" x14ac:dyDescent="0.2">
      <c r="B5250" s="42"/>
    </row>
    <row r="5251" spans="2:2" x14ac:dyDescent="0.2">
      <c r="B5251" s="42"/>
    </row>
    <row r="5252" spans="2:2" x14ac:dyDescent="0.2">
      <c r="B5252" s="42"/>
    </row>
    <row r="5253" spans="2:2" x14ac:dyDescent="0.2">
      <c r="B5253" s="42"/>
    </row>
    <row r="5254" spans="2:2" x14ac:dyDescent="0.2">
      <c r="B5254" s="42"/>
    </row>
    <row r="5255" spans="2:2" x14ac:dyDescent="0.2">
      <c r="B5255" s="42"/>
    </row>
    <row r="5256" spans="2:2" x14ac:dyDescent="0.2">
      <c r="B5256" s="42"/>
    </row>
    <row r="5257" spans="2:2" x14ac:dyDescent="0.2">
      <c r="B5257" s="42"/>
    </row>
    <row r="5258" spans="2:2" x14ac:dyDescent="0.2">
      <c r="B5258" s="42"/>
    </row>
    <row r="5259" spans="2:2" x14ac:dyDescent="0.2">
      <c r="B5259" s="42"/>
    </row>
    <row r="5260" spans="2:2" x14ac:dyDescent="0.2">
      <c r="B5260" s="42"/>
    </row>
    <row r="5261" spans="2:2" x14ac:dyDescent="0.2">
      <c r="B5261" s="42"/>
    </row>
    <row r="5262" spans="2:2" x14ac:dyDescent="0.2">
      <c r="B5262" s="42"/>
    </row>
    <row r="5263" spans="2:2" x14ac:dyDescent="0.2">
      <c r="B5263" s="42"/>
    </row>
    <row r="5264" spans="2:2" x14ac:dyDescent="0.2">
      <c r="B5264" s="42"/>
    </row>
    <row r="5265" spans="2:2" x14ac:dyDescent="0.2">
      <c r="B5265" s="42"/>
    </row>
    <row r="5266" spans="2:2" x14ac:dyDescent="0.2">
      <c r="B5266" s="42"/>
    </row>
    <row r="5267" spans="2:2" x14ac:dyDescent="0.2">
      <c r="B5267" s="42"/>
    </row>
    <row r="5268" spans="2:2" x14ac:dyDescent="0.2">
      <c r="B5268" s="42"/>
    </row>
    <row r="5269" spans="2:2" x14ac:dyDescent="0.2">
      <c r="B5269" s="42"/>
    </row>
    <row r="5270" spans="2:2" x14ac:dyDescent="0.2">
      <c r="B5270" s="42"/>
    </row>
    <row r="5271" spans="2:2" x14ac:dyDescent="0.2">
      <c r="B5271" s="42"/>
    </row>
    <row r="5272" spans="2:2" x14ac:dyDescent="0.2">
      <c r="B5272" s="42"/>
    </row>
    <row r="5273" spans="2:2" x14ac:dyDescent="0.2">
      <c r="B5273" s="42"/>
    </row>
    <row r="5274" spans="2:2" x14ac:dyDescent="0.2">
      <c r="B5274" s="42"/>
    </row>
    <row r="5275" spans="2:2" x14ac:dyDescent="0.2">
      <c r="B5275" s="42"/>
    </row>
    <row r="5276" spans="2:2" x14ac:dyDescent="0.2">
      <c r="B5276" s="42"/>
    </row>
    <row r="5277" spans="2:2" x14ac:dyDescent="0.2">
      <c r="B5277" s="42"/>
    </row>
    <row r="5278" spans="2:2" x14ac:dyDescent="0.2">
      <c r="B5278" s="42"/>
    </row>
    <row r="5279" spans="2:2" x14ac:dyDescent="0.2">
      <c r="B5279" s="42"/>
    </row>
    <row r="5280" spans="2:2" x14ac:dyDescent="0.2">
      <c r="B5280" s="42"/>
    </row>
    <row r="5281" spans="2:2" x14ac:dyDescent="0.2">
      <c r="B5281" s="42"/>
    </row>
    <row r="5282" spans="2:2" x14ac:dyDescent="0.2">
      <c r="B5282" s="42"/>
    </row>
    <row r="5283" spans="2:2" x14ac:dyDescent="0.2">
      <c r="B5283" s="42"/>
    </row>
    <row r="5284" spans="2:2" x14ac:dyDescent="0.2">
      <c r="B5284" s="42"/>
    </row>
    <row r="5285" spans="2:2" x14ac:dyDescent="0.2">
      <c r="B5285" s="42"/>
    </row>
    <row r="5286" spans="2:2" x14ac:dyDescent="0.2">
      <c r="B5286" s="42"/>
    </row>
    <row r="5287" spans="2:2" x14ac:dyDescent="0.2">
      <c r="B5287" s="42"/>
    </row>
    <row r="5288" spans="2:2" x14ac:dyDescent="0.2">
      <c r="B5288" s="42"/>
    </row>
    <row r="5289" spans="2:2" x14ac:dyDescent="0.2">
      <c r="B5289" s="42"/>
    </row>
    <row r="5290" spans="2:2" x14ac:dyDescent="0.2">
      <c r="B5290" s="42"/>
    </row>
    <row r="5291" spans="2:2" x14ac:dyDescent="0.2">
      <c r="B5291" s="42"/>
    </row>
    <row r="5292" spans="2:2" x14ac:dyDescent="0.2">
      <c r="B5292" s="42"/>
    </row>
    <row r="5293" spans="2:2" x14ac:dyDescent="0.2">
      <c r="B5293" s="42"/>
    </row>
    <row r="5294" spans="2:2" x14ac:dyDescent="0.2">
      <c r="B5294" s="42"/>
    </row>
    <row r="5295" spans="2:2" x14ac:dyDescent="0.2">
      <c r="B5295" s="42"/>
    </row>
    <row r="5296" spans="2:2" x14ac:dyDescent="0.2">
      <c r="B5296" s="42"/>
    </row>
    <row r="5297" spans="2:2" x14ac:dyDescent="0.2">
      <c r="B5297" s="42"/>
    </row>
    <row r="5298" spans="2:2" x14ac:dyDescent="0.2">
      <c r="B5298" s="42"/>
    </row>
    <row r="5299" spans="2:2" x14ac:dyDescent="0.2">
      <c r="B5299" s="42"/>
    </row>
    <row r="5300" spans="2:2" x14ac:dyDescent="0.2">
      <c r="B5300" s="42"/>
    </row>
    <row r="5301" spans="2:2" x14ac:dyDescent="0.2">
      <c r="B5301" s="42"/>
    </row>
    <row r="5302" spans="2:2" x14ac:dyDescent="0.2">
      <c r="B5302" s="42"/>
    </row>
    <row r="5303" spans="2:2" x14ac:dyDescent="0.2">
      <c r="B5303" s="42"/>
    </row>
    <row r="5304" spans="2:2" x14ac:dyDescent="0.2">
      <c r="B5304" s="42"/>
    </row>
    <row r="5305" spans="2:2" x14ac:dyDescent="0.2">
      <c r="B5305" s="42"/>
    </row>
    <row r="5306" spans="2:2" x14ac:dyDescent="0.2">
      <c r="B5306" s="42"/>
    </row>
    <row r="5307" spans="2:2" x14ac:dyDescent="0.2">
      <c r="B5307" s="42"/>
    </row>
    <row r="5308" spans="2:2" x14ac:dyDescent="0.2">
      <c r="B5308" s="42"/>
    </row>
    <row r="5309" spans="2:2" x14ac:dyDescent="0.2">
      <c r="B5309" s="42"/>
    </row>
    <row r="5310" spans="2:2" x14ac:dyDescent="0.2">
      <c r="B5310" s="42"/>
    </row>
    <row r="5311" spans="2:2" x14ac:dyDescent="0.2">
      <c r="B5311" s="42"/>
    </row>
    <row r="5312" spans="2:2" x14ac:dyDescent="0.2">
      <c r="B5312" s="42"/>
    </row>
    <row r="5313" spans="2:2" x14ac:dyDescent="0.2">
      <c r="B5313" s="42"/>
    </row>
    <row r="5314" spans="2:2" x14ac:dyDescent="0.2">
      <c r="B5314" s="42"/>
    </row>
    <row r="5315" spans="2:2" x14ac:dyDescent="0.2">
      <c r="B5315" s="42"/>
    </row>
    <row r="5316" spans="2:2" x14ac:dyDescent="0.2">
      <c r="B5316" s="42"/>
    </row>
    <row r="5317" spans="2:2" x14ac:dyDescent="0.2">
      <c r="B5317" s="42"/>
    </row>
    <row r="5318" spans="2:2" x14ac:dyDescent="0.2">
      <c r="B5318" s="42"/>
    </row>
    <row r="5319" spans="2:2" x14ac:dyDescent="0.2">
      <c r="B5319" s="42"/>
    </row>
    <row r="5320" spans="2:2" x14ac:dyDescent="0.2">
      <c r="B5320" s="42"/>
    </row>
    <row r="5321" spans="2:2" x14ac:dyDescent="0.2">
      <c r="B5321" s="42"/>
    </row>
    <row r="5322" spans="2:2" x14ac:dyDescent="0.2">
      <c r="B5322" s="42"/>
    </row>
    <row r="5323" spans="2:2" x14ac:dyDescent="0.2">
      <c r="B5323" s="42"/>
    </row>
    <row r="5324" spans="2:2" x14ac:dyDescent="0.2">
      <c r="B5324" s="42"/>
    </row>
    <row r="5325" spans="2:2" x14ac:dyDescent="0.2">
      <c r="B5325" s="42"/>
    </row>
    <row r="5326" spans="2:2" x14ac:dyDescent="0.2">
      <c r="B5326" s="42"/>
    </row>
    <row r="5327" spans="2:2" x14ac:dyDescent="0.2">
      <c r="B5327" s="42"/>
    </row>
    <row r="5328" spans="2:2" x14ac:dyDescent="0.2">
      <c r="B5328" s="42"/>
    </row>
    <row r="5329" spans="2:2" x14ac:dyDescent="0.2">
      <c r="B5329" s="42"/>
    </row>
    <row r="5330" spans="2:2" x14ac:dyDescent="0.2">
      <c r="B5330" s="42"/>
    </row>
    <row r="5331" spans="2:2" x14ac:dyDescent="0.2">
      <c r="B5331" s="42"/>
    </row>
    <row r="5332" spans="2:2" x14ac:dyDescent="0.2">
      <c r="B5332" s="42"/>
    </row>
    <row r="5333" spans="2:2" x14ac:dyDescent="0.2">
      <c r="B5333" s="42"/>
    </row>
    <row r="5334" spans="2:2" x14ac:dyDescent="0.2">
      <c r="B5334" s="42"/>
    </row>
    <row r="5335" spans="2:2" x14ac:dyDescent="0.2">
      <c r="B5335" s="42"/>
    </row>
    <row r="5336" spans="2:2" x14ac:dyDescent="0.2">
      <c r="B5336" s="42"/>
    </row>
    <row r="5337" spans="2:2" x14ac:dyDescent="0.2">
      <c r="B5337" s="42"/>
    </row>
    <row r="5338" spans="2:2" x14ac:dyDescent="0.2">
      <c r="B5338" s="42"/>
    </row>
    <row r="5339" spans="2:2" x14ac:dyDescent="0.2">
      <c r="B5339" s="42"/>
    </row>
    <row r="5340" spans="2:2" x14ac:dyDescent="0.2">
      <c r="B5340" s="42"/>
    </row>
    <row r="5341" spans="2:2" x14ac:dyDescent="0.2">
      <c r="B5341" s="42"/>
    </row>
    <row r="5342" spans="2:2" x14ac:dyDescent="0.2">
      <c r="B5342" s="42"/>
    </row>
    <row r="5343" spans="2:2" x14ac:dyDescent="0.2">
      <c r="B5343" s="42"/>
    </row>
    <row r="5344" spans="2:2" x14ac:dyDescent="0.2">
      <c r="B5344" s="42"/>
    </row>
    <row r="5345" spans="2:2" x14ac:dyDescent="0.2">
      <c r="B5345" s="42"/>
    </row>
    <row r="5346" spans="2:2" x14ac:dyDescent="0.2">
      <c r="B5346" s="42"/>
    </row>
    <row r="5347" spans="2:2" x14ac:dyDescent="0.2">
      <c r="B5347" s="42"/>
    </row>
    <row r="5348" spans="2:2" x14ac:dyDescent="0.2">
      <c r="B5348" s="42"/>
    </row>
    <row r="5349" spans="2:2" x14ac:dyDescent="0.2">
      <c r="B5349" s="42"/>
    </row>
    <row r="5350" spans="2:2" x14ac:dyDescent="0.2">
      <c r="B5350" s="42"/>
    </row>
    <row r="5351" spans="2:2" x14ac:dyDescent="0.2">
      <c r="B5351" s="42"/>
    </row>
    <row r="5352" spans="2:2" x14ac:dyDescent="0.2">
      <c r="B5352" s="42"/>
    </row>
    <row r="5353" spans="2:2" x14ac:dyDescent="0.2">
      <c r="B5353" s="42"/>
    </row>
    <row r="5354" spans="2:2" x14ac:dyDescent="0.2">
      <c r="B5354" s="42"/>
    </row>
    <row r="5355" spans="2:2" x14ac:dyDescent="0.2">
      <c r="B5355" s="42"/>
    </row>
    <row r="5356" spans="2:2" x14ac:dyDescent="0.2">
      <c r="B5356" s="42"/>
    </row>
    <row r="5357" spans="2:2" x14ac:dyDescent="0.2">
      <c r="B5357" s="42"/>
    </row>
    <row r="5358" spans="2:2" x14ac:dyDescent="0.2">
      <c r="B5358" s="42"/>
    </row>
    <row r="5359" spans="2:2" x14ac:dyDescent="0.2">
      <c r="B5359" s="42"/>
    </row>
    <row r="5360" spans="2:2" x14ac:dyDescent="0.2">
      <c r="B5360" s="42"/>
    </row>
    <row r="5361" spans="2:2" x14ac:dyDescent="0.2">
      <c r="B5361" s="42"/>
    </row>
    <row r="5362" spans="2:2" x14ac:dyDescent="0.2">
      <c r="B5362" s="42"/>
    </row>
    <row r="5363" spans="2:2" x14ac:dyDescent="0.2">
      <c r="B5363" s="42"/>
    </row>
    <row r="5364" spans="2:2" x14ac:dyDescent="0.2">
      <c r="B5364" s="42"/>
    </row>
    <row r="5365" spans="2:2" x14ac:dyDescent="0.2">
      <c r="B5365" s="42"/>
    </row>
    <row r="5366" spans="2:2" x14ac:dyDescent="0.2">
      <c r="B5366" s="42"/>
    </row>
    <row r="5367" spans="2:2" x14ac:dyDescent="0.2">
      <c r="B5367" s="42"/>
    </row>
    <row r="5368" spans="2:2" x14ac:dyDescent="0.2">
      <c r="B5368" s="42"/>
    </row>
    <row r="5369" spans="2:2" x14ac:dyDescent="0.2">
      <c r="B5369" s="42"/>
    </row>
    <row r="5370" spans="2:2" x14ac:dyDescent="0.2">
      <c r="B5370" s="42"/>
    </row>
    <row r="5371" spans="2:2" x14ac:dyDescent="0.2">
      <c r="B5371" s="42"/>
    </row>
    <row r="5372" spans="2:2" x14ac:dyDescent="0.2">
      <c r="B5372" s="42"/>
    </row>
    <row r="5373" spans="2:2" x14ac:dyDescent="0.2">
      <c r="B5373" s="42"/>
    </row>
    <row r="5374" spans="2:2" x14ac:dyDescent="0.2">
      <c r="B5374" s="42"/>
    </row>
    <row r="5375" spans="2:2" x14ac:dyDescent="0.2">
      <c r="B5375" s="42"/>
    </row>
    <row r="5376" spans="2:2" x14ac:dyDescent="0.2">
      <c r="B5376" s="42"/>
    </row>
    <row r="5377" spans="2:2" x14ac:dyDescent="0.2">
      <c r="B5377" s="42"/>
    </row>
    <row r="5378" spans="2:2" x14ac:dyDescent="0.2">
      <c r="B5378" s="42"/>
    </row>
    <row r="5379" spans="2:2" x14ac:dyDescent="0.2">
      <c r="B5379" s="42"/>
    </row>
    <row r="5380" spans="2:2" x14ac:dyDescent="0.2">
      <c r="B5380" s="42"/>
    </row>
    <row r="5381" spans="2:2" x14ac:dyDescent="0.2">
      <c r="B5381" s="42"/>
    </row>
    <row r="5382" spans="2:2" x14ac:dyDescent="0.2">
      <c r="B5382" s="42"/>
    </row>
    <row r="5383" spans="2:2" x14ac:dyDescent="0.2">
      <c r="B5383" s="42"/>
    </row>
    <row r="5384" spans="2:2" x14ac:dyDescent="0.2">
      <c r="B5384" s="42"/>
    </row>
    <row r="5385" spans="2:2" x14ac:dyDescent="0.2">
      <c r="B5385" s="42"/>
    </row>
    <row r="5386" spans="2:2" x14ac:dyDescent="0.2">
      <c r="B5386" s="42"/>
    </row>
    <row r="5387" spans="2:2" x14ac:dyDescent="0.2">
      <c r="B5387" s="42"/>
    </row>
    <row r="5388" spans="2:2" x14ac:dyDescent="0.2">
      <c r="B5388" s="42"/>
    </row>
    <row r="5389" spans="2:2" x14ac:dyDescent="0.2">
      <c r="B5389" s="42"/>
    </row>
    <row r="5390" spans="2:2" x14ac:dyDescent="0.2">
      <c r="B5390" s="42"/>
    </row>
    <row r="5391" spans="2:2" x14ac:dyDescent="0.2">
      <c r="B5391" s="42"/>
    </row>
    <row r="5392" spans="2:2" x14ac:dyDescent="0.2">
      <c r="B5392" s="42"/>
    </row>
    <row r="5393" spans="2:2" x14ac:dyDescent="0.2">
      <c r="B5393" s="42"/>
    </row>
    <row r="5394" spans="2:2" x14ac:dyDescent="0.2">
      <c r="B5394" s="42"/>
    </row>
    <row r="5395" spans="2:2" x14ac:dyDescent="0.2">
      <c r="B5395" s="42"/>
    </row>
    <row r="5396" spans="2:2" x14ac:dyDescent="0.2">
      <c r="B5396" s="42"/>
    </row>
    <row r="5397" spans="2:2" x14ac:dyDescent="0.2">
      <c r="B5397" s="42"/>
    </row>
    <row r="5398" spans="2:2" x14ac:dyDescent="0.2">
      <c r="B5398" s="42"/>
    </row>
    <row r="5399" spans="2:2" x14ac:dyDescent="0.2">
      <c r="B5399" s="42"/>
    </row>
    <row r="5400" spans="2:2" x14ac:dyDescent="0.2">
      <c r="B5400" s="42"/>
    </row>
    <row r="5401" spans="2:2" x14ac:dyDescent="0.2">
      <c r="B5401" s="42"/>
    </row>
    <row r="5402" spans="2:2" x14ac:dyDescent="0.2">
      <c r="B5402" s="42"/>
    </row>
    <row r="5403" spans="2:2" x14ac:dyDescent="0.2">
      <c r="B5403" s="42"/>
    </row>
    <row r="5404" spans="2:2" x14ac:dyDescent="0.2">
      <c r="B5404" s="42"/>
    </row>
    <row r="5405" spans="2:2" x14ac:dyDescent="0.2">
      <c r="B5405" s="42"/>
    </row>
    <row r="5406" spans="2:2" x14ac:dyDescent="0.2">
      <c r="B5406" s="42"/>
    </row>
    <row r="5407" spans="2:2" x14ac:dyDescent="0.2">
      <c r="B5407" s="42"/>
    </row>
    <row r="5408" spans="2:2" x14ac:dyDescent="0.2">
      <c r="B5408" s="42"/>
    </row>
    <row r="5409" spans="2:2" x14ac:dyDescent="0.2">
      <c r="B5409" s="42"/>
    </row>
    <row r="5410" spans="2:2" x14ac:dyDescent="0.2">
      <c r="B5410" s="42"/>
    </row>
    <row r="5411" spans="2:2" x14ac:dyDescent="0.2">
      <c r="B5411" s="42"/>
    </row>
    <row r="5412" spans="2:2" x14ac:dyDescent="0.2">
      <c r="B5412" s="42"/>
    </row>
    <row r="5413" spans="2:2" x14ac:dyDescent="0.2">
      <c r="B5413" s="42"/>
    </row>
    <row r="5414" spans="2:2" x14ac:dyDescent="0.2">
      <c r="B5414" s="42"/>
    </row>
    <row r="5415" spans="2:2" x14ac:dyDescent="0.2">
      <c r="B5415" s="42"/>
    </row>
    <row r="5416" spans="2:2" x14ac:dyDescent="0.2">
      <c r="B5416" s="42"/>
    </row>
    <row r="5417" spans="2:2" x14ac:dyDescent="0.2">
      <c r="B5417" s="42"/>
    </row>
    <row r="5418" spans="2:2" x14ac:dyDescent="0.2">
      <c r="B5418" s="42"/>
    </row>
    <row r="5419" spans="2:2" x14ac:dyDescent="0.2">
      <c r="B5419" s="42"/>
    </row>
    <row r="5420" spans="2:2" x14ac:dyDescent="0.2">
      <c r="B5420" s="42"/>
    </row>
    <row r="5421" spans="2:2" x14ac:dyDescent="0.2">
      <c r="B5421" s="42"/>
    </row>
    <row r="5422" spans="2:2" x14ac:dyDescent="0.2">
      <c r="B5422" s="42"/>
    </row>
    <row r="5423" spans="2:2" x14ac:dyDescent="0.2">
      <c r="B5423" s="42"/>
    </row>
    <row r="5424" spans="2:2" x14ac:dyDescent="0.2">
      <c r="B5424" s="42"/>
    </row>
    <row r="5425" spans="2:2" x14ac:dyDescent="0.2">
      <c r="B5425" s="42"/>
    </row>
    <row r="5426" spans="2:2" x14ac:dyDescent="0.2">
      <c r="B5426" s="42"/>
    </row>
    <row r="5427" spans="2:2" x14ac:dyDescent="0.2">
      <c r="B5427" s="42"/>
    </row>
    <row r="5428" spans="2:2" x14ac:dyDescent="0.2">
      <c r="B5428" s="42"/>
    </row>
    <row r="5429" spans="2:2" x14ac:dyDescent="0.2">
      <c r="B5429" s="42"/>
    </row>
    <row r="5430" spans="2:2" x14ac:dyDescent="0.2">
      <c r="B5430" s="42"/>
    </row>
    <row r="5431" spans="2:2" x14ac:dyDescent="0.2">
      <c r="B5431" s="42"/>
    </row>
    <row r="5432" spans="2:2" x14ac:dyDescent="0.2">
      <c r="B5432" s="42"/>
    </row>
    <row r="5433" spans="2:2" x14ac:dyDescent="0.2">
      <c r="B5433" s="42"/>
    </row>
    <row r="5434" spans="2:2" x14ac:dyDescent="0.2">
      <c r="B5434" s="42"/>
    </row>
    <row r="5435" spans="2:2" x14ac:dyDescent="0.2">
      <c r="B5435" s="42"/>
    </row>
    <row r="5436" spans="2:2" x14ac:dyDescent="0.2">
      <c r="B5436" s="42"/>
    </row>
    <row r="5437" spans="2:2" x14ac:dyDescent="0.2">
      <c r="B5437" s="42"/>
    </row>
    <row r="5438" spans="2:2" x14ac:dyDescent="0.2">
      <c r="B5438" s="42"/>
    </row>
    <row r="5439" spans="2:2" x14ac:dyDescent="0.2">
      <c r="B5439" s="42"/>
    </row>
    <row r="5440" spans="2:2" x14ac:dyDescent="0.2">
      <c r="B5440" s="42"/>
    </row>
    <row r="5441" spans="2:2" x14ac:dyDescent="0.2">
      <c r="B5441" s="42"/>
    </row>
    <row r="5442" spans="2:2" x14ac:dyDescent="0.2">
      <c r="B5442" s="42"/>
    </row>
    <row r="5443" spans="2:2" x14ac:dyDescent="0.2">
      <c r="B5443" s="42"/>
    </row>
    <row r="5444" spans="2:2" x14ac:dyDescent="0.2">
      <c r="B5444" s="42"/>
    </row>
    <row r="5445" spans="2:2" x14ac:dyDescent="0.2">
      <c r="B5445" s="42"/>
    </row>
    <row r="5446" spans="2:2" x14ac:dyDescent="0.2">
      <c r="B5446" s="42"/>
    </row>
    <row r="5447" spans="2:2" x14ac:dyDescent="0.2">
      <c r="B5447" s="42"/>
    </row>
    <row r="5448" spans="2:2" x14ac:dyDescent="0.2">
      <c r="B5448" s="42"/>
    </row>
    <row r="5449" spans="2:2" x14ac:dyDescent="0.2">
      <c r="B5449" s="42"/>
    </row>
    <row r="5450" spans="2:2" x14ac:dyDescent="0.2">
      <c r="B5450" s="42"/>
    </row>
    <row r="5451" spans="2:2" x14ac:dyDescent="0.2">
      <c r="B5451" s="42"/>
    </row>
    <row r="5452" spans="2:2" x14ac:dyDescent="0.2">
      <c r="B5452" s="42"/>
    </row>
    <row r="5453" spans="2:2" x14ac:dyDescent="0.2">
      <c r="B5453" s="42"/>
    </row>
    <row r="5454" spans="2:2" x14ac:dyDescent="0.2">
      <c r="B5454" s="42"/>
    </row>
    <row r="5455" spans="2:2" x14ac:dyDescent="0.2">
      <c r="B5455" s="42"/>
    </row>
    <row r="5456" spans="2:2" x14ac:dyDescent="0.2">
      <c r="B5456" s="42"/>
    </row>
    <row r="5457" spans="2:2" x14ac:dyDescent="0.2">
      <c r="B5457" s="42"/>
    </row>
    <row r="5458" spans="2:2" x14ac:dyDescent="0.2">
      <c r="B5458" s="42"/>
    </row>
    <row r="5459" spans="2:2" x14ac:dyDescent="0.2">
      <c r="B5459" s="42"/>
    </row>
    <row r="5460" spans="2:2" x14ac:dyDescent="0.2">
      <c r="B5460" s="42"/>
    </row>
    <row r="5461" spans="2:2" x14ac:dyDescent="0.2">
      <c r="B5461" s="42"/>
    </row>
    <row r="5462" spans="2:2" x14ac:dyDescent="0.2">
      <c r="B5462" s="42"/>
    </row>
    <row r="5463" spans="2:2" x14ac:dyDescent="0.2">
      <c r="B5463" s="42"/>
    </row>
    <row r="5464" spans="2:2" x14ac:dyDescent="0.2">
      <c r="B5464" s="42"/>
    </row>
    <row r="5465" spans="2:2" x14ac:dyDescent="0.2">
      <c r="B5465" s="42"/>
    </row>
    <row r="5466" spans="2:2" x14ac:dyDescent="0.2">
      <c r="B5466" s="42"/>
    </row>
    <row r="5467" spans="2:2" x14ac:dyDescent="0.2">
      <c r="B5467" s="42"/>
    </row>
    <row r="5468" spans="2:2" x14ac:dyDescent="0.2">
      <c r="B5468" s="42"/>
    </row>
    <row r="5469" spans="2:2" x14ac:dyDescent="0.2">
      <c r="B5469" s="42"/>
    </row>
    <row r="5470" spans="2:2" x14ac:dyDescent="0.2">
      <c r="B5470" s="42"/>
    </row>
    <row r="5471" spans="2:2" x14ac:dyDescent="0.2">
      <c r="B5471" s="42"/>
    </row>
    <row r="5472" spans="2:2" x14ac:dyDescent="0.2">
      <c r="B5472" s="42"/>
    </row>
    <row r="5473" spans="2:2" x14ac:dyDescent="0.2">
      <c r="B5473" s="42"/>
    </row>
    <row r="5474" spans="2:2" x14ac:dyDescent="0.2">
      <c r="B5474" s="42"/>
    </row>
    <row r="5475" spans="2:2" x14ac:dyDescent="0.2">
      <c r="B5475" s="42"/>
    </row>
    <row r="5476" spans="2:2" x14ac:dyDescent="0.2">
      <c r="B5476" s="42"/>
    </row>
    <row r="5477" spans="2:2" x14ac:dyDescent="0.2">
      <c r="B5477" s="42"/>
    </row>
    <row r="5478" spans="2:2" x14ac:dyDescent="0.2">
      <c r="B5478" s="42"/>
    </row>
    <row r="5479" spans="2:2" x14ac:dyDescent="0.2">
      <c r="B5479" s="42"/>
    </row>
    <row r="5480" spans="2:2" x14ac:dyDescent="0.2">
      <c r="B5480" s="42"/>
    </row>
    <row r="5481" spans="2:2" x14ac:dyDescent="0.2">
      <c r="B5481" s="42"/>
    </row>
    <row r="5482" spans="2:2" x14ac:dyDescent="0.2">
      <c r="B5482" s="42"/>
    </row>
    <row r="5483" spans="2:2" x14ac:dyDescent="0.2">
      <c r="B5483" s="42"/>
    </row>
    <row r="5484" spans="2:2" x14ac:dyDescent="0.2">
      <c r="B5484" s="42"/>
    </row>
    <row r="5485" spans="2:2" x14ac:dyDescent="0.2">
      <c r="B5485" s="42"/>
    </row>
    <row r="5486" spans="2:2" x14ac:dyDescent="0.2">
      <c r="B5486" s="42"/>
    </row>
    <row r="5487" spans="2:2" x14ac:dyDescent="0.2">
      <c r="B5487" s="42"/>
    </row>
    <row r="5488" spans="2:2" x14ac:dyDescent="0.2">
      <c r="B5488" s="42"/>
    </row>
    <row r="5489" spans="2:2" x14ac:dyDescent="0.2">
      <c r="B5489" s="42"/>
    </row>
    <row r="5490" spans="2:2" x14ac:dyDescent="0.2">
      <c r="B5490" s="42"/>
    </row>
    <row r="5491" spans="2:2" x14ac:dyDescent="0.2">
      <c r="B5491" s="42"/>
    </row>
    <row r="5492" spans="2:2" x14ac:dyDescent="0.2">
      <c r="B5492" s="42"/>
    </row>
    <row r="5493" spans="2:2" x14ac:dyDescent="0.2">
      <c r="B5493" s="42"/>
    </row>
    <row r="5494" spans="2:2" x14ac:dyDescent="0.2">
      <c r="B5494" s="42"/>
    </row>
    <row r="5495" spans="2:2" x14ac:dyDescent="0.2">
      <c r="B5495" s="42"/>
    </row>
    <row r="5496" spans="2:2" x14ac:dyDescent="0.2">
      <c r="B5496" s="42"/>
    </row>
    <row r="5497" spans="2:2" x14ac:dyDescent="0.2">
      <c r="B5497" s="42"/>
    </row>
    <row r="5498" spans="2:2" x14ac:dyDescent="0.2">
      <c r="B5498" s="42"/>
    </row>
    <row r="5499" spans="2:2" x14ac:dyDescent="0.2">
      <c r="B5499" s="42"/>
    </row>
    <row r="5500" spans="2:2" x14ac:dyDescent="0.2">
      <c r="B5500" s="42"/>
    </row>
    <row r="5501" spans="2:2" x14ac:dyDescent="0.2">
      <c r="B5501" s="42"/>
    </row>
    <row r="5502" spans="2:2" x14ac:dyDescent="0.2">
      <c r="B5502" s="42"/>
    </row>
    <row r="5503" spans="2:2" x14ac:dyDescent="0.2">
      <c r="B5503" s="42"/>
    </row>
    <row r="5504" spans="2:2" x14ac:dyDescent="0.2">
      <c r="B5504" s="42"/>
    </row>
    <row r="5505" spans="2:2" x14ac:dyDescent="0.2">
      <c r="B5505" s="42"/>
    </row>
    <row r="5506" spans="2:2" x14ac:dyDescent="0.2">
      <c r="B5506" s="42"/>
    </row>
    <row r="5507" spans="2:2" x14ac:dyDescent="0.2">
      <c r="B5507" s="42"/>
    </row>
    <row r="5508" spans="2:2" x14ac:dyDescent="0.2">
      <c r="B5508" s="42"/>
    </row>
    <row r="5509" spans="2:2" x14ac:dyDescent="0.2">
      <c r="B5509" s="42"/>
    </row>
    <row r="5510" spans="2:2" x14ac:dyDescent="0.2">
      <c r="B5510" s="42"/>
    </row>
    <row r="5511" spans="2:2" x14ac:dyDescent="0.2">
      <c r="B5511" s="42"/>
    </row>
    <row r="5512" spans="2:2" x14ac:dyDescent="0.2">
      <c r="B5512" s="42"/>
    </row>
    <row r="5513" spans="2:2" x14ac:dyDescent="0.2">
      <c r="B5513" s="42"/>
    </row>
    <row r="5514" spans="2:2" x14ac:dyDescent="0.2">
      <c r="B5514" s="42"/>
    </row>
    <row r="5515" spans="2:2" x14ac:dyDescent="0.2">
      <c r="B5515" s="42"/>
    </row>
    <row r="5516" spans="2:2" x14ac:dyDescent="0.2">
      <c r="B5516" s="42"/>
    </row>
    <row r="5517" spans="2:2" x14ac:dyDescent="0.2">
      <c r="B5517" s="42"/>
    </row>
    <row r="5518" spans="2:2" x14ac:dyDescent="0.2">
      <c r="B5518" s="42"/>
    </row>
    <row r="5519" spans="2:2" x14ac:dyDescent="0.2">
      <c r="B5519" s="42"/>
    </row>
    <row r="5520" spans="2:2" x14ac:dyDescent="0.2">
      <c r="B5520" s="42"/>
    </row>
    <row r="5521" spans="2:2" x14ac:dyDescent="0.2">
      <c r="B5521" s="42"/>
    </row>
    <row r="5522" spans="2:2" x14ac:dyDescent="0.2">
      <c r="B5522" s="42"/>
    </row>
    <row r="5523" spans="2:2" x14ac:dyDescent="0.2">
      <c r="B5523" s="42"/>
    </row>
    <row r="5524" spans="2:2" x14ac:dyDescent="0.2">
      <c r="B5524" s="42"/>
    </row>
    <row r="5525" spans="2:2" x14ac:dyDescent="0.2">
      <c r="B5525" s="42"/>
    </row>
    <row r="5526" spans="2:2" x14ac:dyDescent="0.2">
      <c r="B5526" s="42"/>
    </row>
    <row r="5527" spans="2:2" x14ac:dyDescent="0.2">
      <c r="B5527" s="42"/>
    </row>
    <row r="5528" spans="2:2" x14ac:dyDescent="0.2">
      <c r="B5528" s="42"/>
    </row>
    <row r="5529" spans="2:2" x14ac:dyDescent="0.2">
      <c r="B5529" s="42"/>
    </row>
    <row r="5530" spans="2:2" x14ac:dyDescent="0.2">
      <c r="B5530" s="42"/>
    </row>
    <row r="5531" spans="2:2" x14ac:dyDescent="0.2">
      <c r="B5531" s="42"/>
    </row>
    <row r="5532" spans="2:2" x14ac:dyDescent="0.2">
      <c r="B5532" s="42"/>
    </row>
    <row r="5533" spans="2:2" x14ac:dyDescent="0.2">
      <c r="B5533" s="42"/>
    </row>
    <row r="5534" spans="2:2" x14ac:dyDescent="0.2">
      <c r="B5534" s="42"/>
    </row>
    <row r="5535" spans="2:2" x14ac:dyDescent="0.2">
      <c r="B5535" s="42"/>
    </row>
    <row r="5536" spans="2:2" x14ac:dyDescent="0.2">
      <c r="B5536" s="42"/>
    </row>
    <row r="5537" spans="2:2" x14ac:dyDescent="0.2">
      <c r="B5537" s="42"/>
    </row>
    <row r="5538" spans="2:2" x14ac:dyDescent="0.2">
      <c r="B5538" s="42"/>
    </row>
    <row r="5539" spans="2:2" x14ac:dyDescent="0.2">
      <c r="B5539" s="42"/>
    </row>
    <row r="5540" spans="2:2" x14ac:dyDescent="0.2">
      <c r="B5540" s="42"/>
    </row>
    <row r="5541" spans="2:2" x14ac:dyDescent="0.2">
      <c r="B5541" s="42"/>
    </row>
    <row r="5542" spans="2:2" x14ac:dyDescent="0.2">
      <c r="B5542" s="42"/>
    </row>
    <row r="5543" spans="2:2" x14ac:dyDescent="0.2">
      <c r="B5543" s="42"/>
    </row>
    <row r="5544" spans="2:2" x14ac:dyDescent="0.2">
      <c r="B5544" s="42"/>
    </row>
    <row r="5545" spans="2:2" x14ac:dyDescent="0.2">
      <c r="B5545" s="42"/>
    </row>
    <row r="5546" spans="2:2" x14ac:dyDescent="0.2">
      <c r="B5546" s="42"/>
    </row>
    <row r="5547" spans="2:2" x14ac:dyDescent="0.2">
      <c r="B5547" s="42"/>
    </row>
    <row r="5548" spans="2:2" x14ac:dyDescent="0.2">
      <c r="B5548" s="42"/>
    </row>
    <row r="5549" spans="2:2" x14ac:dyDescent="0.2">
      <c r="B5549" s="42"/>
    </row>
    <row r="5550" spans="2:2" x14ac:dyDescent="0.2">
      <c r="B5550" s="42"/>
    </row>
    <row r="5551" spans="2:2" x14ac:dyDescent="0.2">
      <c r="B5551" s="42"/>
    </row>
    <row r="5552" spans="2:2" x14ac:dyDescent="0.2">
      <c r="B5552" s="42"/>
    </row>
    <row r="5553" spans="2:2" x14ac:dyDescent="0.2">
      <c r="B5553" s="42"/>
    </row>
    <row r="5554" spans="2:2" x14ac:dyDescent="0.2">
      <c r="B5554" s="42"/>
    </row>
    <row r="5555" spans="2:2" x14ac:dyDescent="0.2">
      <c r="B5555" s="42"/>
    </row>
    <row r="5556" spans="2:2" x14ac:dyDescent="0.2">
      <c r="B5556" s="42"/>
    </row>
    <row r="5557" spans="2:2" x14ac:dyDescent="0.2">
      <c r="B5557" s="42"/>
    </row>
    <row r="5558" spans="2:2" x14ac:dyDescent="0.2">
      <c r="B5558" s="42"/>
    </row>
    <row r="5559" spans="2:2" x14ac:dyDescent="0.2">
      <c r="B5559" s="42"/>
    </row>
    <row r="5560" spans="2:2" x14ac:dyDescent="0.2">
      <c r="B5560" s="42"/>
    </row>
    <row r="5561" spans="2:2" x14ac:dyDescent="0.2">
      <c r="B5561" s="42"/>
    </row>
    <row r="5562" spans="2:2" x14ac:dyDescent="0.2">
      <c r="B5562" s="42"/>
    </row>
    <row r="5563" spans="2:2" x14ac:dyDescent="0.2">
      <c r="B5563" s="42"/>
    </row>
    <row r="5564" spans="2:2" x14ac:dyDescent="0.2">
      <c r="B5564" s="42"/>
    </row>
    <row r="5565" spans="2:2" x14ac:dyDescent="0.2">
      <c r="B5565" s="42"/>
    </row>
    <row r="5566" spans="2:2" x14ac:dyDescent="0.2">
      <c r="B5566" s="42"/>
    </row>
    <row r="5567" spans="2:2" x14ac:dyDescent="0.2">
      <c r="B5567" s="42"/>
    </row>
    <row r="5568" spans="2:2" x14ac:dyDescent="0.2">
      <c r="B5568" s="42"/>
    </row>
    <row r="5569" spans="2:2" x14ac:dyDescent="0.2">
      <c r="B5569" s="42"/>
    </row>
    <row r="5570" spans="2:2" x14ac:dyDescent="0.2">
      <c r="B5570" s="42"/>
    </row>
    <row r="5571" spans="2:2" x14ac:dyDescent="0.2">
      <c r="B5571" s="42"/>
    </row>
    <row r="5572" spans="2:2" x14ac:dyDescent="0.2">
      <c r="B5572" s="42"/>
    </row>
    <row r="5573" spans="2:2" x14ac:dyDescent="0.2">
      <c r="B5573" s="42"/>
    </row>
    <row r="5574" spans="2:2" x14ac:dyDescent="0.2">
      <c r="B5574" s="42"/>
    </row>
    <row r="5575" spans="2:2" x14ac:dyDescent="0.2">
      <c r="B5575" s="42"/>
    </row>
    <row r="5576" spans="2:2" x14ac:dyDescent="0.2">
      <c r="B5576" s="42"/>
    </row>
    <row r="5577" spans="2:2" x14ac:dyDescent="0.2">
      <c r="B5577" s="42"/>
    </row>
    <row r="5578" spans="2:2" x14ac:dyDescent="0.2">
      <c r="B5578" s="42"/>
    </row>
    <row r="5579" spans="2:2" x14ac:dyDescent="0.2">
      <c r="B5579" s="42"/>
    </row>
    <row r="5580" spans="2:2" x14ac:dyDescent="0.2">
      <c r="B5580" s="42"/>
    </row>
    <row r="5581" spans="2:2" x14ac:dyDescent="0.2">
      <c r="B5581" s="42"/>
    </row>
    <row r="5582" spans="2:2" x14ac:dyDescent="0.2">
      <c r="B5582" s="42"/>
    </row>
    <row r="5583" spans="2:2" x14ac:dyDescent="0.2">
      <c r="B5583" s="42"/>
    </row>
    <row r="5584" spans="2:2" x14ac:dyDescent="0.2">
      <c r="B5584" s="42"/>
    </row>
    <row r="5585" spans="2:2" x14ac:dyDescent="0.2">
      <c r="B5585" s="42"/>
    </row>
    <row r="5586" spans="2:2" x14ac:dyDescent="0.2">
      <c r="B5586" s="42"/>
    </row>
    <row r="5587" spans="2:2" x14ac:dyDescent="0.2">
      <c r="B5587" s="42"/>
    </row>
    <row r="5588" spans="2:2" x14ac:dyDescent="0.2">
      <c r="B5588" s="42"/>
    </row>
    <row r="5589" spans="2:2" x14ac:dyDescent="0.2">
      <c r="B5589" s="42"/>
    </row>
    <row r="5590" spans="2:2" x14ac:dyDescent="0.2">
      <c r="B5590" s="42"/>
    </row>
    <row r="5591" spans="2:2" x14ac:dyDescent="0.2">
      <c r="B5591" s="42"/>
    </row>
    <row r="5592" spans="2:2" x14ac:dyDescent="0.2">
      <c r="B5592" s="42"/>
    </row>
    <row r="5593" spans="2:2" x14ac:dyDescent="0.2">
      <c r="B5593" s="42"/>
    </row>
    <row r="5594" spans="2:2" x14ac:dyDescent="0.2">
      <c r="B5594" s="42"/>
    </row>
    <row r="5595" spans="2:2" x14ac:dyDescent="0.2">
      <c r="B5595" s="42"/>
    </row>
    <row r="5596" spans="2:2" x14ac:dyDescent="0.2">
      <c r="B5596" s="42"/>
    </row>
    <row r="5597" spans="2:2" x14ac:dyDescent="0.2">
      <c r="B5597" s="42"/>
    </row>
    <row r="5598" spans="2:2" x14ac:dyDescent="0.2">
      <c r="B5598" s="42"/>
    </row>
    <row r="5599" spans="2:2" x14ac:dyDescent="0.2">
      <c r="B5599" s="42"/>
    </row>
    <row r="5600" spans="2:2" x14ac:dyDescent="0.2">
      <c r="B5600" s="42"/>
    </row>
    <row r="5601" spans="2:2" x14ac:dyDescent="0.2">
      <c r="B5601" s="42"/>
    </row>
    <row r="5602" spans="2:2" x14ac:dyDescent="0.2">
      <c r="B5602" s="42"/>
    </row>
    <row r="5603" spans="2:2" x14ac:dyDescent="0.2">
      <c r="B5603" s="42"/>
    </row>
    <row r="5604" spans="2:2" x14ac:dyDescent="0.2">
      <c r="B5604" s="42"/>
    </row>
    <row r="5605" spans="2:2" x14ac:dyDescent="0.2">
      <c r="B5605" s="42"/>
    </row>
    <row r="5606" spans="2:2" x14ac:dyDescent="0.2">
      <c r="B5606" s="42"/>
    </row>
    <row r="5607" spans="2:2" x14ac:dyDescent="0.2">
      <c r="B5607" s="42"/>
    </row>
    <row r="5608" spans="2:2" x14ac:dyDescent="0.2">
      <c r="B5608" s="42"/>
    </row>
    <row r="5609" spans="2:2" x14ac:dyDescent="0.2">
      <c r="B5609" s="42"/>
    </row>
    <row r="5610" spans="2:2" x14ac:dyDescent="0.2">
      <c r="B5610" s="42"/>
    </row>
    <row r="5611" spans="2:2" x14ac:dyDescent="0.2">
      <c r="B5611" s="42"/>
    </row>
    <row r="5612" spans="2:2" x14ac:dyDescent="0.2">
      <c r="B5612" s="42"/>
    </row>
    <row r="5613" spans="2:2" x14ac:dyDescent="0.2">
      <c r="B5613" s="42"/>
    </row>
    <row r="5614" spans="2:2" x14ac:dyDescent="0.2">
      <c r="B5614" s="42"/>
    </row>
    <row r="5615" spans="2:2" x14ac:dyDescent="0.2">
      <c r="B5615" s="42"/>
    </row>
    <row r="5616" spans="2:2" x14ac:dyDescent="0.2">
      <c r="B5616" s="42"/>
    </row>
    <row r="5617" spans="2:2" x14ac:dyDescent="0.2">
      <c r="B5617" s="42"/>
    </row>
    <row r="5618" spans="2:2" x14ac:dyDescent="0.2">
      <c r="B5618" s="42"/>
    </row>
    <row r="5619" spans="2:2" x14ac:dyDescent="0.2">
      <c r="B5619" s="42"/>
    </row>
    <row r="5620" spans="2:2" x14ac:dyDescent="0.2">
      <c r="B5620" s="42"/>
    </row>
    <row r="5621" spans="2:2" x14ac:dyDescent="0.2">
      <c r="B5621" s="42"/>
    </row>
    <row r="5622" spans="2:2" x14ac:dyDescent="0.2">
      <c r="B5622" s="42"/>
    </row>
    <row r="5623" spans="2:2" x14ac:dyDescent="0.2">
      <c r="B5623" s="42"/>
    </row>
    <row r="5624" spans="2:2" x14ac:dyDescent="0.2">
      <c r="B5624" s="42"/>
    </row>
    <row r="5625" spans="2:2" x14ac:dyDescent="0.2">
      <c r="B5625" s="42"/>
    </row>
    <row r="5626" spans="2:2" x14ac:dyDescent="0.2">
      <c r="B5626" s="42"/>
    </row>
    <row r="5627" spans="2:2" x14ac:dyDescent="0.2">
      <c r="B5627" s="42"/>
    </row>
    <row r="5628" spans="2:2" x14ac:dyDescent="0.2">
      <c r="B5628" s="42"/>
    </row>
    <row r="5629" spans="2:2" x14ac:dyDescent="0.2">
      <c r="B5629" s="42"/>
    </row>
    <row r="5630" spans="2:2" x14ac:dyDescent="0.2">
      <c r="B5630" s="42"/>
    </row>
    <row r="5631" spans="2:2" x14ac:dyDescent="0.2">
      <c r="B5631" s="42"/>
    </row>
    <row r="5632" spans="2:2" x14ac:dyDescent="0.2">
      <c r="B5632" s="42"/>
    </row>
    <row r="5633" spans="2:2" x14ac:dyDescent="0.2">
      <c r="B5633" s="42"/>
    </row>
    <row r="5634" spans="2:2" x14ac:dyDescent="0.2">
      <c r="B5634" s="42"/>
    </row>
    <row r="5635" spans="2:2" x14ac:dyDescent="0.2">
      <c r="B5635" s="42"/>
    </row>
    <row r="5636" spans="2:2" x14ac:dyDescent="0.2">
      <c r="B5636" s="42"/>
    </row>
    <row r="5637" spans="2:2" x14ac:dyDescent="0.2">
      <c r="B5637" s="42"/>
    </row>
    <row r="5638" spans="2:2" x14ac:dyDescent="0.2">
      <c r="B5638" s="42"/>
    </row>
    <row r="5639" spans="2:2" x14ac:dyDescent="0.2">
      <c r="B5639" s="42"/>
    </row>
    <row r="5640" spans="2:2" x14ac:dyDescent="0.2">
      <c r="B5640" s="42"/>
    </row>
    <row r="5641" spans="2:2" x14ac:dyDescent="0.2">
      <c r="B5641" s="42"/>
    </row>
    <row r="5642" spans="2:2" x14ac:dyDescent="0.2">
      <c r="B5642" s="42"/>
    </row>
    <row r="5643" spans="2:2" x14ac:dyDescent="0.2">
      <c r="B5643" s="42"/>
    </row>
    <row r="5644" spans="2:2" x14ac:dyDescent="0.2">
      <c r="B5644" s="42"/>
    </row>
    <row r="5645" spans="2:2" x14ac:dyDescent="0.2">
      <c r="B5645" s="42"/>
    </row>
    <row r="5646" spans="2:2" x14ac:dyDescent="0.2">
      <c r="B5646" s="42"/>
    </row>
    <row r="5647" spans="2:2" x14ac:dyDescent="0.2">
      <c r="B5647" s="42"/>
    </row>
    <row r="5648" spans="2:2" x14ac:dyDescent="0.2">
      <c r="B5648" s="42"/>
    </row>
    <row r="5649" spans="2:2" x14ac:dyDescent="0.2">
      <c r="B5649" s="42"/>
    </row>
    <row r="5650" spans="2:2" x14ac:dyDescent="0.2">
      <c r="B5650" s="42"/>
    </row>
    <row r="5651" spans="2:2" x14ac:dyDescent="0.2">
      <c r="B5651" s="42"/>
    </row>
    <row r="5652" spans="2:2" x14ac:dyDescent="0.2">
      <c r="B5652" s="42"/>
    </row>
    <row r="5653" spans="2:2" x14ac:dyDescent="0.2">
      <c r="B5653" s="42"/>
    </row>
    <row r="5654" spans="2:2" x14ac:dyDescent="0.2">
      <c r="B5654" s="42"/>
    </row>
    <row r="5655" spans="2:2" x14ac:dyDescent="0.2">
      <c r="B5655" s="42"/>
    </row>
    <row r="5656" spans="2:2" x14ac:dyDescent="0.2">
      <c r="B5656" s="42"/>
    </row>
    <row r="5657" spans="2:2" x14ac:dyDescent="0.2">
      <c r="B5657" s="42"/>
    </row>
    <row r="5658" spans="2:2" x14ac:dyDescent="0.2">
      <c r="B5658" s="42"/>
    </row>
    <row r="5659" spans="2:2" x14ac:dyDescent="0.2">
      <c r="B5659" s="42"/>
    </row>
    <row r="5660" spans="2:2" x14ac:dyDescent="0.2">
      <c r="B5660" s="42"/>
    </row>
    <row r="5661" spans="2:2" x14ac:dyDescent="0.2">
      <c r="B5661" s="42"/>
    </row>
    <row r="5662" spans="2:2" x14ac:dyDescent="0.2">
      <c r="B5662" s="42"/>
    </row>
    <row r="5663" spans="2:2" x14ac:dyDescent="0.2">
      <c r="B5663" s="42"/>
    </row>
    <row r="5664" spans="2:2" x14ac:dyDescent="0.2">
      <c r="B5664" s="42"/>
    </row>
    <row r="5665" spans="2:2" x14ac:dyDescent="0.2">
      <c r="B5665" s="42"/>
    </row>
    <row r="5666" spans="2:2" x14ac:dyDescent="0.2">
      <c r="B5666" s="42"/>
    </row>
    <row r="5667" spans="2:2" x14ac:dyDescent="0.2">
      <c r="B5667" s="42"/>
    </row>
    <row r="5668" spans="2:2" x14ac:dyDescent="0.2">
      <c r="B5668" s="42"/>
    </row>
    <row r="5669" spans="2:2" x14ac:dyDescent="0.2">
      <c r="B5669" s="42"/>
    </row>
    <row r="5670" spans="2:2" x14ac:dyDescent="0.2">
      <c r="B5670" s="42"/>
    </row>
    <row r="5671" spans="2:2" x14ac:dyDescent="0.2">
      <c r="B5671" s="42"/>
    </row>
    <row r="5672" spans="2:2" x14ac:dyDescent="0.2">
      <c r="B5672" s="42"/>
    </row>
    <row r="5673" spans="2:2" x14ac:dyDescent="0.2">
      <c r="B5673" s="42"/>
    </row>
    <row r="5674" spans="2:2" x14ac:dyDescent="0.2">
      <c r="B5674" s="42"/>
    </row>
    <row r="5675" spans="2:2" x14ac:dyDescent="0.2">
      <c r="B5675" s="42"/>
    </row>
    <row r="5676" spans="2:2" x14ac:dyDescent="0.2">
      <c r="B5676" s="42"/>
    </row>
    <row r="5677" spans="2:2" x14ac:dyDescent="0.2">
      <c r="B5677" s="42"/>
    </row>
    <row r="5678" spans="2:2" x14ac:dyDescent="0.2">
      <c r="B5678" s="42"/>
    </row>
    <row r="5679" spans="2:2" x14ac:dyDescent="0.2">
      <c r="B5679" s="42"/>
    </row>
    <row r="5680" spans="2:2" x14ac:dyDescent="0.2">
      <c r="B5680" s="42"/>
    </row>
    <row r="5681" spans="2:2" x14ac:dyDescent="0.2">
      <c r="B5681" s="42"/>
    </row>
    <row r="5682" spans="2:2" x14ac:dyDescent="0.2">
      <c r="B5682" s="42"/>
    </row>
    <row r="5683" spans="2:2" x14ac:dyDescent="0.2">
      <c r="B5683" s="42"/>
    </row>
    <row r="5684" spans="2:2" x14ac:dyDescent="0.2">
      <c r="B5684" s="42"/>
    </row>
    <row r="5685" spans="2:2" x14ac:dyDescent="0.2">
      <c r="B5685" s="42"/>
    </row>
    <row r="5686" spans="2:2" x14ac:dyDescent="0.2">
      <c r="B5686" s="42"/>
    </row>
    <row r="5687" spans="2:2" x14ac:dyDescent="0.2">
      <c r="B5687" s="42"/>
    </row>
    <row r="5688" spans="2:2" x14ac:dyDescent="0.2">
      <c r="B5688" s="42"/>
    </row>
    <row r="5689" spans="2:2" x14ac:dyDescent="0.2">
      <c r="B5689" s="42"/>
    </row>
    <row r="5690" spans="2:2" x14ac:dyDescent="0.2">
      <c r="B5690" s="42"/>
    </row>
    <row r="5691" spans="2:2" x14ac:dyDescent="0.2">
      <c r="B5691" s="42"/>
    </row>
    <row r="5692" spans="2:2" x14ac:dyDescent="0.2">
      <c r="B5692" s="42"/>
    </row>
    <row r="5693" spans="2:2" x14ac:dyDescent="0.2">
      <c r="B5693" s="42"/>
    </row>
    <row r="5694" spans="2:2" x14ac:dyDescent="0.2">
      <c r="B5694" s="42"/>
    </row>
    <row r="5695" spans="2:2" x14ac:dyDescent="0.2">
      <c r="B5695" s="42"/>
    </row>
    <row r="5696" spans="2:2" x14ac:dyDescent="0.2">
      <c r="B5696" s="42"/>
    </row>
    <row r="5697" spans="2:2" x14ac:dyDescent="0.2">
      <c r="B5697" s="42"/>
    </row>
    <row r="5698" spans="2:2" x14ac:dyDescent="0.2">
      <c r="B5698" s="42"/>
    </row>
    <row r="5699" spans="2:2" x14ac:dyDescent="0.2">
      <c r="B5699" s="42"/>
    </row>
    <row r="5700" spans="2:2" x14ac:dyDescent="0.2">
      <c r="B5700" s="42"/>
    </row>
    <row r="5701" spans="2:2" x14ac:dyDescent="0.2">
      <c r="B5701" s="42"/>
    </row>
    <row r="5702" spans="2:2" x14ac:dyDescent="0.2">
      <c r="B5702" s="42"/>
    </row>
    <row r="5703" spans="2:2" x14ac:dyDescent="0.2">
      <c r="B5703" s="42"/>
    </row>
    <row r="5704" spans="2:2" x14ac:dyDescent="0.2">
      <c r="B5704" s="42"/>
    </row>
    <row r="5705" spans="2:2" x14ac:dyDescent="0.2">
      <c r="B5705" s="42"/>
    </row>
    <row r="5706" spans="2:2" x14ac:dyDescent="0.2">
      <c r="B5706" s="42"/>
    </row>
    <row r="5707" spans="2:2" x14ac:dyDescent="0.2">
      <c r="B5707" s="42"/>
    </row>
    <row r="5708" spans="2:2" x14ac:dyDescent="0.2">
      <c r="B5708" s="42"/>
    </row>
    <row r="5709" spans="2:2" x14ac:dyDescent="0.2">
      <c r="B5709" s="42"/>
    </row>
    <row r="5710" spans="2:2" x14ac:dyDescent="0.2">
      <c r="B5710" s="42"/>
    </row>
    <row r="5711" spans="2:2" x14ac:dyDescent="0.2">
      <c r="B5711" s="42"/>
    </row>
    <row r="5712" spans="2:2" x14ac:dyDescent="0.2">
      <c r="B5712" s="42"/>
    </row>
    <row r="5713" spans="2:2" x14ac:dyDescent="0.2">
      <c r="B5713" s="42"/>
    </row>
    <row r="5714" spans="2:2" x14ac:dyDescent="0.2">
      <c r="B5714" s="42"/>
    </row>
    <row r="5715" spans="2:2" x14ac:dyDescent="0.2">
      <c r="B5715" s="42"/>
    </row>
    <row r="5716" spans="2:2" x14ac:dyDescent="0.2">
      <c r="B5716" s="42"/>
    </row>
    <row r="5717" spans="2:2" x14ac:dyDescent="0.2">
      <c r="B5717" s="42"/>
    </row>
    <row r="5718" spans="2:2" x14ac:dyDescent="0.2">
      <c r="B5718" s="42"/>
    </row>
    <row r="5719" spans="2:2" x14ac:dyDescent="0.2">
      <c r="B5719" s="42"/>
    </row>
    <row r="5720" spans="2:2" x14ac:dyDescent="0.2">
      <c r="B5720" s="42"/>
    </row>
    <row r="5721" spans="2:2" x14ac:dyDescent="0.2">
      <c r="B5721" s="42"/>
    </row>
    <row r="5722" spans="2:2" x14ac:dyDescent="0.2">
      <c r="B5722" s="42"/>
    </row>
    <row r="5723" spans="2:2" x14ac:dyDescent="0.2">
      <c r="B5723" s="42"/>
    </row>
    <row r="5724" spans="2:2" x14ac:dyDescent="0.2">
      <c r="B5724" s="42"/>
    </row>
    <row r="5725" spans="2:2" x14ac:dyDescent="0.2">
      <c r="B5725" s="42"/>
    </row>
    <row r="5726" spans="2:2" x14ac:dyDescent="0.2">
      <c r="B5726" s="42"/>
    </row>
    <row r="5727" spans="2:2" x14ac:dyDescent="0.2">
      <c r="B5727" s="42"/>
    </row>
    <row r="5728" spans="2:2" x14ac:dyDescent="0.2">
      <c r="B5728" s="42"/>
    </row>
    <row r="5729" spans="2:2" x14ac:dyDescent="0.2">
      <c r="B5729" s="42"/>
    </row>
    <row r="5730" spans="2:2" x14ac:dyDescent="0.2">
      <c r="B5730" s="42"/>
    </row>
    <row r="5731" spans="2:2" x14ac:dyDescent="0.2">
      <c r="B5731" s="42"/>
    </row>
    <row r="5732" spans="2:2" x14ac:dyDescent="0.2">
      <c r="B5732" s="42"/>
    </row>
    <row r="5733" spans="2:2" x14ac:dyDescent="0.2">
      <c r="B5733" s="42"/>
    </row>
    <row r="5734" spans="2:2" x14ac:dyDescent="0.2">
      <c r="B5734" s="42"/>
    </row>
    <row r="5735" spans="2:2" x14ac:dyDescent="0.2">
      <c r="B5735" s="42"/>
    </row>
    <row r="5736" spans="2:2" x14ac:dyDescent="0.2">
      <c r="B5736" s="42"/>
    </row>
    <row r="5737" spans="2:2" x14ac:dyDescent="0.2">
      <c r="B5737" s="42"/>
    </row>
    <row r="5738" spans="2:2" x14ac:dyDescent="0.2">
      <c r="B5738" s="42"/>
    </row>
    <row r="5739" spans="2:2" x14ac:dyDescent="0.2">
      <c r="B5739" s="42"/>
    </row>
    <row r="5740" spans="2:2" x14ac:dyDescent="0.2">
      <c r="B5740" s="42"/>
    </row>
    <row r="5741" spans="2:2" x14ac:dyDescent="0.2">
      <c r="B5741" s="42"/>
    </row>
    <row r="5742" spans="2:2" x14ac:dyDescent="0.2">
      <c r="B5742" s="42"/>
    </row>
    <row r="5743" spans="2:2" x14ac:dyDescent="0.2">
      <c r="B5743" s="42"/>
    </row>
    <row r="5744" spans="2:2" x14ac:dyDescent="0.2">
      <c r="B5744" s="42"/>
    </row>
    <row r="5745" spans="2:2" x14ac:dyDescent="0.2">
      <c r="B5745" s="42"/>
    </row>
    <row r="5746" spans="2:2" x14ac:dyDescent="0.2">
      <c r="B5746" s="42"/>
    </row>
    <row r="5747" spans="2:2" x14ac:dyDescent="0.2">
      <c r="B5747" s="42"/>
    </row>
    <row r="5748" spans="2:2" x14ac:dyDescent="0.2">
      <c r="B5748" s="42"/>
    </row>
    <row r="5749" spans="2:2" x14ac:dyDescent="0.2">
      <c r="B5749" s="42"/>
    </row>
    <row r="5750" spans="2:2" x14ac:dyDescent="0.2">
      <c r="B5750" s="42"/>
    </row>
    <row r="5751" spans="2:2" x14ac:dyDescent="0.2">
      <c r="B5751" s="42"/>
    </row>
    <row r="5752" spans="2:2" x14ac:dyDescent="0.2">
      <c r="B5752" s="42"/>
    </row>
    <row r="5753" spans="2:2" x14ac:dyDescent="0.2">
      <c r="B5753" s="42"/>
    </row>
    <row r="5754" spans="2:2" x14ac:dyDescent="0.2">
      <c r="B5754" s="42"/>
    </row>
    <row r="5755" spans="2:2" x14ac:dyDescent="0.2">
      <c r="B5755" s="42"/>
    </row>
    <row r="5756" spans="2:2" x14ac:dyDescent="0.2">
      <c r="B5756" s="42"/>
    </row>
    <row r="5757" spans="2:2" x14ac:dyDescent="0.2">
      <c r="B5757" s="42"/>
    </row>
    <row r="5758" spans="2:2" x14ac:dyDescent="0.2">
      <c r="B5758" s="42"/>
    </row>
    <row r="5759" spans="2:2" x14ac:dyDescent="0.2">
      <c r="B5759" s="42"/>
    </row>
    <row r="5760" spans="2:2" x14ac:dyDescent="0.2">
      <c r="B5760" s="42"/>
    </row>
    <row r="5761" spans="2:2" x14ac:dyDescent="0.2">
      <c r="B5761" s="42"/>
    </row>
    <row r="5762" spans="2:2" x14ac:dyDescent="0.2">
      <c r="B5762" s="42"/>
    </row>
    <row r="5763" spans="2:2" x14ac:dyDescent="0.2">
      <c r="B5763" s="42"/>
    </row>
    <row r="5764" spans="2:2" x14ac:dyDescent="0.2">
      <c r="B5764" s="42"/>
    </row>
    <row r="5765" spans="2:2" x14ac:dyDescent="0.2">
      <c r="B5765" s="42"/>
    </row>
    <row r="5766" spans="2:2" x14ac:dyDescent="0.2">
      <c r="B5766" s="42"/>
    </row>
    <row r="5767" spans="2:2" x14ac:dyDescent="0.2">
      <c r="B5767" s="42"/>
    </row>
    <row r="5768" spans="2:2" x14ac:dyDescent="0.2">
      <c r="B5768" s="42"/>
    </row>
    <row r="5769" spans="2:2" x14ac:dyDescent="0.2">
      <c r="B5769" s="42"/>
    </row>
    <row r="5770" spans="2:2" x14ac:dyDescent="0.2">
      <c r="B5770" s="42"/>
    </row>
    <row r="5771" spans="2:2" x14ac:dyDescent="0.2">
      <c r="B5771" s="42"/>
    </row>
    <row r="5772" spans="2:2" x14ac:dyDescent="0.2">
      <c r="B5772" s="42"/>
    </row>
    <row r="5773" spans="2:2" x14ac:dyDescent="0.2">
      <c r="B5773" s="42"/>
    </row>
    <row r="5774" spans="2:2" x14ac:dyDescent="0.2">
      <c r="B5774" s="42"/>
    </row>
    <row r="5775" spans="2:2" x14ac:dyDescent="0.2">
      <c r="B5775" s="42"/>
    </row>
    <row r="5776" spans="2:2" x14ac:dyDescent="0.2">
      <c r="B5776" s="42"/>
    </row>
    <row r="5777" spans="2:2" x14ac:dyDescent="0.2">
      <c r="B5777" s="42"/>
    </row>
    <row r="5778" spans="2:2" x14ac:dyDescent="0.2">
      <c r="B5778" s="42"/>
    </row>
    <row r="5779" spans="2:2" x14ac:dyDescent="0.2">
      <c r="B5779" s="42"/>
    </row>
    <row r="5780" spans="2:2" x14ac:dyDescent="0.2">
      <c r="B5780" s="42"/>
    </row>
    <row r="5781" spans="2:2" x14ac:dyDescent="0.2">
      <c r="B5781" s="42"/>
    </row>
    <row r="5782" spans="2:2" x14ac:dyDescent="0.2">
      <c r="B5782" s="42"/>
    </row>
    <row r="5783" spans="2:2" x14ac:dyDescent="0.2">
      <c r="B5783" s="42"/>
    </row>
    <row r="5784" spans="2:2" x14ac:dyDescent="0.2">
      <c r="B5784" s="42"/>
    </row>
    <row r="5785" spans="2:2" x14ac:dyDescent="0.2">
      <c r="B5785" s="42"/>
    </row>
    <row r="5786" spans="2:2" x14ac:dyDescent="0.2">
      <c r="B5786" s="42"/>
    </row>
    <row r="5787" spans="2:2" x14ac:dyDescent="0.2">
      <c r="B5787" s="42"/>
    </row>
    <row r="5788" spans="2:2" x14ac:dyDescent="0.2">
      <c r="B5788" s="42"/>
    </row>
    <row r="5789" spans="2:2" x14ac:dyDescent="0.2">
      <c r="B5789" s="42"/>
    </row>
    <row r="5790" spans="2:2" x14ac:dyDescent="0.2">
      <c r="B5790" s="42"/>
    </row>
    <row r="5791" spans="2:2" x14ac:dyDescent="0.2">
      <c r="B5791" s="42"/>
    </row>
    <row r="5792" spans="2:2" x14ac:dyDescent="0.2">
      <c r="B5792" s="42"/>
    </row>
    <row r="5793" spans="2:2" x14ac:dyDescent="0.2">
      <c r="B5793" s="42"/>
    </row>
    <row r="5794" spans="2:2" x14ac:dyDescent="0.2">
      <c r="B5794" s="42"/>
    </row>
    <row r="5795" spans="2:2" x14ac:dyDescent="0.2">
      <c r="B5795" s="42"/>
    </row>
    <row r="5796" spans="2:2" x14ac:dyDescent="0.2">
      <c r="B5796" s="42"/>
    </row>
    <row r="5797" spans="2:2" x14ac:dyDescent="0.2">
      <c r="B5797" s="42"/>
    </row>
    <row r="5798" spans="2:2" x14ac:dyDescent="0.2">
      <c r="B5798" s="42"/>
    </row>
    <row r="5799" spans="2:2" x14ac:dyDescent="0.2">
      <c r="B5799" s="42"/>
    </row>
    <row r="5800" spans="2:2" x14ac:dyDescent="0.2">
      <c r="B5800" s="42"/>
    </row>
    <row r="5801" spans="2:2" x14ac:dyDescent="0.2">
      <c r="B5801" s="42"/>
    </row>
    <row r="5802" spans="2:2" x14ac:dyDescent="0.2">
      <c r="B5802" s="42"/>
    </row>
    <row r="5803" spans="2:2" x14ac:dyDescent="0.2">
      <c r="B5803" s="42"/>
    </row>
    <row r="5804" spans="2:2" x14ac:dyDescent="0.2">
      <c r="B5804" s="42"/>
    </row>
    <row r="5805" spans="2:2" x14ac:dyDescent="0.2">
      <c r="B5805" s="42"/>
    </row>
    <row r="5806" spans="2:2" x14ac:dyDescent="0.2">
      <c r="B5806" s="42"/>
    </row>
    <row r="5807" spans="2:2" x14ac:dyDescent="0.2">
      <c r="B5807" s="42"/>
    </row>
    <row r="5808" spans="2:2" x14ac:dyDescent="0.2">
      <c r="B5808" s="42"/>
    </row>
    <row r="5809" spans="2:2" x14ac:dyDescent="0.2">
      <c r="B5809" s="42"/>
    </row>
    <row r="5810" spans="2:2" x14ac:dyDescent="0.2">
      <c r="B5810" s="42"/>
    </row>
    <row r="5811" spans="2:2" x14ac:dyDescent="0.2">
      <c r="B5811" s="42"/>
    </row>
    <row r="5812" spans="2:2" x14ac:dyDescent="0.2">
      <c r="B5812" s="42"/>
    </row>
    <row r="5813" spans="2:2" x14ac:dyDescent="0.2">
      <c r="B5813" s="42"/>
    </row>
    <row r="5814" spans="2:2" x14ac:dyDescent="0.2">
      <c r="B5814" s="42"/>
    </row>
    <row r="5815" spans="2:2" x14ac:dyDescent="0.2">
      <c r="B5815" s="42"/>
    </row>
    <row r="5816" spans="2:2" x14ac:dyDescent="0.2">
      <c r="B5816" s="42"/>
    </row>
    <row r="5817" spans="2:2" x14ac:dyDescent="0.2">
      <c r="B5817" s="42"/>
    </row>
    <row r="5818" spans="2:2" x14ac:dyDescent="0.2">
      <c r="B5818" s="42"/>
    </row>
    <row r="5819" spans="2:2" x14ac:dyDescent="0.2">
      <c r="B5819" s="42"/>
    </row>
    <row r="5820" spans="2:2" x14ac:dyDescent="0.2">
      <c r="B5820" s="42"/>
    </row>
    <row r="5821" spans="2:2" x14ac:dyDescent="0.2">
      <c r="B5821" s="42"/>
    </row>
    <row r="5822" spans="2:2" x14ac:dyDescent="0.2">
      <c r="B5822" s="42"/>
    </row>
    <row r="5823" spans="2:2" x14ac:dyDescent="0.2">
      <c r="B5823" s="42"/>
    </row>
    <row r="5824" spans="2:2" x14ac:dyDescent="0.2">
      <c r="B5824" s="42"/>
    </row>
    <row r="5825" spans="2:2" x14ac:dyDescent="0.2">
      <c r="B5825" s="42"/>
    </row>
    <row r="5826" spans="2:2" x14ac:dyDescent="0.2">
      <c r="B5826" s="42"/>
    </row>
    <row r="5827" spans="2:2" x14ac:dyDescent="0.2">
      <c r="B5827" s="42"/>
    </row>
    <row r="5828" spans="2:2" x14ac:dyDescent="0.2">
      <c r="B5828" s="42"/>
    </row>
    <row r="5829" spans="2:2" x14ac:dyDescent="0.2">
      <c r="B5829" s="42"/>
    </row>
    <row r="5830" spans="2:2" x14ac:dyDescent="0.2">
      <c r="B5830" s="42"/>
    </row>
    <row r="5831" spans="2:2" x14ac:dyDescent="0.2">
      <c r="B5831" s="42"/>
    </row>
    <row r="5832" spans="2:2" x14ac:dyDescent="0.2">
      <c r="B5832" s="42"/>
    </row>
    <row r="5833" spans="2:2" x14ac:dyDescent="0.2">
      <c r="B5833" s="42"/>
    </row>
    <row r="5834" spans="2:2" x14ac:dyDescent="0.2">
      <c r="B5834" s="42"/>
    </row>
    <row r="5835" spans="2:2" x14ac:dyDescent="0.2">
      <c r="B5835" s="42"/>
    </row>
    <row r="5836" spans="2:2" x14ac:dyDescent="0.2">
      <c r="B5836" s="42"/>
    </row>
    <row r="5837" spans="2:2" x14ac:dyDescent="0.2">
      <c r="B5837" s="42"/>
    </row>
    <row r="5838" spans="2:2" x14ac:dyDescent="0.2">
      <c r="B5838" s="42"/>
    </row>
    <row r="5839" spans="2:2" x14ac:dyDescent="0.2">
      <c r="B5839" s="42"/>
    </row>
    <row r="5840" spans="2:2" x14ac:dyDescent="0.2">
      <c r="B5840" s="42"/>
    </row>
    <row r="5841" spans="2:2" x14ac:dyDescent="0.2">
      <c r="B5841" s="42"/>
    </row>
    <row r="5842" spans="2:2" x14ac:dyDescent="0.2">
      <c r="B5842" s="42"/>
    </row>
    <row r="5843" spans="2:2" x14ac:dyDescent="0.2">
      <c r="B5843" s="42"/>
    </row>
    <row r="5844" spans="2:2" x14ac:dyDescent="0.2">
      <c r="B5844" s="42"/>
    </row>
    <row r="5845" spans="2:2" x14ac:dyDescent="0.2">
      <c r="B5845" s="42"/>
    </row>
    <row r="5846" spans="2:2" x14ac:dyDescent="0.2">
      <c r="B5846" s="42"/>
    </row>
    <row r="5847" spans="2:2" x14ac:dyDescent="0.2">
      <c r="B5847" s="42"/>
    </row>
    <row r="5848" spans="2:2" x14ac:dyDescent="0.2">
      <c r="B5848" s="42"/>
    </row>
    <row r="5849" spans="2:2" x14ac:dyDescent="0.2">
      <c r="B5849" s="42"/>
    </row>
    <row r="5850" spans="2:2" x14ac:dyDescent="0.2">
      <c r="B5850" s="42"/>
    </row>
    <row r="5851" spans="2:2" x14ac:dyDescent="0.2">
      <c r="B5851" s="42"/>
    </row>
    <row r="5852" spans="2:2" x14ac:dyDescent="0.2">
      <c r="B5852" s="42"/>
    </row>
    <row r="5853" spans="2:2" x14ac:dyDescent="0.2">
      <c r="B5853" s="42"/>
    </row>
    <row r="5854" spans="2:2" x14ac:dyDescent="0.2">
      <c r="B5854" s="42"/>
    </row>
    <row r="5855" spans="2:2" x14ac:dyDescent="0.2">
      <c r="B5855" s="42"/>
    </row>
    <row r="5856" spans="2:2" x14ac:dyDescent="0.2">
      <c r="B5856" s="42"/>
    </row>
    <row r="5857" spans="2:2" x14ac:dyDescent="0.2">
      <c r="B5857" s="42"/>
    </row>
    <row r="5858" spans="2:2" x14ac:dyDescent="0.2">
      <c r="B5858" s="42"/>
    </row>
    <row r="5859" spans="2:2" x14ac:dyDescent="0.2">
      <c r="B5859" s="42"/>
    </row>
    <row r="5860" spans="2:2" x14ac:dyDescent="0.2">
      <c r="B5860" s="42"/>
    </row>
    <row r="5861" spans="2:2" x14ac:dyDescent="0.2">
      <c r="B5861" s="42"/>
    </row>
    <row r="5862" spans="2:2" x14ac:dyDescent="0.2">
      <c r="B5862" s="42"/>
    </row>
    <row r="5863" spans="2:2" x14ac:dyDescent="0.2">
      <c r="B5863" s="42"/>
    </row>
    <row r="5864" spans="2:2" x14ac:dyDescent="0.2">
      <c r="B5864" s="42"/>
    </row>
    <row r="5865" spans="2:2" x14ac:dyDescent="0.2">
      <c r="B5865" s="42"/>
    </row>
    <row r="5866" spans="2:2" x14ac:dyDescent="0.2">
      <c r="B5866" s="42"/>
    </row>
    <row r="5867" spans="2:2" x14ac:dyDescent="0.2">
      <c r="B5867" s="42"/>
    </row>
    <row r="5868" spans="2:2" x14ac:dyDescent="0.2">
      <c r="B5868" s="42"/>
    </row>
    <row r="5869" spans="2:2" x14ac:dyDescent="0.2">
      <c r="B5869" s="42"/>
    </row>
    <row r="5870" spans="2:2" x14ac:dyDescent="0.2">
      <c r="B5870" s="42"/>
    </row>
    <row r="5871" spans="2:2" x14ac:dyDescent="0.2">
      <c r="B5871" s="42"/>
    </row>
    <row r="5872" spans="2:2" x14ac:dyDescent="0.2">
      <c r="B5872" s="42"/>
    </row>
    <row r="5873" spans="2:2" x14ac:dyDescent="0.2">
      <c r="B5873" s="42"/>
    </row>
    <row r="5874" spans="2:2" x14ac:dyDescent="0.2">
      <c r="B5874" s="42"/>
    </row>
    <row r="5875" spans="2:2" x14ac:dyDescent="0.2">
      <c r="B5875" s="42"/>
    </row>
    <row r="5876" spans="2:2" x14ac:dyDescent="0.2">
      <c r="B5876" s="42"/>
    </row>
    <row r="5877" spans="2:2" x14ac:dyDescent="0.2">
      <c r="B5877" s="42"/>
    </row>
    <row r="5878" spans="2:2" x14ac:dyDescent="0.2">
      <c r="B5878" s="42"/>
    </row>
    <row r="5879" spans="2:2" x14ac:dyDescent="0.2">
      <c r="B5879" s="42"/>
    </row>
    <row r="5880" spans="2:2" x14ac:dyDescent="0.2">
      <c r="B5880" s="42"/>
    </row>
    <row r="5881" spans="2:2" x14ac:dyDescent="0.2">
      <c r="B5881" s="42"/>
    </row>
    <row r="5882" spans="2:2" x14ac:dyDescent="0.2">
      <c r="B5882" s="42"/>
    </row>
    <row r="5883" spans="2:2" x14ac:dyDescent="0.2">
      <c r="B5883" s="42"/>
    </row>
    <row r="5884" spans="2:2" x14ac:dyDescent="0.2">
      <c r="B5884" s="42"/>
    </row>
    <row r="5885" spans="2:2" x14ac:dyDescent="0.2">
      <c r="B5885" s="42"/>
    </row>
    <row r="5886" spans="2:2" x14ac:dyDescent="0.2">
      <c r="B5886" s="42"/>
    </row>
    <row r="5887" spans="2:2" x14ac:dyDescent="0.2">
      <c r="B5887" s="42"/>
    </row>
    <row r="5888" spans="2:2" x14ac:dyDescent="0.2">
      <c r="B5888" s="42"/>
    </row>
    <row r="5889" spans="2:2" x14ac:dyDescent="0.2">
      <c r="B5889" s="42"/>
    </row>
    <row r="5890" spans="2:2" x14ac:dyDescent="0.2">
      <c r="B5890" s="42"/>
    </row>
    <row r="5891" spans="2:2" x14ac:dyDescent="0.2">
      <c r="B5891" s="42"/>
    </row>
    <row r="5892" spans="2:2" x14ac:dyDescent="0.2">
      <c r="B5892" s="42"/>
    </row>
    <row r="5893" spans="2:2" x14ac:dyDescent="0.2">
      <c r="B5893" s="42"/>
    </row>
    <row r="5894" spans="2:2" x14ac:dyDescent="0.2">
      <c r="B5894" s="42"/>
    </row>
    <row r="5895" spans="2:2" x14ac:dyDescent="0.2">
      <c r="B5895" s="42"/>
    </row>
    <row r="5896" spans="2:2" x14ac:dyDescent="0.2">
      <c r="B5896" s="42"/>
    </row>
    <row r="5897" spans="2:2" x14ac:dyDescent="0.2">
      <c r="B5897" s="42"/>
    </row>
    <row r="5898" spans="2:2" x14ac:dyDescent="0.2">
      <c r="B5898" s="42"/>
    </row>
    <row r="5899" spans="2:2" x14ac:dyDescent="0.2">
      <c r="B5899" s="42"/>
    </row>
    <row r="5900" spans="2:2" x14ac:dyDescent="0.2">
      <c r="B5900" s="42"/>
    </row>
    <row r="5901" spans="2:2" x14ac:dyDescent="0.2">
      <c r="B5901" s="42"/>
    </row>
    <row r="5902" spans="2:2" x14ac:dyDescent="0.2">
      <c r="B5902" s="42"/>
    </row>
    <row r="5903" spans="2:2" x14ac:dyDescent="0.2">
      <c r="B5903" s="42"/>
    </row>
    <row r="5904" spans="2:2" x14ac:dyDescent="0.2">
      <c r="B5904" s="42"/>
    </row>
    <row r="5905" spans="2:2" x14ac:dyDescent="0.2">
      <c r="B5905" s="42"/>
    </row>
    <row r="5906" spans="2:2" x14ac:dyDescent="0.2">
      <c r="B5906" s="42"/>
    </row>
    <row r="5907" spans="2:2" x14ac:dyDescent="0.2">
      <c r="B5907" s="42"/>
    </row>
    <row r="5908" spans="2:2" x14ac:dyDescent="0.2">
      <c r="B5908" s="42"/>
    </row>
    <row r="5909" spans="2:2" x14ac:dyDescent="0.2">
      <c r="B5909" s="42"/>
    </row>
    <row r="5910" spans="2:2" x14ac:dyDescent="0.2">
      <c r="B5910" s="42"/>
    </row>
    <row r="5911" spans="2:2" x14ac:dyDescent="0.2">
      <c r="B5911" s="42"/>
    </row>
    <row r="5912" spans="2:2" x14ac:dyDescent="0.2">
      <c r="B5912" s="42"/>
    </row>
    <row r="5913" spans="2:2" x14ac:dyDescent="0.2">
      <c r="B5913" s="42"/>
    </row>
    <row r="5914" spans="2:2" x14ac:dyDescent="0.2">
      <c r="B5914" s="42"/>
    </row>
    <row r="5915" spans="2:2" x14ac:dyDescent="0.2">
      <c r="B5915" s="42"/>
    </row>
    <row r="5916" spans="2:2" x14ac:dyDescent="0.2">
      <c r="B5916" s="42"/>
    </row>
    <row r="5917" spans="2:2" x14ac:dyDescent="0.2">
      <c r="B5917" s="42"/>
    </row>
    <row r="5918" spans="2:2" x14ac:dyDescent="0.2">
      <c r="B5918" s="42"/>
    </row>
    <row r="5919" spans="2:2" x14ac:dyDescent="0.2">
      <c r="B5919" s="42"/>
    </row>
    <row r="5920" spans="2:2" x14ac:dyDescent="0.2">
      <c r="B5920" s="42"/>
    </row>
    <row r="5921" spans="2:2" x14ac:dyDescent="0.2">
      <c r="B5921" s="42"/>
    </row>
    <row r="5922" spans="2:2" x14ac:dyDescent="0.2">
      <c r="B5922" s="42"/>
    </row>
    <row r="5923" spans="2:2" x14ac:dyDescent="0.2">
      <c r="B5923" s="42"/>
    </row>
    <row r="5924" spans="2:2" x14ac:dyDescent="0.2">
      <c r="B5924" s="42"/>
    </row>
    <row r="5925" spans="2:2" x14ac:dyDescent="0.2">
      <c r="B5925" s="42"/>
    </row>
    <row r="5926" spans="2:2" x14ac:dyDescent="0.2">
      <c r="B5926" s="42"/>
    </row>
    <row r="5927" spans="2:2" x14ac:dyDescent="0.2">
      <c r="B5927" s="42"/>
    </row>
    <row r="5928" spans="2:2" x14ac:dyDescent="0.2">
      <c r="B5928" s="42"/>
    </row>
    <row r="5929" spans="2:2" x14ac:dyDescent="0.2">
      <c r="B5929" s="42"/>
    </row>
    <row r="5930" spans="2:2" x14ac:dyDescent="0.2">
      <c r="B5930" s="42"/>
    </row>
    <row r="5931" spans="2:2" x14ac:dyDescent="0.2">
      <c r="B5931" s="42"/>
    </row>
    <row r="5932" spans="2:2" x14ac:dyDescent="0.2">
      <c r="B5932" s="42"/>
    </row>
    <row r="5933" spans="2:2" x14ac:dyDescent="0.2">
      <c r="B5933" s="42"/>
    </row>
    <row r="5934" spans="2:2" x14ac:dyDescent="0.2">
      <c r="B5934" s="42"/>
    </row>
    <row r="5935" spans="2:2" x14ac:dyDescent="0.2">
      <c r="B5935" s="42"/>
    </row>
    <row r="5936" spans="2:2" x14ac:dyDescent="0.2">
      <c r="B5936" s="42"/>
    </row>
    <row r="5937" spans="2:2" x14ac:dyDescent="0.2">
      <c r="B5937" s="42"/>
    </row>
    <row r="5938" spans="2:2" x14ac:dyDescent="0.2">
      <c r="B5938" s="42"/>
    </row>
    <row r="5939" spans="2:2" x14ac:dyDescent="0.2">
      <c r="B5939" s="42"/>
    </row>
    <row r="5940" spans="2:2" x14ac:dyDescent="0.2">
      <c r="B5940" s="42"/>
    </row>
    <row r="5941" spans="2:2" x14ac:dyDescent="0.2">
      <c r="B5941" s="42"/>
    </row>
    <row r="5942" spans="2:2" x14ac:dyDescent="0.2">
      <c r="B5942" s="42"/>
    </row>
    <row r="5943" spans="2:2" x14ac:dyDescent="0.2">
      <c r="B5943" s="42"/>
    </row>
    <row r="5944" spans="2:2" x14ac:dyDescent="0.2">
      <c r="B5944" s="42"/>
    </row>
    <row r="5945" spans="2:2" x14ac:dyDescent="0.2">
      <c r="B5945" s="42"/>
    </row>
    <row r="5946" spans="2:2" x14ac:dyDescent="0.2">
      <c r="B5946" s="42"/>
    </row>
    <row r="5947" spans="2:2" x14ac:dyDescent="0.2">
      <c r="B5947" s="42"/>
    </row>
    <row r="5948" spans="2:2" x14ac:dyDescent="0.2">
      <c r="B5948" s="42"/>
    </row>
    <row r="5949" spans="2:2" x14ac:dyDescent="0.2">
      <c r="B5949" s="42"/>
    </row>
    <row r="5950" spans="2:2" x14ac:dyDescent="0.2">
      <c r="B5950" s="42"/>
    </row>
    <row r="5951" spans="2:2" x14ac:dyDescent="0.2">
      <c r="B5951" s="42"/>
    </row>
    <row r="5952" spans="2:2" x14ac:dyDescent="0.2">
      <c r="B5952" s="42"/>
    </row>
    <row r="5953" spans="2:2" x14ac:dyDescent="0.2">
      <c r="B5953" s="42"/>
    </row>
    <row r="5954" spans="2:2" x14ac:dyDescent="0.2">
      <c r="B5954" s="42"/>
    </row>
    <row r="5955" spans="2:2" x14ac:dyDescent="0.2">
      <c r="B5955" s="42"/>
    </row>
    <row r="5956" spans="2:2" x14ac:dyDescent="0.2">
      <c r="B5956" s="42"/>
    </row>
    <row r="5957" spans="2:2" x14ac:dyDescent="0.2">
      <c r="B5957" s="42"/>
    </row>
    <row r="5958" spans="2:2" x14ac:dyDescent="0.2">
      <c r="B5958" s="42"/>
    </row>
    <row r="5959" spans="2:2" x14ac:dyDescent="0.2">
      <c r="B5959" s="42"/>
    </row>
    <row r="5960" spans="2:2" x14ac:dyDescent="0.2">
      <c r="B5960" s="42"/>
    </row>
    <row r="5961" spans="2:2" x14ac:dyDescent="0.2">
      <c r="B5961" s="42"/>
    </row>
    <row r="5962" spans="2:2" x14ac:dyDescent="0.2">
      <c r="B5962" s="42"/>
    </row>
    <row r="5963" spans="2:2" x14ac:dyDescent="0.2">
      <c r="B5963" s="42"/>
    </row>
    <row r="5964" spans="2:2" x14ac:dyDescent="0.2">
      <c r="B5964" s="42"/>
    </row>
    <row r="5965" spans="2:2" x14ac:dyDescent="0.2">
      <c r="B5965" s="42"/>
    </row>
    <row r="5966" spans="2:2" x14ac:dyDescent="0.2">
      <c r="B5966" s="42"/>
    </row>
    <row r="5967" spans="2:2" x14ac:dyDescent="0.2">
      <c r="B5967" s="42"/>
    </row>
    <row r="5968" spans="2:2" x14ac:dyDescent="0.2">
      <c r="B5968" s="42"/>
    </row>
    <row r="5969" spans="2:2" x14ac:dyDescent="0.2">
      <c r="B5969" s="42"/>
    </row>
    <row r="5970" spans="2:2" x14ac:dyDescent="0.2">
      <c r="B5970" s="42"/>
    </row>
    <row r="5971" spans="2:2" x14ac:dyDescent="0.2">
      <c r="B5971" s="42"/>
    </row>
    <row r="5972" spans="2:2" x14ac:dyDescent="0.2">
      <c r="B5972" s="42"/>
    </row>
    <row r="5973" spans="2:2" x14ac:dyDescent="0.2">
      <c r="B5973" s="42"/>
    </row>
    <row r="5974" spans="2:2" x14ac:dyDescent="0.2">
      <c r="B5974" s="42"/>
    </row>
    <row r="5975" spans="2:2" x14ac:dyDescent="0.2">
      <c r="B5975" s="42"/>
    </row>
    <row r="5976" spans="2:2" x14ac:dyDescent="0.2">
      <c r="B5976" s="42"/>
    </row>
    <row r="5977" spans="2:2" x14ac:dyDescent="0.2">
      <c r="B5977" s="42"/>
    </row>
    <row r="5978" spans="2:2" x14ac:dyDescent="0.2">
      <c r="B5978" s="42"/>
    </row>
    <row r="5979" spans="2:2" x14ac:dyDescent="0.2">
      <c r="B5979" s="42"/>
    </row>
    <row r="5980" spans="2:2" x14ac:dyDescent="0.2">
      <c r="B5980" s="42"/>
    </row>
    <row r="5981" spans="2:2" x14ac:dyDescent="0.2">
      <c r="B5981" s="42"/>
    </row>
    <row r="5982" spans="2:2" x14ac:dyDescent="0.2">
      <c r="B5982" s="42"/>
    </row>
    <row r="5983" spans="2:2" x14ac:dyDescent="0.2">
      <c r="B5983" s="42"/>
    </row>
    <row r="5984" spans="2:2" x14ac:dyDescent="0.2">
      <c r="B5984" s="42"/>
    </row>
    <row r="5985" spans="2:2" x14ac:dyDescent="0.2">
      <c r="B5985" s="42"/>
    </row>
    <row r="5986" spans="2:2" x14ac:dyDescent="0.2">
      <c r="B5986" s="42"/>
    </row>
    <row r="5987" spans="2:2" x14ac:dyDescent="0.2">
      <c r="B5987" s="42"/>
    </row>
    <row r="5988" spans="2:2" x14ac:dyDescent="0.2">
      <c r="B5988" s="42"/>
    </row>
    <row r="5989" spans="2:2" x14ac:dyDescent="0.2">
      <c r="B5989" s="42"/>
    </row>
    <row r="5990" spans="2:2" x14ac:dyDescent="0.2">
      <c r="B5990" s="42"/>
    </row>
    <row r="5991" spans="2:2" x14ac:dyDescent="0.2">
      <c r="B5991" s="42"/>
    </row>
    <row r="5992" spans="2:2" x14ac:dyDescent="0.2">
      <c r="B5992" s="42"/>
    </row>
    <row r="5993" spans="2:2" x14ac:dyDescent="0.2">
      <c r="B5993" s="42"/>
    </row>
    <row r="5994" spans="2:2" x14ac:dyDescent="0.2">
      <c r="B5994" s="42"/>
    </row>
    <row r="5995" spans="2:2" x14ac:dyDescent="0.2">
      <c r="B5995" s="42"/>
    </row>
    <row r="5996" spans="2:2" x14ac:dyDescent="0.2">
      <c r="B5996" s="42"/>
    </row>
    <row r="5997" spans="2:2" x14ac:dyDescent="0.2">
      <c r="B5997" s="42"/>
    </row>
    <row r="5998" spans="2:2" x14ac:dyDescent="0.2">
      <c r="B5998" s="42"/>
    </row>
    <row r="5999" spans="2:2" x14ac:dyDescent="0.2">
      <c r="B5999" s="42"/>
    </row>
    <row r="6000" spans="2:2" x14ac:dyDescent="0.2">
      <c r="B6000" s="42"/>
    </row>
    <row r="6001" spans="2:2" x14ac:dyDescent="0.2">
      <c r="B6001" s="42"/>
    </row>
    <row r="6002" spans="2:2" x14ac:dyDescent="0.2">
      <c r="B6002" s="42"/>
    </row>
    <row r="6003" spans="2:2" x14ac:dyDescent="0.2">
      <c r="B6003" s="42"/>
    </row>
    <row r="6004" spans="2:2" x14ac:dyDescent="0.2">
      <c r="B6004" s="42"/>
    </row>
    <row r="6005" spans="2:2" x14ac:dyDescent="0.2">
      <c r="B6005" s="42"/>
    </row>
    <row r="6006" spans="2:2" x14ac:dyDescent="0.2">
      <c r="B6006" s="42"/>
    </row>
    <row r="6007" spans="2:2" x14ac:dyDescent="0.2">
      <c r="B6007" s="42"/>
    </row>
    <row r="6008" spans="2:2" x14ac:dyDescent="0.2">
      <c r="B6008" s="42"/>
    </row>
    <row r="6009" spans="2:2" x14ac:dyDescent="0.2">
      <c r="B6009" s="42"/>
    </row>
    <row r="6010" spans="2:2" x14ac:dyDescent="0.2">
      <c r="B6010" s="42"/>
    </row>
    <row r="6011" spans="2:2" x14ac:dyDescent="0.2">
      <c r="B6011" s="42"/>
    </row>
    <row r="6012" spans="2:2" x14ac:dyDescent="0.2">
      <c r="B6012" s="42"/>
    </row>
    <row r="6013" spans="2:2" x14ac:dyDescent="0.2">
      <c r="B6013" s="42"/>
    </row>
    <row r="6014" spans="2:2" x14ac:dyDescent="0.2">
      <c r="B6014" s="42"/>
    </row>
    <row r="6015" spans="2:2" x14ac:dyDescent="0.2">
      <c r="B6015" s="42"/>
    </row>
    <row r="6016" spans="2:2" x14ac:dyDescent="0.2">
      <c r="B6016" s="42"/>
    </row>
    <row r="6017" spans="2:2" x14ac:dyDescent="0.2">
      <c r="B6017" s="42"/>
    </row>
    <row r="6018" spans="2:2" x14ac:dyDescent="0.2">
      <c r="B6018" s="42"/>
    </row>
    <row r="6019" spans="2:2" x14ac:dyDescent="0.2">
      <c r="B6019" s="42"/>
    </row>
    <row r="6020" spans="2:2" x14ac:dyDescent="0.2">
      <c r="B6020" s="42"/>
    </row>
    <row r="6021" spans="2:2" x14ac:dyDescent="0.2">
      <c r="B6021" s="42"/>
    </row>
    <row r="6022" spans="2:2" x14ac:dyDescent="0.2">
      <c r="B6022" s="42"/>
    </row>
    <row r="6023" spans="2:2" x14ac:dyDescent="0.2">
      <c r="B6023" s="42"/>
    </row>
    <row r="6024" spans="2:2" x14ac:dyDescent="0.2">
      <c r="B6024" s="42"/>
    </row>
    <row r="6025" spans="2:2" x14ac:dyDescent="0.2">
      <c r="B6025" s="42"/>
    </row>
    <row r="6026" spans="2:2" x14ac:dyDescent="0.2">
      <c r="B6026" s="42"/>
    </row>
    <row r="6027" spans="2:2" x14ac:dyDescent="0.2">
      <c r="B6027" s="42"/>
    </row>
    <row r="6028" spans="2:2" x14ac:dyDescent="0.2">
      <c r="B6028" s="42"/>
    </row>
    <row r="6029" spans="2:2" x14ac:dyDescent="0.2">
      <c r="B6029" s="42"/>
    </row>
    <row r="6030" spans="2:2" x14ac:dyDescent="0.2">
      <c r="B6030" s="42"/>
    </row>
    <row r="6031" spans="2:2" x14ac:dyDescent="0.2">
      <c r="B6031" s="42"/>
    </row>
    <row r="6032" spans="2:2" x14ac:dyDescent="0.2">
      <c r="B6032" s="42"/>
    </row>
    <row r="6033" spans="2:2" x14ac:dyDescent="0.2">
      <c r="B6033" s="42"/>
    </row>
    <row r="6034" spans="2:2" x14ac:dyDescent="0.2">
      <c r="B6034" s="42"/>
    </row>
    <row r="6035" spans="2:2" x14ac:dyDescent="0.2">
      <c r="B6035" s="42"/>
    </row>
    <row r="6036" spans="2:2" x14ac:dyDescent="0.2">
      <c r="B6036" s="42"/>
    </row>
    <row r="6037" spans="2:2" x14ac:dyDescent="0.2">
      <c r="B6037" s="42"/>
    </row>
    <row r="6038" spans="2:2" x14ac:dyDescent="0.2">
      <c r="B6038" s="42"/>
    </row>
    <row r="6039" spans="2:2" x14ac:dyDescent="0.2">
      <c r="B6039" s="42"/>
    </row>
    <row r="6040" spans="2:2" x14ac:dyDescent="0.2">
      <c r="B6040" s="42"/>
    </row>
    <row r="6041" spans="2:2" x14ac:dyDescent="0.2">
      <c r="B6041" s="42"/>
    </row>
    <row r="6042" spans="2:2" x14ac:dyDescent="0.2">
      <c r="B6042" s="42"/>
    </row>
    <row r="6043" spans="2:2" x14ac:dyDescent="0.2">
      <c r="B6043" s="42"/>
    </row>
    <row r="6044" spans="2:2" x14ac:dyDescent="0.2">
      <c r="B6044" s="42"/>
    </row>
    <row r="6045" spans="2:2" x14ac:dyDescent="0.2">
      <c r="B6045" s="42"/>
    </row>
    <row r="6046" spans="2:2" x14ac:dyDescent="0.2">
      <c r="B6046" s="42"/>
    </row>
    <row r="6047" spans="2:2" x14ac:dyDescent="0.2">
      <c r="B6047" s="42"/>
    </row>
    <row r="6048" spans="2:2" x14ac:dyDescent="0.2">
      <c r="B6048" s="42"/>
    </row>
    <row r="6049" spans="2:2" x14ac:dyDescent="0.2">
      <c r="B6049" s="42"/>
    </row>
    <row r="6050" spans="2:2" x14ac:dyDescent="0.2">
      <c r="B6050" s="42"/>
    </row>
    <row r="6051" spans="2:2" x14ac:dyDescent="0.2">
      <c r="B6051" s="42"/>
    </row>
    <row r="6052" spans="2:2" x14ac:dyDescent="0.2">
      <c r="B6052" s="42"/>
    </row>
    <row r="6053" spans="2:2" x14ac:dyDescent="0.2">
      <c r="B6053" s="42"/>
    </row>
    <row r="6054" spans="2:2" x14ac:dyDescent="0.2">
      <c r="B6054" s="42"/>
    </row>
    <row r="6055" spans="2:2" x14ac:dyDescent="0.2">
      <c r="B6055" s="42"/>
    </row>
    <row r="6056" spans="2:2" x14ac:dyDescent="0.2">
      <c r="B6056" s="42"/>
    </row>
    <row r="6057" spans="2:2" x14ac:dyDescent="0.2">
      <c r="B6057" s="42"/>
    </row>
    <row r="6058" spans="2:2" x14ac:dyDescent="0.2">
      <c r="B6058" s="42"/>
    </row>
    <row r="6059" spans="2:2" x14ac:dyDescent="0.2">
      <c r="B6059" s="42"/>
    </row>
    <row r="6060" spans="2:2" x14ac:dyDescent="0.2">
      <c r="B6060" s="42"/>
    </row>
    <row r="6061" spans="2:2" x14ac:dyDescent="0.2">
      <c r="B6061" s="42"/>
    </row>
    <row r="6062" spans="2:2" x14ac:dyDescent="0.2">
      <c r="B6062" s="42"/>
    </row>
    <row r="6063" spans="2:2" x14ac:dyDescent="0.2">
      <c r="B6063" s="42"/>
    </row>
    <row r="6064" spans="2:2" x14ac:dyDescent="0.2">
      <c r="B6064" s="42"/>
    </row>
    <row r="6065" spans="2:2" x14ac:dyDescent="0.2">
      <c r="B6065" s="42"/>
    </row>
    <row r="6066" spans="2:2" x14ac:dyDescent="0.2">
      <c r="B6066" s="42"/>
    </row>
    <row r="6067" spans="2:2" x14ac:dyDescent="0.2">
      <c r="B6067" s="42"/>
    </row>
    <row r="6068" spans="2:2" x14ac:dyDescent="0.2">
      <c r="B6068" s="42"/>
    </row>
    <row r="6069" spans="2:2" x14ac:dyDescent="0.2">
      <c r="B6069" s="42"/>
    </row>
    <row r="6070" spans="2:2" x14ac:dyDescent="0.2">
      <c r="B6070" s="42"/>
    </row>
    <row r="6071" spans="2:2" x14ac:dyDescent="0.2">
      <c r="B6071" s="42"/>
    </row>
    <row r="6072" spans="2:2" x14ac:dyDescent="0.2">
      <c r="B6072" s="42"/>
    </row>
    <row r="6073" spans="2:2" x14ac:dyDescent="0.2">
      <c r="B6073" s="42"/>
    </row>
    <row r="6074" spans="2:2" x14ac:dyDescent="0.2">
      <c r="B6074" s="42"/>
    </row>
    <row r="6075" spans="2:2" x14ac:dyDescent="0.2">
      <c r="B6075" s="42"/>
    </row>
    <row r="6076" spans="2:2" x14ac:dyDescent="0.2">
      <c r="B6076" s="42"/>
    </row>
    <row r="6077" spans="2:2" x14ac:dyDescent="0.2">
      <c r="B6077" s="42"/>
    </row>
    <row r="6078" spans="2:2" x14ac:dyDescent="0.2">
      <c r="B6078" s="42"/>
    </row>
    <row r="6079" spans="2:2" x14ac:dyDescent="0.2">
      <c r="B6079" s="42"/>
    </row>
    <row r="6080" spans="2:2" x14ac:dyDescent="0.2">
      <c r="B6080" s="42"/>
    </row>
    <row r="6081" spans="2:2" x14ac:dyDescent="0.2">
      <c r="B6081" s="42"/>
    </row>
    <row r="6082" spans="2:2" x14ac:dyDescent="0.2">
      <c r="B6082" s="42"/>
    </row>
    <row r="6083" spans="2:2" x14ac:dyDescent="0.2">
      <c r="B6083" s="42"/>
    </row>
    <row r="6084" spans="2:2" x14ac:dyDescent="0.2">
      <c r="B6084" s="42"/>
    </row>
    <row r="6085" spans="2:2" x14ac:dyDescent="0.2">
      <c r="B6085" s="42"/>
    </row>
    <row r="6086" spans="2:2" x14ac:dyDescent="0.2">
      <c r="B6086" s="42"/>
    </row>
    <row r="6087" spans="2:2" x14ac:dyDescent="0.2">
      <c r="B6087" s="42"/>
    </row>
    <row r="6088" spans="2:2" x14ac:dyDescent="0.2">
      <c r="B6088" s="42"/>
    </row>
    <row r="6089" spans="2:2" x14ac:dyDescent="0.2">
      <c r="B6089" s="42"/>
    </row>
    <row r="6090" spans="2:2" x14ac:dyDescent="0.2">
      <c r="B6090" s="42"/>
    </row>
    <row r="6091" spans="2:2" x14ac:dyDescent="0.2">
      <c r="B6091" s="42"/>
    </row>
    <row r="6092" spans="2:2" x14ac:dyDescent="0.2">
      <c r="B6092" s="42"/>
    </row>
    <row r="6093" spans="2:2" x14ac:dyDescent="0.2">
      <c r="B6093" s="42"/>
    </row>
    <row r="6094" spans="2:2" x14ac:dyDescent="0.2">
      <c r="B6094" s="42"/>
    </row>
    <row r="6095" spans="2:2" x14ac:dyDescent="0.2">
      <c r="B6095" s="42"/>
    </row>
    <row r="6096" spans="2:2" x14ac:dyDescent="0.2">
      <c r="B6096" s="42"/>
    </row>
    <row r="6097" spans="2:2" x14ac:dyDescent="0.2">
      <c r="B6097" s="42"/>
    </row>
    <row r="6098" spans="2:2" x14ac:dyDescent="0.2">
      <c r="B6098" s="42"/>
    </row>
    <row r="6099" spans="2:2" x14ac:dyDescent="0.2">
      <c r="B6099" s="42"/>
    </row>
    <row r="6100" spans="2:2" x14ac:dyDescent="0.2">
      <c r="B6100" s="42"/>
    </row>
    <row r="6101" spans="2:2" x14ac:dyDescent="0.2">
      <c r="B6101" s="42"/>
    </row>
    <row r="6102" spans="2:2" x14ac:dyDescent="0.2">
      <c r="B6102" s="42"/>
    </row>
    <row r="6103" spans="2:2" x14ac:dyDescent="0.2">
      <c r="B6103" s="42"/>
    </row>
    <row r="6104" spans="2:2" x14ac:dyDescent="0.2">
      <c r="B6104" s="42"/>
    </row>
    <row r="6105" spans="2:2" x14ac:dyDescent="0.2">
      <c r="B6105" s="42"/>
    </row>
    <row r="6106" spans="2:2" x14ac:dyDescent="0.2">
      <c r="B6106" s="42"/>
    </row>
    <row r="6107" spans="2:2" x14ac:dyDescent="0.2">
      <c r="B6107" s="42"/>
    </row>
    <row r="6108" spans="2:2" x14ac:dyDescent="0.2">
      <c r="B6108" s="42"/>
    </row>
    <row r="6109" spans="2:2" x14ac:dyDescent="0.2">
      <c r="B6109" s="42"/>
    </row>
    <row r="6110" spans="2:2" x14ac:dyDescent="0.2">
      <c r="B6110" s="42"/>
    </row>
    <row r="6111" spans="2:2" x14ac:dyDescent="0.2">
      <c r="B6111" s="42"/>
    </row>
    <row r="6112" spans="2:2" x14ac:dyDescent="0.2">
      <c r="B6112" s="42"/>
    </row>
    <row r="6113" spans="2:2" x14ac:dyDescent="0.2">
      <c r="B6113" s="42"/>
    </row>
    <row r="6114" spans="2:2" x14ac:dyDescent="0.2">
      <c r="B6114" s="42"/>
    </row>
    <row r="6115" spans="2:2" x14ac:dyDescent="0.2">
      <c r="B6115" s="42"/>
    </row>
    <row r="6116" spans="2:2" x14ac:dyDescent="0.2">
      <c r="B6116" s="42"/>
    </row>
    <row r="6117" spans="2:2" x14ac:dyDescent="0.2">
      <c r="B6117" s="42"/>
    </row>
    <row r="6118" spans="2:2" x14ac:dyDescent="0.2">
      <c r="B6118" s="42"/>
    </row>
    <row r="6119" spans="2:2" x14ac:dyDescent="0.2">
      <c r="B6119" s="42"/>
    </row>
    <row r="6120" spans="2:2" x14ac:dyDescent="0.2">
      <c r="B6120" s="42"/>
    </row>
    <row r="6121" spans="2:2" x14ac:dyDescent="0.2">
      <c r="B6121" s="42"/>
    </row>
    <row r="6122" spans="2:2" x14ac:dyDescent="0.2">
      <c r="B6122" s="42"/>
    </row>
    <row r="6123" spans="2:2" x14ac:dyDescent="0.2">
      <c r="B6123" s="42"/>
    </row>
    <row r="6124" spans="2:2" x14ac:dyDescent="0.2">
      <c r="B6124" s="42"/>
    </row>
    <row r="6125" spans="2:2" x14ac:dyDescent="0.2">
      <c r="B6125" s="42"/>
    </row>
    <row r="6126" spans="2:2" x14ac:dyDescent="0.2">
      <c r="B6126" s="42"/>
    </row>
    <row r="6127" spans="2:2" x14ac:dyDescent="0.2">
      <c r="B6127" s="42"/>
    </row>
    <row r="6128" spans="2:2" x14ac:dyDescent="0.2">
      <c r="B6128" s="42"/>
    </row>
    <row r="6129" spans="2:2" x14ac:dyDescent="0.2">
      <c r="B6129" s="42"/>
    </row>
    <row r="6130" spans="2:2" x14ac:dyDescent="0.2">
      <c r="B6130" s="42"/>
    </row>
    <row r="6131" spans="2:2" x14ac:dyDescent="0.2">
      <c r="B6131" s="42"/>
    </row>
    <row r="6132" spans="2:2" x14ac:dyDescent="0.2">
      <c r="B6132" s="42"/>
    </row>
    <row r="6133" spans="2:2" x14ac:dyDescent="0.2">
      <c r="B6133" s="42"/>
    </row>
    <row r="6134" spans="2:2" x14ac:dyDescent="0.2">
      <c r="B6134" s="42"/>
    </row>
    <row r="6135" spans="2:2" x14ac:dyDescent="0.2">
      <c r="B6135" s="42"/>
    </row>
    <row r="6136" spans="2:2" x14ac:dyDescent="0.2">
      <c r="B6136" s="42"/>
    </row>
    <row r="6137" spans="2:2" x14ac:dyDescent="0.2">
      <c r="B6137" s="42"/>
    </row>
    <row r="6138" spans="2:2" x14ac:dyDescent="0.2">
      <c r="B6138" s="42"/>
    </row>
    <row r="6139" spans="2:2" x14ac:dyDescent="0.2">
      <c r="B6139" s="42"/>
    </row>
    <row r="6140" spans="2:2" x14ac:dyDescent="0.2">
      <c r="B6140" s="42"/>
    </row>
    <row r="6141" spans="2:2" x14ac:dyDescent="0.2">
      <c r="B6141" s="42"/>
    </row>
    <row r="6142" spans="2:2" x14ac:dyDescent="0.2">
      <c r="B6142" s="42"/>
    </row>
    <row r="6143" spans="2:2" x14ac:dyDescent="0.2">
      <c r="B6143" s="42"/>
    </row>
    <row r="6144" spans="2:2" x14ac:dyDescent="0.2">
      <c r="B6144" s="42"/>
    </row>
    <row r="6145" spans="2:2" x14ac:dyDescent="0.2">
      <c r="B6145" s="42"/>
    </row>
    <row r="6146" spans="2:2" x14ac:dyDescent="0.2">
      <c r="B6146" s="42"/>
    </row>
    <row r="6147" spans="2:2" x14ac:dyDescent="0.2">
      <c r="B6147" s="42"/>
    </row>
    <row r="6148" spans="2:2" x14ac:dyDescent="0.2">
      <c r="B6148" s="42"/>
    </row>
    <row r="6149" spans="2:2" x14ac:dyDescent="0.2">
      <c r="B6149" s="42"/>
    </row>
    <row r="6150" spans="2:2" x14ac:dyDescent="0.2">
      <c r="B6150" s="42"/>
    </row>
    <row r="6151" spans="2:2" x14ac:dyDescent="0.2">
      <c r="B6151" s="42"/>
    </row>
    <row r="6152" spans="2:2" x14ac:dyDescent="0.2">
      <c r="B6152" s="42"/>
    </row>
    <row r="6153" spans="2:2" x14ac:dyDescent="0.2">
      <c r="B6153" s="42"/>
    </row>
    <row r="6154" spans="2:2" x14ac:dyDescent="0.2">
      <c r="B6154" s="42"/>
    </row>
    <row r="6155" spans="2:2" x14ac:dyDescent="0.2">
      <c r="B6155" s="42"/>
    </row>
    <row r="6156" spans="2:2" x14ac:dyDescent="0.2">
      <c r="B6156" s="42"/>
    </row>
    <row r="6157" spans="2:2" x14ac:dyDescent="0.2">
      <c r="B6157" s="42"/>
    </row>
    <row r="6158" spans="2:2" x14ac:dyDescent="0.2">
      <c r="B6158" s="42"/>
    </row>
    <row r="6159" spans="2:2" x14ac:dyDescent="0.2">
      <c r="B6159" s="42"/>
    </row>
    <row r="6160" spans="2:2" x14ac:dyDescent="0.2">
      <c r="B6160" s="42"/>
    </row>
    <row r="6161" spans="2:2" x14ac:dyDescent="0.2">
      <c r="B6161" s="42"/>
    </row>
    <row r="6162" spans="2:2" x14ac:dyDescent="0.2">
      <c r="B6162" s="42"/>
    </row>
    <row r="6163" spans="2:2" x14ac:dyDescent="0.2">
      <c r="B6163" s="42"/>
    </row>
    <row r="6164" spans="2:2" x14ac:dyDescent="0.2">
      <c r="B6164" s="42"/>
    </row>
    <row r="6165" spans="2:2" x14ac:dyDescent="0.2">
      <c r="B6165" s="42"/>
    </row>
    <row r="6166" spans="2:2" x14ac:dyDescent="0.2">
      <c r="B6166" s="42"/>
    </row>
    <row r="6167" spans="2:2" x14ac:dyDescent="0.2">
      <c r="B6167" s="42"/>
    </row>
    <row r="6168" spans="2:2" x14ac:dyDescent="0.2">
      <c r="B6168" s="42"/>
    </row>
    <row r="6169" spans="2:2" x14ac:dyDescent="0.2">
      <c r="B6169" s="42"/>
    </row>
    <row r="6170" spans="2:2" x14ac:dyDescent="0.2">
      <c r="B6170" s="42"/>
    </row>
    <row r="6171" spans="2:2" x14ac:dyDescent="0.2">
      <c r="B6171" s="42"/>
    </row>
    <row r="6172" spans="2:2" x14ac:dyDescent="0.2">
      <c r="B6172" s="42"/>
    </row>
    <row r="6173" spans="2:2" x14ac:dyDescent="0.2">
      <c r="B6173" s="42"/>
    </row>
    <row r="6174" spans="2:2" x14ac:dyDescent="0.2">
      <c r="B6174" s="42"/>
    </row>
    <row r="6175" spans="2:2" x14ac:dyDescent="0.2">
      <c r="B6175" s="42"/>
    </row>
    <row r="6176" spans="2:2" x14ac:dyDescent="0.2">
      <c r="B6176" s="42"/>
    </row>
    <row r="6177" spans="2:2" x14ac:dyDescent="0.2">
      <c r="B6177" s="42"/>
    </row>
    <row r="6178" spans="2:2" x14ac:dyDescent="0.2">
      <c r="B6178" s="42"/>
    </row>
    <row r="6179" spans="2:2" x14ac:dyDescent="0.2">
      <c r="B6179" s="42"/>
    </row>
    <row r="6180" spans="2:2" x14ac:dyDescent="0.2">
      <c r="B6180" s="42"/>
    </row>
    <row r="6181" spans="2:2" x14ac:dyDescent="0.2">
      <c r="B6181" s="42"/>
    </row>
    <row r="6182" spans="2:2" x14ac:dyDescent="0.2">
      <c r="B6182" s="42"/>
    </row>
    <row r="6183" spans="2:2" x14ac:dyDescent="0.2">
      <c r="B6183" s="42"/>
    </row>
    <row r="6184" spans="2:2" x14ac:dyDescent="0.2">
      <c r="B6184" s="42"/>
    </row>
    <row r="6185" spans="2:2" x14ac:dyDescent="0.2">
      <c r="B6185" s="42"/>
    </row>
    <row r="6186" spans="2:2" x14ac:dyDescent="0.2">
      <c r="B6186" s="42"/>
    </row>
    <row r="6187" spans="2:2" x14ac:dyDescent="0.2">
      <c r="B6187" s="42"/>
    </row>
    <row r="6188" spans="2:2" x14ac:dyDescent="0.2">
      <c r="B6188" s="42"/>
    </row>
    <row r="6189" spans="2:2" x14ac:dyDescent="0.2">
      <c r="B6189" s="42"/>
    </row>
    <row r="6190" spans="2:2" x14ac:dyDescent="0.2">
      <c r="B6190" s="42"/>
    </row>
    <row r="6191" spans="2:2" x14ac:dyDescent="0.2">
      <c r="B6191" s="42"/>
    </row>
    <row r="6192" spans="2:2" x14ac:dyDescent="0.2">
      <c r="B6192" s="42"/>
    </row>
    <row r="6193" spans="2:2" x14ac:dyDescent="0.2">
      <c r="B6193" s="42"/>
    </row>
    <row r="6194" spans="2:2" x14ac:dyDescent="0.2">
      <c r="B6194" s="42"/>
    </row>
    <row r="6195" spans="2:2" x14ac:dyDescent="0.2">
      <c r="B6195" s="42"/>
    </row>
    <row r="6196" spans="2:2" x14ac:dyDescent="0.2">
      <c r="B6196" s="42"/>
    </row>
    <row r="6197" spans="2:2" x14ac:dyDescent="0.2">
      <c r="B6197" s="42"/>
    </row>
    <row r="6198" spans="2:2" x14ac:dyDescent="0.2">
      <c r="B6198" s="42"/>
    </row>
    <row r="6199" spans="2:2" x14ac:dyDescent="0.2">
      <c r="B6199" s="42"/>
    </row>
    <row r="6200" spans="2:2" x14ac:dyDescent="0.2">
      <c r="B6200" s="42"/>
    </row>
    <row r="6201" spans="2:2" x14ac:dyDescent="0.2">
      <c r="B6201" s="42"/>
    </row>
    <row r="6202" spans="2:2" x14ac:dyDescent="0.2">
      <c r="B6202" s="42"/>
    </row>
    <row r="6203" spans="2:2" x14ac:dyDescent="0.2">
      <c r="B6203" s="42"/>
    </row>
    <row r="6204" spans="2:2" x14ac:dyDescent="0.2">
      <c r="B6204" s="42"/>
    </row>
    <row r="6205" spans="2:2" x14ac:dyDescent="0.2">
      <c r="B6205" s="42"/>
    </row>
    <row r="6206" spans="2:2" x14ac:dyDescent="0.2">
      <c r="B6206" s="42"/>
    </row>
    <row r="6207" spans="2:2" x14ac:dyDescent="0.2">
      <c r="B6207" s="42"/>
    </row>
    <row r="6208" spans="2:2" x14ac:dyDescent="0.2">
      <c r="B6208" s="42"/>
    </row>
    <row r="6209" spans="2:2" x14ac:dyDescent="0.2">
      <c r="B6209" s="42"/>
    </row>
    <row r="6210" spans="2:2" x14ac:dyDescent="0.2">
      <c r="B6210" s="42"/>
    </row>
    <row r="6211" spans="2:2" x14ac:dyDescent="0.2">
      <c r="B6211" s="42"/>
    </row>
    <row r="6212" spans="2:2" x14ac:dyDescent="0.2">
      <c r="B6212" s="42"/>
    </row>
    <row r="6213" spans="2:2" x14ac:dyDescent="0.2">
      <c r="B6213" s="42"/>
    </row>
    <row r="6214" spans="2:2" x14ac:dyDescent="0.2">
      <c r="B6214" s="42"/>
    </row>
    <row r="6215" spans="2:2" x14ac:dyDescent="0.2">
      <c r="B6215" s="42"/>
    </row>
    <row r="6216" spans="2:2" x14ac:dyDescent="0.2">
      <c r="B6216" s="42"/>
    </row>
    <row r="6217" spans="2:2" x14ac:dyDescent="0.2">
      <c r="B6217" s="42"/>
    </row>
    <row r="6218" spans="2:2" x14ac:dyDescent="0.2">
      <c r="B6218" s="42"/>
    </row>
    <row r="6219" spans="2:2" x14ac:dyDescent="0.2">
      <c r="B6219" s="42"/>
    </row>
    <row r="6220" spans="2:2" x14ac:dyDescent="0.2">
      <c r="B6220" s="42"/>
    </row>
    <row r="6221" spans="2:2" x14ac:dyDescent="0.2">
      <c r="B6221" s="42"/>
    </row>
    <row r="6222" spans="2:2" x14ac:dyDescent="0.2">
      <c r="B6222" s="42"/>
    </row>
    <row r="6223" spans="2:2" x14ac:dyDescent="0.2">
      <c r="B6223" s="42"/>
    </row>
    <row r="6224" spans="2:2" x14ac:dyDescent="0.2">
      <c r="B6224" s="42"/>
    </row>
    <row r="6225" spans="2:2" x14ac:dyDescent="0.2">
      <c r="B6225" s="42"/>
    </row>
    <row r="6226" spans="2:2" x14ac:dyDescent="0.2">
      <c r="B6226" s="42"/>
    </row>
    <row r="6227" spans="2:2" x14ac:dyDescent="0.2">
      <c r="B6227" s="42"/>
    </row>
    <row r="6228" spans="2:2" x14ac:dyDescent="0.2">
      <c r="B6228" s="42"/>
    </row>
    <row r="6229" spans="2:2" x14ac:dyDescent="0.2">
      <c r="B6229" s="42"/>
    </row>
    <row r="6230" spans="2:2" x14ac:dyDescent="0.2">
      <c r="B6230" s="42"/>
    </row>
    <row r="6231" spans="2:2" x14ac:dyDescent="0.2">
      <c r="B6231" s="42"/>
    </row>
    <row r="6232" spans="2:2" x14ac:dyDescent="0.2">
      <c r="B6232" s="42"/>
    </row>
    <row r="6233" spans="2:2" x14ac:dyDescent="0.2">
      <c r="B6233" s="42"/>
    </row>
    <row r="6234" spans="2:2" x14ac:dyDescent="0.2">
      <c r="B6234" s="42"/>
    </row>
    <row r="6235" spans="2:2" x14ac:dyDescent="0.2">
      <c r="B6235" s="42"/>
    </row>
    <row r="6236" spans="2:2" x14ac:dyDescent="0.2">
      <c r="B6236" s="42"/>
    </row>
    <row r="6237" spans="2:2" x14ac:dyDescent="0.2">
      <c r="B6237" s="42"/>
    </row>
    <row r="6238" spans="2:2" x14ac:dyDescent="0.2">
      <c r="B6238" s="42"/>
    </row>
    <row r="6239" spans="2:2" x14ac:dyDescent="0.2">
      <c r="B6239" s="42"/>
    </row>
    <row r="6240" spans="2:2" x14ac:dyDescent="0.2">
      <c r="B6240" s="42"/>
    </row>
    <row r="6241" spans="2:2" x14ac:dyDescent="0.2">
      <c r="B6241" s="42"/>
    </row>
    <row r="6242" spans="2:2" x14ac:dyDescent="0.2">
      <c r="B6242" s="42"/>
    </row>
    <row r="6243" spans="2:2" x14ac:dyDescent="0.2">
      <c r="B6243" s="42"/>
    </row>
    <row r="6244" spans="2:2" x14ac:dyDescent="0.2">
      <c r="B6244" s="42"/>
    </row>
    <row r="6245" spans="2:2" x14ac:dyDescent="0.2">
      <c r="B6245" s="42"/>
    </row>
    <row r="6246" spans="2:2" x14ac:dyDescent="0.2">
      <c r="B6246" s="42"/>
    </row>
    <row r="6247" spans="2:2" x14ac:dyDescent="0.2">
      <c r="B6247" s="42"/>
    </row>
    <row r="6248" spans="2:2" x14ac:dyDescent="0.2">
      <c r="B6248" s="42"/>
    </row>
    <row r="6249" spans="2:2" x14ac:dyDescent="0.2">
      <c r="B6249" s="42"/>
    </row>
    <row r="6250" spans="2:2" x14ac:dyDescent="0.2">
      <c r="B6250" s="42"/>
    </row>
    <row r="6251" spans="2:2" x14ac:dyDescent="0.2">
      <c r="B6251" s="42"/>
    </row>
    <row r="6252" spans="2:2" x14ac:dyDescent="0.2">
      <c r="B6252" s="42"/>
    </row>
    <row r="6253" spans="2:2" x14ac:dyDescent="0.2">
      <c r="B6253" s="42"/>
    </row>
    <row r="6254" spans="2:2" x14ac:dyDescent="0.2">
      <c r="B6254" s="42"/>
    </row>
    <row r="6255" spans="2:2" x14ac:dyDescent="0.2">
      <c r="B6255" s="42"/>
    </row>
    <row r="6256" spans="2:2" x14ac:dyDescent="0.2">
      <c r="B6256" s="42"/>
    </row>
    <row r="6257" spans="2:2" x14ac:dyDescent="0.2">
      <c r="B6257" s="42"/>
    </row>
    <row r="6258" spans="2:2" x14ac:dyDescent="0.2">
      <c r="B6258" s="42"/>
    </row>
    <row r="6259" spans="2:2" x14ac:dyDescent="0.2">
      <c r="B6259" s="42"/>
    </row>
    <row r="6260" spans="2:2" x14ac:dyDescent="0.2">
      <c r="B6260" s="42"/>
    </row>
    <row r="6261" spans="2:2" x14ac:dyDescent="0.2">
      <c r="B6261" s="42"/>
    </row>
    <row r="6262" spans="2:2" x14ac:dyDescent="0.2">
      <c r="B6262" s="42"/>
    </row>
    <row r="6263" spans="2:2" x14ac:dyDescent="0.2">
      <c r="B6263" s="42"/>
    </row>
    <row r="6264" spans="2:2" x14ac:dyDescent="0.2">
      <c r="B6264" s="42"/>
    </row>
    <row r="6265" spans="2:2" x14ac:dyDescent="0.2">
      <c r="B6265" s="42"/>
    </row>
    <row r="6266" spans="2:2" x14ac:dyDescent="0.2">
      <c r="B6266" s="42"/>
    </row>
    <row r="6267" spans="2:2" x14ac:dyDescent="0.2">
      <c r="B6267" s="42"/>
    </row>
    <row r="6268" spans="2:2" x14ac:dyDescent="0.2">
      <c r="B6268" s="42"/>
    </row>
    <row r="6269" spans="2:2" x14ac:dyDescent="0.2">
      <c r="B6269" s="42"/>
    </row>
    <row r="6270" spans="2:2" x14ac:dyDescent="0.2">
      <c r="B6270" s="42"/>
    </row>
    <row r="6271" spans="2:2" x14ac:dyDescent="0.2">
      <c r="B6271" s="42"/>
    </row>
    <row r="6272" spans="2:2" x14ac:dyDescent="0.2">
      <c r="B6272" s="42"/>
    </row>
    <row r="6273" spans="2:2" x14ac:dyDescent="0.2">
      <c r="B6273" s="42"/>
    </row>
    <row r="6274" spans="2:2" x14ac:dyDescent="0.2">
      <c r="B6274" s="42"/>
    </row>
    <row r="6275" spans="2:2" x14ac:dyDescent="0.2">
      <c r="B6275" s="42"/>
    </row>
    <row r="6276" spans="2:2" x14ac:dyDescent="0.2">
      <c r="B6276" s="42"/>
    </row>
    <row r="6277" spans="2:2" x14ac:dyDescent="0.2">
      <c r="B6277" s="42"/>
    </row>
    <row r="6278" spans="2:2" x14ac:dyDescent="0.2">
      <c r="B6278" s="42"/>
    </row>
    <row r="6279" spans="2:2" x14ac:dyDescent="0.2">
      <c r="B6279" s="42"/>
    </row>
    <row r="6280" spans="2:2" x14ac:dyDescent="0.2">
      <c r="B6280" s="42"/>
    </row>
    <row r="6281" spans="2:2" x14ac:dyDescent="0.2">
      <c r="B6281" s="42"/>
    </row>
    <row r="6282" spans="2:2" x14ac:dyDescent="0.2">
      <c r="B6282" s="42"/>
    </row>
    <row r="6283" spans="2:2" x14ac:dyDescent="0.2">
      <c r="B6283" s="42"/>
    </row>
    <row r="6284" spans="2:2" x14ac:dyDescent="0.2">
      <c r="B6284" s="42"/>
    </row>
    <row r="6285" spans="2:2" x14ac:dyDescent="0.2">
      <c r="B6285" s="42"/>
    </row>
    <row r="6286" spans="2:2" x14ac:dyDescent="0.2">
      <c r="B6286" s="42"/>
    </row>
    <row r="6287" spans="2:2" x14ac:dyDescent="0.2">
      <c r="B6287" s="42"/>
    </row>
    <row r="6288" spans="2:2" x14ac:dyDescent="0.2">
      <c r="B6288" s="42"/>
    </row>
    <row r="6289" spans="2:2" x14ac:dyDescent="0.2">
      <c r="B6289" s="42"/>
    </row>
    <row r="6290" spans="2:2" x14ac:dyDescent="0.2">
      <c r="B6290" s="42"/>
    </row>
    <row r="6291" spans="2:2" x14ac:dyDescent="0.2">
      <c r="B6291" s="42"/>
    </row>
    <row r="6292" spans="2:2" x14ac:dyDescent="0.2">
      <c r="B6292" s="42"/>
    </row>
    <row r="6293" spans="2:2" x14ac:dyDescent="0.2">
      <c r="B6293" s="42"/>
    </row>
    <row r="6294" spans="2:2" x14ac:dyDescent="0.2">
      <c r="B6294" s="42"/>
    </row>
    <row r="6295" spans="2:2" x14ac:dyDescent="0.2">
      <c r="B6295" s="42"/>
    </row>
    <row r="6296" spans="2:2" x14ac:dyDescent="0.2">
      <c r="B6296" s="42"/>
    </row>
    <row r="6297" spans="2:2" x14ac:dyDescent="0.2">
      <c r="B6297" s="42"/>
    </row>
    <row r="6298" spans="2:2" x14ac:dyDescent="0.2">
      <c r="B6298" s="42"/>
    </row>
    <row r="6299" spans="2:2" x14ac:dyDescent="0.2">
      <c r="B6299" s="42"/>
    </row>
    <row r="6300" spans="2:2" x14ac:dyDescent="0.2">
      <c r="B6300" s="42"/>
    </row>
    <row r="6301" spans="2:2" x14ac:dyDescent="0.2">
      <c r="B6301" s="42"/>
    </row>
    <row r="6302" spans="2:2" x14ac:dyDescent="0.2">
      <c r="B6302" s="42"/>
    </row>
    <row r="6303" spans="2:2" x14ac:dyDescent="0.2">
      <c r="B6303" s="42"/>
    </row>
    <row r="6304" spans="2:2" x14ac:dyDescent="0.2">
      <c r="B6304" s="42"/>
    </row>
    <row r="6305" spans="2:2" x14ac:dyDescent="0.2">
      <c r="B6305" s="42"/>
    </row>
    <row r="6306" spans="2:2" x14ac:dyDescent="0.2">
      <c r="B6306" s="42"/>
    </row>
    <row r="6307" spans="2:2" x14ac:dyDescent="0.2">
      <c r="B6307" s="42"/>
    </row>
    <row r="6308" spans="2:2" x14ac:dyDescent="0.2">
      <c r="B6308" s="42"/>
    </row>
    <row r="6309" spans="2:2" x14ac:dyDescent="0.2">
      <c r="B6309" s="42"/>
    </row>
    <row r="6310" spans="2:2" x14ac:dyDescent="0.2">
      <c r="B6310" s="42"/>
    </row>
    <row r="6311" spans="2:2" x14ac:dyDescent="0.2">
      <c r="B6311" s="42"/>
    </row>
    <row r="6312" spans="2:2" x14ac:dyDescent="0.2">
      <c r="B6312" s="42"/>
    </row>
    <row r="6313" spans="2:2" x14ac:dyDescent="0.2">
      <c r="B6313" s="42"/>
    </row>
    <row r="6314" spans="2:2" x14ac:dyDescent="0.2">
      <c r="B6314" s="42"/>
    </row>
    <row r="6315" spans="2:2" x14ac:dyDescent="0.2">
      <c r="B6315" s="42"/>
    </row>
    <row r="6316" spans="2:2" x14ac:dyDescent="0.2">
      <c r="B6316" s="42"/>
    </row>
    <row r="6317" spans="2:2" x14ac:dyDescent="0.2">
      <c r="B6317" s="42"/>
    </row>
    <row r="6318" spans="2:2" x14ac:dyDescent="0.2">
      <c r="B6318" s="42"/>
    </row>
    <row r="6319" spans="2:2" x14ac:dyDescent="0.2">
      <c r="B6319" s="42"/>
    </row>
    <row r="6320" spans="2:2" x14ac:dyDescent="0.2">
      <c r="B6320" s="42"/>
    </row>
    <row r="6321" spans="2:2" x14ac:dyDescent="0.2">
      <c r="B6321" s="42"/>
    </row>
    <row r="6322" spans="2:2" x14ac:dyDescent="0.2">
      <c r="B6322" s="42"/>
    </row>
    <row r="6323" spans="2:2" x14ac:dyDescent="0.2">
      <c r="B6323" s="42"/>
    </row>
    <row r="6324" spans="2:2" x14ac:dyDescent="0.2">
      <c r="B6324" s="42"/>
    </row>
    <row r="6325" spans="2:2" x14ac:dyDescent="0.2">
      <c r="B6325" s="42"/>
    </row>
    <row r="6326" spans="2:2" x14ac:dyDescent="0.2">
      <c r="B6326" s="42"/>
    </row>
    <row r="6327" spans="2:2" x14ac:dyDescent="0.2">
      <c r="B6327" s="42"/>
    </row>
    <row r="6328" spans="2:2" x14ac:dyDescent="0.2">
      <c r="B6328" s="42"/>
    </row>
    <row r="6329" spans="2:2" x14ac:dyDescent="0.2">
      <c r="B6329" s="42"/>
    </row>
    <row r="6330" spans="2:2" x14ac:dyDescent="0.2">
      <c r="B6330" s="42"/>
    </row>
    <row r="6331" spans="2:2" x14ac:dyDescent="0.2">
      <c r="B6331" s="42"/>
    </row>
    <row r="6332" spans="2:2" x14ac:dyDescent="0.2">
      <c r="B6332" s="42"/>
    </row>
    <row r="6333" spans="2:2" x14ac:dyDescent="0.2">
      <c r="B6333" s="42"/>
    </row>
    <row r="6334" spans="2:2" x14ac:dyDescent="0.2">
      <c r="B6334" s="42"/>
    </row>
    <row r="6335" spans="2:2" x14ac:dyDescent="0.2">
      <c r="B6335" s="42"/>
    </row>
    <row r="6336" spans="2:2" x14ac:dyDescent="0.2">
      <c r="B6336" s="42"/>
    </row>
    <row r="6337" spans="2:2" x14ac:dyDescent="0.2">
      <c r="B6337" s="42"/>
    </row>
    <row r="6338" spans="2:2" x14ac:dyDescent="0.2">
      <c r="B6338" s="42"/>
    </row>
    <row r="6339" spans="2:2" x14ac:dyDescent="0.2">
      <c r="B6339" s="42"/>
    </row>
    <row r="6340" spans="2:2" x14ac:dyDescent="0.2">
      <c r="B6340" s="42"/>
    </row>
    <row r="6341" spans="2:2" x14ac:dyDescent="0.2">
      <c r="B6341" s="42"/>
    </row>
    <row r="6342" spans="2:2" x14ac:dyDescent="0.2">
      <c r="B6342" s="42"/>
    </row>
    <row r="6343" spans="2:2" x14ac:dyDescent="0.2">
      <c r="B6343" s="42"/>
    </row>
    <row r="6344" spans="2:2" x14ac:dyDescent="0.2">
      <c r="B6344" s="42"/>
    </row>
    <row r="6345" spans="2:2" x14ac:dyDescent="0.2">
      <c r="B6345" s="42"/>
    </row>
    <row r="6346" spans="2:2" x14ac:dyDescent="0.2">
      <c r="B6346" s="42"/>
    </row>
    <row r="6347" spans="2:2" x14ac:dyDescent="0.2">
      <c r="B6347" s="42"/>
    </row>
    <row r="6348" spans="2:2" x14ac:dyDescent="0.2">
      <c r="B6348" s="42"/>
    </row>
    <row r="6349" spans="2:2" x14ac:dyDescent="0.2">
      <c r="B6349" s="42"/>
    </row>
    <row r="6350" spans="2:2" x14ac:dyDescent="0.2">
      <c r="B6350" s="42"/>
    </row>
    <row r="6351" spans="2:2" x14ac:dyDescent="0.2">
      <c r="B6351" s="42"/>
    </row>
    <row r="6352" spans="2:2" x14ac:dyDescent="0.2">
      <c r="B6352" s="42"/>
    </row>
    <row r="6353" spans="2:2" x14ac:dyDescent="0.2">
      <c r="B6353" s="42"/>
    </row>
    <row r="6354" spans="2:2" x14ac:dyDescent="0.2">
      <c r="B6354" s="42"/>
    </row>
    <row r="6355" spans="2:2" x14ac:dyDescent="0.2">
      <c r="B6355" s="42"/>
    </row>
    <row r="6356" spans="2:2" x14ac:dyDescent="0.2">
      <c r="B6356" s="42"/>
    </row>
    <row r="6357" spans="2:2" x14ac:dyDescent="0.2">
      <c r="B6357" s="42"/>
    </row>
    <row r="6358" spans="2:2" x14ac:dyDescent="0.2">
      <c r="B6358" s="42"/>
    </row>
    <row r="6359" spans="2:2" x14ac:dyDescent="0.2">
      <c r="B6359" s="42"/>
    </row>
    <row r="6360" spans="2:2" x14ac:dyDescent="0.2">
      <c r="B6360" s="42"/>
    </row>
    <row r="6361" spans="2:2" x14ac:dyDescent="0.2">
      <c r="B6361" s="42"/>
    </row>
    <row r="6362" spans="2:2" x14ac:dyDescent="0.2">
      <c r="B6362" s="42"/>
    </row>
    <row r="6363" spans="2:2" x14ac:dyDescent="0.2">
      <c r="B6363" s="42"/>
    </row>
    <row r="6364" spans="2:2" x14ac:dyDescent="0.2">
      <c r="B6364" s="42"/>
    </row>
    <row r="6365" spans="2:2" x14ac:dyDescent="0.2">
      <c r="B6365" s="42"/>
    </row>
    <row r="6366" spans="2:2" x14ac:dyDescent="0.2">
      <c r="B6366" s="42"/>
    </row>
    <row r="6367" spans="2:2" x14ac:dyDescent="0.2">
      <c r="B6367" s="42"/>
    </row>
    <row r="6368" spans="2:2" x14ac:dyDescent="0.2">
      <c r="B6368" s="42"/>
    </row>
    <row r="6369" spans="2:2" x14ac:dyDescent="0.2">
      <c r="B6369" s="42"/>
    </row>
    <row r="6370" spans="2:2" x14ac:dyDescent="0.2">
      <c r="B6370" s="42"/>
    </row>
    <row r="6371" spans="2:2" x14ac:dyDescent="0.2">
      <c r="B6371" s="42"/>
    </row>
    <row r="6372" spans="2:2" x14ac:dyDescent="0.2">
      <c r="B6372" s="42"/>
    </row>
    <row r="6373" spans="2:2" x14ac:dyDescent="0.2">
      <c r="B6373" s="42"/>
    </row>
    <row r="6374" spans="2:2" x14ac:dyDescent="0.2">
      <c r="B6374" s="42"/>
    </row>
    <row r="6375" spans="2:2" x14ac:dyDescent="0.2">
      <c r="B6375" s="42"/>
    </row>
    <row r="6376" spans="2:2" x14ac:dyDescent="0.2">
      <c r="B6376" s="42"/>
    </row>
    <row r="6377" spans="2:2" x14ac:dyDescent="0.2">
      <c r="B6377" s="42"/>
    </row>
    <row r="6378" spans="2:2" x14ac:dyDescent="0.2">
      <c r="B6378" s="42"/>
    </row>
    <row r="6379" spans="2:2" x14ac:dyDescent="0.2">
      <c r="B6379" s="42"/>
    </row>
    <row r="6380" spans="2:2" x14ac:dyDescent="0.2">
      <c r="B6380" s="42"/>
    </row>
    <row r="6381" spans="2:2" x14ac:dyDescent="0.2">
      <c r="B6381" s="42"/>
    </row>
    <row r="6382" spans="2:2" x14ac:dyDescent="0.2">
      <c r="B6382" s="42"/>
    </row>
    <row r="6383" spans="2:2" x14ac:dyDescent="0.2">
      <c r="B6383" s="42"/>
    </row>
    <row r="6384" spans="2:2" x14ac:dyDescent="0.2">
      <c r="B6384" s="42"/>
    </row>
    <row r="6385" spans="2:2" x14ac:dyDescent="0.2">
      <c r="B6385" s="42"/>
    </row>
    <row r="6386" spans="2:2" x14ac:dyDescent="0.2">
      <c r="B6386" s="42"/>
    </row>
    <row r="6387" spans="2:2" x14ac:dyDescent="0.2">
      <c r="B6387" s="42"/>
    </row>
    <row r="6388" spans="2:2" x14ac:dyDescent="0.2">
      <c r="B6388" s="42"/>
    </row>
    <row r="6389" spans="2:2" x14ac:dyDescent="0.2">
      <c r="B6389" s="42"/>
    </row>
    <row r="6390" spans="2:2" x14ac:dyDescent="0.2">
      <c r="B6390" s="42"/>
    </row>
    <row r="6391" spans="2:2" x14ac:dyDescent="0.2">
      <c r="B6391" s="42"/>
    </row>
    <row r="6392" spans="2:2" x14ac:dyDescent="0.2">
      <c r="B6392" s="42"/>
    </row>
    <row r="6393" spans="2:2" x14ac:dyDescent="0.2">
      <c r="B6393" s="42"/>
    </row>
    <row r="6394" spans="2:2" x14ac:dyDescent="0.2">
      <c r="B6394" s="42"/>
    </row>
    <row r="6395" spans="2:2" x14ac:dyDescent="0.2">
      <c r="B6395" s="42"/>
    </row>
    <row r="6396" spans="2:2" x14ac:dyDescent="0.2">
      <c r="B6396" s="42"/>
    </row>
    <row r="6397" spans="2:2" x14ac:dyDescent="0.2">
      <c r="B6397" s="42"/>
    </row>
    <row r="6398" spans="2:2" x14ac:dyDescent="0.2">
      <c r="B6398" s="42"/>
    </row>
    <row r="6399" spans="2:2" x14ac:dyDescent="0.2">
      <c r="B6399" s="42"/>
    </row>
    <row r="6400" spans="2:2" x14ac:dyDescent="0.2">
      <c r="B6400" s="42"/>
    </row>
    <row r="6401" spans="2:2" x14ac:dyDescent="0.2">
      <c r="B6401" s="42"/>
    </row>
    <row r="6402" spans="2:2" x14ac:dyDescent="0.2">
      <c r="B6402" s="42"/>
    </row>
    <row r="6403" spans="2:2" x14ac:dyDescent="0.2">
      <c r="B6403" s="42"/>
    </row>
    <row r="6404" spans="2:2" x14ac:dyDescent="0.2">
      <c r="B6404" s="42"/>
    </row>
    <row r="6405" spans="2:2" x14ac:dyDescent="0.2">
      <c r="B6405" s="42"/>
    </row>
    <row r="6406" spans="2:2" x14ac:dyDescent="0.2">
      <c r="B6406" s="42"/>
    </row>
    <row r="6407" spans="2:2" x14ac:dyDescent="0.2">
      <c r="B6407" s="42"/>
    </row>
    <row r="6408" spans="2:2" x14ac:dyDescent="0.2">
      <c r="B6408" s="42"/>
    </row>
    <row r="6409" spans="2:2" x14ac:dyDescent="0.2">
      <c r="B6409" s="42"/>
    </row>
    <row r="6410" spans="2:2" x14ac:dyDescent="0.2">
      <c r="B6410" s="42"/>
    </row>
    <row r="6411" spans="2:2" x14ac:dyDescent="0.2">
      <c r="B6411" s="42"/>
    </row>
    <row r="6412" spans="2:2" x14ac:dyDescent="0.2">
      <c r="B6412" s="42"/>
    </row>
    <row r="6413" spans="2:2" x14ac:dyDescent="0.2">
      <c r="B6413" s="42"/>
    </row>
    <row r="6414" spans="2:2" x14ac:dyDescent="0.2">
      <c r="B6414" s="42"/>
    </row>
    <row r="6415" spans="2:2" x14ac:dyDescent="0.2">
      <c r="B6415" s="42"/>
    </row>
    <row r="6416" spans="2:2" x14ac:dyDescent="0.2">
      <c r="B6416" s="42"/>
    </row>
    <row r="6417" spans="2:2" x14ac:dyDescent="0.2">
      <c r="B6417" s="42"/>
    </row>
    <row r="6418" spans="2:2" x14ac:dyDescent="0.2">
      <c r="B6418" s="42"/>
    </row>
    <row r="6419" spans="2:2" x14ac:dyDescent="0.2">
      <c r="B6419" s="42"/>
    </row>
    <row r="6420" spans="2:2" x14ac:dyDescent="0.2">
      <c r="B6420" s="42"/>
    </row>
    <row r="6421" spans="2:2" x14ac:dyDescent="0.2">
      <c r="B6421" s="42"/>
    </row>
    <row r="6422" spans="2:2" x14ac:dyDescent="0.2">
      <c r="B6422" s="42"/>
    </row>
    <row r="6423" spans="2:2" x14ac:dyDescent="0.2">
      <c r="B6423" s="42"/>
    </row>
    <row r="6424" spans="2:2" x14ac:dyDescent="0.2">
      <c r="B6424" s="42"/>
    </row>
    <row r="6425" spans="2:2" x14ac:dyDescent="0.2">
      <c r="B6425" s="42"/>
    </row>
    <row r="6426" spans="2:2" x14ac:dyDescent="0.2">
      <c r="B6426" s="42"/>
    </row>
    <row r="6427" spans="2:2" x14ac:dyDescent="0.2">
      <c r="B6427" s="42"/>
    </row>
    <row r="6428" spans="2:2" x14ac:dyDescent="0.2">
      <c r="B6428" s="42"/>
    </row>
    <row r="6429" spans="2:2" x14ac:dyDescent="0.2">
      <c r="B6429" s="42"/>
    </row>
    <row r="6430" spans="2:2" x14ac:dyDescent="0.2">
      <c r="B6430" s="42"/>
    </row>
    <row r="6431" spans="2:2" x14ac:dyDescent="0.2">
      <c r="B6431" s="42"/>
    </row>
    <row r="6432" spans="2:2" x14ac:dyDescent="0.2">
      <c r="B6432" s="42"/>
    </row>
    <row r="6433" spans="2:2" x14ac:dyDescent="0.2">
      <c r="B6433" s="42"/>
    </row>
    <row r="6434" spans="2:2" x14ac:dyDescent="0.2">
      <c r="B6434" s="42"/>
    </row>
    <row r="6435" spans="2:2" x14ac:dyDescent="0.2">
      <c r="B6435" s="42"/>
    </row>
    <row r="6436" spans="2:2" x14ac:dyDescent="0.2">
      <c r="B6436" s="42"/>
    </row>
    <row r="6437" spans="2:2" x14ac:dyDescent="0.2">
      <c r="B6437" s="42"/>
    </row>
    <row r="6438" spans="2:2" x14ac:dyDescent="0.2">
      <c r="B6438" s="42"/>
    </row>
    <row r="6439" spans="2:2" x14ac:dyDescent="0.2">
      <c r="B6439" s="42"/>
    </row>
    <row r="6440" spans="2:2" x14ac:dyDescent="0.2">
      <c r="B6440" s="42"/>
    </row>
    <row r="6441" spans="2:2" x14ac:dyDescent="0.2">
      <c r="B6441" s="42"/>
    </row>
    <row r="6442" spans="2:2" x14ac:dyDescent="0.2">
      <c r="B6442" s="42"/>
    </row>
    <row r="6443" spans="2:2" x14ac:dyDescent="0.2">
      <c r="B6443" s="42"/>
    </row>
    <row r="6444" spans="2:2" x14ac:dyDescent="0.2">
      <c r="B6444" s="42"/>
    </row>
    <row r="6445" spans="2:2" x14ac:dyDescent="0.2">
      <c r="B6445" s="42"/>
    </row>
    <row r="6446" spans="2:2" x14ac:dyDescent="0.2">
      <c r="B6446" s="42"/>
    </row>
    <row r="6447" spans="2:2" x14ac:dyDescent="0.2">
      <c r="B6447" s="42"/>
    </row>
    <row r="6448" spans="2:2" x14ac:dyDescent="0.2">
      <c r="B6448" s="42"/>
    </row>
    <row r="6449" spans="2:2" x14ac:dyDescent="0.2">
      <c r="B6449" s="42"/>
    </row>
    <row r="6450" spans="2:2" x14ac:dyDescent="0.2">
      <c r="B6450" s="42"/>
    </row>
    <row r="6451" spans="2:2" x14ac:dyDescent="0.2">
      <c r="B6451" s="42"/>
    </row>
    <row r="6452" spans="2:2" x14ac:dyDescent="0.2">
      <c r="B6452" s="42"/>
    </row>
    <row r="6453" spans="2:2" x14ac:dyDescent="0.2">
      <c r="B6453" s="42"/>
    </row>
    <row r="6454" spans="2:2" x14ac:dyDescent="0.2">
      <c r="B6454" s="42"/>
    </row>
    <row r="6455" spans="2:2" x14ac:dyDescent="0.2">
      <c r="B6455" s="42"/>
    </row>
    <row r="6456" spans="2:2" x14ac:dyDescent="0.2">
      <c r="B6456" s="42"/>
    </row>
    <row r="6457" spans="2:2" x14ac:dyDescent="0.2">
      <c r="B6457" s="42"/>
    </row>
    <row r="6458" spans="2:2" x14ac:dyDescent="0.2">
      <c r="B6458" s="42"/>
    </row>
    <row r="6459" spans="2:2" x14ac:dyDescent="0.2">
      <c r="B6459" s="42"/>
    </row>
    <row r="6460" spans="2:2" x14ac:dyDescent="0.2">
      <c r="B6460" s="42"/>
    </row>
    <row r="6461" spans="2:2" x14ac:dyDescent="0.2">
      <c r="B6461" s="42"/>
    </row>
    <row r="6462" spans="2:2" x14ac:dyDescent="0.2">
      <c r="B6462" s="42"/>
    </row>
    <row r="6463" spans="2:2" x14ac:dyDescent="0.2">
      <c r="B6463" s="42"/>
    </row>
    <row r="6464" spans="2:2" x14ac:dyDescent="0.2">
      <c r="B6464" s="42"/>
    </row>
    <row r="6465" spans="2:2" x14ac:dyDescent="0.2">
      <c r="B6465" s="42"/>
    </row>
    <row r="6466" spans="2:2" x14ac:dyDescent="0.2">
      <c r="B6466" s="42"/>
    </row>
    <row r="6467" spans="2:2" x14ac:dyDescent="0.2">
      <c r="B6467" s="42"/>
    </row>
    <row r="6468" spans="2:2" x14ac:dyDescent="0.2">
      <c r="B6468" s="42"/>
    </row>
    <row r="6469" spans="2:2" x14ac:dyDescent="0.2">
      <c r="B6469" s="42"/>
    </row>
    <row r="6470" spans="2:2" x14ac:dyDescent="0.2">
      <c r="B6470" s="42"/>
    </row>
    <row r="6471" spans="2:2" x14ac:dyDescent="0.2">
      <c r="B6471" s="42"/>
    </row>
    <row r="6472" spans="2:2" x14ac:dyDescent="0.2">
      <c r="B6472" s="42"/>
    </row>
    <row r="6473" spans="2:2" x14ac:dyDescent="0.2">
      <c r="B6473" s="42"/>
    </row>
    <row r="6474" spans="2:2" x14ac:dyDescent="0.2">
      <c r="B6474" s="42"/>
    </row>
    <row r="6475" spans="2:2" x14ac:dyDescent="0.2">
      <c r="B6475" s="42"/>
    </row>
    <row r="6476" spans="2:2" x14ac:dyDescent="0.2">
      <c r="B6476" s="42"/>
    </row>
    <row r="6477" spans="2:2" x14ac:dyDescent="0.2">
      <c r="B6477" s="42"/>
    </row>
    <row r="6478" spans="2:2" x14ac:dyDescent="0.2">
      <c r="B6478" s="42"/>
    </row>
    <row r="6479" spans="2:2" x14ac:dyDescent="0.2">
      <c r="B6479" s="42"/>
    </row>
    <row r="6480" spans="2:2" x14ac:dyDescent="0.2">
      <c r="B6480" s="42"/>
    </row>
    <row r="6481" spans="2:2" x14ac:dyDescent="0.2">
      <c r="B6481" s="42"/>
    </row>
    <row r="6482" spans="2:2" x14ac:dyDescent="0.2">
      <c r="B6482" s="42"/>
    </row>
    <row r="6483" spans="2:2" x14ac:dyDescent="0.2">
      <c r="B6483" s="42"/>
    </row>
    <row r="6484" spans="2:2" x14ac:dyDescent="0.2">
      <c r="B6484" s="42"/>
    </row>
    <row r="6485" spans="2:2" x14ac:dyDescent="0.2">
      <c r="B6485" s="42"/>
    </row>
    <row r="6486" spans="2:2" x14ac:dyDescent="0.2">
      <c r="B6486" s="42"/>
    </row>
    <row r="6487" spans="2:2" x14ac:dyDescent="0.2">
      <c r="B6487" s="42"/>
    </row>
    <row r="6488" spans="2:2" x14ac:dyDescent="0.2">
      <c r="B6488" s="42"/>
    </row>
    <row r="6489" spans="2:2" x14ac:dyDescent="0.2">
      <c r="B6489" s="42"/>
    </row>
    <row r="6490" spans="2:2" x14ac:dyDescent="0.2">
      <c r="B6490" s="42"/>
    </row>
    <row r="6491" spans="2:2" x14ac:dyDescent="0.2">
      <c r="B6491" s="42"/>
    </row>
    <row r="6492" spans="2:2" x14ac:dyDescent="0.2">
      <c r="B6492" s="42"/>
    </row>
    <row r="6493" spans="2:2" x14ac:dyDescent="0.2">
      <c r="B6493" s="42"/>
    </row>
    <row r="6494" spans="2:2" x14ac:dyDescent="0.2">
      <c r="B6494" s="42"/>
    </row>
    <row r="6495" spans="2:2" x14ac:dyDescent="0.2">
      <c r="B6495" s="42"/>
    </row>
    <row r="6496" spans="2:2" x14ac:dyDescent="0.2">
      <c r="B6496" s="42"/>
    </row>
    <row r="6497" spans="2:2" x14ac:dyDescent="0.2">
      <c r="B6497" s="42"/>
    </row>
    <row r="6498" spans="2:2" x14ac:dyDescent="0.2">
      <c r="B6498" s="42"/>
    </row>
    <row r="6499" spans="2:2" x14ac:dyDescent="0.2">
      <c r="B6499" s="42"/>
    </row>
    <row r="6500" spans="2:2" x14ac:dyDescent="0.2">
      <c r="B6500" s="42"/>
    </row>
    <row r="6501" spans="2:2" x14ac:dyDescent="0.2">
      <c r="B6501" s="42"/>
    </row>
    <row r="6502" spans="2:2" x14ac:dyDescent="0.2">
      <c r="B6502" s="42"/>
    </row>
    <row r="6503" spans="2:2" x14ac:dyDescent="0.2">
      <c r="B6503" s="42"/>
    </row>
    <row r="6504" spans="2:2" x14ac:dyDescent="0.2">
      <c r="B6504" s="42"/>
    </row>
    <row r="6505" spans="2:2" x14ac:dyDescent="0.2">
      <c r="B6505" s="42"/>
    </row>
    <row r="6506" spans="2:2" x14ac:dyDescent="0.2">
      <c r="B6506" s="42"/>
    </row>
    <row r="6507" spans="2:2" x14ac:dyDescent="0.2">
      <c r="B6507" s="42"/>
    </row>
    <row r="6508" spans="2:2" x14ac:dyDescent="0.2">
      <c r="B6508" s="42"/>
    </row>
    <row r="6509" spans="2:2" x14ac:dyDescent="0.2">
      <c r="B6509" s="42"/>
    </row>
    <row r="6510" spans="2:2" x14ac:dyDescent="0.2">
      <c r="B6510" s="42"/>
    </row>
    <row r="6511" spans="2:2" x14ac:dyDescent="0.2">
      <c r="B6511" s="42"/>
    </row>
    <row r="6512" spans="2:2" x14ac:dyDescent="0.2">
      <c r="B6512" s="42"/>
    </row>
    <row r="6513" spans="2:2" x14ac:dyDescent="0.2">
      <c r="B6513" s="42"/>
    </row>
    <row r="6514" spans="2:2" x14ac:dyDescent="0.2">
      <c r="B6514" s="42"/>
    </row>
    <row r="6515" spans="2:2" x14ac:dyDescent="0.2">
      <c r="B6515" s="42"/>
    </row>
    <row r="6516" spans="2:2" x14ac:dyDescent="0.2">
      <c r="B6516" s="42"/>
    </row>
    <row r="6517" spans="2:2" x14ac:dyDescent="0.2">
      <c r="B6517" s="42"/>
    </row>
    <row r="6518" spans="2:2" x14ac:dyDescent="0.2">
      <c r="B6518" s="42"/>
    </row>
    <row r="6519" spans="2:2" x14ac:dyDescent="0.2">
      <c r="B6519" s="42"/>
    </row>
    <row r="6520" spans="2:2" x14ac:dyDescent="0.2">
      <c r="B6520" s="42"/>
    </row>
    <row r="6521" spans="2:2" x14ac:dyDescent="0.2">
      <c r="B6521" s="42"/>
    </row>
    <row r="6522" spans="2:2" x14ac:dyDescent="0.2">
      <c r="B6522" s="42"/>
    </row>
    <row r="6523" spans="2:2" x14ac:dyDescent="0.2">
      <c r="B6523" s="42"/>
    </row>
    <row r="6524" spans="2:2" x14ac:dyDescent="0.2">
      <c r="B6524" s="42"/>
    </row>
    <row r="6525" spans="2:2" x14ac:dyDescent="0.2">
      <c r="B6525" s="42"/>
    </row>
    <row r="6526" spans="2:2" x14ac:dyDescent="0.2">
      <c r="B6526" s="42"/>
    </row>
    <row r="6527" spans="2:2" x14ac:dyDescent="0.2">
      <c r="B6527" s="42"/>
    </row>
    <row r="6528" spans="2:2" x14ac:dyDescent="0.2">
      <c r="B6528" s="42"/>
    </row>
    <row r="6529" spans="2:2" x14ac:dyDescent="0.2">
      <c r="B6529" s="42"/>
    </row>
    <row r="6530" spans="2:2" x14ac:dyDescent="0.2">
      <c r="B6530" s="42"/>
    </row>
    <row r="6531" spans="2:2" x14ac:dyDescent="0.2">
      <c r="B6531" s="42"/>
    </row>
    <row r="6532" spans="2:2" x14ac:dyDescent="0.2">
      <c r="B6532" s="42"/>
    </row>
    <row r="6533" spans="2:2" x14ac:dyDescent="0.2">
      <c r="B6533" s="42"/>
    </row>
    <row r="6534" spans="2:2" x14ac:dyDescent="0.2">
      <c r="B6534" s="42"/>
    </row>
    <row r="6535" spans="2:2" x14ac:dyDescent="0.2">
      <c r="B6535" s="42"/>
    </row>
    <row r="6536" spans="2:2" x14ac:dyDescent="0.2">
      <c r="B6536" s="42"/>
    </row>
    <row r="6537" spans="2:2" x14ac:dyDescent="0.2">
      <c r="B6537" s="42"/>
    </row>
    <row r="6538" spans="2:2" x14ac:dyDescent="0.2">
      <c r="B6538" s="42"/>
    </row>
    <row r="6539" spans="2:2" x14ac:dyDescent="0.2">
      <c r="B6539" s="42"/>
    </row>
    <row r="6540" spans="2:2" x14ac:dyDescent="0.2">
      <c r="B6540" s="42"/>
    </row>
    <row r="6541" spans="2:2" x14ac:dyDescent="0.2">
      <c r="B6541" s="42"/>
    </row>
    <row r="6542" spans="2:2" x14ac:dyDescent="0.2">
      <c r="B6542" s="42"/>
    </row>
    <row r="6543" spans="2:2" x14ac:dyDescent="0.2">
      <c r="B6543" s="42"/>
    </row>
    <row r="6544" spans="2:2" x14ac:dyDescent="0.2">
      <c r="B6544" s="42"/>
    </row>
    <row r="6545" spans="2:2" x14ac:dyDescent="0.2">
      <c r="B6545" s="42"/>
    </row>
    <row r="6546" spans="2:2" x14ac:dyDescent="0.2">
      <c r="B6546" s="42"/>
    </row>
    <row r="6547" spans="2:2" x14ac:dyDescent="0.2">
      <c r="B6547" s="42"/>
    </row>
    <row r="6548" spans="2:2" x14ac:dyDescent="0.2">
      <c r="B6548" s="42"/>
    </row>
    <row r="6549" spans="2:2" x14ac:dyDescent="0.2">
      <c r="B6549" s="42"/>
    </row>
    <row r="6550" spans="2:2" x14ac:dyDescent="0.2">
      <c r="B6550" s="42"/>
    </row>
    <row r="6551" spans="2:2" x14ac:dyDescent="0.2">
      <c r="B6551" s="42"/>
    </row>
    <row r="6552" spans="2:2" x14ac:dyDescent="0.2">
      <c r="B6552" s="42"/>
    </row>
    <row r="6553" spans="2:2" x14ac:dyDescent="0.2">
      <c r="B6553" s="42"/>
    </row>
    <row r="6554" spans="2:2" x14ac:dyDescent="0.2">
      <c r="B6554" s="42"/>
    </row>
    <row r="6555" spans="2:2" x14ac:dyDescent="0.2">
      <c r="B6555" s="42"/>
    </row>
    <row r="6556" spans="2:2" x14ac:dyDescent="0.2">
      <c r="B6556" s="42"/>
    </row>
    <row r="6557" spans="2:2" x14ac:dyDescent="0.2">
      <c r="B6557" s="42"/>
    </row>
    <row r="6558" spans="2:2" x14ac:dyDescent="0.2">
      <c r="B6558" s="42"/>
    </row>
    <row r="6559" spans="2:2" x14ac:dyDescent="0.2">
      <c r="B6559" s="42"/>
    </row>
    <row r="6560" spans="2:2" x14ac:dyDescent="0.2">
      <c r="B6560" s="42"/>
    </row>
    <row r="6561" spans="2:2" x14ac:dyDescent="0.2">
      <c r="B6561" s="42"/>
    </row>
    <row r="6562" spans="2:2" x14ac:dyDescent="0.2">
      <c r="B6562" s="42"/>
    </row>
    <row r="6563" spans="2:2" x14ac:dyDescent="0.2">
      <c r="B6563" s="42"/>
    </row>
    <row r="6564" spans="2:2" x14ac:dyDescent="0.2">
      <c r="B6564" s="42"/>
    </row>
    <row r="6565" spans="2:2" x14ac:dyDescent="0.2">
      <c r="B6565" s="42"/>
    </row>
    <row r="6566" spans="2:2" x14ac:dyDescent="0.2">
      <c r="B6566" s="42"/>
    </row>
    <row r="6567" spans="2:2" x14ac:dyDescent="0.2">
      <c r="B6567" s="42"/>
    </row>
    <row r="6568" spans="2:2" x14ac:dyDescent="0.2">
      <c r="B6568" s="42"/>
    </row>
    <row r="6569" spans="2:2" x14ac:dyDescent="0.2">
      <c r="B6569" s="42"/>
    </row>
    <row r="6570" spans="2:2" x14ac:dyDescent="0.2">
      <c r="B6570" s="42"/>
    </row>
    <row r="6571" spans="2:2" x14ac:dyDescent="0.2">
      <c r="B6571" s="42"/>
    </row>
    <row r="6572" spans="2:2" x14ac:dyDescent="0.2">
      <c r="B6572" s="42"/>
    </row>
    <row r="6573" spans="2:2" x14ac:dyDescent="0.2">
      <c r="B6573" s="42"/>
    </row>
    <row r="6574" spans="2:2" x14ac:dyDescent="0.2">
      <c r="B6574" s="42"/>
    </row>
    <row r="6575" spans="2:2" x14ac:dyDescent="0.2">
      <c r="B6575" s="42"/>
    </row>
    <row r="6576" spans="2:2" x14ac:dyDescent="0.2">
      <c r="B6576" s="42"/>
    </row>
    <row r="6577" spans="2:2" x14ac:dyDescent="0.2">
      <c r="B6577" s="42"/>
    </row>
    <row r="6578" spans="2:2" x14ac:dyDescent="0.2">
      <c r="B6578" s="42"/>
    </row>
    <row r="6579" spans="2:2" x14ac:dyDescent="0.2">
      <c r="B6579" s="42"/>
    </row>
    <row r="6580" spans="2:2" x14ac:dyDescent="0.2">
      <c r="B6580" s="42"/>
    </row>
    <row r="6581" spans="2:2" x14ac:dyDescent="0.2">
      <c r="B6581" s="42"/>
    </row>
    <row r="6582" spans="2:2" x14ac:dyDescent="0.2">
      <c r="B6582" s="42"/>
    </row>
    <row r="6583" spans="2:2" x14ac:dyDescent="0.2">
      <c r="B6583" s="42"/>
    </row>
    <row r="6584" spans="2:2" x14ac:dyDescent="0.2">
      <c r="B6584" s="42"/>
    </row>
    <row r="6585" spans="2:2" x14ac:dyDescent="0.2">
      <c r="B6585" s="42"/>
    </row>
    <row r="6586" spans="2:2" x14ac:dyDescent="0.2">
      <c r="B6586" s="42"/>
    </row>
    <row r="6587" spans="2:2" x14ac:dyDescent="0.2">
      <c r="B6587" s="42"/>
    </row>
    <row r="6588" spans="2:2" x14ac:dyDescent="0.2">
      <c r="B6588" s="42"/>
    </row>
    <row r="6589" spans="2:2" x14ac:dyDescent="0.2">
      <c r="B6589" s="42"/>
    </row>
    <row r="6590" spans="2:2" x14ac:dyDescent="0.2">
      <c r="B6590" s="42"/>
    </row>
    <row r="6591" spans="2:2" x14ac:dyDescent="0.2">
      <c r="B6591" s="42"/>
    </row>
    <row r="6592" spans="2:2" x14ac:dyDescent="0.2">
      <c r="B6592" s="42"/>
    </row>
    <row r="6593" spans="2:2" x14ac:dyDescent="0.2">
      <c r="B6593" s="42"/>
    </row>
    <row r="6594" spans="2:2" x14ac:dyDescent="0.2">
      <c r="B6594" s="42"/>
    </row>
    <row r="6595" spans="2:2" x14ac:dyDescent="0.2">
      <c r="B6595" s="42"/>
    </row>
    <row r="6596" spans="2:2" x14ac:dyDescent="0.2">
      <c r="B6596" s="42"/>
    </row>
    <row r="6597" spans="2:2" x14ac:dyDescent="0.2">
      <c r="B6597" s="42"/>
    </row>
    <row r="6598" spans="2:2" x14ac:dyDescent="0.2">
      <c r="B6598" s="42"/>
    </row>
    <row r="6599" spans="2:2" x14ac:dyDescent="0.2">
      <c r="B6599" s="42"/>
    </row>
    <row r="6600" spans="2:2" x14ac:dyDescent="0.2">
      <c r="B6600" s="42"/>
    </row>
    <row r="6601" spans="2:2" x14ac:dyDescent="0.2">
      <c r="B6601" s="42"/>
    </row>
    <row r="6602" spans="2:2" x14ac:dyDescent="0.2">
      <c r="B6602" s="42"/>
    </row>
    <row r="6603" spans="2:2" x14ac:dyDescent="0.2">
      <c r="B6603" s="42"/>
    </row>
    <row r="6604" spans="2:2" x14ac:dyDescent="0.2">
      <c r="B6604" s="42"/>
    </row>
    <row r="6605" spans="2:2" x14ac:dyDescent="0.2">
      <c r="B6605" s="42"/>
    </row>
    <row r="6606" spans="2:2" x14ac:dyDescent="0.2">
      <c r="B6606" s="42"/>
    </row>
    <row r="6607" spans="2:2" x14ac:dyDescent="0.2">
      <c r="B6607" s="42"/>
    </row>
    <row r="6608" spans="2:2" x14ac:dyDescent="0.2">
      <c r="B6608" s="42"/>
    </row>
    <row r="6609" spans="2:2" x14ac:dyDescent="0.2">
      <c r="B6609" s="42"/>
    </row>
    <row r="6610" spans="2:2" x14ac:dyDescent="0.2">
      <c r="B6610" s="42"/>
    </row>
    <row r="6611" spans="2:2" x14ac:dyDescent="0.2">
      <c r="B6611" s="42"/>
    </row>
    <row r="6612" spans="2:2" x14ac:dyDescent="0.2">
      <c r="B6612" s="42"/>
    </row>
    <row r="6613" spans="2:2" x14ac:dyDescent="0.2">
      <c r="B6613" s="42"/>
    </row>
    <row r="6614" spans="2:2" x14ac:dyDescent="0.2">
      <c r="B6614" s="42"/>
    </row>
    <row r="6615" spans="2:2" x14ac:dyDescent="0.2">
      <c r="B6615" s="42"/>
    </row>
    <row r="6616" spans="2:2" x14ac:dyDescent="0.2">
      <c r="B6616" s="42"/>
    </row>
    <row r="6617" spans="2:2" x14ac:dyDescent="0.2">
      <c r="B6617" s="42"/>
    </row>
    <row r="6618" spans="2:2" x14ac:dyDescent="0.2">
      <c r="B6618" s="42"/>
    </row>
    <row r="6619" spans="2:2" x14ac:dyDescent="0.2">
      <c r="B6619" s="42"/>
    </row>
    <row r="6620" spans="2:2" x14ac:dyDescent="0.2">
      <c r="B6620" s="42"/>
    </row>
    <row r="6621" spans="2:2" x14ac:dyDescent="0.2">
      <c r="B6621" s="42"/>
    </row>
    <row r="6622" spans="2:2" x14ac:dyDescent="0.2">
      <c r="B6622" s="42"/>
    </row>
    <row r="6623" spans="2:2" x14ac:dyDescent="0.2">
      <c r="B6623" s="42"/>
    </row>
    <row r="6624" spans="2:2" x14ac:dyDescent="0.2">
      <c r="B6624" s="42"/>
    </row>
    <row r="6625" spans="2:2" x14ac:dyDescent="0.2">
      <c r="B6625" s="42"/>
    </row>
    <row r="6626" spans="2:2" x14ac:dyDescent="0.2">
      <c r="B6626" s="42"/>
    </row>
    <row r="6627" spans="2:2" x14ac:dyDescent="0.2">
      <c r="B6627" s="42"/>
    </row>
    <row r="6628" spans="2:2" x14ac:dyDescent="0.2">
      <c r="B6628" s="42"/>
    </row>
    <row r="6629" spans="2:2" x14ac:dyDescent="0.2">
      <c r="B6629" s="42"/>
    </row>
    <row r="6630" spans="2:2" x14ac:dyDescent="0.2">
      <c r="B6630" s="42"/>
    </row>
    <row r="6631" spans="2:2" x14ac:dyDescent="0.2">
      <c r="B6631" s="42"/>
    </row>
    <row r="6632" spans="2:2" x14ac:dyDescent="0.2">
      <c r="B6632" s="42"/>
    </row>
    <row r="6633" spans="2:2" x14ac:dyDescent="0.2">
      <c r="B6633" s="42"/>
    </row>
    <row r="6634" spans="2:2" x14ac:dyDescent="0.2">
      <c r="B6634" s="42"/>
    </row>
    <row r="6635" spans="2:2" x14ac:dyDescent="0.2">
      <c r="B6635" s="42"/>
    </row>
    <row r="6636" spans="2:2" x14ac:dyDescent="0.2">
      <c r="B6636" s="42"/>
    </row>
    <row r="6637" spans="2:2" x14ac:dyDescent="0.2">
      <c r="B6637" s="42"/>
    </row>
    <row r="6638" spans="2:2" x14ac:dyDescent="0.2">
      <c r="B6638" s="42"/>
    </row>
    <row r="6639" spans="2:2" x14ac:dyDescent="0.2">
      <c r="B6639" s="42"/>
    </row>
    <row r="6640" spans="2:2" x14ac:dyDescent="0.2">
      <c r="B6640" s="42"/>
    </row>
    <row r="6641" spans="2:2" x14ac:dyDescent="0.2">
      <c r="B6641" s="42"/>
    </row>
    <row r="6642" spans="2:2" x14ac:dyDescent="0.2">
      <c r="B6642" s="42"/>
    </row>
    <row r="6643" spans="2:2" x14ac:dyDescent="0.2">
      <c r="B6643" s="42"/>
    </row>
    <row r="6644" spans="2:2" x14ac:dyDescent="0.2">
      <c r="B6644" s="42"/>
    </row>
    <row r="6645" spans="2:2" x14ac:dyDescent="0.2">
      <c r="B6645" s="42"/>
    </row>
    <row r="6646" spans="2:2" x14ac:dyDescent="0.2">
      <c r="B6646" s="42"/>
    </row>
    <row r="6647" spans="2:2" x14ac:dyDescent="0.2">
      <c r="B6647" s="42"/>
    </row>
    <row r="6648" spans="2:2" x14ac:dyDescent="0.2">
      <c r="B6648" s="42"/>
    </row>
    <row r="6649" spans="2:2" x14ac:dyDescent="0.2">
      <c r="B6649" s="42"/>
    </row>
    <row r="6650" spans="2:2" x14ac:dyDescent="0.2">
      <c r="B6650" s="42"/>
    </row>
    <row r="6651" spans="2:2" x14ac:dyDescent="0.2">
      <c r="B6651" s="42"/>
    </row>
    <row r="6652" spans="2:2" x14ac:dyDescent="0.2">
      <c r="B6652" s="42"/>
    </row>
    <row r="6653" spans="2:2" x14ac:dyDescent="0.2">
      <c r="B6653" s="42"/>
    </row>
    <row r="6654" spans="2:2" x14ac:dyDescent="0.2">
      <c r="B6654" s="42"/>
    </row>
    <row r="6655" spans="2:2" x14ac:dyDescent="0.2">
      <c r="B6655" s="42"/>
    </row>
    <row r="6656" spans="2:2" x14ac:dyDescent="0.2">
      <c r="B6656" s="42"/>
    </row>
    <row r="6657" spans="2:2" x14ac:dyDescent="0.2">
      <c r="B6657" s="42"/>
    </row>
    <row r="6658" spans="2:2" x14ac:dyDescent="0.2">
      <c r="B6658" s="42"/>
    </row>
    <row r="6659" spans="2:2" x14ac:dyDescent="0.2">
      <c r="B6659" s="42"/>
    </row>
    <row r="6660" spans="2:2" x14ac:dyDescent="0.2">
      <c r="B6660" s="42"/>
    </row>
    <row r="6661" spans="2:2" x14ac:dyDescent="0.2">
      <c r="B6661" s="42"/>
    </row>
    <row r="6662" spans="2:2" x14ac:dyDescent="0.2">
      <c r="B6662" s="42"/>
    </row>
    <row r="6663" spans="2:2" x14ac:dyDescent="0.2">
      <c r="B6663" s="42"/>
    </row>
    <row r="6664" spans="2:2" x14ac:dyDescent="0.2">
      <c r="B6664" s="42"/>
    </row>
    <row r="6665" spans="2:2" x14ac:dyDescent="0.2">
      <c r="B6665" s="42"/>
    </row>
    <row r="6666" spans="2:2" x14ac:dyDescent="0.2">
      <c r="B6666" s="42"/>
    </row>
    <row r="6667" spans="2:2" x14ac:dyDescent="0.2">
      <c r="B6667" s="42"/>
    </row>
    <row r="6668" spans="2:2" x14ac:dyDescent="0.2">
      <c r="B6668" s="42"/>
    </row>
    <row r="6669" spans="2:2" x14ac:dyDescent="0.2">
      <c r="B6669" s="42"/>
    </row>
    <row r="6670" spans="2:2" x14ac:dyDescent="0.2">
      <c r="B6670" s="42"/>
    </row>
    <row r="6671" spans="2:2" x14ac:dyDescent="0.2">
      <c r="B6671" s="42"/>
    </row>
    <row r="6672" spans="2:2" x14ac:dyDescent="0.2">
      <c r="B6672" s="42"/>
    </row>
    <row r="6673" spans="2:2" x14ac:dyDescent="0.2">
      <c r="B6673" s="42"/>
    </row>
    <row r="6674" spans="2:2" x14ac:dyDescent="0.2">
      <c r="B6674" s="42"/>
    </row>
    <row r="6675" spans="2:2" x14ac:dyDescent="0.2">
      <c r="B6675" s="42"/>
    </row>
    <row r="6676" spans="2:2" x14ac:dyDescent="0.2">
      <c r="B6676" s="42"/>
    </row>
    <row r="6677" spans="2:2" x14ac:dyDescent="0.2">
      <c r="B6677" s="42"/>
    </row>
    <row r="6678" spans="2:2" x14ac:dyDescent="0.2">
      <c r="B6678" s="42"/>
    </row>
    <row r="6679" spans="2:2" x14ac:dyDescent="0.2">
      <c r="B6679" s="42"/>
    </row>
    <row r="6680" spans="2:2" x14ac:dyDescent="0.2">
      <c r="B6680" s="42"/>
    </row>
    <row r="6681" spans="2:2" x14ac:dyDescent="0.2">
      <c r="B6681" s="42"/>
    </row>
    <row r="6682" spans="2:2" x14ac:dyDescent="0.2">
      <c r="B6682" s="42"/>
    </row>
    <row r="6683" spans="2:2" x14ac:dyDescent="0.2">
      <c r="B6683" s="42"/>
    </row>
    <row r="6684" spans="2:2" x14ac:dyDescent="0.2">
      <c r="B6684" s="42"/>
    </row>
    <row r="6685" spans="2:2" x14ac:dyDescent="0.2">
      <c r="B6685" s="42"/>
    </row>
    <row r="6686" spans="2:2" x14ac:dyDescent="0.2">
      <c r="B6686" s="42"/>
    </row>
    <row r="6687" spans="2:2" x14ac:dyDescent="0.2">
      <c r="B6687" s="42"/>
    </row>
    <row r="6688" spans="2:2" x14ac:dyDescent="0.2">
      <c r="B6688" s="42"/>
    </row>
    <row r="6689" spans="2:2" x14ac:dyDescent="0.2">
      <c r="B6689" s="42"/>
    </row>
    <row r="6690" spans="2:2" x14ac:dyDescent="0.2">
      <c r="B6690" s="42"/>
    </row>
    <row r="6691" spans="2:2" x14ac:dyDescent="0.2">
      <c r="B6691" s="42"/>
    </row>
    <row r="6692" spans="2:2" x14ac:dyDescent="0.2">
      <c r="B6692" s="42"/>
    </row>
    <row r="6693" spans="2:2" x14ac:dyDescent="0.2">
      <c r="B6693" s="42"/>
    </row>
    <row r="6694" spans="2:2" x14ac:dyDescent="0.2">
      <c r="B6694" s="42"/>
    </row>
    <row r="6695" spans="2:2" x14ac:dyDescent="0.2">
      <c r="B6695" s="42"/>
    </row>
    <row r="6696" spans="2:2" x14ac:dyDescent="0.2">
      <c r="B6696" s="42"/>
    </row>
    <row r="6697" spans="2:2" x14ac:dyDescent="0.2">
      <c r="B6697" s="42"/>
    </row>
    <row r="6698" spans="2:2" x14ac:dyDescent="0.2">
      <c r="B6698" s="42"/>
    </row>
    <row r="6699" spans="2:2" x14ac:dyDescent="0.2">
      <c r="B6699" s="42"/>
    </row>
    <row r="6700" spans="2:2" x14ac:dyDescent="0.2">
      <c r="B6700" s="42"/>
    </row>
    <row r="6701" spans="2:2" x14ac:dyDescent="0.2">
      <c r="B6701" s="42"/>
    </row>
    <row r="6702" spans="2:2" x14ac:dyDescent="0.2">
      <c r="B6702" s="42"/>
    </row>
    <row r="6703" spans="2:2" x14ac:dyDescent="0.2">
      <c r="B6703" s="42"/>
    </row>
    <row r="6704" spans="2:2" x14ac:dyDescent="0.2">
      <c r="B6704" s="42"/>
    </row>
    <row r="6705" spans="2:2" x14ac:dyDescent="0.2">
      <c r="B6705" s="42"/>
    </row>
    <row r="6706" spans="2:2" x14ac:dyDescent="0.2">
      <c r="B6706" s="42"/>
    </row>
    <row r="6707" spans="2:2" x14ac:dyDescent="0.2">
      <c r="B6707" s="42"/>
    </row>
    <row r="6708" spans="2:2" x14ac:dyDescent="0.2">
      <c r="B6708" s="42"/>
    </row>
    <row r="6709" spans="2:2" x14ac:dyDescent="0.2">
      <c r="B6709" s="42"/>
    </row>
    <row r="6710" spans="2:2" x14ac:dyDescent="0.2">
      <c r="B6710" s="42"/>
    </row>
    <row r="6711" spans="2:2" x14ac:dyDescent="0.2">
      <c r="B6711" s="42"/>
    </row>
    <row r="6712" spans="2:2" x14ac:dyDescent="0.2">
      <c r="B6712" s="42"/>
    </row>
    <row r="6713" spans="2:2" x14ac:dyDescent="0.2">
      <c r="B6713" s="42"/>
    </row>
    <row r="6714" spans="2:2" x14ac:dyDescent="0.2">
      <c r="B6714" s="42"/>
    </row>
    <row r="6715" spans="2:2" x14ac:dyDescent="0.2">
      <c r="B6715" s="42"/>
    </row>
    <row r="6716" spans="2:2" x14ac:dyDescent="0.2">
      <c r="B6716" s="42"/>
    </row>
    <row r="6717" spans="2:2" x14ac:dyDescent="0.2">
      <c r="B6717" s="42"/>
    </row>
    <row r="6718" spans="2:2" x14ac:dyDescent="0.2">
      <c r="B6718" s="42"/>
    </row>
    <row r="6719" spans="2:2" x14ac:dyDescent="0.2">
      <c r="B6719" s="42"/>
    </row>
    <row r="6720" spans="2:2" x14ac:dyDescent="0.2">
      <c r="B6720" s="42"/>
    </row>
    <row r="6721" spans="2:2" x14ac:dyDescent="0.2">
      <c r="B6721" s="42"/>
    </row>
    <row r="6722" spans="2:2" x14ac:dyDescent="0.2">
      <c r="B6722" s="42"/>
    </row>
    <row r="6723" spans="2:2" x14ac:dyDescent="0.2">
      <c r="B6723" s="42"/>
    </row>
    <row r="6724" spans="2:2" x14ac:dyDescent="0.2">
      <c r="B6724" s="42"/>
    </row>
    <row r="6725" spans="2:2" x14ac:dyDescent="0.2">
      <c r="B6725" s="42"/>
    </row>
    <row r="6726" spans="2:2" x14ac:dyDescent="0.2">
      <c r="B6726" s="42"/>
    </row>
    <row r="6727" spans="2:2" x14ac:dyDescent="0.2">
      <c r="B6727" s="42"/>
    </row>
    <row r="6728" spans="2:2" x14ac:dyDescent="0.2">
      <c r="B6728" s="42"/>
    </row>
    <row r="6729" spans="2:2" x14ac:dyDescent="0.2">
      <c r="B6729" s="42"/>
    </row>
    <row r="6730" spans="2:2" x14ac:dyDescent="0.2">
      <c r="B6730" s="42"/>
    </row>
    <row r="6731" spans="2:2" x14ac:dyDescent="0.2">
      <c r="B6731" s="42"/>
    </row>
    <row r="6732" spans="2:2" x14ac:dyDescent="0.2">
      <c r="B6732" s="42"/>
    </row>
    <row r="6733" spans="2:2" x14ac:dyDescent="0.2">
      <c r="B6733" s="42"/>
    </row>
    <row r="6734" spans="2:2" x14ac:dyDescent="0.2">
      <c r="B6734" s="42"/>
    </row>
    <row r="6735" spans="2:2" x14ac:dyDescent="0.2">
      <c r="B6735" s="42"/>
    </row>
    <row r="6736" spans="2:2" x14ac:dyDescent="0.2">
      <c r="B6736" s="42"/>
    </row>
    <row r="6737" spans="2:2" x14ac:dyDescent="0.2">
      <c r="B6737" s="42"/>
    </row>
    <row r="6738" spans="2:2" x14ac:dyDescent="0.2">
      <c r="B6738" s="42"/>
    </row>
    <row r="6739" spans="2:2" x14ac:dyDescent="0.2">
      <c r="B6739" s="42"/>
    </row>
    <row r="6740" spans="2:2" x14ac:dyDescent="0.2">
      <c r="B6740" s="42"/>
    </row>
    <row r="6741" spans="2:2" x14ac:dyDescent="0.2">
      <c r="B6741" s="42"/>
    </row>
    <row r="6742" spans="2:2" x14ac:dyDescent="0.2">
      <c r="B6742" s="42"/>
    </row>
    <row r="6743" spans="2:2" x14ac:dyDescent="0.2">
      <c r="B6743" s="42"/>
    </row>
    <row r="6744" spans="2:2" x14ac:dyDescent="0.2">
      <c r="B6744" s="42"/>
    </row>
    <row r="6745" spans="2:2" x14ac:dyDescent="0.2">
      <c r="B6745" s="42"/>
    </row>
    <row r="6746" spans="2:2" x14ac:dyDescent="0.2">
      <c r="B6746" s="42"/>
    </row>
    <row r="6747" spans="2:2" x14ac:dyDescent="0.2">
      <c r="B6747" s="42"/>
    </row>
    <row r="6748" spans="2:2" x14ac:dyDescent="0.2">
      <c r="B6748" s="42"/>
    </row>
    <row r="6749" spans="2:2" x14ac:dyDescent="0.2">
      <c r="B6749" s="42"/>
    </row>
    <row r="6750" spans="2:2" x14ac:dyDescent="0.2">
      <c r="B6750" s="42"/>
    </row>
    <row r="6751" spans="2:2" x14ac:dyDescent="0.2">
      <c r="B6751" s="42"/>
    </row>
    <row r="6752" spans="2:2" x14ac:dyDescent="0.2">
      <c r="B6752" s="42"/>
    </row>
    <row r="6753" spans="2:2" x14ac:dyDescent="0.2">
      <c r="B6753" s="42"/>
    </row>
    <row r="6754" spans="2:2" x14ac:dyDescent="0.2">
      <c r="B6754" s="42"/>
    </row>
    <row r="6755" spans="2:2" x14ac:dyDescent="0.2">
      <c r="B6755" s="42"/>
    </row>
    <row r="6756" spans="2:2" x14ac:dyDescent="0.2">
      <c r="B6756" s="42"/>
    </row>
    <row r="6757" spans="2:2" x14ac:dyDescent="0.2">
      <c r="B6757" s="42"/>
    </row>
    <row r="6758" spans="2:2" x14ac:dyDescent="0.2">
      <c r="B6758" s="42"/>
    </row>
    <row r="6759" spans="2:2" x14ac:dyDescent="0.2">
      <c r="B6759" s="42"/>
    </row>
    <row r="6760" spans="2:2" x14ac:dyDescent="0.2">
      <c r="B6760" s="42"/>
    </row>
    <row r="6761" spans="2:2" x14ac:dyDescent="0.2">
      <c r="B6761" s="42"/>
    </row>
    <row r="6762" spans="2:2" x14ac:dyDescent="0.2">
      <c r="B6762" s="42"/>
    </row>
    <row r="6763" spans="2:2" x14ac:dyDescent="0.2">
      <c r="B6763" s="42"/>
    </row>
    <row r="6764" spans="2:2" x14ac:dyDescent="0.2">
      <c r="B6764" s="42"/>
    </row>
    <row r="6765" spans="2:2" x14ac:dyDescent="0.2">
      <c r="B6765" s="42"/>
    </row>
    <row r="6766" spans="2:2" x14ac:dyDescent="0.2">
      <c r="B6766" s="42"/>
    </row>
    <row r="6767" spans="2:2" x14ac:dyDescent="0.2">
      <c r="B6767" s="42"/>
    </row>
    <row r="6768" spans="2:2" x14ac:dyDescent="0.2">
      <c r="B6768" s="42"/>
    </row>
    <row r="6769" spans="2:2" x14ac:dyDescent="0.2">
      <c r="B6769" s="42"/>
    </row>
    <row r="6770" spans="2:2" x14ac:dyDescent="0.2">
      <c r="B6770" s="42"/>
    </row>
    <row r="6771" spans="2:2" x14ac:dyDescent="0.2">
      <c r="B6771" s="42"/>
    </row>
    <row r="6772" spans="2:2" x14ac:dyDescent="0.2">
      <c r="B6772" s="42"/>
    </row>
    <row r="6773" spans="2:2" x14ac:dyDescent="0.2">
      <c r="B6773" s="42"/>
    </row>
    <row r="6774" spans="2:2" x14ac:dyDescent="0.2">
      <c r="B6774" s="42"/>
    </row>
    <row r="6775" spans="2:2" x14ac:dyDescent="0.2">
      <c r="B6775" s="42"/>
    </row>
    <row r="6776" spans="2:2" x14ac:dyDescent="0.2">
      <c r="B6776" s="42"/>
    </row>
    <row r="6777" spans="2:2" x14ac:dyDescent="0.2">
      <c r="B6777" s="42"/>
    </row>
    <row r="6778" spans="2:2" x14ac:dyDescent="0.2">
      <c r="B6778" s="42"/>
    </row>
    <row r="6779" spans="2:2" x14ac:dyDescent="0.2">
      <c r="B6779" s="42"/>
    </row>
    <row r="6780" spans="2:2" x14ac:dyDescent="0.2">
      <c r="B6780" s="42"/>
    </row>
    <row r="6781" spans="2:2" x14ac:dyDescent="0.2">
      <c r="B6781" s="42"/>
    </row>
    <row r="6782" spans="2:2" x14ac:dyDescent="0.2">
      <c r="B6782" s="42"/>
    </row>
    <row r="6783" spans="2:2" x14ac:dyDescent="0.2">
      <c r="B6783" s="42"/>
    </row>
    <row r="6784" spans="2:2" x14ac:dyDescent="0.2">
      <c r="B6784" s="42"/>
    </row>
    <row r="6785" spans="2:2" x14ac:dyDescent="0.2">
      <c r="B6785" s="42"/>
    </row>
    <row r="6786" spans="2:2" x14ac:dyDescent="0.2">
      <c r="B6786" s="42"/>
    </row>
    <row r="6787" spans="2:2" x14ac:dyDescent="0.2">
      <c r="B6787" s="42"/>
    </row>
    <row r="6788" spans="2:2" x14ac:dyDescent="0.2">
      <c r="B6788" s="42"/>
    </row>
    <row r="6789" spans="2:2" x14ac:dyDescent="0.2">
      <c r="B6789" s="42"/>
    </row>
    <row r="6790" spans="2:2" x14ac:dyDescent="0.2">
      <c r="B6790" s="42"/>
    </row>
    <row r="6791" spans="2:2" x14ac:dyDescent="0.2">
      <c r="B6791" s="42"/>
    </row>
    <row r="6792" spans="2:2" x14ac:dyDescent="0.2">
      <c r="B6792" s="42"/>
    </row>
    <row r="6793" spans="2:2" x14ac:dyDescent="0.2">
      <c r="B6793" s="42"/>
    </row>
    <row r="6794" spans="2:2" x14ac:dyDescent="0.2">
      <c r="B6794" s="42"/>
    </row>
    <row r="6795" spans="2:2" x14ac:dyDescent="0.2">
      <c r="B6795" s="42"/>
    </row>
    <row r="6796" spans="2:2" x14ac:dyDescent="0.2">
      <c r="B6796" s="42"/>
    </row>
    <row r="6797" spans="2:2" x14ac:dyDescent="0.2">
      <c r="B6797" s="42"/>
    </row>
    <row r="6798" spans="2:2" x14ac:dyDescent="0.2">
      <c r="B6798" s="42"/>
    </row>
    <row r="6799" spans="2:2" x14ac:dyDescent="0.2">
      <c r="B6799" s="42"/>
    </row>
    <row r="6800" spans="2:2" x14ac:dyDescent="0.2">
      <c r="B6800" s="42"/>
    </row>
    <row r="6801" spans="2:2" x14ac:dyDescent="0.2">
      <c r="B6801" s="42"/>
    </row>
    <row r="6802" spans="2:2" x14ac:dyDescent="0.2">
      <c r="B6802" s="42"/>
    </row>
    <row r="6803" spans="2:2" x14ac:dyDescent="0.2">
      <c r="B6803" s="42"/>
    </row>
    <row r="6804" spans="2:2" x14ac:dyDescent="0.2">
      <c r="B6804" s="42"/>
    </row>
    <row r="6805" spans="2:2" x14ac:dyDescent="0.2">
      <c r="B6805" s="42"/>
    </row>
    <row r="6806" spans="2:2" x14ac:dyDescent="0.2">
      <c r="B6806" s="42"/>
    </row>
    <row r="6807" spans="2:2" x14ac:dyDescent="0.2">
      <c r="B6807" s="42"/>
    </row>
    <row r="6808" spans="2:2" x14ac:dyDescent="0.2">
      <c r="B6808" s="42"/>
    </row>
    <row r="6809" spans="2:2" x14ac:dyDescent="0.2">
      <c r="B6809" s="42"/>
    </row>
    <row r="6810" spans="2:2" x14ac:dyDescent="0.2">
      <c r="B6810" s="42"/>
    </row>
    <row r="6811" spans="2:2" x14ac:dyDescent="0.2">
      <c r="B6811" s="42"/>
    </row>
    <row r="6812" spans="2:2" x14ac:dyDescent="0.2">
      <c r="B6812" s="42"/>
    </row>
    <row r="6813" spans="2:2" x14ac:dyDescent="0.2">
      <c r="B6813" s="42"/>
    </row>
    <row r="6814" spans="2:2" x14ac:dyDescent="0.2">
      <c r="B6814" s="42"/>
    </row>
    <row r="6815" spans="2:2" x14ac:dyDescent="0.2">
      <c r="B6815" s="42"/>
    </row>
    <row r="6816" spans="2:2" x14ac:dyDescent="0.2">
      <c r="B6816" s="42"/>
    </row>
    <row r="6817" spans="2:2" x14ac:dyDescent="0.2">
      <c r="B6817" s="42"/>
    </row>
    <row r="6818" spans="2:2" x14ac:dyDescent="0.2">
      <c r="B6818" s="42"/>
    </row>
    <row r="6819" spans="2:2" x14ac:dyDescent="0.2">
      <c r="B6819" s="42"/>
    </row>
    <row r="6820" spans="2:2" x14ac:dyDescent="0.2">
      <c r="B6820" s="42"/>
    </row>
    <row r="6821" spans="2:2" x14ac:dyDescent="0.2">
      <c r="B6821" s="42"/>
    </row>
    <row r="6822" spans="2:2" x14ac:dyDescent="0.2">
      <c r="B6822" s="42"/>
    </row>
    <row r="6823" spans="2:2" x14ac:dyDescent="0.2">
      <c r="B6823" s="42"/>
    </row>
    <row r="6824" spans="2:2" x14ac:dyDescent="0.2">
      <c r="B6824" s="42"/>
    </row>
    <row r="6825" spans="2:2" x14ac:dyDescent="0.2">
      <c r="B6825" s="42"/>
    </row>
    <row r="6826" spans="2:2" x14ac:dyDescent="0.2">
      <c r="B6826" s="42"/>
    </row>
    <row r="6827" spans="2:2" x14ac:dyDescent="0.2">
      <c r="B6827" s="42"/>
    </row>
    <row r="6828" spans="2:2" x14ac:dyDescent="0.2">
      <c r="B6828" s="42"/>
    </row>
    <row r="6829" spans="2:2" x14ac:dyDescent="0.2">
      <c r="B6829" s="42"/>
    </row>
    <row r="6830" spans="2:2" x14ac:dyDescent="0.2">
      <c r="B6830" s="42"/>
    </row>
    <row r="6831" spans="2:2" x14ac:dyDescent="0.2">
      <c r="B6831" s="42"/>
    </row>
    <row r="6832" spans="2:2" x14ac:dyDescent="0.2">
      <c r="B6832" s="42"/>
    </row>
    <row r="6833" spans="2:2" x14ac:dyDescent="0.2">
      <c r="B6833" s="42"/>
    </row>
    <row r="6834" spans="2:2" x14ac:dyDescent="0.2">
      <c r="B6834" s="42"/>
    </row>
    <row r="6835" spans="2:2" x14ac:dyDescent="0.2">
      <c r="B6835" s="42"/>
    </row>
    <row r="6836" spans="2:2" x14ac:dyDescent="0.2">
      <c r="B6836" s="42"/>
    </row>
    <row r="6837" spans="2:2" x14ac:dyDescent="0.2">
      <c r="B6837" s="42"/>
    </row>
    <row r="6838" spans="2:2" x14ac:dyDescent="0.2">
      <c r="B6838" s="42"/>
    </row>
    <row r="6839" spans="2:2" x14ac:dyDescent="0.2">
      <c r="B6839" s="42"/>
    </row>
    <row r="6840" spans="2:2" x14ac:dyDescent="0.2">
      <c r="B6840" s="42"/>
    </row>
    <row r="6841" spans="2:2" x14ac:dyDescent="0.2">
      <c r="B6841" s="42"/>
    </row>
    <row r="6842" spans="2:2" x14ac:dyDescent="0.2">
      <c r="B6842" s="42"/>
    </row>
    <row r="6843" spans="2:2" x14ac:dyDescent="0.2">
      <c r="B6843" s="42"/>
    </row>
    <row r="6844" spans="2:2" x14ac:dyDescent="0.2">
      <c r="B6844" s="42"/>
    </row>
    <row r="6845" spans="2:2" x14ac:dyDescent="0.2">
      <c r="B6845" s="42"/>
    </row>
    <row r="6846" spans="2:2" x14ac:dyDescent="0.2">
      <c r="B6846" s="42"/>
    </row>
    <row r="6847" spans="2:2" x14ac:dyDescent="0.2">
      <c r="B6847" s="42"/>
    </row>
    <row r="6848" spans="2:2" x14ac:dyDescent="0.2">
      <c r="B6848" s="42"/>
    </row>
    <row r="6849" spans="2:2" x14ac:dyDescent="0.2">
      <c r="B6849" s="42"/>
    </row>
    <row r="6850" spans="2:2" x14ac:dyDescent="0.2">
      <c r="B6850" s="42"/>
    </row>
    <row r="6851" spans="2:2" x14ac:dyDescent="0.2">
      <c r="B6851" s="42"/>
    </row>
    <row r="6852" spans="2:2" x14ac:dyDescent="0.2">
      <c r="B6852" s="42"/>
    </row>
    <row r="6853" spans="2:2" x14ac:dyDescent="0.2">
      <c r="B6853" s="42"/>
    </row>
    <row r="6854" spans="2:2" x14ac:dyDescent="0.2">
      <c r="B6854" s="42"/>
    </row>
    <row r="6855" spans="2:2" x14ac:dyDescent="0.2">
      <c r="B6855" s="42"/>
    </row>
    <row r="6856" spans="2:2" x14ac:dyDescent="0.2">
      <c r="B6856" s="42"/>
    </row>
    <row r="6857" spans="2:2" x14ac:dyDescent="0.2">
      <c r="B6857" s="42"/>
    </row>
    <row r="6858" spans="2:2" x14ac:dyDescent="0.2">
      <c r="B6858" s="42"/>
    </row>
    <row r="6859" spans="2:2" x14ac:dyDescent="0.2">
      <c r="B6859" s="42"/>
    </row>
    <row r="6860" spans="2:2" x14ac:dyDescent="0.2">
      <c r="B6860" s="42"/>
    </row>
    <row r="6861" spans="2:2" x14ac:dyDescent="0.2">
      <c r="B6861" s="42"/>
    </row>
    <row r="6862" spans="2:2" x14ac:dyDescent="0.2">
      <c r="B6862" s="42"/>
    </row>
    <row r="6863" spans="2:2" x14ac:dyDescent="0.2">
      <c r="B6863" s="42"/>
    </row>
    <row r="6864" spans="2:2" x14ac:dyDescent="0.2">
      <c r="B6864" s="42"/>
    </row>
    <row r="6865" spans="2:2" x14ac:dyDescent="0.2">
      <c r="B6865" s="42"/>
    </row>
    <row r="6866" spans="2:2" x14ac:dyDescent="0.2">
      <c r="B6866" s="42"/>
    </row>
    <row r="6867" spans="2:2" x14ac:dyDescent="0.2">
      <c r="B6867" s="42"/>
    </row>
    <row r="6868" spans="2:2" x14ac:dyDescent="0.2">
      <c r="B6868" s="42"/>
    </row>
    <row r="6869" spans="2:2" x14ac:dyDescent="0.2">
      <c r="B6869" s="42"/>
    </row>
    <row r="6870" spans="2:2" x14ac:dyDescent="0.2">
      <c r="B6870" s="42"/>
    </row>
    <row r="6871" spans="2:2" x14ac:dyDescent="0.2">
      <c r="B6871" s="42"/>
    </row>
    <row r="6872" spans="2:2" x14ac:dyDescent="0.2">
      <c r="B6872" s="42"/>
    </row>
    <row r="6873" spans="2:2" x14ac:dyDescent="0.2">
      <c r="B6873" s="42"/>
    </row>
    <row r="6874" spans="2:2" x14ac:dyDescent="0.2">
      <c r="B6874" s="42"/>
    </row>
    <row r="6875" spans="2:2" x14ac:dyDescent="0.2">
      <c r="B6875" s="42"/>
    </row>
    <row r="6876" spans="2:2" x14ac:dyDescent="0.2">
      <c r="B6876" s="42"/>
    </row>
    <row r="6877" spans="2:2" x14ac:dyDescent="0.2">
      <c r="B6877" s="42"/>
    </row>
    <row r="6878" spans="2:2" x14ac:dyDescent="0.2">
      <c r="B6878" s="42"/>
    </row>
    <row r="6879" spans="2:2" x14ac:dyDescent="0.2">
      <c r="B6879" s="42"/>
    </row>
    <row r="6880" spans="2:2" x14ac:dyDescent="0.2">
      <c r="B6880" s="42"/>
    </row>
    <row r="6881" spans="2:2" x14ac:dyDescent="0.2">
      <c r="B6881" s="42"/>
    </row>
    <row r="6882" spans="2:2" x14ac:dyDescent="0.2">
      <c r="B6882" s="42"/>
    </row>
    <row r="6883" spans="2:2" x14ac:dyDescent="0.2">
      <c r="B6883" s="42"/>
    </row>
    <row r="6884" spans="2:2" x14ac:dyDescent="0.2">
      <c r="B6884" s="42"/>
    </row>
    <row r="6885" spans="2:2" x14ac:dyDescent="0.2">
      <c r="B6885" s="42"/>
    </row>
    <row r="6886" spans="2:2" x14ac:dyDescent="0.2">
      <c r="B6886" s="42"/>
    </row>
    <row r="6887" spans="2:2" x14ac:dyDescent="0.2">
      <c r="B6887" s="42"/>
    </row>
    <row r="6888" spans="2:2" x14ac:dyDescent="0.2">
      <c r="B6888" s="42"/>
    </row>
    <row r="6889" spans="2:2" x14ac:dyDescent="0.2">
      <c r="B6889" s="42"/>
    </row>
    <row r="6890" spans="2:2" x14ac:dyDescent="0.2">
      <c r="B6890" s="42"/>
    </row>
    <row r="6891" spans="2:2" x14ac:dyDescent="0.2">
      <c r="B6891" s="42"/>
    </row>
    <row r="6892" spans="2:2" x14ac:dyDescent="0.2">
      <c r="B6892" s="42"/>
    </row>
    <row r="6893" spans="2:2" x14ac:dyDescent="0.2">
      <c r="B6893" s="42"/>
    </row>
    <row r="6894" spans="2:2" x14ac:dyDescent="0.2">
      <c r="B6894" s="42"/>
    </row>
    <row r="6895" spans="2:2" x14ac:dyDescent="0.2">
      <c r="B6895" s="42"/>
    </row>
    <row r="6896" spans="2:2" x14ac:dyDescent="0.2">
      <c r="B6896" s="42"/>
    </row>
    <row r="6897" spans="2:2" x14ac:dyDescent="0.2">
      <c r="B6897" s="42"/>
    </row>
    <row r="6898" spans="2:2" x14ac:dyDescent="0.2">
      <c r="B6898" s="42"/>
    </row>
    <row r="6899" spans="2:2" x14ac:dyDescent="0.2">
      <c r="B6899" s="42"/>
    </row>
    <row r="6900" spans="2:2" x14ac:dyDescent="0.2">
      <c r="B6900" s="42"/>
    </row>
    <row r="6901" spans="2:2" x14ac:dyDescent="0.2">
      <c r="B6901" s="42"/>
    </row>
    <row r="6902" spans="2:2" x14ac:dyDescent="0.2">
      <c r="B6902" s="42"/>
    </row>
    <row r="6903" spans="2:2" x14ac:dyDescent="0.2">
      <c r="B6903" s="42"/>
    </row>
    <row r="6904" spans="2:2" x14ac:dyDescent="0.2">
      <c r="B6904" s="42"/>
    </row>
    <row r="6905" spans="2:2" x14ac:dyDescent="0.2">
      <c r="B6905" s="42"/>
    </row>
    <row r="6906" spans="2:2" x14ac:dyDescent="0.2">
      <c r="B6906" s="42"/>
    </row>
    <row r="6907" spans="2:2" x14ac:dyDescent="0.2">
      <c r="B6907" s="42"/>
    </row>
    <row r="6908" spans="2:2" x14ac:dyDescent="0.2">
      <c r="B6908" s="42"/>
    </row>
    <row r="6909" spans="2:2" x14ac:dyDescent="0.2">
      <c r="B6909" s="42"/>
    </row>
    <row r="6910" spans="2:2" x14ac:dyDescent="0.2">
      <c r="B6910" s="42"/>
    </row>
    <row r="6911" spans="2:2" x14ac:dyDescent="0.2">
      <c r="B6911" s="42"/>
    </row>
    <row r="6912" spans="2:2" x14ac:dyDescent="0.2">
      <c r="B6912" s="42"/>
    </row>
    <row r="6913" spans="2:2" x14ac:dyDescent="0.2">
      <c r="B6913" s="42"/>
    </row>
    <row r="6914" spans="2:2" x14ac:dyDescent="0.2">
      <c r="B6914" s="42"/>
    </row>
    <row r="6915" spans="2:2" x14ac:dyDescent="0.2">
      <c r="B6915" s="42"/>
    </row>
    <row r="6916" spans="2:2" x14ac:dyDescent="0.2">
      <c r="B6916" s="42"/>
    </row>
    <row r="6917" spans="2:2" x14ac:dyDescent="0.2">
      <c r="B6917" s="42"/>
    </row>
    <row r="6918" spans="2:2" x14ac:dyDescent="0.2">
      <c r="B6918" s="42"/>
    </row>
    <row r="6919" spans="2:2" x14ac:dyDescent="0.2">
      <c r="B6919" s="42"/>
    </row>
    <row r="6920" spans="2:2" x14ac:dyDescent="0.2">
      <c r="B6920" s="42"/>
    </row>
    <row r="6921" spans="2:2" x14ac:dyDescent="0.2">
      <c r="B6921" s="42"/>
    </row>
    <row r="6922" spans="2:2" x14ac:dyDescent="0.2">
      <c r="B6922" s="42"/>
    </row>
    <row r="6923" spans="2:2" x14ac:dyDescent="0.2">
      <c r="B6923" s="42"/>
    </row>
    <row r="6924" spans="2:2" x14ac:dyDescent="0.2">
      <c r="B6924" s="42"/>
    </row>
    <row r="6925" spans="2:2" x14ac:dyDescent="0.2">
      <c r="B6925" s="42"/>
    </row>
    <row r="6926" spans="2:2" x14ac:dyDescent="0.2">
      <c r="B6926" s="42"/>
    </row>
    <row r="6927" spans="2:2" x14ac:dyDescent="0.2">
      <c r="B6927" s="42"/>
    </row>
    <row r="6928" spans="2:2" x14ac:dyDescent="0.2">
      <c r="B6928" s="42"/>
    </row>
    <row r="6929" spans="2:2" x14ac:dyDescent="0.2">
      <c r="B6929" s="42"/>
    </row>
    <row r="6930" spans="2:2" x14ac:dyDescent="0.2">
      <c r="B6930" s="42"/>
    </row>
    <row r="6931" spans="2:2" x14ac:dyDescent="0.2">
      <c r="B6931" s="42"/>
    </row>
    <row r="6932" spans="2:2" x14ac:dyDescent="0.2">
      <c r="B6932" s="42"/>
    </row>
    <row r="6933" spans="2:2" x14ac:dyDescent="0.2">
      <c r="B6933" s="42"/>
    </row>
    <row r="6934" spans="2:2" x14ac:dyDescent="0.2">
      <c r="B6934" s="42"/>
    </row>
    <row r="6935" spans="2:2" x14ac:dyDescent="0.2">
      <c r="B6935" s="42"/>
    </row>
    <row r="6936" spans="2:2" x14ac:dyDescent="0.2">
      <c r="B6936" s="42"/>
    </row>
    <row r="6937" spans="2:2" x14ac:dyDescent="0.2">
      <c r="B6937" s="42"/>
    </row>
    <row r="6938" spans="2:2" x14ac:dyDescent="0.2">
      <c r="B6938" s="42"/>
    </row>
    <row r="6939" spans="2:2" x14ac:dyDescent="0.2">
      <c r="B6939" s="42"/>
    </row>
    <row r="6940" spans="2:2" x14ac:dyDescent="0.2">
      <c r="B6940" s="42"/>
    </row>
    <row r="6941" spans="2:2" x14ac:dyDescent="0.2">
      <c r="B6941" s="42"/>
    </row>
    <row r="6942" spans="2:2" x14ac:dyDescent="0.2">
      <c r="B6942" s="42"/>
    </row>
    <row r="6943" spans="2:2" x14ac:dyDescent="0.2">
      <c r="B6943" s="42"/>
    </row>
    <row r="6944" spans="2:2" x14ac:dyDescent="0.2">
      <c r="B6944" s="42"/>
    </row>
    <row r="6945" spans="2:2" x14ac:dyDescent="0.2">
      <c r="B6945" s="42"/>
    </row>
    <row r="6946" spans="2:2" x14ac:dyDescent="0.2">
      <c r="B6946" s="42"/>
    </row>
    <row r="6947" spans="2:2" x14ac:dyDescent="0.2">
      <c r="B6947" s="42"/>
    </row>
    <row r="6948" spans="2:2" x14ac:dyDescent="0.2">
      <c r="B6948" s="42"/>
    </row>
    <row r="6949" spans="2:2" x14ac:dyDescent="0.2">
      <c r="B6949" s="42"/>
    </row>
    <row r="6950" spans="2:2" x14ac:dyDescent="0.2">
      <c r="B6950" s="42"/>
    </row>
    <row r="6951" spans="2:2" x14ac:dyDescent="0.2">
      <c r="B6951" s="42"/>
    </row>
    <row r="6952" spans="2:2" x14ac:dyDescent="0.2">
      <c r="B6952" s="42"/>
    </row>
    <row r="6953" spans="2:2" x14ac:dyDescent="0.2">
      <c r="B6953" s="42"/>
    </row>
    <row r="6954" spans="2:2" x14ac:dyDescent="0.2">
      <c r="B6954" s="42"/>
    </row>
    <row r="6955" spans="2:2" x14ac:dyDescent="0.2">
      <c r="B6955" s="42"/>
    </row>
    <row r="6956" spans="2:2" x14ac:dyDescent="0.2">
      <c r="B6956" s="42"/>
    </row>
    <row r="6957" spans="2:2" x14ac:dyDescent="0.2">
      <c r="B6957" s="42"/>
    </row>
    <row r="6958" spans="2:2" x14ac:dyDescent="0.2">
      <c r="B6958" s="42"/>
    </row>
    <row r="6959" spans="2:2" x14ac:dyDescent="0.2">
      <c r="B6959" s="42"/>
    </row>
    <row r="6960" spans="2:2" x14ac:dyDescent="0.2">
      <c r="B6960" s="42"/>
    </row>
    <row r="6961" spans="2:2" x14ac:dyDescent="0.2">
      <c r="B6961" s="42"/>
    </row>
    <row r="6962" spans="2:2" x14ac:dyDescent="0.2">
      <c r="B6962" s="42"/>
    </row>
    <row r="6963" spans="2:2" x14ac:dyDescent="0.2">
      <c r="B6963" s="42"/>
    </row>
    <row r="6964" spans="2:2" x14ac:dyDescent="0.2">
      <c r="B6964" s="42"/>
    </row>
    <row r="6965" spans="2:2" x14ac:dyDescent="0.2">
      <c r="B6965" s="42"/>
    </row>
    <row r="6966" spans="2:2" x14ac:dyDescent="0.2">
      <c r="B6966" s="42"/>
    </row>
    <row r="6967" spans="2:2" x14ac:dyDescent="0.2">
      <c r="B6967" s="42"/>
    </row>
    <row r="6968" spans="2:2" x14ac:dyDescent="0.2">
      <c r="B6968" s="42"/>
    </row>
    <row r="6969" spans="2:2" x14ac:dyDescent="0.2">
      <c r="B6969" s="42"/>
    </row>
    <row r="6970" spans="2:2" x14ac:dyDescent="0.2">
      <c r="B6970" s="42"/>
    </row>
    <row r="6971" spans="2:2" x14ac:dyDescent="0.2">
      <c r="B6971" s="42"/>
    </row>
    <row r="6972" spans="2:2" x14ac:dyDescent="0.2">
      <c r="B6972" s="42"/>
    </row>
    <row r="6973" spans="2:2" x14ac:dyDescent="0.2">
      <c r="B6973" s="42"/>
    </row>
    <row r="6974" spans="2:2" x14ac:dyDescent="0.2">
      <c r="B6974" s="42"/>
    </row>
    <row r="6975" spans="2:2" x14ac:dyDescent="0.2">
      <c r="B6975" s="42"/>
    </row>
    <row r="6976" spans="2:2" x14ac:dyDescent="0.2">
      <c r="B6976" s="42"/>
    </row>
    <row r="6977" spans="2:2" x14ac:dyDescent="0.2">
      <c r="B6977" s="42"/>
    </row>
    <row r="6978" spans="2:2" x14ac:dyDescent="0.2">
      <c r="B6978" s="42"/>
    </row>
    <row r="6979" spans="2:2" x14ac:dyDescent="0.2">
      <c r="B6979" s="42"/>
    </row>
    <row r="6980" spans="2:2" x14ac:dyDescent="0.2">
      <c r="B6980" s="42"/>
    </row>
    <row r="6981" spans="2:2" x14ac:dyDescent="0.2">
      <c r="B6981" s="42"/>
    </row>
    <row r="6982" spans="2:2" x14ac:dyDescent="0.2">
      <c r="B6982" s="42"/>
    </row>
    <row r="6983" spans="2:2" x14ac:dyDescent="0.2">
      <c r="B6983" s="42"/>
    </row>
    <row r="6984" spans="2:2" x14ac:dyDescent="0.2">
      <c r="B6984" s="42"/>
    </row>
    <row r="6985" spans="2:2" x14ac:dyDescent="0.2">
      <c r="B6985" s="42"/>
    </row>
    <row r="6986" spans="2:2" x14ac:dyDescent="0.2">
      <c r="B6986" s="42"/>
    </row>
    <row r="6987" spans="2:2" x14ac:dyDescent="0.2">
      <c r="B6987" s="42"/>
    </row>
    <row r="6988" spans="2:2" x14ac:dyDescent="0.2">
      <c r="B6988" s="42"/>
    </row>
    <row r="6989" spans="2:2" x14ac:dyDescent="0.2">
      <c r="B6989" s="42"/>
    </row>
    <row r="6990" spans="2:2" x14ac:dyDescent="0.2">
      <c r="B6990" s="42"/>
    </row>
    <row r="6991" spans="2:2" x14ac:dyDescent="0.2">
      <c r="B6991" s="42"/>
    </row>
    <row r="6992" spans="2:2" x14ac:dyDescent="0.2">
      <c r="B6992" s="42"/>
    </row>
    <row r="6993" spans="2:2" x14ac:dyDescent="0.2">
      <c r="B6993" s="42"/>
    </row>
    <row r="6994" spans="2:2" x14ac:dyDescent="0.2">
      <c r="B6994" s="42"/>
    </row>
    <row r="6995" spans="2:2" x14ac:dyDescent="0.2">
      <c r="B6995" s="42"/>
    </row>
    <row r="6996" spans="2:2" x14ac:dyDescent="0.2">
      <c r="B6996" s="42"/>
    </row>
    <row r="6997" spans="2:2" x14ac:dyDescent="0.2">
      <c r="B6997" s="42"/>
    </row>
    <row r="6998" spans="2:2" x14ac:dyDescent="0.2">
      <c r="B6998" s="42"/>
    </row>
    <row r="6999" spans="2:2" x14ac:dyDescent="0.2">
      <c r="B6999" s="42"/>
    </row>
    <row r="7000" spans="2:2" x14ac:dyDescent="0.2">
      <c r="B7000" s="42"/>
    </row>
    <row r="7001" spans="2:2" x14ac:dyDescent="0.2">
      <c r="B7001" s="42"/>
    </row>
    <row r="7002" spans="2:2" x14ac:dyDescent="0.2">
      <c r="B7002" s="42"/>
    </row>
    <row r="7003" spans="2:2" x14ac:dyDescent="0.2">
      <c r="B7003" s="42"/>
    </row>
    <row r="7004" spans="2:2" x14ac:dyDescent="0.2">
      <c r="B7004" s="42"/>
    </row>
    <row r="7005" spans="2:2" x14ac:dyDescent="0.2">
      <c r="B7005" s="42"/>
    </row>
    <row r="7006" spans="2:2" x14ac:dyDescent="0.2">
      <c r="B7006" s="42"/>
    </row>
    <row r="7007" spans="2:2" x14ac:dyDescent="0.2">
      <c r="B7007" s="42"/>
    </row>
    <row r="7008" spans="2:2" x14ac:dyDescent="0.2">
      <c r="B7008" s="42"/>
    </row>
    <row r="7009" spans="2:2" x14ac:dyDescent="0.2">
      <c r="B7009" s="42"/>
    </row>
    <row r="7010" spans="2:2" x14ac:dyDescent="0.2">
      <c r="B7010" s="42"/>
    </row>
    <row r="7011" spans="2:2" x14ac:dyDescent="0.2">
      <c r="B7011" s="42"/>
    </row>
    <row r="7012" spans="2:2" x14ac:dyDescent="0.2">
      <c r="B7012" s="42"/>
    </row>
    <row r="7013" spans="2:2" x14ac:dyDescent="0.2">
      <c r="B7013" s="42"/>
    </row>
    <row r="7014" spans="2:2" x14ac:dyDescent="0.2">
      <c r="B7014" s="42"/>
    </row>
    <row r="7015" spans="2:2" x14ac:dyDescent="0.2">
      <c r="B7015" s="42"/>
    </row>
    <row r="7016" spans="2:2" x14ac:dyDescent="0.2">
      <c r="B7016" s="42"/>
    </row>
    <row r="7017" spans="2:2" x14ac:dyDescent="0.2">
      <c r="B7017" s="42"/>
    </row>
    <row r="7018" spans="2:2" x14ac:dyDescent="0.2">
      <c r="B7018" s="42"/>
    </row>
    <row r="7019" spans="2:2" x14ac:dyDescent="0.2">
      <c r="B7019" s="42"/>
    </row>
    <row r="7020" spans="2:2" x14ac:dyDescent="0.2">
      <c r="B7020" s="42"/>
    </row>
    <row r="7021" spans="2:2" x14ac:dyDescent="0.2">
      <c r="B7021" s="42"/>
    </row>
    <row r="7022" spans="2:2" x14ac:dyDescent="0.2">
      <c r="B7022" s="42"/>
    </row>
    <row r="7023" spans="2:2" x14ac:dyDescent="0.2">
      <c r="B7023" s="42"/>
    </row>
    <row r="7024" spans="2:2" x14ac:dyDescent="0.2">
      <c r="B7024" s="42"/>
    </row>
    <row r="7025" spans="2:2" x14ac:dyDescent="0.2">
      <c r="B7025" s="42"/>
    </row>
    <row r="7026" spans="2:2" x14ac:dyDescent="0.2">
      <c r="B7026" s="42"/>
    </row>
    <row r="7027" spans="2:2" x14ac:dyDescent="0.2">
      <c r="B7027" s="42"/>
    </row>
    <row r="7028" spans="2:2" x14ac:dyDescent="0.2">
      <c r="B7028" s="42"/>
    </row>
    <row r="7029" spans="2:2" x14ac:dyDescent="0.2">
      <c r="B7029" s="42"/>
    </row>
    <row r="7030" spans="2:2" x14ac:dyDescent="0.2">
      <c r="B7030" s="42"/>
    </row>
    <row r="7031" spans="2:2" x14ac:dyDescent="0.2">
      <c r="B7031" s="42"/>
    </row>
    <row r="7032" spans="2:2" x14ac:dyDescent="0.2">
      <c r="B7032" s="42"/>
    </row>
    <row r="7033" spans="2:2" x14ac:dyDescent="0.2">
      <c r="B7033" s="42"/>
    </row>
    <row r="7034" spans="2:2" x14ac:dyDescent="0.2">
      <c r="B7034" s="42"/>
    </row>
    <row r="7035" spans="2:2" x14ac:dyDescent="0.2">
      <c r="B7035" s="42"/>
    </row>
    <row r="7036" spans="2:2" x14ac:dyDescent="0.2">
      <c r="B7036" s="42"/>
    </row>
    <row r="7037" spans="2:2" x14ac:dyDescent="0.2">
      <c r="B7037" s="42"/>
    </row>
    <row r="7038" spans="2:2" x14ac:dyDescent="0.2">
      <c r="B7038" s="42"/>
    </row>
    <row r="7039" spans="2:2" x14ac:dyDescent="0.2">
      <c r="B7039" s="42"/>
    </row>
    <row r="7040" spans="2:2" x14ac:dyDescent="0.2">
      <c r="B7040" s="42"/>
    </row>
    <row r="7041" spans="2:2" x14ac:dyDescent="0.2">
      <c r="B7041" s="42"/>
    </row>
    <row r="7042" spans="2:2" x14ac:dyDescent="0.2">
      <c r="B7042" s="42"/>
    </row>
    <row r="7043" spans="2:2" x14ac:dyDescent="0.2">
      <c r="B7043" s="42"/>
    </row>
    <row r="7044" spans="2:2" x14ac:dyDescent="0.2">
      <c r="B7044" s="42"/>
    </row>
    <row r="7045" spans="2:2" x14ac:dyDescent="0.2">
      <c r="B7045" s="42"/>
    </row>
    <row r="7046" spans="2:2" x14ac:dyDescent="0.2">
      <c r="B7046" s="42"/>
    </row>
    <row r="7047" spans="2:2" x14ac:dyDescent="0.2">
      <c r="B7047" s="42"/>
    </row>
    <row r="7048" spans="2:2" x14ac:dyDescent="0.2">
      <c r="B7048" s="42"/>
    </row>
    <row r="7049" spans="2:2" x14ac:dyDescent="0.2">
      <c r="B7049" s="42"/>
    </row>
    <row r="7050" spans="2:2" x14ac:dyDescent="0.2">
      <c r="B7050" s="42"/>
    </row>
    <row r="7051" spans="2:2" x14ac:dyDescent="0.2">
      <c r="B7051" s="42"/>
    </row>
    <row r="7052" spans="2:2" x14ac:dyDescent="0.2">
      <c r="B7052" s="42"/>
    </row>
    <row r="7053" spans="2:2" x14ac:dyDescent="0.2">
      <c r="B7053" s="42"/>
    </row>
    <row r="7054" spans="2:2" x14ac:dyDescent="0.2">
      <c r="B7054" s="42"/>
    </row>
    <row r="7055" spans="2:2" x14ac:dyDescent="0.2">
      <c r="B7055" s="42"/>
    </row>
    <row r="7056" spans="2:2" x14ac:dyDescent="0.2">
      <c r="B7056" s="42"/>
    </row>
    <row r="7057" spans="2:2" x14ac:dyDescent="0.2">
      <c r="B7057" s="42"/>
    </row>
    <row r="7058" spans="2:2" x14ac:dyDescent="0.2">
      <c r="B7058" s="42"/>
    </row>
    <row r="7059" spans="2:2" x14ac:dyDescent="0.2">
      <c r="B7059" s="42"/>
    </row>
    <row r="7060" spans="2:2" x14ac:dyDescent="0.2">
      <c r="B7060" s="42"/>
    </row>
    <row r="7061" spans="2:2" x14ac:dyDescent="0.2">
      <c r="B7061" s="42"/>
    </row>
    <row r="7062" spans="2:2" x14ac:dyDescent="0.2">
      <c r="B7062" s="42"/>
    </row>
    <row r="7063" spans="2:2" x14ac:dyDescent="0.2">
      <c r="B7063" s="42"/>
    </row>
    <row r="7064" spans="2:2" x14ac:dyDescent="0.2">
      <c r="B7064" s="42"/>
    </row>
    <row r="7065" spans="2:2" x14ac:dyDescent="0.2">
      <c r="B7065" s="42"/>
    </row>
    <row r="7066" spans="2:2" x14ac:dyDescent="0.2">
      <c r="B7066" s="42"/>
    </row>
    <row r="7067" spans="2:2" x14ac:dyDescent="0.2">
      <c r="B7067" s="42"/>
    </row>
    <row r="7068" spans="2:2" x14ac:dyDescent="0.2">
      <c r="B7068" s="42"/>
    </row>
    <row r="7069" spans="2:2" x14ac:dyDescent="0.2">
      <c r="B7069" s="42"/>
    </row>
    <row r="7070" spans="2:2" x14ac:dyDescent="0.2">
      <c r="B7070" s="42"/>
    </row>
    <row r="7071" spans="2:2" x14ac:dyDescent="0.2">
      <c r="B7071" s="42"/>
    </row>
    <row r="7072" spans="2:2" x14ac:dyDescent="0.2">
      <c r="B7072" s="42"/>
    </row>
    <row r="7073" spans="2:2" x14ac:dyDescent="0.2">
      <c r="B7073" s="42"/>
    </row>
    <row r="7074" spans="2:2" x14ac:dyDescent="0.2">
      <c r="B7074" s="42"/>
    </row>
    <row r="7075" spans="2:2" x14ac:dyDescent="0.2">
      <c r="B7075" s="42"/>
    </row>
    <row r="7076" spans="2:2" x14ac:dyDescent="0.2">
      <c r="B7076" s="42"/>
    </row>
    <row r="7077" spans="2:2" x14ac:dyDescent="0.2">
      <c r="B7077" s="42"/>
    </row>
    <row r="7078" spans="2:2" x14ac:dyDescent="0.2">
      <c r="B7078" s="42"/>
    </row>
    <row r="7079" spans="2:2" x14ac:dyDescent="0.2">
      <c r="B7079" s="42"/>
    </row>
    <row r="7080" spans="2:2" x14ac:dyDescent="0.2">
      <c r="B7080" s="42"/>
    </row>
    <row r="7081" spans="2:2" x14ac:dyDescent="0.2">
      <c r="B7081" s="42"/>
    </row>
    <row r="7082" spans="2:2" x14ac:dyDescent="0.2">
      <c r="B7082" s="42"/>
    </row>
    <row r="7083" spans="2:2" x14ac:dyDescent="0.2">
      <c r="B7083" s="42"/>
    </row>
    <row r="7084" spans="2:2" x14ac:dyDescent="0.2">
      <c r="B7084" s="42"/>
    </row>
    <row r="7085" spans="2:2" x14ac:dyDescent="0.2">
      <c r="B7085" s="42"/>
    </row>
    <row r="7086" spans="2:2" x14ac:dyDescent="0.2">
      <c r="B7086" s="42"/>
    </row>
    <row r="7087" spans="2:2" x14ac:dyDescent="0.2">
      <c r="B7087" s="42"/>
    </row>
    <row r="7088" spans="2:2" x14ac:dyDescent="0.2">
      <c r="B7088" s="42"/>
    </row>
    <row r="7089" spans="2:2" x14ac:dyDescent="0.2">
      <c r="B7089" s="42"/>
    </row>
    <row r="7090" spans="2:2" x14ac:dyDescent="0.2">
      <c r="B7090" s="42"/>
    </row>
    <row r="7091" spans="2:2" x14ac:dyDescent="0.2">
      <c r="B7091" s="42"/>
    </row>
    <row r="7092" spans="2:2" x14ac:dyDescent="0.2">
      <c r="B7092" s="42"/>
    </row>
    <row r="7093" spans="2:2" x14ac:dyDescent="0.2">
      <c r="B7093" s="42"/>
    </row>
    <row r="7094" spans="2:2" x14ac:dyDescent="0.2">
      <c r="B7094" s="42"/>
    </row>
    <row r="7095" spans="2:2" x14ac:dyDescent="0.2">
      <c r="B7095" s="42"/>
    </row>
    <row r="7096" spans="2:2" x14ac:dyDescent="0.2">
      <c r="B7096" s="42"/>
    </row>
    <row r="7097" spans="2:2" x14ac:dyDescent="0.2">
      <c r="B7097" s="42"/>
    </row>
    <row r="7098" spans="2:2" x14ac:dyDescent="0.2">
      <c r="B7098" s="42"/>
    </row>
    <row r="7099" spans="2:2" x14ac:dyDescent="0.2">
      <c r="B7099" s="42"/>
    </row>
    <row r="7100" spans="2:2" x14ac:dyDescent="0.2">
      <c r="B7100" s="42"/>
    </row>
    <row r="7101" spans="2:2" x14ac:dyDescent="0.2">
      <c r="B7101" s="42"/>
    </row>
    <row r="7102" spans="2:2" x14ac:dyDescent="0.2">
      <c r="B7102" s="42"/>
    </row>
    <row r="7103" spans="2:2" x14ac:dyDescent="0.2">
      <c r="B7103" s="42"/>
    </row>
    <row r="7104" spans="2:2" x14ac:dyDescent="0.2">
      <c r="B7104" s="42"/>
    </row>
    <row r="7105" spans="2:2" x14ac:dyDescent="0.2">
      <c r="B7105" s="42"/>
    </row>
    <row r="7106" spans="2:2" x14ac:dyDescent="0.2">
      <c r="B7106" s="42"/>
    </row>
    <row r="7107" spans="2:2" x14ac:dyDescent="0.2">
      <c r="B7107" s="42"/>
    </row>
    <row r="7108" spans="2:2" x14ac:dyDescent="0.2">
      <c r="B7108" s="42"/>
    </row>
    <row r="7109" spans="2:2" x14ac:dyDescent="0.2">
      <c r="B7109" s="42"/>
    </row>
    <row r="7110" spans="2:2" x14ac:dyDescent="0.2">
      <c r="B7110" s="42"/>
    </row>
    <row r="7111" spans="2:2" x14ac:dyDescent="0.2">
      <c r="B7111" s="42"/>
    </row>
    <row r="7112" spans="2:2" x14ac:dyDescent="0.2">
      <c r="B7112" s="42"/>
    </row>
    <row r="7113" spans="2:2" x14ac:dyDescent="0.2">
      <c r="B7113" s="42"/>
    </row>
    <row r="7114" spans="2:2" x14ac:dyDescent="0.2">
      <c r="B7114" s="42"/>
    </row>
    <row r="7115" spans="2:2" x14ac:dyDescent="0.2">
      <c r="B7115" s="42"/>
    </row>
    <row r="7116" spans="2:2" x14ac:dyDescent="0.2">
      <c r="B7116" s="42"/>
    </row>
    <row r="7117" spans="2:2" x14ac:dyDescent="0.2">
      <c r="B7117" s="42"/>
    </row>
    <row r="7118" spans="2:2" x14ac:dyDescent="0.2">
      <c r="B7118" s="42"/>
    </row>
    <row r="7119" spans="2:2" x14ac:dyDescent="0.2">
      <c r="B7119" s="42"/>
    </row>
    <row r="7120" spans="2:2" x14ac:dyDescent="0.2">
      <c r="B7120" s="42"/>
    </row>
    <row r="7121" spans="2:2" x14ac:dyDescent="0.2">
      <c r="B7121" s="42"/>
    </row>
    <row r="7122" spans="2:2" x14ac:dyDescent="0.2">
      <c r="B7122" s="42"/>
    </row>
    <row r="7123" spans="2:2" x14ac:dyDescent="0.2">
      <c r="B7123" s="42"/>
    </row>
    <row r="7124" spans="2:2" x14ac:dyDescent="0.2">
      <c r="B7124" s="42"/>
    </row>
    <row r="7125" spans="2:2" x14ac:dyDescent="0.2">
      <c r="B7125" s="42"/>
    </row>
    <row r="7126" spans="2:2" x14ac:dyDescent="0.2">
      <c r="B7126" s="42"/>
    </row>
    <row r="7127" spans="2:2" x14ac:dyDescent="0.2">
      <c r="B7127" s="42"/>
    </row>
    <row r="7128" spans="2:2" x14ac:dyDescent="0.2">
      <c r="B7128" s="42"/>
    </row>
    <row r="7129" spans="2:2" x14ac:dyDescent="0.2">
      <c r="B7129" s="42"/>
    </row>
    <row r="7130" spans="2:2" x14ac:dyDescent="0.2">
      <c r="B7130" s="42"/>
    </row>
    <row r="7131" spans="2:2" x14ac:dyDescent="0.2">
      <c r="B7131" s="42"/>
    </row>
    <row r="7132" spans="2:2" x14ac:dyDescent="0.2">
      <c r="B7132" s="42"/>
    </row>
    <row r="7133" spans="2:2" x14ac:dyDescent="0.2">
      <c r="B7133" s="42"/>
    </row>
    <row r="7134" spans="2:2" x14ac:dyDescent="0.2">
      <c r="B7134" s="42"/>
    </row>
    <row r="7135" spans="2:2" x14ac:dyDescent="0.2">
      <c r="B7135" s="42"/>
    </row>
    <row r="7136" spans="2:2" x14ac:dyDescent="0.2">
      <c r="B7136" s="42"/>
    </row>
    <row r="7137" spans="2:2" x14ac:dyDescent="0.2">
      <c r="B7137" s="42"/>
    </row>
    <row r="7138" spans="2:2" x14ac:dyDescent="0.2">
      <c r="B7138" s="42"/>
    </row>
    <row r="7139" spans="2:2" x14ac:dyDescent="0.2">
      <c r="B7139" s="42"/>
    </row>
    <row r="7140" spans="2:2" x14ac:dyDescent="0.2">
      <c r="B7140" s="42"/>
    </row>
    <row r="7141" spans="2:2" x14ac:dyDescent="0.2">
      <c r="B7141" s="42"/>
    </row>
    <row r="7142" spans="2:2" x14ac:dyDescent="0.2">
      <c r="B7142" s="42"/>
    </row>
    <row r="7143" spans="2:2" x14ac:dyDescent="0.2">
      <c r="B7143" s="42"/>
    </row>
    <row r="7144" spans="2:2" x14ac:dyDescent="0.2">
      <c r="B7144" s="42"/>
    </row>
    <row r="7145" spans="2:2" x14ac:dyDescent="0.2">
      <c r="B7145" s="42"/>
    </row>
    <row r="7146" spans="2:2" x14ac:dyDescent="0.2">
      <c r="B7146" s="42"/>
    </row>
    <row r="7147" spans="2:2" x14ac:dyDescent="0.2">
      <c r="B7147" s="42"/>
    </row>
    <row r="7148" spans="2:2" x14ac:dyDescent="0.2">
      <c r="B7148" s="42"/>
    </row>
    <row r="7149" spans="2:2" x14ac:dyDescent="0.2">
      <c r="B7149" s="42"/>
    </row>
    <row r="7150" spans="2:2" x14ac:dyDescent="0.2">
      <c r="B7150" s="42"/>
    </row>
    <row r="7151" spans="2:2" x14ac:dyDescent="0.2">
      <c r="B7151" s="42"/>
    </row>
    <row r="7152" spans="2:2" x14ac:dyDescent="0.2">
      <c r="B7152" s="42"/>
    </row>
    <row r="7153" spans="2:2" x14ac:dyDescent="0.2">
      <c r="B7153" s="42"/>
    </row>
    <row r="7154" spans="2:2" x14ac:dyDescent="0.2">
      <c r="B7154" s="42"/>
    </row>
    <row r="7155" spans="2:2" x14ac:dyDescent="0.2">
      <c r="B7155" s="42"/>
    </row>
    <row r="7156" spans="2:2" x14ac:dyDescent="0.2">
      <c r="B7156" s="42"/>
    </row>
    <row r="7157" spans="2:2" x14ac:dyDescent="0.2">
      <c r="B7157" s="42"/>
    </row>
    <row r="7158" spans="2:2" x14ac:dyDescent="0.2">
      <c r="B7158" s="42"/>
    </row>
    <row r="7159" spans="2:2" x14ac:dyDescent="0.2">
      <c r="B7159" s="42"/>
    </row>
    <row r="7160" spans="2:2" x14ac:dyDescent="0.2">
      <c r="B7160" s="42"/>
    </row>
    <row r="7161" spans="2:2" x14ac:dyDescent="0.2">
      <c r="B7161" s="42"/>
    </row>
    <row r="7162" spans="2:2" x14ac:dyDescent="0.2">
      <c r="B7162" s="42"/>
    </row>
    <row r="7163" spans="2:2" x14ac:dyDescent="0.2">
      <c r="B7163" s="42"/>
    </row>
    <row r="7164" spans="2:2" x14ac:dyDescent="0.2">
      <c r="B7164" s="42"/>
    </row>
    <row r="7165" spans="2:2" x14ac:dyDescent="0.2">
      <c r="B7165" s="42"/>
    </row>
    <row r="7166" spans="2:2" x14ac:dyDescent="0.2">
      <c r="B7166" s="42"/>
    </row>
    <row r="7167" spans="2:2" x14ac:dyDescent="0.2">
      <c r="B7167" s="42"/>
    </row>
    <row r="7168" spans="2:2" x14ac:dyDescent="0.2">
      <c r="B7168" s="42"/>
    </row>
    <row r="7169" spans="2:2" x14ac:dyDescent="0.2">
      <c r="B7169" s="42"/>
    </row>
    <row r="7170" spans="2:2" x14ac:dyDescent="0.2">
      <c r="B7170" s="42"/>
    </row>
    <row r="7171" spans="2:2" x14ac:dyDescent="0.2">
      <c r="B7171" s="42"/>
    </row>
    <row r="7172" spans="2:2" x14ac:dyDescent="0.2">
      <c r="B7172" s="42"/>
    </row>
    <row r="7173" spans="2:2" x14ac:dyDescent="0.2">
      <c r="B7173" s="42"/>
    </row>
    <row r="7174" spans="2:2" x14ac:dyDescent="0.2">
      <c r="B7174" s="42"/>
    </row>
    <row r="7175" spans="2:2" x14ac:dyDescent="0.2">
      <c r="B7175" s="42"/>
    </row>
    <row r="7176" spans="2:2" x14ac:dyDescent="0.2">
      <c r="B7176" s="42"/>
    </row>
    <row r="7177" spans="2:2" x14ac:dyDescent="0.2">
      <c r="B7177" s="42"/>
    </row>
    <row r="7178" spans="2:2" x14ac:dyDescent="0.2">
      <c r="B7178" s="42"/>
    </row>
    <row r="7179" spans="2:2" x14ac:dyDescent="0.2">
      <c r="B7179" s="42"/>
    </row>
    <row r="7180" spans="2:2" x14ac:dyDescent="0.2">
      <c r="B7180" s="42"/>
    </row>
    <row r="7181" spans="2:2" x14ac:dyDescent="0.2">
      <c r="B7181" s="42"/>
    </row>
    <row r="7182" spans="2:2" x14ac:dyDescent="0.2">
      <c r="B7182" s="42"/>
    </row>
    <row r="7183" spans="2:2" x14ac:dyDescent="0.2">
      <c r="B7183" s="42"/>
    </row>
    <row r="7184" spans="2:2" x14ac:dyDescent="0.2">
      <c r="B7184" s="42"/>
    </row>
    <row r="7185" spans="2:2" x14ac:dyDescent="0.2">
      <c r="B7185" s="42"/>
    </row>
    <row r="7186" spans="2:2" x14ac:dyDescent="0.2">
      <c r="B7186" s="42"/>
    </row>
    <row r="7187" spans="2:2" x14ac:dyDescent="0.2">
      <c r="B7187" s="42"/>
    </row>
    <row r="7188" spans="2:2" x14ac:dyDescent="0.2">
      <c r="B7188" s="42"/>
    </row>
    <row r="7189" spans="2:2" x14ac:dyDescent="0.2">
      <c r="B7189" s="42"/>
    </row>
    <row r="7190" spans="2:2" x14ac:dyDescent="0.2">
      <c r="B7190" s="42"/>
    </row>
    <row r="7191" spans="2:2" x14ac:dyDescent="0.2">
      <c r="B7191" s="42"/>
    </row>
    <row r="7192" spans="2:2" x14ac:dyDescent="0.2">
      <c r="B7192" s="42"/>
    </row>
    <row r="7193" spans="2:2" x14ac:dyDescent="0.2">
      <c r="B7193" s="42"/>
    </row>
    <row r="7194" spans="2:2" x14ac:dyDescent="0.2">
      <c r="B7194" s="42"/>
    </row>
    <row r="7195" spans="2:2" x14ac:dyDescent="0.2">
      <c r="B7195" s="42"/>
    </row>
    <row r="7196" spans="2:2" x14ac:dyDescent="0.2">
      <c r="B7196" s="42"/>
    </row>
    <row r="7197" spans="2:2" x14ac:dyDescent="0.2">
      <c r="B7197" s="42"/>
    </row>
    <row r="7198" spans="2:2" x14ac:dyDescent="0.2">
      <c r="B7198" s="42"/>
    </row>
    <row r="7199" spans="2:2" x14ac:dyDescent="0.2">
      <c r="B7199" s="42"/>
    </row>
    <row r="7200" spans="2:2" x14ac:dyDescent="0.2">
      <c r="B7200" s="42"/>
    </row>
    <row r="7201" spans="2:2" x14ac:dyDescent="0.2">
      <c r="B7201" s="42"/>
    </row>
    <row r="7202" spans="2:2" x14ac:dyDescent="0.2">
      <c r="B7202" s="42"/>
    </row>
    <row r="7203" spans="2:2" x14ac:dyDescent="0.2">
      <c r="B7203" s="42"/>
    </row>
    <row r="7204" spans="2:2" x14ac:dyDescent="0.2">
      <c r="B7204" s="42"/>
    </row>
    <row r="7205" spans="2:2" x14ac:dyDescent="0.2">
      <c r="B7205" s="42"/>
    </row>
    <row r="7206" spans="2:2" x14ac:dyDescent="0.2">
      <c r="B7206" s="42"/>
    </row>
    <row r="7207" spans="2:2" x14ac:dyDescent="0.2">
      <c r="B7207" s="42"/>
    </row>
    <row r="7208" spans="2:2" x14ac:dyDescent="0.2">
      <c r="B7208" s="42"/>
    </row>
    <row r="7209" spans="2:2" x14ac:dyDescent="0.2">
      <c r="B7209" s="42"/>
    </row>
    <row r="7210" spans="2:2" x14ac:dyDescent="0.2">
      <c r="B7210" s="42"/>
    </row>
    <row r="7211" spans="2:2" x14ac:dyDescent="0.2">
      <c r="B7211" s="42"/>
    </row>
    <row r="7212" spans="2:2" x14ac:dyDescent="0.2">
      <c r="B7212" s="42"/>
    </row>
    <row r="7213" spans="2:2" x14ac:dyDescent="0.2">
      <c r="B7213" s="42"/>
    </row>
    <row r="7214" spans="2:2" x14ac:dyDescent="0.2">
      <c r="B7214" s="42"/>
    </row>
    <row r="7215" spans="2:2" x14ac:dyDescent="0.2">
      <c r="B7215" s="42"/>
    </row>
    <row r="7216" spans="2:2" x14ac:dyDescent="0.2">
      <c r="B7216" s="42"/>
    </row>
    <row r="7217" spans="2:2" x14ac:dyDescent="0.2">
      <c r="B7217" s="42"/>
    </row>
    <row r="7218" spans="2:2" x14ac:dyDescent="0.2">
      <c r="B7218" s="42"/>
    </row>
    <row r="7219" spans="2:2" x14ac:dyDescent="0.2">
      <c r="B7219" s="42"/>
    </row>
    <row r="7220" spans="2:2" x14ac:dyDescent="0.2">
      <c r="B7220" s="42"/>
    </row>
    <row r="7221" spans="2:2" x14ac:dyDescent="0.2">
      <c r="B7221" s="42"/>
    </row>
    <row r="7222" spans="2:2" x14ac:dyDescent="0.2">
      <c r="B7222" s="42"/>
    </row>
    <row r="7223" spans="2:2" x14ac:dyDescent="0.2">
      <c r="B7223" s="42"/>
    </row>
    <row r="7224" spans="2:2" x14ac:dyDescent="0.2">
      <c r="B7224" s="42"/>
    </row>
    <row r="7225" spans="2:2" x14ac:dyDescent="0.2">
      <c r="B7225" s="42"/>
    </row>
    <row r="7226" spans="2:2" x14ac:dyDescent="0.2">
      <c r="B7226" s="42"/>
    </row>
    <row r="7227" spans="2:2" x14ac:dyDescent="0.2">
      <c r="B7227" s="42"/>
    </row>
    <row r="7228" spans="2:2" x14ac:dyDescent="0.2">
      <c r="B7228" s="42"/>
    </row>
    <row r="7229" spans="2:2" x14ac:dyDescent="0.2">
      <c r="B7229" s="42"/>
    </row>
    <row r="7230" spans="2:2" x14ac:dyDescent="0.2">
      <c r="B7230" s="42"/>
    </row>
    <row r="7231" spans="2:2" x14ac:dyDescent="0.2">
      <c r="B7231" s="42"/>
    </row>
    <row r="7232" spans="2:2" x14ac:dyDescent="0.2">
      <c r="B7232" s="42"/>
    </row>
    <row r="7233" spans="2:2" x14ac:dyDescent="0.2">
      <c r="B7233" s="42"/>
    </row>
    <row r="7234" spans="2:2" x14ac:dyDescent="0.2">
      <c r="B7234" s="42"/>
    </row>
    <row r="7235" spans="2:2" x14ac:dyDescent="0.2">
      <c r="B7235" s="42"/>
    </row>
    <row r="7236" spans="2:2" x14ac:dyDescent="0.2">
      <c r="B7236" s="42"/>
    </row>
    <row r="7237" spans="2:2" x14ac:dyDescent="0.2">
      <c r="B7237" s="42"/>
    </row>
    <row r="7238" spans="2:2" x14ac:dyDescent="0.2">
      <c r="B7238" s="42"/>
    </row>
    <row r="7239" spans="2:2" x14ac:dyDescent="0.2">
      <c r="B7239" s="42"/>
    </row>
    <row r="7240" spans="2:2" x14ac:dyDescent="0.2">
      <c r="B7240" s="42"/>
    </row>
    <row r="7241" spans="2:2" x14ac:dyDescent="0.2">
      <c r="B7241" s="42"/>
    </row>
    <row r="7242" spans="2:2" x14ac:dyDescent="0.2">
      <c r="B7242" s="42"/>
    </row>
    <row r="7243" spans="2:2" x14ac:dyDescent="0.2">
      <c r="B7243" s="42"/>
    </row>
    <row r="7244" spans="2:2" x14ac:dyDescent="0.2">
      <c r="B7244" s="42"/>
    </row>
    <row r="7245" spans="2:2" x14ac:dyDescent="0.2">
      <c r="B7245" s="42"/>
    </row>
    <row r="7246" spans="2:2" x14ac:dyDescent="0.2">
      <c r="B7246" s="42"/>
    </row>
    <row r="7247" spans="2:2" x14ac:dyDescent="0.2">
      <c r="B7247" s="42"/>
    </row>
    <row r="7248" spans="2:2" x14ac:dyDescent="0.2">
      <c r="B7248" s="42"/>
    </row>
    <row r="7249" spans="2:2" x14ac:dyDescent="0.2">
      <c r="B7249" s="42"/>
    </row>
    <row r="7250" spans="2:2" x14ac:dyDescent="0.2">
      <c r="B7250" s="42"/>
    </row>
    <row r="7251" spans="2:2" x14ac:dyDescent="0.2">
      <c r="B7251" s="42"/>
    </row>
    <row r="7252" spans="2:2" x14ac:dyDescent="0.2">
      <c r="B7252" s="42"/>
    </row>
    <row r="7253" spans="2:2" x14ac:dyDescent="0.2">
      <c r="B7253" s="42"/>
    </row>
    <row r="7254" spans="2:2" x14ac:dyDescent="0.2">
      <c r="B7254" s="42"/>
    </row>
    <row r="7255" spans="2:2" x14ac:dyDescent="0.2">
      <c r="B7255" s="42"/>
    </row>
    <row r="7256" spans="2:2" x14ac:dyDescent="0.2">
      <c r="B7256" s="42"/>
    </row>
    <row r="7257" spans="2:2" x14ac:dyDescent="0.2">
      <c r="B7257" s="42"/>
    </row>
    <row r="7258" spans="2:2" x14ac:dyDescent="0.2">
      <c r="B7258" s="42"/>
    </row>
    <row r="7259" spans="2:2" x14ac:dyDescent="0.2">
      <c r="B7259" s="42"/>
    </row>
    <row r="7260" spans="2:2" x14ac:dyDescent="0.2">
      <c r="B7260" s="42"/>
    </row>
    <row r="7261" spans="2:2" x14ac:dyDescent="0.2">
      <c r="B7261" s="42"/>
    </row>
    <row r="7262" spans="2:2" x14ac:dyDescent="0.2">
      <c r="B7262" s="42"/>
    </row>
    <row r="7263" spans="2:2" x14ac:dyDescent="0.2">
      <c r="B7263" s="42"/>
    </row>
    <row r="7264" spans="2:2" x14ac:dyDescent="0.2">
      <c r="B7264" s="42"/>
    </row>
    <row r="7265" spans="2:2" x14ac:dyDescent="0.2">
      <c r="B7265" s="42"/>
    </row>
    <row r="7266" spans="2:2" x14ac:dyDescent="0.2">
      <c r="B7266" s="42"/>
    </row>
    <row r="7267" spans="2:2" x14ac:dyDescent="0.2">
      <c r="B7267" s="42"/>
    </row>
    <row r="7268" spans="2:2" x14ac:dyDescent="0.2">
      <c r="B7268" s="42"/>
    </row>
    <row r="7269" spans="2:2" x14ac:dyDescent="0.2">
      <c r="B7269" s="42"/>
    </row>
    <row r="7270" spans="2:2" x14ac:dyDescent="0.2">
      <c r="B7270" s="42"/>
    </row>
    <row r="7271" spans="2:2" x14ac:dyDescent="0.2">
      <c r="B7271" s="42"/>
    </row>
    <row r="7272" spans="2:2" x14ac:dyDescent="0.2">
      <c r="B7272" s="42"/>
    </row>
    <row r="7273" spans="2:2" x14ac:dyDescent="0.2">
      <c r="B7273" s="42"/>
    </row>
    <row r="7274" spans="2:2" x14ac:dyDescent="0.2">
      <c r="B7274" s="42"/>
    </row>
    <row r="7275" spans="2:2" x14ac:dyDescent="0.2">
      <c r="B7275" s="42"/>
    </row>
    <row r="7276" spans="2:2" x14ac:dyDescent="0.2">
      <c r="B7276" s="42"/>
    </row>
    <row r="7277" spans="2:2" x14ac:dyDescent="0.2">
      <c r="B7277" s="42"/>
    </row>
    <row r="7278" spans="2:2" x14ac:dyDescent="0.2">
      <c r="B7278" s="42"/>
    </row>
    <row r="7279" spans="2:2" x14ac:dyDescent="0.2">
      <c r="B7279" s="42"/>
    </row>
    <row r="7280" spans="2:2" x14ac:dyDescent="0.2">
      <c r="B7280" s="42"/>
    </row>
    <row r="7281" spans="2:2" x14ac:dyDescent="0.2">
      <c r="B7281" s="42"/>
    </row>
    <row r="7282" spans="2:2" x14ac:dyDescent="0.2">
      <c r="B7282" s="42"/>
    </row>
    <row r="7283" spans="2:2" x14ac:dyDescent="0.2">
      <c r="B7283" s="42"/>
    </row>
    <row r="7284" spans="2:2" x14ac:dyDescent="0.2">
      <c r="B7284" s="42"/>
    </row>
    <row r="7285" spans="2:2" x14ac:dyDescent="0.2">
      <c r="B7285" s="42"/>
    </row>
    <row r="7286" spans="2:2" x14ac:dyDescent="0.2">
      <c r="B7286" s="42"/>
    </row>
    <row r="7287" spans="2:2" x14ac:dyDescent="0.2">
      <c r="B7287" s="42"/>
    </row>
    <row r="7288" spans="2:2" x14ac:dyDescent="0.2">
      <c r="B7288" s="42"/>
    </row>
    <row r="7289" spans="2:2" x14ac:dyDescent="0.2">
      <c r="B7289" s="42"/>
    </row>
    <row r="7290" spans="2:2" x14ac:dyDescent="0.2">
      <c r="B7290" s="42"/>
    </row>
    <row r="7291" spans="2:2" x14ac:dyDescent="0.2">
      <c r="B7291" s="42"/>
    </row>
    <row r="7292" spans="2:2" x14ac:dyDescent="0.2">
      <c r="B7292" s="42"/>
    </row>
    <row r="7293" spans="2:2" x14ac:dyDescent="0.2">
      <c r="B7293" s="42"/>
    </row>
    <row r="7294" spans="2:2" x14ac:dyDescent="0.2">
      <c r="B7294" s="42"/>
    </row>
    <row r="7295" spans="2:2" x14ac:dyDescent="0.2">
      <c r="B7295" s="42"/>
    </row>
    <row r="7296" spans="2:2" x14ac:dyDescent="0.2">
      <c r="B7296" s="42"/>
    </row>
    <row r="7297" spans="2:2" x14ac:dyDescent="0.2">
      <c r="B7297" s="42"/>
    </row>
    <row r="7298" spans="2:2" x14ac:dyDescent="0.2">
      <c r="B7298" s="42"/>
    </row>
    <row r="7299" spans="2:2" x14ac:dyDescent="0.2">
      <c r="B7299" s="42"/>
    </row>
    <row r="7300" spans="2:2" x14ac:dyDescent="0.2">
      <c r="B7300" s="42"/>
    </row>
    <row r="7301" spans="2:2" x14ac:dyDescent="0.2">
      <c r="B7301" s="42"/>
    </row>
    <row r="7302" spans="2:2" x14ac:dyDescent="0.2">
      <c r="B7302" s="42"/>
    </row>
    <row r="7303" spans="2:2" x14ac:dyDescent="0.2">
      <c r="B7303" s="42"/>
    </row>
    <row r="7304" spans="2:2" x14ac:dyDescent="0.2">
      <c r="B7304" s="42"/>
    </row>
    <row r="7305" spans="2:2" x14ac:dyDescent="0.2">
      <c r="B7305" s="42"/>
    </row>
    <row r="7306" spans="2:2" x14ac:dyDescent="0.2">
      <c r="B7306" s="42"/>
    </row>
    <row r="7307" spans="2:2" x14ac:dyDescent="0.2">
      <c r="B7307" s="42"/>
    </row>
    <row r="7308" spans="2:2" x14ac:dyDescent="0.2">
      <c r="B7308" s="42"/>
    </row>
    <row r="7309" spans="2:2" x14ac:dyDescent="0.2">
      <c r="B7309" s="42"/>
    </row>
    <row r="7310" spans="2:2" x14ac:dyDescent="0.2">
      <c r="B7310" s="42"/>
    </row>
    <row r="7311" spans="2:2" x14ac:dyDescent="0.2">
      <c r="B7311" s="42"/>
    </row>
    <row r="7312" spans="2:2" x14ac:dyDescent="0.2">
      <c r="B7312" s="42"/>
    </row>
    <row r="7313" spans="2:2" x14ac:dyDescent="0.2">
      <c r="B7313" s="42"/>
    </row>
    <row r="7314" spans="2:2" x14ac:dyDescent="0.2">
      <c r="B7314" s="42"/>
    </row>
    <row r="7315" spans="2:2" x14ac:dyDescent="0.2">
      <c r="B7315" s="42"/>
    </row>
    <row r="7316" spans="2:2" x14ac:dyDescent="0.2">
      <c r="B7316" s="42"/>
    </row>
    <row r="7317" spans="2:2" x14ac:dyDescent="0.2">
      <c r="B7317" s="42"/>
    </row>
    <row r="7318" spans="2:2" x14ac:dyDescent="0.2">
      <c r="B7318" s="42"/>
    </row>
    <row r="7319" spans="2:2" x14ac:dyDescent="0.2">
      <c r="B7319" s="42"/>
    </row>
    <row r="7320" spans="2:2" x14ac:dyDescent="0.2">
      <c r="B7320" s="42"/>
    </row>
    <row r="7321" spans="2:2" x14ac:dyDescent="0.2">
      <c r="B7321" s="42"/>
    </row>
    <row r="7322" spans="2:2" x14ac:dyDescent="0.2">
      <c r="B7322" s="42"/>
    </row>
    <row r="7323" spans="2:2" x14ac:dyDescent="0.2">
      <c r="B7323" s="42"/>
    </row>
    <row r="7324" spans="2:2" x14ac:dyDescent="0.2">
      <c r="B7324" s="42"/>
    </row>
    <row r="7325" spans="2:2" x14ac:dyDescent="0.2">
      <c r="B7325" s="42"/>
    </row>
    <row r="7326" spans="2:2" x14ac:dyDescent="0.2">
      <c r="B7326" s="42"/>
    </row>
    <row r="7327" spans="2:2" x14ac:dyDescent="0.2">
      <c r="B7327" s="42"/>
    </row>
    <row r="7328" spans="2:2" x14ac:dyDescent="0.2">
      <c r="B7328" s="42"/>
    </row>
    <row r="7329" spans="2:2" x14ac:dyDescent="0.2">
      <c r="B7329" s="42"/>
    </row>
    <row r="7330" spans="2:2" x14ac:dyDescent="0.2">
      <c r="B7330" s="42"/>
    </row>
    <row r="7331" spans="2:2" x14ac:dyDescent="0.2">
      <c r="B7331" s="42"/>
    </row>
    <row r="7332" spans="2:2" x14ac:dyDescent="0.2">
      <c r="B7332" s="42"/>
    </row>
    <row r="7333" spans="2:2" x14ac:dyDescent="0.2">
      <c r="B7333" s="42"/>
    </row>
    <row r="7334" spans="2:2" x14ac:dyDescent="0.2">
      <c r="B7334" s="42"/>
    </row>
    <row r="7335" spans="2:2" x14ac:dyDescent="0.2">
      <c r="B7335" s="42"/>
    </row>
    <row r="7336" spans="2:2" x14ac:dyDescent="0.2">
      <c r="B7336" s="42"/>
    </row>
    <row r="7337" spans="2:2" x14ac:dyDescent="0.2">
      <c r="B7337" s="42"/>
    </row>
    <row r="7338" spans="2:2" x14ac:dyDescent="0.2">
      <c r="B7338" s="42"/>
    </row>
    <row r="7339" spans="2:2" x14ac:dyDescent="0.2">
      <c r="B7339" s="42"/>
    </row>
    <row r="7340" spans="2:2" x14ac:dyDescent="0.2">
      <c r="B7340" s="42"/>
    </row>
    <row r="7341" spans="2:2" x14ac:dyDescent="0.2">
      <c r="B7341" s="42"/>
    </row>
    <row r="7342" spans="2:2" x14ac:dyDescent="0.2">
      <c r="B7342" s="42"/>
    </row>
    <row r="7343" spans="2:2" x14ac:dyDescent="0.2">
      <c r="B7343" s="42"/>
    </row>
    <row r="7344" spans="2:2" x14ac:dyDescent="0.2">
      <c r="B7344" s="42"/>
    </row>
    <row r="7345" spans="2:2" x14ac:dyDescent="0.2">
      <c r="B7345" s="42"/>
    </row>
    <row r="7346" spans="2:2" x14ac:dyDescent="0.2">
      <c r="B7346" s="42"/>
    </row>
    <row r="7347" spans="2:2" x14ac:dyDescent="0.2">
      <c r="B7347" s="42"/>
    </row>
    <row r="7348" spans="2:2" x14ac:dyDescent="0.2">
      <c r="B7348" s="42"/>
    </row>
    <row r="7349" spans="2:2" x14ac:dyDescent="0.2">
      <c r="B7349" s="42"/>
    </row>
    <row r="7350" spans="2:2" x14ac:dyDescent="0.2">
      <c r="B7350" s="42"/>
    </row>
    <row r="7351" spans="2:2" x14ac:dyDescent="0.2">
      <c r="B7351" s="42"/>
    </row>
    <row r="7352" spans="2:2" x14ac:dyDescent="0.2">
      <c r="B7352" s="42"/>
    </row>
    <row r="7353" spans="2:2" x14ac:dyDescent="0.2">
      <c r="B7353" s="42"/>
    </row>
    <row r="7354" spans="2:2" x14ac:dyDescent="0.2">
      <c r="B7354" s="42"/>
    </row>
    <row r="7355" spans="2:2" x14ac:dyDescent="0.2">
      <c r="B7355" s="42"/>
    </row>
    <row r="7356" spans="2:2" x14ac:dyDescent="0.2">
      <c r="B7356" s="42"/>
    </row>
    <row r="7357" spans="2:2" x14ac:dyDescent="0.2">
      <c r="B7357" s="42"/>
    </row>
    <row r="7358" spans="2:2" x14ac:dyDescent="0.2">
      <c r="B7358" s="42"/>
    </row>
    <row r="7359" spans="2:2" x14ac:dyDescent="0.2">
      <c r="B7359" s="42"/>
    </row>
    <row r="7360" spans="2:2" x14ac:dyDescent="0.2">
      <c r="B7360" s="42"/>
    </row>
    <row r="7361" spans="2:2" x14ac:dyDescent="0.2">
      <c r="B7361" s="42"/>
    </row>
    <row r="7362" spans="2:2" x14ac:dyDescent="0.2">
      <c r="B7362" s="42"/>
    </row>
    <row r="7363" spans="2:2" x14ac:dyDescent="0.2">
      <c r="B7363" s="42"/>
    </row>
    <row r="7364" spans="2:2" x14ac:dyDescent="0.2">
      <c r="B7364" s="42"/>
    </row>
    <row r="7365" spans="2:2" x14ac:dyDescent="0.2">
      <c r="B7365" s="42"/>
    </row>
    <row r="7366" spans="2:2" x14ac:dyDescent="0.2">
      <c r="B7366" s="42"/>
    </row>
    <row r="7367" spans="2:2" x14ac:dyDescent="0.2">
      <c r="B7367" s="42"/>
    </row>
    <row r="7368" spans="2:2" x14ac:dyDescent="0.2">
      <c r="B7368" s="42"/>
    </row>
    <row r="7369" spans="2:2" x14ac:dyDescent="0.2">
      <c r="B7369" s="42"/>
    </row>
    <row r="7370" spans="2:2" x14ac:dyDescent="0.2">
      <c r="B7370" s="42"/>
    </row>
    <row r="7371" spans="2:2" x14ac:dyDescent="0.2">
      <c r="B7371" s="42"/>
    </row>
    <row r="7372" spans="2:2" x14ac:dyDescent="0.2">
      <c r="B7372" s="42"/>
    </row>
    <row r="7373" spans="2:2" x14ac:dyDescent="0.2">
      <c r="B7373" s="42"/>
    </row>
    <row r="7374" spans="2:2" x14ac:dyDescent="0.2">
      <c r="B7374" s="42"/>
    </row>
    <row r="7375" spans="2:2" x14ac:dyDescent="0.2">
      <c r="B7375" s="42"/>
    </row>
    <row r="7376" spans="2:2" x14ac:dyDescent="0.2">
      <c r="B7376" s="42"/>
    </row>
    <row r="7377" spans="2:2" x14ac:dyDescent="0.2">
      <c r="B7377" s="42"/>
    </row>
    <row r="7378" spans="2:2" x14ac:dyDescent="0.2">
      <c r="B7378" s="42"/>
    </row>
    <row r="7379" spans="2:2" x14ac:dyDescent="0.2">
      <c r="B7379" s="42"/>
    </row>
    <row r="7380" spans="2:2" x14ac:dyDescent="0.2">
      <c r="B7380" s="42"/>
    </row>
    <row r="7381" spans="2:2" x14ac:dyDescent="0.2">
      <c r="B7381" s="42"/>
    </row>
    <row r="7382" spans="2:2" x14ac:dyDescent="0.2">
      <c r="B7382" s="42"/>
    </row>
    <row r="7383" spans="2:2" x14ac:dyDescent="0.2">
      <c r="B7383" s="42"/>
    </row>
    <row r="7384" spans="2:2" x14ac:dyDescent="0.2">
      <c r="B7384" s="42"/>
    </row>
    <row r="7385" spans="2:2" x14ac:dyDescent="0.2">
      <c r="B7385" s="42"/>
    </row>
    <row r="7386" spans="2:2" x14ac:dyDescent="0.2">
      <c r="B7386" s="42"/>
    </row>
    <row r="7387" spans="2:2" x14ac:dyDescent="0.2">
      <c r="B7387" s="42"/>
    </row>
    <row r="7388" spans="2:2" x14ac:dyDescent="0.2">
      <c r="B7388" s="42"/>
    </row>
    <row r="7389" spans="2:2" x14ac:dyDescent="0.2">
      <c r="B7389" s="42"/>
    </row>
    <row r="7390" spans="2:2" x14ac:dyDescent="0.2">
      <c r="B7390" s="42"/>
    </row>
    <row r="7391" spans="2:2" x14ac:dyDescent="0.2">
      <c r="B7391" s="42"/>
    </row>
    <row r="7392" spans="2:2" x14ac:dyDescent="0.2">
      <c r="B7392" s="42"/>
    </row>
    <row r="7393" spans="2:2" x14ac:dyDescent="0.2">
      <c r="B7393" s="42"/>
    </row>
    <row r="7394" spans="2:2" x14ac:dyDescent="0.2">
      <c r="B7394" s="42"/>
    </row>
    <row r="7395" spans="2:2" x14ac:dyDescent="0.2">
      <c r="B7395" s="42"/>
    </row>
    <row r="7396" spans="2:2" x14ac:dyDescent="0.2">
      <c r="B7396" s="42"/>
    </row>
    <row r="7397" spans="2:2" x14ac:dyDescent="0.2">
      <c r="B7397" s="42"/>
    </row>
    <row r="7398" spans="2:2" x14ac:dyDescent="0.2">
      <c r="B7398" s="42"/>
    </row>
    <row r="7399" spans="2:2" x14ac:dyDescent="0.2">
      <c r="B7399" s="42"/>
    </row>
    <row r="7400" spans="2:2" x14ac:dyDescent="0.2">
      <c r="B7400" s="42"/>
    </row>
    <row r="7401" spans="2:2" x14ac:dyDescent="0.2">
      <c r="B7401" s="42"/>
    </row>
    <row r="7402" spans="2:2" x14ac:dyDescent="0.2">
      <c r="B7402" s="42"/>
    </row>
    <row r="7403" spans="2:2" x14ac:dyDescent="0.2">
      <c r="B7403" s="42"/>
    </row>
    <row r="7404" spans="2:2" x14ac:dyDescent="0.2">
      <c r="B7404" s="42"/>
    </row>
    <row r="7405" spans="2:2" x14ac:dyDescent="0.2">
      <c r="B7405" s="42"/>
    </row>
    <row r="7406" spans="2:2" x14ac:dyDescent="0.2">
      <c r="B7406" s="42"/>
    </row>
    <row r="7407" spans="2:2" x14ac:dyDescent="0.2">
      <c r="B7407" s="42"/>
    </row>
    <row r="7408" spans="2:2" x14ac:dyDescent="0.2">
      <c r="B7408" s="42"/>
    </row>
    <row r="7409" spans="2:2" x14ac:dyDescent="0.2">
      <c r="B7409" s="42"/>
    </row>
    <row r="7410" spans="2:2" x14ac:dyDescent="0.2">
      <c r="B7410" s="42"/>
    </row>
    <row r="7411" spans="2:2" x14ac:dyDescent="0.2">
      <c r="B7411" s="42"/>
    </row>
    <row r="7412" spans="2:2" x14ac:dyDescent="0.2">
      <c r="B7412" s="42"/>
    </row>
    <row r="7413" spans="2:2" x14ac:dyDescent="0.2">
      <c r="B7413" s="42"/>
    </row>
    <row r="7414" spans="2:2" x14ac:dyDescent="0.2">
      <c r="B7414" s="42"/>
    </row>
    <row r="7415" spans="2:2" x14ac:dyDescent="0.2">
      <c r="B7415" s="42"/>
    </row>
    <row r="7416" spans="2:2" x14ac:dyDescent="0.2">
      <c r="B7416" s="42"/>
    </row>
    <row r="7417" spans="2:2" x14ac:dyDescent="0.2">
      <c r="B7417" s="42"/>
    </row>
    <row r="7418" spans="2:2" x14ac:dyDescent="0.2">
      <c r="B7418" s="42"/>
    </row>
    <row r="7419" spans="2:2" x14ac:dyDescent="0.2">
      <c r="B7419" s="42"/>
    </row>
    <row r="7420" spans="2:2" x14ac:dyDescent="0.2">
      <c r="B7420" s="42"/>
    </row>
    <row r="7421" spans="2:2" x14ac:dyDescent="0.2">
      <c r="B7421" s="42"/>
    </row>
    <row r="7422" spans="2:2" x14ac:dyDescent="0.2">
      <c r="B7422" s="42"/>
    </row>
    <row r="7423" spans="2:2" x14ac:dyDescent="0.2">
      <c r="B7423" s="42"/>
    </row>
    <row r="7424" spans="2:2" x14ac:dyDescent="0.2">
      <c r="B7424" s="42"/>
    </row>
    <row r="7425" spans="2:2" x14ac:dyDescent="0.2">
      <c r="B7425" s="42"/>
    </row>
    <row r="7426" spans="2:2" x14ac:dyDescent="0.2">
      <c r="B7426" s="42"/>
    </row>
    <row r="7427" spans="2:2" x14ac:dyDescent="0.2">
      <c r="B7427" s="42"/>
    </row>
    <row r="7428" spans="2:2" x14ac:dyDescent="0.2">
      <c r="B7428" s="42"/>
    </row>
    <row r="7429" spans="2:2" x14ac:dyDescent="0.2">
      <c r="B7429" s="42"/>
    </row>
    <row r="7430" spans="2:2" x14ac:dyDescent="0.2">
      <c r="B7430" s="42"/>
    </row>
    <row r="7431" spans="2:2" x14ac:dyDescent="0.2">
      <c r="B7431" s="42"/>
    </row>
    <row r="7432" spans="2:2" x14ac:dyDescent="0.2">
      <c r="B7432" s="42"/>
    </row>
    <row r="7433" spans="2:2" x14ac:dyDescent="0.2">
      <c r="B7433" s="42"/>
    </row>
    <row r="7434" spans="2:2" x14ac:dyDescent="0.2">
      <c r="B7434" s="42"/>
    </row>
    <row r="7435" spans="2:2" x14ac:dyDescent="0.2">
      <c r="B7435" s="42"/>
    </row>
    <row r="7436" spans="2:2" x14ac:dyDescent="0.2">
      <c r="B7436" s="42"/>
    </row>
    <row r="7437" spans="2:2" x14ac:dyDescent="0.2">
      <c r="B7437" s="42"/>
    </row>
    <row r="7438" spans="2:2" x14ac:dyDescent="0.2">
      <c r="B7438" s="42"/>
    </row>
    <row r="7439" spans="2:2" x14ac:dyDescent="0.2">
      <c r="B7439" s="42"/>
    </row>
    <row r="7440" spans="2:2" x14ac:dyDescent="0.2">
      <c r="B7440" s="42"/>
    </row>
    <row r="7441" spans="2:2" x14ac:dyDescent="0.2">
      <c r="B7441" s="42"/>
    </row>
    <row r="7442" spans="2:2" x14ac:dyDescent="0.2">
      <c r="B7442" s="42"/>
    </row>
    <row r="7443" spans="2:2" x14ac:dyDescent="0.2">
      <c r="B7443" s="42"/>
    </row>
    <row r="7444" spans="2:2" x14ac:dyDescent="0.2">
      <c r="B7444" s="42"/>
    </row>
    <row r="7445" spans="2:2" x14ac:dyDescent="0.2">
      <c r="B7445" s="42"/>
    </row>
    <row r="7446" spans="2:2" x14ac:dyDescent="0.2">
      <c r="B7446" s="42"/>
    </row>
    <row r="7447" spans="2:2" x14ac:dyDescent="0.2">
      <c r="B7447" s="42"/>
    </row>
    <row r="7448" spans="2:2" x14ac:dyDescent="0.2">
      <c r="B7448" s="42"/>
    </row>
    <row r="7449" spans="2:2" x14ac:dyDescent="0.2">
      <c r="B7449" s="42"/>
    </row>
    <row r="7450" spans="2:2" x14ac:dyDescent="0.2">
      <c r="B7450" s="42"/>
    </row>
    <row r="7451" spans="2:2" x14ac:dyDescent="0.2">
      <c r="B7451" s="42"/>
    </row>
    <row r="7452" spans="2:2" x14ac:dyDescent="0.2">
      <c r="B7452" s="42"/>
    </row>
    <row r="7453" spans="2:2" x14ac:dyDescent="0.2">
      <c r="B7453" s="42"/>
    </row>
    <row r="7454" spans="2:2" x14ac:dyDescent="0.2">
      <c r="B7454" s="42"/>
    </row>
    <row r="7455" spans="2:2" x14ac:dyDescent="0.2">
      <c r="B7455" s="42"/>
    </row>
    <row r="7456" spans="2:2" x14ac:dyDescent="0.2">
      <c r="B7456" s="42"/>
    </row>
    <row r="7457" spans="2:2" x14ac:dyDescent="0.2">
      <c r="B7457" s="42"/>
    </row>
    <row r="7458" spans="2:2" x14ac:dyDescent="0.2">
      <c r="B7458" s="42"/>
    </row>
    <row r="7459" spans="2:2" x14ac:dyDescent="0.2">
      <c r="B7459" s="42"/>
    </row>
    <row r="7460" spans="2:2" x14ac:dyDescent="0.2">
      <c r="B7460" s="42"/>
    </row>
    <row r="7461" spans="2:2" x14ac:dyDescent="0.2">
      <c r="B7461" s="42"/>
    </row>
    <row r="7462" spans="2:2" x14ac:dyDescent="0.2">
      <c r="B7462" s="42"/>
    </row>
    <row r="7463" spans="2:2" x14ac:dyDescent="0.2">
      <c r="B7463" s="42"/>
    </row>
    <row r="7464" spans="2:2" x14ac:dyDescent="0.2">
      <c r="B7464" s="42"/>
    </row>
    <row r="7465" spans="2:2" x14ac:dyDescent="0.2">
      <c r="B7465" s="42"/>
    </row>
    <row r="7466" spans="2:2" x14ac:dyDescent="0.2">
      <c r="B7466" s="42"/>
    </row>
    <row r="7467" spans="2:2" x14ac:dyDescent="0.2">
      <c r="B7467" s="42"/>
    </row>
    <row r="7468" spans="2:2" x14ac:dyDescent="0.2">
      <c r="B7468" s="42"/>
    </row>
    <row r="7469" spans="2:2" x14ac:dyDescent="0.2">
      <c r="B7469" s="42"/>
    </row>
    <row r="7470" spans="2:2" x14ac:dyDescent="0.2">
      <c r="B7470" s="42"/>
    </row>
    <row r="7471" spans="2:2" x14ac:dyDescent="0.2">
      <c r="B7471" s="42"/>
    </row>
    <row r="7472" spans="2:2" x14ac:dyDescent="0.2">
      <c r="B7472" s="42"/>
    </row>
    <row r="7473" spans="2:2" x14ac:dyDescent="0.2">
      <c r="B7473" s="42"/>
    </row>
    <row r="7474" spans="2:2" x14ac:dyDescent="0.2">
      <c r="B7474" s="42"/>
    </row>
    <row r="7475" spans="2:2" x14ac:dyDescent="0.2">
      <c r="B7475" s="42"/>
    </row>
    <row r="7476" spans="2:2" x14ac:dyDescent="0.2">
      <c r="B7476" s="42"/>
    </row>
    <row r="7477" spans="2:2" x14ac:dyDescent="0.2">
      <c r="B7477" s="42"/>
    </row>
    <row r="7478" spans="2:2" x14ac:dyDescent="0.2">
      <c r="B7478" s="42"/>
    </row>
    <row r="7479" spans="2:2" x14ac:dyDescent="0.2">
      <c r="B7479" s="42"/>
    </row>
    <row r="7480" spans="2:2" x14ac:dyDescent="0.2">
      <c r="B7480" s="42"/>
    </row>
    <row r="7481" spans="2:2" x14ac:dyDescent="0.2">
      <c r="B7481" s="42"/>
    </row>
    <row r="7482" spans="2:2" x14ac:dyDescent="0.2">
      <c r="B7482" s="42"/>
    </row>
    <row r="7483" spans="2:2" x14ac:dyDescent="0.2">
      <c r="B7483" s="42"/>
    </row>
    <row r="7484" spans="2:2" x14ac:dyDescent="0.2">
      <c r="B7484" s="42"/>
    </row>
    <row r="7485" spans="2:2" x14ac:dyDescent="0.2">
      <c r="B7485" s="42"/>
    </row>
    <row r="7486" spans="2:2" x14ac:dyDescent="0.2">
      <c r="B7486" s="42"/>
    </row>
    <row r="7487" spans="2:2" x14ac:dyDescent="0.2">
      <c r="B7487" s="42"/>
    </row>
    <row r="7488" spans="2:2" x14ac:dyDescent="0.2">
      <c r="B7488" s="42"/>
    </row>
    <row r="7489" spans="2:2" x14ac:dyDescent="0.2">
      <c r="B7489" s="42"/>
    </row>
    <row r="7490" spans="2:2" x14ac:dyDescent="0.2">
      <c r="B7490" s="42"/>
    </row>
    <row r="7491" spans="2:2" x14ac:dyDescent="0.2">
      <c r="B7491" s="42"/>
    </row>
    <row r="7492" spans="2:2" x14ac:dyDescent="0.2">
      <c r="B7492" s="42"/>
    </row>
    <row r="7493" spans="2:2" x14ac:dyDescent="0.2">
      <c r="B7493" s="42"/>
    </row>
    <row r="7494" spans="2:2" x14ac:dyDescent="0.2">
      <c r="B7494" s="42"/>
    </row>
    <row r="7495" spans="2:2" x14ac:dyDescent="0.2">
      <c r="B7495" s="42"/>
    </row>
    <row r="7496" spans="2:2" x14ac:dyDescent="0.2">
      <c r="B7496" s="42"/>
    </row>
    <row r="7497" spans="2:2" x14ac:dyDescent="0.2">
      <c r="B7497" s="42"/>
    </row>
    <row r="7498" spans="2:2" x14ac:dyDescent="0.2">
      <c r="B7498" s="42"/>
    </row>
    <row r="7499" spans="2:2" x14ac:dyDescent="0.2">
      <c r="B7499" s="42"/>
    </row>
    <row r="7500" spans="2:2" x14ac:dyDescent="0.2">
      <c r="B7500" s="42"/>
    </row>
    <row r="7501" spans="2:2" x14ac:dyDescent="0.2">
      <c r="B7501" s="42"/>
    </row>
    <row r="7502" spans="2:2" x14ac:dyDescent="0.2">
      <c r="B7502" s="42"/>
    </row>
    <row r="7503" spans="2:2" x14ac:dyDescent="0.2">
      <c r="B7503" s="42"/>
    </row>
    <row r="7504" spans="2:2" x14ac:dyDescent="0.2">
      <c r="B7504" s="42"/>
    </row>
    <row r="7505" spans="2:2" x14ac:dyDescent="0.2">
      <c r="B7505" s="42"/>
    </row>
    <row r="7506" spans="2:2" x14ac:dyDescent="0.2">
      <c r="B7506" s="42"/>
    </row>
    <row r="7507" spans="2:2" x14ac:dyDescent="0.2">
      <c r="B7507" s="42"/>
    </row>
    <row r="7508" spans="2:2" x14ac:dyDescent="0.2">
      <c r="B7508" s="42"/>
    </row>
    <row r="7509" spans="2:2" x14ac:dyDescent="0.2">
      <c r="B7509" s="42"/>
    </row>
    <row r="7510" spans="2:2" x14ac:dyDescent="0.2">
      <c r="B7510" s="42"/>
    </row>
    <row r="7511" spans="2:2" x14ac:dyDescent="0.2">
      <c r="B7511" s="42"/>
    </row>
    <row r="7512" spans="2:2" x14ac:dyDescent="0.2">
      <c r="B7512" s="42"/>
    </row>
    <row r="7513" spans="2:2" x14ac:dyDescent="0.2">
      <c r="B7513" s="42"/>
    </row>
    <row r="7514" spans="2:2" x14ac:dyDescent="0.2">
      <c r="B7514" s="42"/>
    </row>
    <row r="7515" spans="2:2" x14ac:dyDescent="0.2">
      <c r="B7515" s="42"/>
    </row>
    <row r="7516" spans="2:2" x14ac:dyDescent="0.2">
      <c r="B7516" s="42"/>
    </row>
    <row r="7517" spans="2:2" x14ac:dyDescent="0.2">
      <c r="B7517" s="42"/>
    </row>
    <row r="7518" spans="2:2" x14ac:dyDescent="0.2">
      <c r="B7518" s="42"/>
    </row>
    <row r="7519" spans="2:2" x14ac:dyDescent="0.2">
      <c r="B7519" s="42"/>
    </row>
    <row r="7520" spans="2:2" x14ac:dyDescent="0.2">
      <c r="B7520" s="42"/>
    </row>
    <row r="7521" spans="2:2" x14ac:dyDescent="0.2">
      <c r="B7521" s="42"/>
    </row>
    <row r="7522" spans="2:2" x14ac:dyDescent="0.2">
      <c r="B7522" s="42"/>
    </row>
    <row r="7523" spans="2:2" x14ac:dyDescent="0.2">
      <c r="B7523" s="42"/>
    </row>
    <row r="7524" spans="2:2" x14ac:dyDescent="0.2">
      <c r="B7524" s="42"/>
    </row>
    <row r="7525" spans="2:2" x14ac:dyDescent="0.2">
      <c r="B7525" s="42"/>
    </row>
    <row r="7526" spans="2:2" x14ac:dyDescent="0.2">
      <c r="B7526" s="42"/>
    </row>
    <row r="7527" spans="2:2" x14ac:dyDescent="0.2">
      <c r="B7527" s="42"/>
    </row>
    <row r="7528" spans="2:2" x14ac:dyDescent="0.2">
      <c r="B7528" s="42"/>
    </row>
    <row r="7529" spans="2:2" x14ac:dyDescent="0.2">
      <c r="B7529" s="42"/>
    </row>
    <row r="7530" spans="2:2" x14ac:dyDescent="0.2">
      <c r="B7530" s="42"/>
    </row>
    <row r="7531" spans="2:2" x14ac:dyDescent="0.2">
      <c r="B7531" s="42"/>
    </row>
    <row r="7532" spans="2:2" x14ac:dyDescent="0.2">
      <c r="B7532" s="42"/>
    </row>
    <row r="7533" spans="2:2" x14ac:dyDescent="0.2">
      <c r="B7533" s="42"/>
    </row>
    <row r="7534" spans="2:2" x14ac:dyDescent="0.2">
      <c r="B7534" s="42"/>
    </row>
    <row r="7535" spans="2:2" x14ac:dyDescent="0.2">
      <c r="B7535" s="42"/>
    </row>
    <row r="7536" spans="2:2" x14ac:dyDescent="0.2">
      <c r="B7536" s="42"/>
    </row>
    <row r="7537" spans="2:2" x14ac:dyDescent="0.2">
      <c r="B7537" s="42"/>
    </row>
    <row r="7538" spans="2:2" x14ac:dyDescent="0.2">
      <c r="B7538" s="42"/>
    </row>
    <row r="7539" spans="2:2" x14ac:dyDescent="0.2">
      <c r="B7539" s="42"/>
    </row>
    <row r="7540" spans="2:2" x14ac:dyDescent="0.2">
      <c r="B7540" s="42"/>
    </row>
    <row r="7541" spans="2:2" x14ac:dyDescent="0.2">
      <c r="B7541" s="42"/>
    </row>
    <row r="7542" spans="2:2" x14ac:dyDescent="0.2">
      <c r="B7542" s="42"/>
    </row>
    <row r="7543" spans="2:2" x14ac:dyDescent="0.2">
      <c r="B7543" s="42"/>
    </row>
    <row r="7544" spans="2:2" x14ac:dyDescent="0.2">
      <c r="B7544" s="42"/>
    </row>
    <row r="7545" spans="2:2" x14ac:dyDescent="0.2">
      <c r="B7545" s="42"/>
    </row>
    <row r="7546" spans="2:2" x14ac:dyDescent="0.2">
      <c r="B7546" s="42"/>
    </row>
    <row r="7547" spans="2:2" x14ac:dyDescent="0.2">
      <c r="B7547" s="42"/>
    </row>
    <row r="7548" spans="2:2" x14ac:dyDescent="0.2">
      <c r="B7548" s="42"/>
    </row>
    <row r="7549" spans="2:2" x14ac:dyDescent="0.2">
      <c r="B7549" s="42"/>
    </row>
    <row r="7550" spans="2:2" x14ac:dyDescent="0.2">
      <c r="B7550" s="42"/>
    </row>
    <row r="7551" spans="2:2" x14ac:dyDescent="0.2">
      <c r="B7551" s="42"/>
    </row>
    <row r="7552" spans="2:2" x14ac:dyDescent="0.2">
      <c r="B7552" s="42"/>
    </row>
    <row r="7553" spans="2:2" x14ac:dyDescent="0.2">
      <c r="B7553" s="42"/>
    </row>
    <row r="7554" spans="2:2" x14ac:dyDescent="0.2">
      <c r="B7554" s="42"/>
    </row>
    <row r="7555" spans="2:2" x14ac:dyDescent="0.2">
      <c r="B7555" s="42"/>
    </row>
    <row r="7556" spans="2:2" x14ac:dyDescent="0.2">
      <c r="B7556" s="42"/>
    </row>
    <row r="7557" spans="2:2" x14ac:dyDescent="0.2">
      <c r="B7557" s="42"/>
    </row>
    <row r="7558" spans="2:2" x14ac:dyDescent="0.2">
      <c r="B7558" s="42"/>
    </row>
    <row r="7559" spans="2:2" x14ac:dyDescent="0.2">
      <c r="B7559" s="42"/>
    </row>
    <row r="7560" spans="2:2" x14ac:dyDescent="0.2">
      <c r="B7560" s="42"/>
    </row>
    <row r="7561" spans="2:2" x14ac:dyDescent="0.2">
      <c r="B7561" s="42"/>
    </row>
    <row r="7562" spans="2:2" x14ac:dyDescent="0.2">
      <c r="B7562" s="42"/>
    </row>
    <row r="7563" spans="2:2" x14ac:dyDescent="0.2">
      <c r="B7563" s="42"/>
    </row>
    <row r="7564" spans="2:2" x14ac:dyDescent="0.2">
      <c r="B7564" s="42"/>
    </row>
    <row r="7565" spans="2:2" x14ac:dyDescent="0.2">
      <c r="B7565" s="42"/>
    </row>
    <row r="7566" spans="2:2" x14ac:dyDescent="0.2">
      <c r="B7566" s="42"/>
    </row>
    <row r="7567" spans="2:2" x14ac:dyDescent="0.2">
      <c r="B7567" s="42"/>
    </row>
    <row r="7568" spans="2:2" x14ac:dyDescent="0.2">
      <c r="B7568" s="42"/>
    </row>
    <row r="7569" spans="2:2" x14ac:dyDescent="0.2">
      <c r="B7569" s="42"/>
    </row>
    <row r="7570" spans="2:2" x14ac:dyDescent="0.2">
      <c r="B7570" s="42"/>
    </row>
    <row r="7571" spans="2:2" x14ac:dyDescent="0.2">
      <c r="B7571" s="42"/>
    </row>
    <row r="7572" spans="2:2" x14ac:dyDescent="0.2">
      <c r="B7572" s="42"/>
    </row>
    <row r="7573" spans="2:2" x14ac:dyDescent="0.2">
      <c r="B7573" s="42"/>
    </row>
    <row r="7574" spans="2:2" x14ac:dyDescent="0.2">
      <c r="B7574" s="42"/>
    </row>
    <row r="7575" spans="2:2" x14ac:dyDescent="0.2">
      <c r="B7575" s="42"/>
    </row>
    <row r="7576" spans="2:2" x14ac:dyDescent="0.2">
      <c r="B7576" s="42"/>
    </row>
    <row r="7577" spans="2:2" x14ac:dyDescent="0.2">
      <c r="B7577" s="42"/>
    </row>
    <row r="7578" spans="2:2" x14ac:dyDescent="0.2">
      <c r="B7578" s="42"/>
    </row>
    <row r="7579" spans="2:2" x14ac:dyDescent="0.2">
      <c r="B7579" s="42"/>
    </row>
    <row r="7580" spans="2:2" x14ac:dyDescent="0.2">
      <c r="B7580" s="42"/>
    </row>
    <row r="7581" spans="2:2" x14ac:dyDescent="0.2">
      <c r="B7581" s="42"/>
    </row>
    <row r="7582" spans="2:2" x14ac:dyDescent="0.2">
      <c r="B7582" s="42"/>
    </row>
    <row r="7583" spans="2:2" x14ac:dyDescent="0.2">
      <c r="B7583" s="42"/>
    </row>
    <row r="7584" spans="2:2" x14ac:dyDescent="0.2">
      <c r="B7584" s="42"/>
    </row>
    <row r="7585" spans="2:2" x14ac:dyDescent="0.2">
      <c r="B7585" s="42"/>
    </row>
    <row r="7586" spans="2:2" x14ac:dyDescent="0.2">
      <c r="B7586" s="42"/>
    </row>
    <row r="7587" spans="2:2" x14ac:dyDescent="0.2">
      <c r="B7587" s="42"/>
    </row>
    <row r="7588" spans="2:2" x14ac:dyDescent="0.2">
      <c r="B7588" s="42"/>
    </row>
    <row r="7589" spans="2:2" x14ac:dyDescent="0.2">
      <c r="B7589" s="42"/>
    </row>
    <row r="7590" spans="2:2" x14ac:dyDescent="0.2">
      <c r="B7590" s="42"/>
    </row>
    <row r="7591" spans="2:2" x14ac:dyDescent="0.2">
      <c r="B7591" s="42"/>
    </row>
    <row r="7592" spans="2:2" x14ac:dyDescent="0.2">
      <c r="B7592" s="42"/>
    </row>
    <row r="7593" spans="2:2" x14ac:dyDescent="0.2">
      <c r="B7593" s="42"/>
    </row>
    <row r="7594" spans="2:2" x14ac:dyDescent="0.2">
      <c r="B7594" s="42"/>
    </row>
    <row r="7595" spans="2:2" x14ac:dyDescent="0.2">
      <c r="B7595" s="42"/>
    </row>
    <row r="7596" spans="2:2" x14ac:dyDescent="0.2">
      <c r="B7596" s="42"/>
    </row>
    <row r="7597" spans="2:2" x14ac:dyDescent="0.2">
      <c r="B7597" s="42"/>
    </row>
    <row r="7598" spans="2:2" x14ac:dyDescent="0.2">
      <c r="B7598" s="42"/>
    </row>
    <row r="7599" spans="2:2" x14ac:dyDescent="0.2">
      <c r="B7599" s="42"/>
    </row>
    <row r="7600" spans="2:2" x14ac:dyDescent="0.2">
      <c r="B7600" s="42"/>
    </row>
    <row r="7601" spans="2:2" x14ac:dyDescent="0.2">
      <c r="B7601" s="42"/>
    </row>
    <row r="7602" spans="2:2" x14ac:dyDescent="0.2">
      <c r="B7602" s="42"/>
    </row>
    <row r="7603" spans="2:2" x14ac:dyDescent="0.2">
      <c r="B7603" s="42"/>
    </row>
    <row r="7604" spans="2:2" x14ac:dyDescent="0.2">
      <c r="B7604" s="42"/>
    </row>
    <row r="7605" spans="2:2" x14ac:dyDescent="0.2">
      <c r="B7605" s="42"/>
    </row>
    <row r="7606" spans="2:2" x14ac:dyDescent="0.2">
      <c r="B7606" s="42"/>
    </row>
    <row r="7607" spans="2:2" x14ac:dyDescent="0.2">
      <c r="B7607" s="42"/>
    </row>
    <row r="7608" spans="2:2" x14ac:dyDescent="0.2">
      <c r="B7608" s="42"/>
    </row>
    <row r="7609" spans="2:2" x14ac:dyDescent="0.2">
      <c r="B7609" s="42"/>
    </row>
    <row r="7610" spans="2:2" x14ac:dyDescent="0.2">
      <c r="B7610" s="42"/>
    </row>
    <row r="7611" spans="2:2" x14ac:dyDescent="0.2">
      <c r="B7611" s="42"/>
    </row>
    <row r="7612" spans="2:2" x14ac:dyDescent="0.2">
      <c r="B7612" s="42"/>
    </row>
    <row r="7613" spans="2:2" x14ac:dyDescent="0.2">
      <c r="B7613" s="42"/>
    </row>
    <row r="7614" spans="2:2" x14ac:dyDescent="0.2">
      <c r="B7614" s="42"/>
    </row>
    <row r="7615" spans="2:2" x14ac:dyDescent="0.2">
      <c r="B7615" s="42"/>
    </row>
    <row r="7616" spans="2:2" x14ac:dyDescent="0.2">
      <c r="B7616" s="42"/>
    </row>
    <row r="7617" spans="2:2" x14ac:dyDescent="0.2">
      <c r="B7617" s="42"/>
    </row>
    <row r="7618" spans="2:2" x14ac:dyDescent="0.2">
      <c r="B7618" s="42"/>
    </row>
    <row r="7619" spans="2:2" x14ac:dyDescent="0.2">
      <c r="B7619" s="42"/>
    </row>
    <row r="7620" spans="2:2" x14ac:dyDescent="0.2">
      <c r="B7620" s="42"/>
    </row>
    <row r="7621" spans="2:2" x14ac:dyDescent="0.2">
      <c r="B7621" s="42"/>
    </row>
    <row r="7622" spans="2:2" x14ac:dyDescent="0.2">
      <c r="B7622" s="42"/>
    </row>
    <row r="7623" spans="2:2" x14ac:dyDescent="0.2">
      <c r="B7623" s="42"/>
    </row>
    <row r="7624" spans="2:2" x14ac:dyDescent="0.2">
      <c r="B7624" s="42"/>
    </row>
    <row r="7625" spans="2:2" x14ac:dyDescent="0.2">
      <c r="B7625" s="42"/>
    </row>
    <row r="7626" spans="2:2" x14ac:dyDescent="0.2">
      <c r="B7626" s="42"/>
    </row>
    <row r="7627" spans="2:2" x14ac:dyDescent="0.2">
      <c r="B7627" s="42"/>
    </row>
    <row r="7628" spans="2:2" x14ac:dyDescent="0.2">
      <c r="B7628" s="42"/>
    </row>
    <row r="7629" spans="2:2" x14ac:dyDescent="0.2">
      <c r="B7629" s="42"/>
    </row>
    <row r="7630" spans="2:2" x14ac:dyDescent="0.2">
      <c r="B7630" s="42"/>
    </row>
    <row r="7631" spans="2:2" x14ac:dyDescent="0.2">
      <c r="B7631" s="42"/>
    </row>
    <row r="7632" spans="2:2" x14ac:dyDescent="0.2">
      <c r="B7632" s="42"/>
    </row>
    <row r="7633" spans="2:2" x14ac:dyDescent="0.2">
      <c r="B7633" s="42"/>
    </row>
    <row r="7634" spans="2:2" x14ac:dyDescent="0.2">
      <c r="B7634" s="42"/>
    </row>
    <row r="7635" spans="2:2" x14ac:dyDescent="0.2">
      <c r="B7635" s="42"/>
    </row>
    <row r="7636" spans="2:2" x14ac:dyDescent="0.2">
      <c r="B7636" s="42"/>
    </row>
    <row r="7637" spans="2:2" x14ac:dyDescent="0.2">
      <c r="B7637" s="42"/>
    </row>
    <row r="7638" spans="2:2" x14ac:dyDescent="0.2">
      <c r="B7638" s="42"/>
    </row>
    <row r="7639" spans="2:2" x14ac:dyDescent="0.2">
      <c r="B7639" s="42"/>
    </row>
    <row r="7640" spans="2:2" x14ac:dyDescent="0.2">
      <c r="B7640" s="42"/>
    </row>
    <row r="7641" spans="2:2" x14ac:dyDescent="0.2">
      <c r="B7641" s="42"/>
    </row>
    <row r="7642" spans="2:2" x14ac:dyDescent="0.2">
      <c r="B7642" s="42"/>
    </row>
    <row r="7643" spans="2:2" x14ac:dyDescent="0.2">
      <c r="B7643" s="42"/>
    </row>
    <row r="7644" spans="2:2" x14ac:dyDescent="0.2">
      <c r="B7644" s="42"/>
    </row>
    <row r="7645" spans="2:2" x14ac:dyDescent="0.2">
      <c r="B7645" s="42"/>
    </row>
    <row r="7646" spans="2:2" x14ac:dyDescent="0.2">
      <c r="B7646" s="42"/>
    </row>
    <row r="7647" spans="2:2" x14ac:dyDescent="0.2">
      <c r="B7647" s="42"/>
    </row>
    <row r="7648" spans="2:2" x14ac:dyDescent="0.2">
      <c r="B7648" s="42"/>
    </row>
    <row r="7649" spans="2:2" x14ac:dyDescent="0.2">
      <c r="B7649" s="42"/>
    </row>
    <row r="7650" spans="2:2" x14ac:dyDescent="0.2">
      <c r="B7650" s="42"/>
    </row>
    <row r="7651" spans="2:2" x14ac:dyDescent="0.2">
      <c r="B7651" s="42"/>
    </row>
    <row r="7652" spans="2:2" x14ac:dyDescent="0.2">
      <c r="B7652" s="42"/>
    </row>
    <row r="7653" spans="2:2" x14ac:dyDescent="0.2">
      <c r="B7653" s="42"/>
    </row>
    <row r="7654" spans="2:2" x14ac:dyDescent="0.2">
      <c r="B7654" s="42"/>
    </row>
    <row r="7655" spans="2:2" x14ac:dyDescent="0.2">
      <c r="B7655" s="42"/>
    </row>
    <row r="7656" spans="2:2" x14ac:dyDescent="0.2">
      <c r="B7656" s="42"/>
    </row>
    <row r="7657" spans="2:2" x14ac:dyDescent="0.2">
      <c r="B7657" s="42"/>
    </row>
    <row r="7658" spans="2:2" x14ac:dyDescent="0.2">
      <c r="B7658" s="42"/>
    </row>
    <row r="7659" spans="2:2" x14ac:dyDescent="0.2">
      <c r="B7659" s="42"/>
    </row>
    <row r="7660" spans="2:2" x14ac:dyDescent="0.2">
      <c r="B7660" s="42"/>
    </row>
    <row r="7661" spans="2:2" x14ac:dyDescent="0.2">
      <c r="B7661" s="42"/>
    </row>
    <row r="7662" spans="2:2" x14ac:dyDescent="0.2">
      <c r="B7662" s="42"/>
    </row>
    <row r="7663" spans="2:2" x14ac:dyDescent="0.2">
      <c r="B7663" s="42"/>
    </row>
    <row r="7664" spans="2:2" x14ac:dyDescent="0.2">
      <c r="B7664" s="42"/>
    </row>
    <row r="7665" spans="2:2" x14ac:dyDescent="0.2">
      <c r="B7665" s="42"/>
    </row>
    <row r="7666" spans="2:2" x14ac:dyDescent="0.2">
      <c r="B7666" s="42"/>
    </row>
    <row r="7667" spans="2:2" x14ac:dyDescent="0.2">
      <c r="B7667" s="42"/>
    </row>
    <row r="7668" spans="2:2" x14ac:dyDescent="0.2">
      <c r="B7668" s="42"/>
    </row>
    <row r="7669" spans="2:2" x14ac:dyDescent="0.2">
      <c r="B7669" s="42"/>
    </row>
    <row r="7670" spans="2:2" x14ac:dyDescent="0.2">
      <c r="B7670" s="42"/>
    </row>
    <row r="7671" spans="2:2" x14ac:dyDescent="0.2">
      <c r="B7671" s="42"/>
    </row>
    <row r="7672" spans="2:2" x14ac:dyDescent="0.2">
      <c r="B7672" s="42"/>
    </row>
    <row r="7673" spans="2:2" x14ac:dyDescent="0.2">
      <c r="B7673" s="42"/>
    </row>
    <row r="7674" spans="2:2" x14ac:dyDescent="0.2">
      <c r="B7674" s="42"/>
    </row>
    <row r="7675" spans="2:2" x14ac:dyDescent="0.2">
      <c r="B7675" s="42"/>
    </row>
    <row r="7676" spans="2:2" x14ac:dyDescent="0.2">
      <c r="B7676" s="42"/>
    </row>
    <row r="7677" spans="2:2" x14ac:dyDescent="0.2">
      <c r="B7677" s="42"/>
    </row>
    <row r="7678" spans="2:2" x14ac:dyDescent="0.2">
      <c r="B7678" s="42"/>
    </row>
    <row r="7679" spans="2:2" x14ac:dyDescent="0.2">
      <c r="B7679" s="42"/>
    </row>
    <row r="7680" spans="2:2" x14ac:dyDescent="0.2">
      <c r="B7680" s="42"/>
    </row>
    <row r="7681" spans="2:2" x14ac:dyDescent="0.2">
      <c r="B7681" s="42"/>
    </row>
    <row r="7682" spans="2:2" x14ac:dyDescent="0.2">
      <c r="B7682" s="42"/>
    </row>
    <row r="7683" spans="2:2" x14ac:dyDescent="0.2">
      <c r="B7683" s="42"/>
    </row>
    <row r="7684" spans="2:2" x14ac:dyDescent="0.2">
      <c r="B7684" s="42"/>
    </row>
    <row r="7685" spans="2:2" x14ac:dyDescent="0.2">
      <c r="B7685" s="42"/>
    </row>
    <row r="7686" spans="2:2" x14ac:dyDescent="0.2">
      <c r="B7686" s="42"/>
    </row>
    <row r="7687" spans="2:2" x14ac:dyDescent="0.2">
      <c r="B7687" s="42"/>
    </row>
    <row r="7688" spans="2:2" x14ac:dyDescent="0.2">
      <c r="B7688" s="42"/>
    </row>
    <row r="7689" spans="2:2" x14ac:dyDescent="0.2">
      <c r="B7689" s="42"/>
    </row>
    <row r="7690" spans="2:2" x14ac:dyDescent="0.2">
      <c r="B7690" s="42"/>
    </row>
    <row r="7691" spans="2:2" x14ac:dyDescent="0.2">
      <c r="B7691" s="42"/>
    </row>
    <row r="7692" spans="2:2" x14ac:dyDescent="0.2">
      <c r="B7692" s="42"/>
    </row>
    <row r="7693" spans="2:2" x14ac:dyDescent="0.2">
      <c r="B7693" s="42"/>
    </row>
    <row r="7694" spans="2:2" x14ac:dyDescent="0.2">
      <c r="B7694" s="42"/>
    </row>
    <row r="7695" spans="2:2" x14ac:dyDescent="0.2">
      <c r="B7695" s="42"/>
    </row>
    <row r="7696" spans="2:2" x14ac:dyDescent="0.2">
      <c r="B7696" s="42"/>
    </row>
    <row r="7697" spans="2:2" x14ac:dyDescent="0.2">
      <c r="B7697" s="42"/>
    </row>
    <row r="7698" spans="2:2" x14ac:dyDescent="0.2">
      <c r="B7698" s="42"/>
    </row>
    <row r="7699" spans="2:2" x14ac:dyDescent="0.2">
      <c r="B7699" s="42"/>
    </row>
    <row r="7700" spans="2:2" x14ac:dyDescent="0.2">
      <c r="B7700" s="42"/>
    </row>
    <row r="7701" spans="2:2" x14ac:dyDescent="0.2">
      <c r="B7701" s="42"/>
    </row>
    <row r="7702" spans="2:2" x14ac:dyDescent="0.2">
      <c r="B7702" s="42"/>
    </row>
    <row r="7703" spans="2:2" x14ac:dyDescent="0.2">
      <c r="B7703" s="42"/>
    </row>
    <row r="7704" spans="2:2" x14ac:dyDescent="0.2">
      <c r="B7704" s="42"/>
    </row>
    <row r="7705" spans="2:2" x14ac:dyDescent="0.2">
      <c r="B7705" s="42"/>
    </row>
    <row r="7706" spans="2:2" x14ac:dyDescent="0.2">
      <c r="B7706" s="42"/>
    </row>
    <row r="7707" spans="2:2" x14ac:dyDescent="0.2">
      <c r="B7707" s="42"/>
    </row>
    <row r="7708" spans="2:2" x14ac:dyDescent="0.2">
      <c r="B7708" s="42"/>
    </row>
    <row r="7709" spans="2:2" x14ac:dyDescent="0.2">
      <c r="B7709" s="42"/>
    </row>
    <row r="7710" spans="2:2" x14ac:dyDescent="0.2">
      <c r="B7710" s="42"/>
    </row>
    <row r="7711" spans="2:2" x14ac:dyDescent="0.2">
      <c r="B7711" s="42"/>
    </row>
    <row r="7712" spans="2:2" x14ac:dyDescent="0.2">
      <c r="B7712" s="42"/>
    </row>
    <row r="7713" spans="2:2" x14ac:dyDescent="0.2">
      <c r="B7713" s="42"/>
    </row>
    <row r="7714" spans="2:2" x14ac:dyDescent="0.2">
      <c r="B7714" s="42"/>
    </row>
    <row r="7715" spans="2:2" x14ac:dyDescent="0.2">
      <c r="B7715" s="42"/>
    </row>
    <row r="7716" spans="2:2" x14ac:dyDescent="0.2">
      <c r="B7716" s="42"/>
    </row>
    <row r="7717" spans="2:2" x14ac:dyDescent="0.2">
      <c r="B7717" s="42"/>
    </row>
    <row r="7718" spans="2:2" x14ac:dyDescent="0.2">
      <c r="B7718" s="42"/>
    </row>
    <row r="7719" spans="2:2" x14ac:dyDescent="0.2">
      <c r="B7719" s="42"/>
    </row>
    <row r="7720" spans="2:2" x14ac:dyDescent="0.2">
      <c r="B7720" s="42"/>
    </row>
    <row r="7721" spans="2:2" x14ac:dyDescent="0.2">
      <c r="B7721" s="42"/>
    </row>
    <row r="7722" spans="2:2" x14ac:dyDescent="0.2">
      <c r="B7722" s="42"/>
    </row>
    <row r="7723" spans="2:2" x14ac:dyDescent="0.2">
      <c r="B7723" s="42"/>
    </row>
    <row r="7724" spans="2:2" x14ac:dyDescent="0.2">
      <c r="B7724" s="42"/>
    </row>
    <row r="7725" spans="2:2" x14ac:dyDescent="0.2">
      <c r="B7725" s="42"/>
    </row>
    <row r="7726" spans="2:2" x14ac:dyDescent="0.2">
      <c r="B7726" s="42"/>
    </row>
    <row r="7727" spans="2:2" x14ac:dyDescent="0.2">
      <c r="B7727" s="42"/>
    </row>
    <row r="7728" spans="2:2" x14ac:dyDescent="0.2">
      <c r="B7728" s="42"/>
    </row>
    <row r="7729" spans="2:2" x14ac:dyDescent="0.2">
      <c r="B7729" s="42"/>
    </row>
    <row r="7730" spans="2:2" x14ac:dyDescent="0.2">
      <c r="B7730" s="42"/>
    </row>
    <row r="7731" spans="2:2" x14ac:dyDescent="0.2">
      <c r="B7731" s="42"/>
    </row>
    <row r="7732" spans="2:2" x14ac:dyDescent="0.2">
      <c r="B7732" s="42"/>
    </row>
    <row r="7733" spans="2:2" x14ac:dyDescent="0.2">
      <c r="B7733" s="42"/>
    </row>
    <row r="7734" spans="2:2" x14ac:dyDescent="0.2">
      <c r="B7734" s="42"/>
    </row>
    <row r="7735" spans="2:2" x14ac:dyDescent="0.2">
      <c r="B7735" s="42"/>
    </row>
    <row r="7736" spans="2:2" x14ac:dyDescent="0.2">
      <c r="B7736" s="42"/>
    </row>
    <row r="7737" spans="2:2" x14ac:dyDescent="0.2">
      <c r="B7737" s="42"/>
    </row>
    <row r="7738" spans="2:2" x14ac:dyDescent="0.2">
      <c r="B7738" s="42"/>
    </row>
    <row r="7739" spans="2:2" x14ac:dyDescent="0.2">
      <c r="B7739" s="42"/>
    </row>
    <row r="7740" spans="2:2" x14ac:dyDescent="0.2">
      <c r="B7740" s="42"/>
    </row>
    <row r="7741" spans="2:2" x14ac:dyDescent="0.2">
      <c r="B7741" s="42"/>
    </row>
    <row r="7742" spans="2:2" x14ac:dyDescent="0.2">
      <c r="B7742" s="42"/>
    </row>
    <row r="7743" spans="2:2" x14ac:dyDescent="0.2">
      <c r="B7743" s="42"/>
    </row>
    <row r="7744" spans="2:2" x14ac:dyDescent="0.2">
      <c r="B7744" s="42"/>
    </row>
    <row r="7745" spans="2:2" x14ac:dyDescent="0.2">
      <c r="B7745" s="42"/>
    </row>
    <row r="7746" spans="2:2" x14ac:dyDescent="0.2">
      <c r="B7746" s="42"/>
    </row>
    <row r="7747" spans="2:2" x14ac:dyDescent="0.2">
      <c r="B7747" s="42"/>
    </row>
    <row r="7748" spans="2:2" x14ac:dyDescent="0.2">
      <c r="B7748" s="42"/>
    </row>
    <row r="7749" spans="2:2" x14ac:dyDescent="0.2">
      <c r="B7749" s="42"/>
    </row>
    <row r="7750" spans="2:2" x14ac:dyDescent="0.2">
      <c r="B7750" s="42"/>
    </row>
    <row r="7751" spans="2:2" x14ac:dyDescent="0.2">
      <c r="B7751" s="42"/>
    </row>
    <row r="7752" spans="2:2" x14ac:dyDescent="0.2">
      <c r="B7752" s="42"/>
    </row>
    <row r="7753" spans="2:2" x14ac:dyDescent="0.2">
      <c r="B7753" s="42"/>
    </row>
    <row r="7754" spans="2:2" x14ac:dyDescent="0.2">
      <c r="B7754" s="42"/>
    </row>
    <row r="7755" spans="2:2" x14ac:dyDescent="0.2">
      <c r="B7755" s="42"/>
    </row>
    <row r="7756" spans="2:2" x14ac:dyDescent="0.2">
      <c r="B7756" s="42"/>
    </row>
    <row r="7757" spans="2:2" x14ac:dyDescent="0.2">
      <c r="B7757" s="42"/>
    </row>
    <row r="7758" spans="2:2" x14ac:dyDescent="0.2">
      <c r="B7758" s="42"/>
    </row>
    <row r="7759" spans="2:2" x14ac:dyDescent="0.2">
      <c r="B7759" s="42"/>
    </row>
    <row r="7760" spans="2:2" x14ac:dyDescent="0.2">
      <c r="B7760" s="42"/>
    </row>
    <row r="7761" spans="2:2" x14ac:dyDescent="0.2">
      <c r="B7761" s="42"/>
    </row>
    <row r="7762" spans="2:2" x14ac:dyDescent="0.2">
      <c r="B7762" s="42"/>
    </row>
    <row r="7763" spans="2:2" x14ac:dyDescent="0.2">
      <c r="B7763" s="42"/>
    </row>
    <row r="7764" spans="2:2" x14ac:dyDescent="0.2">
      <c r="B7764" s="42"/>
    </row>
    <row r="7765" spans="2:2" x14ac:dyDescent="0.2">
      <c r="B7765" s="42"/>
    </row>
    <row r="7766" spans="2:2" x14ac:dyDescent="0.2">
      <c r="B7766" s="42"/>
    </row>
    <row r="7767" spans="2:2" x14ac:dyDescent="0.2">
      <c r="B7767" s="42"/>
    </row>
    <row r="7768" spans="2:2" x14ac:dyDescent="0.2">
      <c r="B7768" s="42"/>
    </row>
    <row r="7769" spans="2:2" x14ac:dyDescent="0.2">
      <c r="B7769" s="42"/>
    </row>
    <row r="7770" spans="2:2" x14ac:dyDescent="0.2">
      <c r="B7770" s="42"/>
    </row>
    <row r="7771" spans="2:2" x14ac:dyDescent="0.2">
      <c r="B7771" s="42"/>
    </row>
    <row r="7772" spans="2:2" x14ac:dyDescent="0.2">
      <c r="B7772" s="42"/>
    </row>
    <row r="7773" spans="2:2" x14ac:dyDescent="0.2">
      <c r="B7773" s="42"/>
    </row>
    <row r="7774" spans="2:2" x14ac:dyDescent="0.2">
      <c r="B7774" s="42"/>
    </row>
    <row r="7775" spans="2:2" x14ac:dyDescent="0.2">
      <c r="B7775" s="42"/>
    </row>
    <row r="7776" spans="2:2" x14ac:dyDescent="0.2">
      <c r="B7776" s="42"/>
    </row>
    <row r="7777" spans="2:2" x14ac:dyDescent="0.2">
      <c r="B7777" s="42"/>
    </row>
    <row r="7778" spans="2:2" x14ac:dyDescent="0.2">
      <c r="B7778" s="42"/>
    </row>
    <row r="7779" spans="2:2" x14ac:dyDescent="0.2">
      <c r="B7779" s="42"/>
    </row>
    <row r="7780" spans="2:2" x14ac:dyDescent="0.2">
      <c r="B7780" s="42"/>
    </row>
    <row r="7781" spans="2:2" x14ac:dyDescent="0.2">
      <c r="B7781" s="42"/>
    </row>
    <row r="7782" spans="2:2" x14ac:dyDescent="0.2">
      <c r="B7782" s="42"/>
    </row>
    <row r="7783" spans="2:2" x14ac:dyDescent="0.2">
      <c r="B7783" s="42"/>
    </row>
    <row r="7784" spans="2:2" x14ac:dyDescent="0.2">
      <c r="B7784" s="42"/>
    </row>
    <row r="7785" spans="2:2" x14ac:dyDescent="0.2">
      <c r="B7785" s="42"/>
    </row>
    <row r="7786" spans="2:2" x14ac:dyDescent="0.2">
      <c r="B7786" s="42"/>
    </row>
    <row r="7787" spans="2:2" x14ac:dyDescent="0.2">
      <c r="B7787" s="42"/>
    </row>
    <row r="7788" spans="2:2" x14ac:dyDescent="0.2">
      <c r="B7788" s="42"/>
    </row>
    <row r="7789" spans="2:2" x14ac:dyDescent="0.2">
      <c r="B7789" s="42"/>
    </row>
    <row r="7790" spans="2:2" x14ac:dyDescent="0.2">
      <c r="B7790" s="42"/>
    </row>
    <row r="7791" spans="2:2" x14ac:dyDescent="0.2">
      <c r="B7791" s="42"/>
    </row>
    <row r="7792" spans="2:2" x14ac:dyDescent="0.2">
      <c r="B7792" s="42"/>
    </row>
    <row r="7793" spans="2:2" x14ac:dyDescent="0.2">
      <c r="B7793" s="42"/>
    </row>
    <row r="7794" spans="2:2" x14ac:dyDescent="0.2">
      <c r="B7794" s="42"/>
    </row>
    <row r="7795" spans="2:2" x14ac:dyDescent="0.2">
      <c r="B7795" s="42"/>
    </row>
    <row r="7796" spans="2:2" x14ac:dyDescent="0.2">
      <c r="B7796" s="42"/>
    </row>
    <row r="7797" spans="2:2" x14ac:dyDescent="0.2">
      <c r="B7797" s="42"/>
    </row>
    <row r="7798" spans="2:2" x14ac:dyDescent="0.2">
      <c r="B7798" s="42"/>
    </row>
    <row r="7799" spans="2:2" x14ac:dyDescent="0.2">
      <c r="B7799" s="42"/>
    </row>
    <row r="7800" spans="2:2" x14ac:dyDescent="0.2">
      <c r="B7800" s="42"/>
    </row>
    <row r="7801" spans="2:2" x14ac:dyDescent="0.2">
      <c r="B7801" s="42"/>
    </row>
    <row r="7802" spans="2:2" x14ac:dyDescent="0.2">
      <c r="B7802" s="42"/>
    </row>
    <row r="7803" spans="2:2" x14ac:dyDescent="0.2">
      <c r="B7803" s="42"/>
    </row>
    <row r="7804" spans="2:2" x14ac:dyDescent="0.2">
      <c r="B7804" s="42"/>
    </row>
    <row r="7805" spans="2:2" x14ac:dyDescent="0.2">
      <c r="B7805" s="42"/>
    </row>
    <row r="7806" spans="2:2" x14ac:dyDescent="0.2">
      <c r="B7806" s="42"/>
    </row>
    <row r="7807" spans="2:2" x14ac:dyDescent="0.2">
      <c r="B7807" s="42"/>
    </row>
    <row r="7808" spans="2:2" x14ac:dyDescent="0.2">
      <c r="B7808" s="42"/>
    </row>
    <row r="7809" spans="2:2" x14ac:dyDescent="0.2">
      <c r="B7809" s="42"/>
    </row>
    <row r="7810" spans="2:2" x14ac:dyDescent="0.2">
      <c r="B7810" s="42"/>
    </row>
    <row r="7811" spans="2:2" x14ac:dyDescent="0.2">
      <c r="B7811" s="42"/>
    </row>
    <row r="7812" spans="2:2" x14ac:dyDescent="0.2">
      <c r="B7812" s="42"/>
    </row>
    <row r="7813" spans="2:2" x14ac:dyDescent="0.2">
      <c r="B7813" s="42"/>
    </row>
    <row r="7814" spans="2:2" x14ac:dyDescent="0.2">
      <c r="B7814" s="42"/>
    </row>
    <row r="7815" spans="2:2" x14ac:dyDescent="0.2">
      <c r="B7815" s="42"/>
    </row>
    <row r="7816" spans="2:2" x14ac:dyDescent="0.2">
      <c r="B7816" s="42"/>
    </row>
    <row r="7817" spans="2:2" x14ac:dyDescent="0.2">
      <c r="B7817" s="42"/>
    </row>
    <row r="7818" spans="2:2" x14ac:dyDescent="0.2">
      <c r="B7818" s="42"/>
    </row>
    <row r="7819" spans="2:2" x14ac:dyDescent="0.2">
      <c r="B7819" s="42"/>
    </row>
    <row r="7820" spans="2:2" x14ac:dyDescent="0.2">
      <c r="B7820" s="42"/>
    </row>
    <row r="7821" spans="2:2" x14ac:dyDescent="0.2">
      <c r="B7821" s="42"/>
    </row>
    <row r="7822" spans="2:2" x14ac:dyDescent="0.2">
      <c r="B7822" s="42"/>
    </row>
    <row r="7823" spans="2:2" x14ac:dyDescent="0.2">
      <c r="B7823" s="42"/>
    </row>
    <row r="7824" spans="2:2" x14ac:dyDescent="0.2">
      <c r="B7824" s="42"/>
    </row>
    <row r="7825" spans="2:2" x14ac:dyDescent="0.2">
      <c r="B7825" s="42"/>
    </row>
    <row r="7826" spans="2:2" x14ac:dyDescent="0.2">
      <c r="B7826" s="42"/>
    </row>
    <row r="7827" spans="2:2" x14ac:dyDescent="0.2">
      <c r="B7827" s="42"/>
    </row>
    <row r="7828" spans="2:2" x14ac:dyDescent="0.2">
      <c r="B7828" s="42"/>
    </row>
    <row r="7829" spans="2:2" x14ac:dyDescent="0.2">
      <c r="B7829" s="42"/>
    </row>
    <row r="7830" spans="2:2" x14ac:dyDescent="0.2">
      <c r="B7830" s="42"/>
    </row>
    <row r="7831" spans="2:2" x14ac:dyDescent="0.2">
      <c r="B7831" s="42"/>
    </row>
    <row r="7832" spans="2:2" x14ac:dyDescent="0.2">
      <c r="B7832" s="42"/>
    </row>
    <row r="7833" spans="2:2" x14ac:dyDescent="0.2">
      <c r="B7833" s="42"/>
    </row>
    <row r="7834" spans="2:2" x14ac:dyDescent="0.2">
      <c r="B7834" s="42"/>
    </row>
    <row r="7835" spans="2:2" x14ac:dyDescent="0.2">
      <c r="B7835" s="42"/>
    </row>
    <row r="7836" spans="2:2" x14ac:dyDescent="0.2">
      <c r="B7836" s="42"/>
    </row>
    <row r="7837" spans="2:2" x14ac:dyDescent="0.2">
      <c r="B7837" s="42"/>
    </row>
    <row r="7838" spans="2:2" x14ac:dyDescent="0.2">
      <c r="B7838" s="42"/>
    </row>
    <row r="7839" spans="2:2" x14ac:dyDescent="0.2">
      <c r="B7839" s="42"/>
    </row>
    <row r="7840" spans="2:2" x14ac:dyDescent="0.2">
      <c r="B7840" s="42"/>
    </row>
    <row r="7841" spans="2:2" x14ac:dyDescent="0.2">
      <c r="B7841" s="42"/>
    </row>
    <row r="7842" spans="2:2" x14ac:dyDescent="0.2">
      <c r="B7842" s="42"/>
    </row>
    <row r="7843" spans="2:2" x14ac:dyDescent="0.2">
      <c r="B7843" s="42"/>
    </row>
    <row r="7844" spans="2:2" x14ac:dyDescent="0.2">
      <c r="B7844" s="42"/>
    </row>
    <row r="7845" spans="2:2" x14ac:dyDescent="0.2">
      <c r="B7845" s="42"/>
    </row>
    <row r="7846" spans="2:2" x14ac:dyDescent="0.2">
      <c r="B7846" s="42"/>
    </row>
    <row r="7847" spans="2:2" x14ac:dyDescent="0.2">
      <c r="B7847" s="42"/>
    </row>
    <row r="7848" spans="2:2" x14ac:dyDescent="0.2">
      <c r="B7848" s="42"/>
    </row>
    <row r="7849" spans="2:2" x14ac:dyDescent="0.2">
      <c r="B7849" s="42"/>
    </row>
    <row r="7850" spans="2:2" x14ac:dyDescent="0.2">
      <c r="B7850" s="42"/>
    </row>
    <row r="7851" spans="2:2" x14ac:dyDescent="0.2">
      <c r="B7851" s="42"/>
    </row>
    <row r="7852" spans="2:2" x14ac:dyDescent="0.2">
      <c r="B7852" s="42"/>
    </row>
    <row r="7853" spans="2:2" x14ac:dyDescent="0.2">
      <c r="B7853" s="42"/>
    </row>
    <row r="7854" spans="2:2" x14ac:dyDescent="0.2">
      <c r="B7854" s="42"/>
    </row>
    <row r="7855" spans="2:2" x14ac:dyDescent="0.2">
      <c r="B7855" s="42"/>
    </row>
    <row r="7856" spans="2:2" x14ac:dyDescent="0.2">
      <c r="B7856" s="42"/>
    </row>
    <row r="7857" spans="2:2" x14ac:dyDescent="0.2">
      <c r="B7857" s="42"/>
    </row>
    <row r="7858" spans="2:2" x14ac:dyDescent="0.2">
      <c r="B7858" s="42"/>
    </row>
    <row r="7859" spans="2:2" x14ac:dyDescent="0.2">
      <c r="B7859" s="42"/>
    </row>
    <row r="7860" spans="2:2" x14ac:dyDescent="0.2">
      <c r="B7860" s="42"/>
    </row>
    <row r="7861" spans="2:2" x14ac:dyDescent="0.2">
      <c r="B7861" s="42"/>
    </row>
    <row r="7862" spans="2:2" x14ac:dyDescent="0.2">
      <c r="B7862" s="42"/>
    </row>
    <row r="7863" spans="2:2" x14ac:dyDescent="0.2">
      <c r="B7863" s="42"/>
    </row>
    <row r="7864" spans="2:2" x14ac:dyDescent="0.2">
      <c r="B7864" s="42"/>
    </row>
    <row r="7865" spans="2:2" x14ac:dyDescent="0.2">
      <c r="B7865" s="42"/>
    </row>
    <row r="7866" spans="2:2" x14ac:dyDescent="0.2">
      <c r="B7866" s="42"/>
    </row>
    <row r="7867" spans="2:2" x14ac:dyDescent="0.2">
      <c r="B7867" s="42"/>
    </row>
    <row r="7868" spans="2:2" x14ac:dyDescent="0.2">
      <c r="B7868" s="42"/>
    </row>
    <row r="7869" spans="2:2" x14ac:dyDescent="0.2">
      <c r="B7869" s="42"/>
    </row>
    <row r="7870" spans="2:2" x14ac:dyDescent="0.2">
      <c r="B7870" s="42"/>
    </row>
    <row r="7871" spans="2:2" x14ac:dyDescent="0.2">
      <c r="B7871" s="42"/>
    </row>
    <row r="7872" spans="2:2" x14ac:dyDescent="0.2">
      <c r="B7872" s="42"/>
    </row>
    <row r="7873" spans="2:2" x14ac:dyDescent="0.2">
      <c r="B7873" s="42"/>
    </row>
    <row r="7874" spans="2:2" x14ac:dyDescent="0.2">
      <c r="B7874" s="42"/>
    </row>
    <row r="7875" spans="2:2" x14ac:dyDescent="0.2">
      <c r="B7875" s="42"/>
    </row>
    <row r="7876" spans="2:2" x14ac:dyDescent="0.2">
      <c r="B7876" s="42"/>
    </row>
    <row r="7877" spans="2:2" x14ac:dyDescent="0.2">
      <c r="B7877" s="42"/>
    </row>
    <row r="7878" spans="2:2" x14ac:dyDescent="0.2">
      <c r="B7878" s="42"/>
    </row>
    <row r="7879" spans="2:2" x14ac:dyDescent="0.2">
      <c r="B7879" s="42"/>
    </row>
    <row r="7880" spans="2:2" x14ac:dyDescent="0.2">
      <c r="B7880" s="42"/>
    </row>
    <row r="7881" spans="2:2" x14ac:dyDescent="0.2">
      <c r="B7881" s="42"/>
    </row>
    <row r="7882" spans="2:2" x14ac:dyDescent="0.2">
      <c r="B7882" s="42"/>
    </row>
    <row r="7883" spans="2:2" x14ac:dyDescent="0.2">
      <c r="B7883" s="42"/>
    </row>
    <row r="7884" spans="2:2" x14ac:dyDescent="0.2">
      <c r="B7884" s="42"/>
    </row>
    <row r="7885" spans="2:2" x14ac:dyDescent="0.2">
      <c r="B7885" s="42"/>
    </row>
    <row r="7886" spans="2:2" x14ac:dyDescent="0.2">
      <c r="B7886" s="42"/>
    </row>
    <row r="7887" spans="2:2" x14ac:dyDescent="0.2">
      <c r="B7887" s="42"/>
    </row>
    <row r="7888" spans="2:2" x14ac:dyDescent="0.2">
      <c r="B7888" s="42"/>
    </row>
    <row r="7889" spans="2:2" x14ac:dyDescent="0.2">
      <c r="B7889" s="42"/>
    </row>
    <row r="7890" spans="2:2" x14ac:dyDescent="0.2">
      <c r="B7890" s="42"/>
    </row>
    <row r="7891" spans="2:2" x14ac:dyDescent="0.2">
      <c r="B7891" s="42"/>
    </row>
    <row r="7892" spans="2:2" x14ac:dyDescent="0.2">
      <c r="B7892" s="42"/>
    </row>
    <row r="7893" spans="2:2" x14ac:dyDescent="0.2">
      <c r="B7893" s="42"/>
    </row>
    <row r="7894" spans="2:2" x14ac:dyDescent="0.2">
      <c r="B7894" s="42"/>
    </row>
    <row r="7895" spans="2:2" x14ac:dyDescent="0.2">
      <c r="B7895" s="42"/>
    </row>
    <row r="7896" spans="2:2" x14ac:dyDescent="0.2">
      <c r="B7896" s="42"/>
    </row>
    <row r="7897" spans="2:2" x14ac:dyDescent="0.2">
      <c r="B7897" s="42"/>
    </row>
    <row r="7898" spans="2:2" x14ac:dyDescent="0.2">
      <c r="B7898" s="42"/>
    </row>
    <row r="7899" spans="2:2" x14ac:dyDescent="0.2">
      <c r="B7899" s="42"/>
    </row>
    <row r="7900" spans="2:2" x14ac:dyDescent="0.2">
      <c r="B7900" s="42"/>
    </row>
    <row r="7901" spans="2:2" x14ac:dyDescent="0.2">
      <c r="B7901" s="42"/>
    </row>
    <row r="7902" spans="2:2" x14ac:dyDescent="0.2">
      <c r="B7902" s="42"/>
    </row>
    <row r="7903" spans="2:2" x14ac:dyDescent="0.2">
      <c r="B7903" s="42"/>
    </row>
    <row r="7904" spans="2:2" x14ac:dyDescent="0.2">
      <c r="B7904" s="42"/>
    </row>
    <row r="7905" spans="2:2" x14ac:dyDescent="0.2">
      <c r="B7905" s="42"/>
    </row>
    <row r="7906" spans="2:2" x14ac:dyDescent="0.2">
      <c r="B7906" s="42"/>
    </row>
    <row r="7907" spans="2:2" x14ac:dyDescent="0.2">
      <c r="B7907" s="42"/>
    </row>
    <row r="7908" spans="2:2" x14ac:dyDescent="0.2">
      <c r="B7908" s="42"/>
    </row>
    <row r="7909" spans="2:2" x14ac:dyDescent="0.2">
      <c r="B7909" s="42"/>
    </row>
    <row r="7910" spans="2:2" x14ac:dyDescent="0.2">
      <c r="B7910" s="42"/>
    </row>
    <row r="7911" spans="2:2" x14ac:dyDescent="0.2">
      <c r="B7911" s="42"/>
    </row>
    <row r="7912" spans="2:2" x14ac:dyDescent="0.2">
      <c r="B7912" s="42"/>
    </row>
    <row r="7913" spans="2:2" x14ac:dyDescent="0.2">
      <c r="B7913" s="42"/>
    </row>
    <row r="7914" spans="2:2" x14ac:dyDescent="0.2">
      <c r="B7914" s="42"/>
    </row>
    <row r="7915" spans="2:2" x14ac:dyDescent="0.2">
      <c r="B7915" s="42"/>
    </row>
    <row r="7916" spans="2:2" x14ac:dyDescent="0.2">
      <c r="B7916" s="42"/>
    </row>
    <row r="7917" spans="2:2" x14ac:dyDescent="0.2">
      <c r="B7917" s="42"/>
    </row>
    <row r="7918" spans="2:2" x14ac:dyDescent="0.2">
      <c r="B7918" s="42"/>
    </row>
    <row r="7919" spans="2:2" x14ac:dyDescent="0.2">
      <c r="B7919" s="42"/>
    </row>
    <row r="7920" spans="2:2" x14ac:dyDescent="0.2">
      <c r="B7920" s="42"/>
    </row>
    <row r="7921" spans="2:2" x14ac:dyDescent="0.2">
      <c r="B7921" s="42"/>
    </row>
    <row r="7922" spans="2:2" x14ac:dyDescent="0.2">
      <c r="B7922" s="42"/>
    </row>
    <row r="7923" spans="2:2" x14ac:dyDescent="0.2">
      <c r="B7923" s="42"/>
    </row>
    <row r="7924" spans="2:2" x14ac:dyDescent="0.2">
      <c r="B7924" s="42"/>
    </row>
    <row r="7925" spans="2:2" x14ac:dyDescent="0.2">
      <c r="B7925" s="42"/>
    </row>
    <row r="7926" spans="2:2" x14ac:dyDescent="0.2">
      <c r="B7926" s="42"/>
    </row>
    <row r="7927" spans="2:2" x14ac:dyDescent="0.2">
      <c r="B7927" s="42"/>
    </row>
    <row r="7928" spans="2:2" x14ac:dyDescent="0.2">
      <c r="B7928" s="42"/>
    </row>
    <row r="7929" spans="2:2" x14ac:dyDescent="0.2">
      <c r="B7929" s="42"/>
    </row>
    <row r="7930" spans="2:2" x14ac:dyDescent="0.2">
      <c r="B7930" s="42"/>
    </row>
    <row r="7931" spans="2:2" x14ac:dyDescent="0.2">
      <c r="B7931" s="42"/>
    </row>
    <row r="7932" spans="2:2" x14ac:dyDescent="0.2">
      <c r="B7932" s="42"/>
    </row>
    <row r="7933" spans="2:2" x14ac:dyDescent="0.2">
      <c r="B7933" s="42"/>
    </row>
    <row r="7934" spans="2:2" x14ac:dyDescent="0.2">
      <c r="B7934" s="42"/>
    </row>
    <row r="7935" spans="2:2" x14ac:dyDescent="0.2">
      <c r="B7935" s="42"/>
    </row>
    <row r="7936" spans="2:2" x14ac:dyDescent="0.2">
      <c r="B7936" s="42"/>
    </row>
    <row r="7937" spans="2:2" x14ac:dyDescent="0.2">
      <c r="B7937" s="42"/>
    </row>
    <row r="7938" spans="2:2" x14ac:dyDescent="0.2">
      <c r="B7938" s="42"/>
    </row>
    <row r="7939" spans="2:2" x14ac:dyDescent="0.2">
      <c r="B7939" s="42"/>
    </row>
    <row r="7940" spans="2:2" x14ac:dyDescent="0.2">
      <c r="B7940" s="42"/>
    </row>
    <row r="7941" spans="2:2" x14ac:dyDescent="0.2">
      <c r="B7941" s="42"/>
    </row>
    <row r="7942" spans="2:2" x14ac:dyDescent="0.2">
      <c r="B7942" s="42"/>
    </row>
    <row r="7943" spans="2:2" x14ac:dyDescent="0.2">
      <c r="B7943" s="42"/>
    </row>
    <row r="7944" spans="2:2" x14ac:dyDescent="0.2">
      <c r="B7944" s="42"/>
    </row>
    <row r="7945" spans="2:2" x14ac:dyDescent="0.2">
      <c r="B7945" s="42"/>
    </row>
    <row r="7946" spans="2:2" x14ac:dyDescent="0.2">
      <c r="B7946" s="42"/>
    </row>
    <row r="7947" spans="2:2" x14ac:dyDescent="0.2">
      <c r="B7947" s="42"/>
    </row>
    <row r="7948" spans="2:2" x14ac:dyDescent="0.2">
      <c r="B7948" s="42"/>
    </row>
    <row r="7949" spans="2:2" x14ac:dyDescent="0.2">
      <c r="B7949" s="42"/>
    </row>
    <row r="7950" spans="2:2" x14ac:dyDescent="0.2">
      <c r="B7950" s="42"/>
    </row>
    <row r="7951" spans="2:2" x14ac:dyDescent="0.2">
      <c r="B7951" s="42"/>
    </row>
    <row r="7952" spans="2:2" x14ac:dyDescent="0.2">
      <c r="B7952" s="42"/>
    </row>
    <row r="7953" spans="2:2" x14ac:dyDescent="0.2">
      <c r="B7953" s="42"/>
    </row>
    <row r="7954" spans="2:2" x14ac:dyDescent="0.2">
      <c r="B7954" s="42"/>
    </row>
    <row r="7955" spans="2:2" x14ac:dyDescent="0.2">
      <c r="B7955" s="42"/>
    </row>
    <row r="7956" spans="2:2" x14ac:dyDescent="0.2">
      <c r="B7956" s="42"/>
    </row>
    <row r="7957" spans="2:2" x14ac:dyDescent="0.2">
      <c r="B7957" s="42"/>
    </row>
    <row r="7958" spans="2:2" x14ac:dyDescent="0.2">
      <c r="B7958" s="42"/>
    </row>
    <row r="7959" spans="2:2" x14ac:dyDescent="0.2">
      <c r="B7959" s="42"/>
    </row>
    <row r="7960" spans="2:2" x14ac:dyDescent="0.2">
      <c r="B7960" s="42"/>
    </row>
    <row r="7961" spans="2:2" x14ac:dyDescent="0.2">
      <c r="B7961" s="42"/>
    </row>
    <row r="7962" spans="2:2" x14ac:dyDescent="0.2">
      <c r="B7962" s="42"/>
    </row>
    <row r="7963" spans="2:2" x14ac:dyDescent="0.2">
      <c r="B7963" s="42"/>
    </row>
    <row r="7964" spans="2:2" x14ac:dyDescent="0.2">
      <c r="B7964" s="42"/>
    </row>
    <row r="7965" spans="2:2" x14ac:dyDescent="0.2">
      <c r="B7965" s="42"/>
    </row>
    <row r="7966" spans="2:2" x14ac:dyDescent="0.2">
      <c r="B7966" s="42"/>
    </row>
    <row r="7967" spans="2:2" x14ac:dyDescent="0.2">
      <c r="B7967" s="42"/>
    </row>
    <row r="7968" spans="2:2" x14ac:dyDescent="0.2">
      <c r="B7968" s="42"/>
    </row>
    <row r="7969" spans="2:2" x14ac:dyDescent="0.2">
      <c r="B7969" s="42"/>
    </row>
    <row r="7970" spans="2:2" x14ac:dyDescent="0.2">
      <c r="B7970" s="42"/>
    </row>
    <row r="7971" spans="2:2" x14ac:dyDescent="0.2">
      <c r="B7971" s="42"/>
    </row>
    <row r="7972" spans="2:2" x14ac:dyDescent="0.2">
      <c r="B7972" s="42"/>
    </row>
    <row r="7973" spans="2:2" x14ac:dyDescent="0.2">
      <c r="B7973" s="42"/>
    </row>
    <row r="7974" spans="2:2" x14ac:dyDescent="0.2">
      <c r="B7974" s="42"/>
    </row>
    <row r="7975" spans="2:2" x14ac:dyDescent="0.2">
      <c r="B7975" s="42"/>
    </row>
    <row r="7976" spans="2:2" x14ac:dyDescent="0.2">
      <c r="B7976" s="42"/>
    </row>
    <row r="7977" spans="2:2" x14ac:dyDescent="0.2">
      <c r="B7977" s="42"/>
    </row>
    <row r="7978" spans="2:2" x14ac:dyDescent="0.2">
      <c r="B7978" s="42"/>
    </row>
    <row r="7979" spans="2:2" x14ac:dyDescent="0.2">
      <c r="B7979" s="42"/>
    </row>
    <row r="7980" spans="2:2" x14ac:dyDescent="0.2">
      <c r="B7980" s="42"/>
    </row>
    <row r="7981" spans="2:2" x14ac:dyDescent="0.2">
      <c r="B7981" s="42"/>
    </row>
    <row r="7982" spans="2:2" x14ac:dyDescent="0.2">
      <c r="B7982" s="42"/>
    </row>
    <row r="7983" spans="2:2" x14ac:dyDescent="0.2">
      <c r="B7983" s="42"/>
    </row>
    <row r="7984" spans="2:2" x14ac:dyDescent="0.2">
      <c r="B7984" s="42"/>
    </row>
    <row r="7985" spans="2:2" x14ac:dyDescent="0.2">
      <c r="B7985" s="42"/>
    </row>
    <row r="7986" spans="2:2" x14ac:dyDescent="0.2">
      <c r="B7986" s="42"/>
    </row>
    <row r="7987" spans="2:2" x14ac:dyDescent="0.2">
      <c r="B7987" s="42"/>
    </row>
    <row r="7988" spans="2:2" x14ac:dyDescent="0.2">
      <c r="B7988" s="42"/>
    </row>
    <row r="7989" spans="2:2" x14ac:dyDescent="0.2">
      <c r="B7989" s="42"/>
    </row>
    <row r="7990" spans="2:2" x14ac:dyDescent="0.2">
      <c r="B7990" s="42"/>
    </row>
    <row r="7991" spans="2:2" x14ac:dyDescent="0.2">
      <c r="B7991" s="42"/>
    </row>
    <row r="7992" spans="2:2" x14ac:dyDescent="0.2">
      <c r="B7992" s="42"/>
    </row>
    <row r="7993" spans="2:2" x14ac:dyDescent="0.2">
      <c r="B7993" s="42"/>
    </row>
    <row r="7994" spans="2:2" x14ac:dyDescent="0.2">
      <c r="B7994" s="42"/>
    </row>
    <row r="7995" spans="2:2" x14ac:dyDescent="0.2">
      <c r="B7995" s="42"/>
    </row>
    <row r="7996" spans="2:2" x14ac:dyDescent="0.2">
      <c r="B7996" s="42"/>
    </row>
    <row r="7997" spans="2:2" x14ac:dyDescent="0.2">
      <c r="B7997" s="42"/>
    </row>
    <row r="7998" spans="2:2" x14ac:dyDescent="0.2">
      <c r="B7998" s="42"/>
    </row>
    <row r="7999" spans="2:2" x14ac:dyDescent="0.2">
      <c r="B7999" s="42"/>
    </row>
    <row r="8000" spans="2:2" x14ac:dyDescent="0.2">
      <c r="B8000" s="42"/>
    </row>
    <row r="8001" spans="2:2" x14ac:dyDescent="0.2">
      <c r="B8001" s="42"/>
    </row>
    <row r="8002" spans="2:2" x14ac:dyDescent="0.2">
      <c r="B8002" s="42"/>
    </row>
    <row r="8003" spans="2:2" x14ac:dyDescent="0.2">
      <c r="B8003" s="42"/>
    </row>
    <row r="8004" spans="2:2" x14ac:dyDescent="0.2">
      <c r="B8004" s="42"/>
    </row>
    <row r="8005" spans="2:2" x14ac:dyDescent="0.2">
      <c r="B8005" s="42"/>
    </row>
    <row r="8006" spans="2:2" x14ac:dyDescent="0.2">
      <c r="B8006" s="42"/>
    </row>
    <row r="8007" spans="2:2" x14ac:dyDescent="0.2">
      <c r="B8007" s="42"/>
    </row>
    <row r="8008" spans="2:2" x14ac:dyDescent="0.2">
      <c r="B8008" s="42"/>
    </row>
    <row r="8009" spans="2:2" x14ac:dyDescent="0.2">
      <c r="B8009" s="42"/>
    </row>
    <row r="8010" spans="2:2" x14ac:dyDescent="0.2">
      <c r="B8010" s="42"/>
    </row>
    <row r="8011" spans="2:2" x14ac:dyDescent="0.2">
      <c r="B8011" s="42"/>
    </row>
    <row r="8012" spans="2:2" x14ac:dyDescent="0.2">
      <c r="B8012" s="42"/>
    </row>
    <row r="8013" spans="2:2" x14ac:dyDescent="0.2">
      <c r="B8013" s="42"/>
    </row>
    <row r="8014" spans="2:2" x14ac:dyDescent="0.2">
      <c r="B8014" s="42"/>
    </row>
    <row r="8015" spans="2:2" x14ac:dyDescent="0.2">
      <c r="B8015" s="42"/>
    </row>
    <row r="8016" spans="2:2" x14ac:dyDescent="0.2">
      <c r="B8016" s="42"/>
    </row>
    <row r="8017" spans="2:2" x14ac:dyDescent="0.2">
      <c r="B8017" s="42"/>
    </row>
    <row r="8018" spans="2:2" x14ac:dyDescent="0.2">
      <c r="B8018" s="42"/>
    </row>
    <row r="8019" spans="2:2" x14ac:dyDescent="0.2">
      <c r="B8019" s="42"/>
    </row>
    <row r="8020" spans="2:2" x14ac:dyDescent="0.2">
      <c r="B8020" s="42"/>
    </row>
    <row r="8021" spans="2:2" x14ac:dyDescent="0.2">
      <c r="B8021" s="42"/>
    </row>
    <row r="8022" spans="2:2" x14ac:dyDescent="0.2">
      <c r="B8022" s="42"/>
    </row>
    <row r="8023" spans="2:2" x14ac:dyDescent="0.2">
      <c r="B8023" s="42"/>
    </row>
    <row r="8024" spans="2:2" x14ac:dyDescent="0.2">
      <c r="B8024" s="42"/>
    </row>
    <row r="8025" spans="2:2" x14ac:dyDescent="0.2">
      <c r="B8025" s="42"/>
    </row>
    <row r="8026" spans="2:2" x14ac:dyDescent="0.2">
      <c r="B8026" s="42"/>
    </row>
    <row r="8027" spans="2:2" x14ac:dyDescent="0.2">
      <c r="B8027" s="42"/>
    </row>
    <row r="8028" spans="2:2" x14ac:dyDescent="0.2">
      <c r="B8028" s="42"/>
    </row>
    <row r="8029" spans="2:2" x14ac:dyDescent="0.2">
      <c r="B8029" s="42"/>
    </row>
    <row r="8030" spans="2:2" x14ac:dyDescent="0.2">
      <c r="B8030" s="42"/>
    </row>
    <row r="8031" spans="2:2" x14ac:dyDescent="0.2">
      <c r="B8031" s="42"/>
    </row>
    <row r="8032" spans="2:2" x14ac:dyDescent="0.2">
      <c r="B8032" s="42"/>
    </row>
    <row r="8033" spans="2:2" x14ac:dyDescent="0.2">
      <c r="B8033" s="42"/>
    </row>
    <row r="8034" spans="2:2" x14ac:dyDescent="0.2">
      <c r="B8034" s="42"/>
    </row>
    <row r="8035" spans="2:2" x14ac:dyDescent="0.2">
      <c r="B8035" s="42"/>
    </row>
    <row r="8036" spans="2:2" x14ac:dyDescent="0.2">
      <c r="B8036" s="42"/>
    </row>
    <row r="8037" spans="2:2" x14ac:dyDescent="0.2">
      <c r="B8037" s="42"/>
    </row>
    <row r="8038" spans="2:2" x14ac:dyDescent="0.2">
      <c r="B8038" s="42"/>
    </row>
    <row r="8039" spans="2:2" x14ac:dyDescent="0.2">
      <c r="B8039" s="42"/>
    </row>
    <row r="8040" spans="2:2" x14ac:dyDescent="0.2">
      <c r="B8040" s="42"/>
    </row>
    <row r="8041" spans="2:2" x14ac:dyDescent="0.2">
      <c r="B8041" s="42"/>
    </row>
    <row r="8042" spans="2:2" x14ac:dyDescent="0.2">
      <c r="B8042" s="42"/>
    </row>
    <row r="8043" spans="2:2" x14ac:dyDescent="0.2">
      <c r="B8043" s="42"/>
    </row>
    <row r="8044" spans="2:2" x14ac:dyDescent="0.2">
      <c r="B8044" s="42"/>
    </row>
    <row r="8045" spans="2:2" x14ac:dyDescent="0.2">
      <c r="B8045" s="42"/>
    </row>
    <row r="8046" spans="2:2" x14ac:dyDescent="0.2">
      <c r="B8046" s="42"/>
    </row>
    <row r="8047" spans="2:2" x14ac:dyDescent="0.2">
      <c r="B8047" s="42"/>
    </row>
    <row r="8048" spans="2:2" x14ac:dyDescent="0.2">
      <c r="B8048" s="42"/>
    </row>
    <row r="8049" spans="2:2" x14ac:dyDescent="0.2">
      <c r="B8049" s="42"/>
    </row>
    <row r="8050" spans="2:2" x14ac:dyDescent="0.2">
      <c r="B8050" s="42"/>
    </row>
    <row r="8051" spans="2:2" x14ac:dyDescent="0.2">
      <c r="B8051" s="42"/>
    </row>
    <row r="8052" spans="2:2" x14ac:dyDescent="0.2">
      <c r="B8052" s="42"/>
    </row>
    <row r="8053" spans="2:2" x14ac:dyDescent="0.2">
      <c r="B8053" s="42"/>
    </row>
    <row r="8054" spans="2:2" x14ac:dyDescent="0.2">
      <c r="B8054" s="42"/>
    </row>
    <row r="8055" spans="2:2" x14ac:dyDescent="0.2">
      <c r="B8055" s="42"/>
    </row>
    <row r="8056" spans="2:2" x14ac:dyDescent="0.2">
      <c r="B8056" s="42"/>
    </row>
    <row r="8057" spans="2:2" x14ac:dyDescent="0.2">
      <c r="B8057" s="42"/>
    </row>
    <row r="8058" spans="2:2" x14ac:dyDescent="0.2">
      <c r="B8058" s="42"/>
    </row>
    <row r="8059" spans="2:2" x14ac:dyDescent="0.2">
      <c r="B8059" s="42"/>
    </row>
    <row r="8060" spans="2:2" x14ac:dyDescent="0.2">
      <c r="B8060" s="42"/>
    </row>
    <row r="8061" spans="2:2" x14ac:dyDescent="0.2">
      <c r="B8061" s="42"/>
    </row>
    <row r="8062" spans="2:2" x14ac:dyDescent="0.2">
      <c r="B8062" s="42"/>
    </row>
    <row r="8063" spans="2:2" x14ac:dyDescent="0.2">
      <c r="B8063" s="42"/>
    </row>
    <row r="8064" spans="2:2" x14ac:dyDescent="0.2">
      <c r="B8064" s="42"/>
    </row>
    <row r="8065" spans="2:2" x14ac:dyDescent="0.2">
      <c r="B8065" s="42"/>
    </row>
    <row r="8066" spans="2:2" x14ac:dyDescent="0.2">
      <c r="B8066" s="42"/>
    </row>
    <row r="8067" spans="2:2" x14ac:dyDescent="0.2">
      <c r="B8067" s="42"/>
    </row>
    <row r="8068" spans="2:2" x14ac:dyDescent="0.2">
      <c r="B8068" s="42"/>
    </row>
    <row r="8069" spans="2:2" x14ac:dyDescent="0.2">
      <c r="B8069" s="42"/>
    </row>
    <row r="8070" spans="2:2" x14ac:dyDescent="0.2">
      <c r="B8070" s="42"/>
    </row>
    <row r="8071" spans="2:2" x14ac:dyDescent="0.2">
      <c r="B8071" s="42"/>
    </row>
    <row r="8072" spans="2:2" x14ac:dyDescent="0.2">
      <c r="B8072" s="42"/>
    </row>
    <row r="8073" spans="2:2" x14ac:dyDescent="0.2">
      <c r="B8073" s="42"/>
    </row>
    <row r="8074" spans="2:2" x14ac:dyDescent="0.2">
      <c r="B8074" s="42"/>
    </row>
    <row r="8075" spans="2:2" x14ac:dyDescent="0.2">
      <c r="B8075" s="42"/>
    </row>
    <row r="8076" spans="2:2" x14ac:dyDescent="0.2">
      <c r="B8076" s="42"/>
    </row>
    <row r="8077" spans="2:2" x14ac:dyDescent="0.2">
      <c r="B8077" s="42"/>
    </row>
    <row r="8078" spans="2:2" x14ac:dyDescent="0.2">
      <c r="B8078" s="42"/>
    </row>
    <row r="8079" spans="2:2" x14ac:dyDescent="0.2">
      <c r="B8079" s="42"/>
    </row>
    <row r="8080" spans="2:2" x14ac:dyDescent="0.2">
      <c r="B8080" s="42"/>
    </row>
    <row r="8081" spans="2:2" x14ac:dyDescent="0.2">
      <c r="B8081" s="42"/>
    </row>
    <row r="8082" spans="2:2" x14ac:dyDescent="0.2">
      <c r="B8082" s="42"/>
    </row>
    <row r="8083" spans="2:2" x14ac:dyDescent="0.2">
      <c r="B8083" s="42"/>
    </row>
    <row r="8084" spans="2:2" x14ac:dyDescent="0.2">
      <c r="B8084" s="42"/>
    </row>
    <row r="8085" spans="2:2" x14ac:dyDescent="0.2">
      <c r="B8085" s="42"/>
    </row>
    <row r="8086" spans="2:2" x14ac:dyDescent="0.2">
      <c r="B8086" s="42"/>
    </row>
    <row r="8087" spans="2:2" x14ac:dyDescent="0.2">
      <c r="B8087" s="42"/>
    </row>
    <row r="8088" spans="2:2" x14ac:dyDescent="0.2">
      <c r="B8088" s="42"/>
    </row>
    <row r="8089" spans="2:2" x14ac:dyDescent="0.2">
      <c r="B8089" s="42"/>
    </row>
    <row r="8090" spans="2:2" x14ac:dyDescent="0.2">
      <c r="B8090" s="42"/>
    </row>
    <row r="8091" spans="2:2" x14ac:dyDescent="0.2">
      <c r="B8091" s="42"/>
    </row>
    <row r="8092" spans="2:2" x14ac:dyDescent="0.2">
      <c r="B8092" s="42"/>
    </row>
    <row r="8093" spans="2:2" x14ac:dyDescent="0.2">
      <c r="B8093" s="42"/>
    </row>
    <row r="8094" spans="2:2" x14ac:dyDescent="0.2">
      <c r="B8094" s="42"/>
    </row>
    <row r="8095" spans="2:2" x14ac:dyDescent="0.2">
      <c r="B8095" s="42"/>
    </row>
    <row r="8096" spans="2:2" x14ac:dyDescent="0.2">
      <c r="B8096" s="42"/>
    </row>
    <row r="8097" spans="2:2" x14ac:dyDescent="0.2">
      <c r="B8097" s="42"/>
    </row>
    <row r="8098" spans="2:2" x14ac:dyDescent="0.2">
      <c r="B8098" s="42"/>
    </row>
    <row r="8099" spans="2:2" x14ac:dyDescent="0.2">
      <c r="B8099" s="42"/>
    </row>
    <row r="8100" spans="2:2" x14ac:dyDescent="0.2">
      <c r="B8100" s="42"/>
    </row>
    <row r="8101" spans="2:2" x14ac:dyDescent="0.2">
      <c r="B8101" s="42"/>
    </row>
    <row r="8102" spans="2:2" x14ac:dyDescent="0.2">
      <c r="B8102" s="42"/>
    </row>
    <row r="8103" spans="2:2" x14ac:dyDescent="0.2">
      <c r="B8103" s="42"/>
    </row>
    <row r="8104" spans="2:2" x14ac:dyDescent="0.2">
      <c r="B8104" s="42"/>
    </row>
    <row r="8105" spans="2:2" x14ac:dyDescent="0.2">
      <c r="B8105" s="42"/>
    </row>
    <row r="8106" spans="2:2" x14ac:dyDescent="0.2">
      <c r="B8106" s="42"/>
    </row>
    <row r="8107" spans="2:2" x14ac:dyDescent="0.2">
      <c r="B8107" s="42"/>
    </row>
    <row r="8108" spans="2:2" x14ac:dyDescent="0.2">
      <c r="B8108" s="42"/>
    </row>
    <row r="8109" spans="2:2" x14ac:dyDescent="0.2">
      <c r="B8109" s="42"/>
    </row>
    <row r="8110" spans="2:2" x14ac:dyDescent="0.2">
      <c r="B8110" s="42"/>
    </row>
    <row r="8111" spans="2:2" x14ac:dyDescent="0.2">
      <c r="B8111" s="42"/>
    </row>
    <row r="8112" spans="2:2" x14ac:dyDescent="0.2">
      <c r="B8112" s="42"/>
    </row>
    <row r="8113" spans="2:2" x14ac:dyDescent="0.2">
      <c r="B8113" s="42"/>
    </row>
    <row r="8114" spans="2:2" x14ac:dyDescent="0.2">
      <c r="B8114" s="42"/>
    </row>
    <row r="8115" spans="2:2" x14ac:dyDescent="0.2">
      <c r="B8115" s="42"/>
    </row>
    <row r="8116" spans="2:2" x14ac:dyDescent="0.2">
      <c r="B8116" s="42"/>
    </row>
    <row r="8117" spans="2:2" x14ac:dyDescent="0.2">
      <c r="B8117" s="42"/>
    </row>
    <row r="8118" spans="2:2" x14ac:dyDescent="0.2">
      <c r="B8118" s="42"/>
    </row>
    <row r="8119" spans="2:2" x14ac:dyDescent="0.2">
      <c r="B8119" s="42"/>
    </row>
    <row r="8120" spans="2:2" x14ac:dyDescent="0.2">
      <c r="B8120" s="42"/>
    </row>
    <row r="8121" spans="2:2" x14ac:dyDescent="0.2">
      <c r="B8121" s="42"/>
    </row>
    <row r="8122" spans="2:2" x14ac:dyDescent="0.2">
      <c r="B8122" s="42"/>
    </row>
    <row r="8123" spans="2:2" x14ac:dyDescent="0.2">
      <c r="B8123" s="42"/>
    </row>
    <row r="8124" spans="2:2" x14ac:dyDescent="0.2">
      <c r="B8124" s="42"/>
    </row>
    <row r="8125" spans="2:2" x14ac:dyDescent="0.2">
      <c r="B8125" s="42"/>
    </row>
    <row r="8126" spans="2:2" x14ac:dyDescent="0.2">
      <c r="B8126" s="42"/>
    </row>
    <row r="8127" spans="2:2" x14ac:dyDescent="0.2">
      <c r="B8127" s="42"/>
    </row>
    <row r="8128" spans="2:2" x14ac:dyDescent="0.2">
      <c r="B8128" s="42"/>
    </row>
    <row r="8129" spans="2:2" x14ac:dyDescent="0.2">
      <c r="B8129" s="42"/>
    </row>
    <row r="8130" spans="2:2" x14ac:dyDescent="0.2">
      <c r="B8130" s="42"/>
    </row>
    <row r="8131" spans="2:2" x14ac:dyDescent="0.2">
      <c r="B8131" s="42"/>
    </row>
    <row r="8132" spans="2:2" x14ac:dyDescent="0.2">
      <c r="B8132" s="42"/>
    </row>
    <row r="8133" spans="2:2" x14ac:dyDescent="0.2">
      <c r="B8133" s="42"/>
    </row>
    <row r="8134" spans="2:2" x14ac:dyDescent="0.2">
      <c r="B8134" s="42"/>
    </row>
    <row r="8135" spans="2:2" x14ac:dyDescent="0.2">
      <c r="B8135" s="42"/>
    </row>
    <row r="8136" spans="2:2" x14ac:dyDescent="0.2">
      <c r="B8136" s="42"/>
    </row>
    <row r="8137" spans="2:2" x14ac:dyDescent="0.2">
      <c r="B8137" s="42"/>
    </row>
    <row r="8138" spans="2:2" x14ac:dyDescent="0.2">
      <c r="B8138" s="42"/>
    </row>
    <row r="8139" spans="2:2" x14ac:dyDescent="0.2">
      <c r="B8139" s="42"/>
    </row>
    <row r="8140" spans="2:2" x14ac:dyDescent="0.2">
      <c r="B8140" s="42"/>
    </row>
    <row r="8141" spans="2:2" x14ac:dyDescent="0.2">
      <c r="B8141" s="42"/>
    </row>
    <row r="8142" spans="2:2" x14ac:dyDescent="0.2">
      <c r="B8142" s="42"/>
    </row>
    <row r="8143" spans="2:2" x14ac:dyDescent="0.2">
      <c r="B8143" s="42"/>
    </row>
    <row r="8144" spans="2:2" x14ac:dyDescent="0.2">
      <c r="B8144" s="42"/>
    </row>
    <row r="8145" spans="2:2" x14ac:dyDescent="0.2">
      <c r="B8145" s="42"/>
    </row>
    <row r="8146" spans="2:2" x14ac:dyDescent="0.2">
      <c r="B8146" s="42"/>
    </row>
    <row r="8147" spans="2:2" x14ac:dyDescent="0.2">
      <c r="B8147" s="42"/>
    </row>
    <row r="8148" spans="2:2" x14ac:dyDescent="0.2">
      <c r="B8148" s="42"/>
    </row>
    <row r="8149" spans="2:2" x14ac:dyDescent="0.2">
      <c r="B8149" s="42"/>
    </row>
    <row r="8150" spans="2:2" x14ac:dyDescent="0.2">
      <c r="B8150" s="42"/>
    </row>
    <row r="8151" spans="2:2" x14ac:dyDescent="0.2">
      <c r="B8151" s="42"/>
    </row>
    <row r="8152" spans="2:2" x14ac:dyDescent="0.2">
      <c r="B8152" s="42"/>
    </row>
    <row r="8153" spans="2:2" x14ac:dyDescent="0.2">
      <c r="B8153" s="42"/>
    </row>
    <row r="8154" spans="2:2" x14ac:dyDescent="0.2">
      <c r="B8154" s="42"/>
    </row>
    <row r="8155" spans="2:2" x14ac:dyDescent="0.2">
      <c r="B8155" s="42"/>
    </row>
    <row r="8156" spans="2:2" x14ac:dyDescent="0.2">
      <c r="B8156" s="42"/>
    </row>
    <row r="8157" spans="2:2" x14ac:dyDescent="0.2">
      <c r="B8157" s="42"/>
    </row>
    <row r="8158" spans="2:2" x14ac:dyDescent="0.2">
      <c r="B8158" s="42"/>
    </row>
    <row r="8159" spans="2:2" x14ac:dyDescent="0.2">
      <c r="B8159" s="42"/>
    </row>
    <row r="8160" spans="2:2" x14ac:dyDescent="0.2">
      <c r="B8160" s="42"/>
    </row>
    <row r="8161" spans="2:2" x14ac:dyDescent="0.2">
      <c r="B8161" s="42"/>
    </row>
    <row r="8162" spans="2:2" x14ac:dyDescent="0.2">
      <c r="B8162" s="42"/>
    </row>
    <row r="8163" spans="2:2" x14ac:dyDescent="0.2">
      <c r="B8163" s="42"/>
    </row>
    <row r="8164" spans="2:2" x14ac:dyDescent="0.2">
      <c r="B8164" s="42"/>
    </row>
    <row r="8165" spans="2:2" x14ac:dyDescent="0.2">
      <c r="B8165" s="42"/>
    </row>
    <row r="8166" spans="2:2" x14ac:dyDescent="0.2">
      <c r="B8166" s="42"/>
    </row>
    <row r="8167" spans="2:2" x14ac:dyDescent="0.2">
      <c r="B8167" s="42"/>
    </row>
    <row r="8168" spans="2:2" x14ac:dyDescent="0.2">
      <c r="B8168" s="42"/>
    </row>
    <row r="8169" spans="2:2" x14ac:dyDescent="0.2">
      <c r="B8169" s="42"/>
    </row>
    <row r="8170" spans="2:2" x14ac:dyDescent="0.2">
      <c r="B8170" s="42"/>
    </row>
    <row r="8171" spans="2:2" x14ac:dyDescent="0.2">
      <c r="B8171" s="42"/>
    </row>
    <row r="8172" spans="2:2" x14ac:dyDescent="0.2">
      <c r="B8172" s="42"/>
    </row>
    <row r="8173" spans="2:2" x14ac:dyDescent="0.2">
      <c r="B8173" s="42"/>
    </row>
    <row r="8174" spans="2:2" x14ac:dyDescent="0.2">
      <c r="B8174" s="42"/>
    </row>
    <row r="8175" spans="2:2" x14ac:dyDescent="0.2">
      <c r="B8175" s="42"/>
    </row>
    <row r="8176" spans="2:2" x14ac:dyDescent="0.2">
      <c r="B8176" s="42"/>
    </row>
    <row r="8177" spans="2:2" x14ac:dyDescent="0.2">
      <c r="B8177" s="42"/>
    </row>
    <row r="8178" spans="2:2" x14ac:dyDescent="0.2">
      <c r="B8178" s="42"/>
    </row>
    <row r="8179" spans="2:2" x14ac:dyDescent="0.2">
      <c r="B8179" s="42"/>
    </row>
    <row r="8180" spans="2:2" x14ac:dyDescent="0.2">
      <c r="B8180" s="42"/>
    </row>
    <row r="8181" spans="2:2" x14ac:dyDescent="0.2">
      <c r="B8181" s="42"/>
    </row>
    <row r="8182" spans="2:2" x14ac:dyDescent="0.2">
      <c r="B8182" s="42"/>
    </row>
    <row r="8183" spans="2:2" x14ac:dyDescent="0.2">
      <c r="B8183" s="42"/>
    </row>
    <row r="8184" spans="2:2" x14ac:dyDescent="0.2">
      <c r="B8184" s="42"/>
    </row>
    <row r="8185" spans="2:2" x14ac:dyDescent="0.2">
      <c r="B8185" s="42"/>
    </row>
    <row r="8186" spans="2:2" x14ac:dyDescent="0.2">
      <c r="B8186" s="42"/>
    </row>
    <row r="8187" spans="2:2" x14ac:dyDescent="0.2">
      <c r="B8187" s="42"/>
    </row>
    <row r="8188" spans="2:2" x14ac:dyDescent="0.2">
      <c r="B8188" s="42"/>
    </row>
    <row r="8189" spans="2:2" x14ac:dyDescent="0.2">
      <c r="B8189" s="42"/>
    </row>
    <row r="8190" spans="2:2" x14ac:dyDescent="0.2">
      <c r="B8190" s="42"/>
    </row>
    <row r="8191" spans="2:2" x14ac:dyDescent="0.2">
      <c r="B8191" s="42"/>
    </row>
    <row r="8192" spans="2:2" x14ac:dyDescent="0.2">
      <c r="B8192" s="42"/>
    </row>
    <row r="8193" spans="2:2" x14ac:dyDescent="0.2">
      <c r="B8193" s="42"/>
    </row>
    <row r="8194" spans="2:2" x14ac:dyDescent="0.2">
      <c r="B8194" s="42"/>
    </row>
    <row r="8195" spans="2:2" x14ac:dyDescent="0.2">
      <c r="B8195" s="42"/>
    </row>
    <row r="8196" spans="2:2" x14ac:dyDescent="0.2">
      <c r="B8196" s="42"/>
    </row>
    <row r="8197" spans="2:2" x14ac:dyDescent="0.2">
      <c r="B8197" s="42"/>
    </row>
    <row r="8198" spans="2:2" x14ac:dyDescent="0.2">
      <c r="B8198" s="42"/>
    </row>
    <row r="8199" spans="2:2" x14ac:dyDescent="0.2">
      <c r="B8199" s="42"/>
    </row>
    <row r="8200" spans="2:2" x14ac:dyDescent="0.2">
      <c r="B8200" s="42"/>
    </row>
    <row r="8201" spans="2:2" x14ac:dyDescent="0.2">
      <c r="B8201" s="42"/>
    </row>
    <row r="8202" spans="2:2" x14ac:dyDescent="0.2">
      <c r="B8202" s="42"/>
    </row>
    <row r="8203" spans="2:2" x14ac:dyDescent="0.2">
      <c r="B8203" s="42"/>
    </row>
    <row r="8204" spans="2:2" x14ac:dyDescent="0.2">
      <c r="B8204" s="42"/>
    </row>
    <row r="8205" spans="2:2" x14ac:dyDescent="0.2">
      <c r="B8205" s="42"/>
    </row>
    <row r="8206" spans="2:2" x14ac:dyDescent="0.2">
      <c r="B8206" s="42"/>
    </row>
    <row r="8207" spans="2:2" x14ac:dyDescent="0.2">
      <c r="B8207" s="42"/>
    </row>
    <row r="8208" spans="2:2" x14ac:dyDescent="0.2">
      <c r="B8208" s="42"/>
    </row>
    <row r="8209" spans="2:2" x14ac:dyDescent="0.2">
      <c r="B8209" s="42"/>
    </row>
    <row r="8210" spans="2:2" x14ac:dyDescent="0.2">
      <c r="B8210" s="42"/>
    </row>
    <row r="8211" spans="2:2" x14ac:dyDescent="0.2">
      <c r="B8211" s="42"/>
    </row>
    <row r="8212" spans="2:2" x14ac:dyDescent="0.2">
      <c r="B8212" s="42"/>
    </row>
    <row r="8213" spans="2:2" x14ac:dyDescent="0.2">
      <c r="B8213" s="42"/>
    </row>
    <row r="8214" spans="2:2" x14ac:dyDescent="0.2">
      <c r="B8214" s="42"/>
    </row>
    <row r="8215" spans="2:2" x14ac:dyDescent="0.2">
      <c r="B8215" s="42"/>
    </row>
    <row r="8216" spans="2:2" x14ac:dyDescent="0.2">
      <c r="B8216" s="42"/>
    </row>
    <row r="8217" spans="2:2" x14ac:dyDescent="0.2">
      <c r="B8217" s="42"/>
    </row>
    <row r="8218" spans="2:2" x14ac:dyDescent="0.2">
      <c r="B8218" s="42"/>
    </row>
    <row r="8219" spans="2:2" x14ac:dyDescent="0.2">
      <c r="B8219" s="42"/>
    </row>
    <row r="8220" spans="2:2" x14ac:dyDescent="0.2">
      <c r="B8220" s="42"/>
    </row>
    <row r="8221" spans="2:2" x14ac:dyDescent="0.2">
      <c r="B8221" s="42"/>
    </row>
    <row r="8222" spans="2:2" x14ac:dyDescent="0.2">
      <c r="B8222" s="42"/>
    </row>
    <row r="8223" spans="2:2" x14ac:dyDescent="0.2">
      <c r="B8223" s="42"/>
    </row>
    <row r="8224" spans="2:2" x14ac:dyDescent="0.2">
      <c r="B8224" s="42"/>
    </row>
    <row r="8225" spans="2:2" x14ac:dyDescent="0.2">
      <c r="B8225" s="42"/>
    </row>
    <row r="8226" spans="2:2" x14ac:dyDescent="0.2">
      <c r="B8226" s="42"/>
    </row>
    <row r="8227" spans="2:2" x14ac:dyDescent="0.2">
      <c r="B8227" s="42"/>
    </row>
    <row r="8228" spans="2:2" x14ac:dyDescent="0.2">
      <c r="B8228" s="42"/>
    </row>
    <row r="8229" spans="2:2" x14ac:dyDescent="0.2">
      <c r="B8229" s="42"/>
    </row>
    <row r="8230" spans="2:2" x14ac:dyDescent="0.2">
      <c r="B8230" s="42"/>
    </row>
    <row r="8231" spans="2:2" x14ac:dyDescent="0.2">
      <c r="B8231" s="42"/>
    </row>
    <row r="8232" spans="2:2" x14ac:dyDescent="0.2">
      <c r="B8232" s="42"/>
    </row>
    <row r="8233" spans="2:2" x14ac:dyDescent="0.2">
      <c r="B8233" s="42"/>
    </row>
    <row r="8234" spans="2:2" x14ac:dyDescent="0.2">
      <c r="B8234" s="42"/>
    </row>
    <row r="8235" spans="2:2" x14ac:dyDescent="0.2">
      <c r="B8235" s="42"/>
    </row>
    <row r="8236" spans="2:2" x14ac:dyDescent="0.2">
      <c r="B8236" s="42"/>
    </row>
    <row r="8237" spans="2:2" x14ac:dyDescent="0.2">
      <c r="B8237" s="42"/>
    </row>
    <row r="8238" spans="2:2" x14ac:dyDescent="0.2">
      <c r="B8238" s="42"/>
    </row>
    <row r="8239" spans="2:2" x14ac:dyDescent="0.2">
      <c r="B8239" s="42"/>
    </row>
    <row r="8240" spans="2:2" x14ac:dyDescent="0.2">
      <c r="B8240" s="42"/>
    </row>
    <row r="8241" spans="2:2" x14ac:dyDescent="0.2">
      <c r="B8241" s="42"/>
    </row>
    <row r="8242" spans="2:2" x14ac:dyDescent="0.2">
      <c r="B8242" s="42"/>
    </row>
    <row r="8243" spans="2:2" x14ac:dyDescent="0.2">
      <c r="B8243" s="42"/>
    </row>
    <row r="8244" spans="2:2" x14ac:dyDescent="0.2">
      <c r="B8244" s="42"/>
    </row>
    <row r="8245" spans="2:2" x14ac:dyDescent="0.2">
      <c r="B8245" s="42"/>
    </row>
    <row r="8246" spans="2:2" x14ac:dyDescent="0.2">
      <c r="B8246" s="42"/>
    </row>
    <row r="8247" spans="2:2" x14ac:dyDescent="0.2">
      <c r="B8247" s="42"/>
    </row>
    <row r="8248" spans="2:2" x14ac:dyDescent="0.2">
      <c r="B8248" s="42"/>
    </row>
    <row r="8249" spans="2:2" x14ac:dyDescent="0.2">
      <c r="B8249" s="42"/>
    </row>
    <row r="8250" spans="2:2" x14ac:dyDescent="0.2">
      <c r="B8250" s="42"/>
    </row>
    <row r="8251" spans="2:2" x14ac:dyDescent="0.2">
      <c r="B8251" s="42"/>
    </row>
    <row r="8252" spans="2:2" x14ac:dyDescent="0.2">
      <c r="B8252" s="42"/>
    </row>
    <row r="8253" spans="2:2" x14ac:dyDescent="0.2">
      <c r="B8253" s="42"/>
    </row>
    <row r="8254" spans="2:2" x14ac:dyDescent="0.2">
      <c r="B8254" s="42"/>
    </row>
    <row r="8255" spans="2:2" x14ac:dyDescent="0.2">
      <c r="B8255" s="42"/>
    </row>
    <row r="8256" spans="2:2" x14ac:dyDescent="0.2">
      <c r="B8256" s="42"/>
    </row>
    <row r="8257" spans="2:2" x14ac:dyDescent="0.2">
      <c r="B8257" s="42"/>
    </row>
    <row r="8258" spans="2:2" x14ac:dyDescent="0.2">
      <c r="B8258" s="42"/>
    </row>
    <row r="8259" spans="2:2" x14ac:dyDescent="0.2">
      <c r="B8259" s="42"/>
    </row>
    <row r="8260" spans="2:2" x14ac:dyDescent="0.2">
      <c r="B8260" s="42"/>
    </row>
    <row r="8261" spans="2:2" x14ac:dyDescent="0.2">
      <c r="B8261" s="42"/>
    </row>
    <row r="8262" spans="2:2" x14ac:dyDescent="0.2">
      <c r="B8262" s="42"/>
    </row>
    <row r="8263" spans="2:2" x14ac:dyDescent="0.2">
      <c r="B8263" s="42"/>
    </row>
    <row r="8264" spans="2:2" x14ac:dyDescent="0.2">
      <c r="B8264" s="42"/>
    </row>
    <row r="8265" spans="2:2" x14ac:dyDescent="0.2">
      <c r="B8265" s="42"/>
    </row>
    <row r="8266" spans="2:2" x14ac:dyDescent="0.2">
      <c r="B8266" s="42"/>
    </row>
    <row r="8267" spans="2:2" x14ac:dyDescent="0.2">
      <c r="B8267" s="42"/>
    </row>
    <row r="8268" spans="2:2" x14ac:dyDescent="0.2">
      <c r="B8268" s="42"/>
    </row>
    <row r="8269" spans="2:2" x14ac:dyDescent="0.2">
      <c r="B8269" s="42"/>
    </row>
    <row r="8270" spans="2:2" x14ac:dyDescent="0.2">
      <c r="B8270" s="42"/>
    </row>
    <row r="8271" spans="2:2" x14ac:dyDescent="0.2">
      <c r="B8271" s="42"/>
    </row>
    <row r="8272" spans="2:2" x14ac:dyDescent="0.2">
      <c r="B8272" s="42"/>
    </row>
    <row r="8273" spans="2:2" x14ac:dyDescent="0.2">
      <c r="B8273" s="42"/>
    </row>
    <row r="8274" spans="2:2" x14ac:dyDescent="0.2">
      <c r="B8274" s="42"/>
    </row>
    <row r="8275" spans="2:2" x14ac:dyDescent="0.2">
      <c r="B8275" s="42"/>
    </row>
    <row r="8276" spans="2:2" x14ac:dyDescent="0.2">
      <c r="B8276" s="42"/>
    </row>
    <row r="8277" spans="2:2" x14ac:dyDescent="0.2">
      <c r="B8277" s="42"/>
    </row>
    <row r="8278" spans="2:2" x14ac:dyDescent="0.2">
      <c r="B8278" s="42"/>
    </row>
    <row r="8279" spans="2:2" x14ac:dyDescent="0.2">
      <c r="B8279" s="42"/>
    </row>
    <row r="8280" spans="2:2" x14ac:dyDescent="0.2">
      <c r="B8280" s="42"/>
    </row>
    <row r="8281" spans="2:2" x14ac:dyDescent="0.2">
      <c r="B8281" s="42"/>
    </row>
    <row r="8282" spans="2:2" x14ac:dyDescent="0.2">
      <c r="B8282" s="42"/>
    </row>
    <row r="8283" spans="2:2" x14ac:dyDescent="0.2">
      <c r="B8283" s="42"/>
    </row>
    <row r="8284" spans="2:2" x14ac:dyDescent="0.2">
      <c r="B8284" s="42"/>
    </row>
    <row r="8285" spans="2:2" x14ac:dyDescent="0.2">
      <c r="B8285" s="42"/>
    </row>
    <row r="8286" spans="2:2" x14ac:dyDescent="0.2">
      <c r="B8286" s="42"/>
    </row>
    <row r="8287" spans="2:2" x14ac:dyDescent="0.2">
      <c r="B8287" s="42"/>
    </row>
    <row r="8288" spans="2:2" x14ac:dyDescent="0.2">
      <c r="B8288" s="42"/>
    </row>
    <row r="8289" spans="2:2" x14ac:dyDescent="0.2">
      <c r="B8289" s="42"/>
    </row>
    <row r="8290" spans="2:2" x14ac:dyDescent="0.2">
      <c r="B8290" s="42"/>
    </row>
    <row r="8291" spans="2:2" x14ac:dyDescent="0.2">
      <c r="B8291" s="42"/>
    </row>
    <row r="8292" spans="2:2" x14ac:dyDescent="0.2">
      <c r="B8292" s="42"/>
    </row>
    <row r="8293" spans="2:2" x14ac:dyDescent="0.2">
      <c r="B8293" s="42"/>
    </row>
    <row r="8294" spans="2:2" x14ac:dyDescent="0.2">
      <c r="B8294" s="42"/>
    </row>
    <row r="8295" spans="2:2" x14ac:dyDescent="0.2">
      <c r="B8295" s="42"/>
    </row>
    <row r="8296" spans="2:2" x14ac:dyDescent="0.2">
      <c r="B8296" s="42"/>
    </row>
    <row r="8297" spans="2:2" x14ac:dyDescent="0.2">
      <c r="B8297" s="42"/>
    </row>
    <row r="8298" spans="2:2" x14ac:dyDescent="0.2">
      <c r="B8298" s="42"/>
    </row>
    <row r="8299" spans="2:2" x14ac:dyDescent="0.2">
      <c r="B8299" s="42"/>
    </row>
    <row r="8300" spans="2:2" x14ac:dyDescent="0.2">
      <c r="B8300" s="42"/>
    </row>
    <row r="8301" spans="2:2" x14ac:dyDescent="0.2">
      <c r="B8301" s="42"/>
    </row>
    <row r="8302" spans="2:2" x14ac:dyDescent="0.2">
      <c r="B8302" s="42"/>
    </row>
    <row r="8303" spans="2:2" x14ac:dyDescent="0.2">
      <c r="B8303" s="42"/>
    </row>
    <row r="8304" spans="2:2" x14ac:dyDescent="0.2">
      <c r="B8304" s="42"/>
    </row>
    <row r="8305" spans="2:2" x14ac:dyDescent="0.2">
      <c r="B8305" s="42"/>
    </row>
    <row r="8306" spans="2:2" x14ac:dyDescent="0.2">
      <c r="B8306" s="42"/>
    </row>
    <row r="8307" spans="2:2" x14ac:dyDescent="0.2">
      <c r="B8307" s="42"/>
    </row>
    <row r="8308" spans="2:2" x14ac:dyDescent="0.2">
      <c r="B8308" s="42"/>
    </row>
    <row r="8309" spans="2:2" x14ac:dyDescent="0.2">
      <c r="B8309" s="42"/>
    </row>
    <row r="8310" spans="2:2" x14ac:dyDescent="0.2">
      <c r="B8310" s="42"/>
    </row>
    <row r="8311" spans="2:2" x14ac:dyDescent="0.2">
      <c r="B8311" s="42"/>
    </row>
    <row r="8312" spans="2:2" x14ac:dyDescent="0.2">
      <c r="B8312" s="42"/>
    </row>
    <row r="8313" spans="2:2" x14ac:dyDescent="0.2">
      <c r="B8313" s="42"/>
    </row>
    <row r="8314" spans="2:2" x14ac:dyDescent="0.2">
      <c r="B8314" s="42"/>
    </row>
    <row r="8315" spans="2:2" x14ac:dyDescent="0.2">
      <c r="B8315" s="42"/>
    </row>
    <row r="8316" spans="2:2" x14ac:dyDescent="0.2">
      <c r="B8316" s="42"/>
    </row>
    <row r="8317" spans="2:2" x14ac:dyDescent="0.2">
      <c r="B8317" s="42"/>
    </row>
    <row r="8318" spans="2:2" x14ac:dyDescent="0.2">
      <c r="B8318" s="42"/>
    </row>
    <row r="8319" spans="2:2" x14ac:dyDescent="0.2">
      <c r="B8319" s="42"/>
    </row>
    <row r="8320" spans="2:2" x14ac:dyDescent="0.2">
      <c r="B8320" s="42"/>
    </row>
    <row r="8321" spans="2:2" x14ac:dyDescent="0.2">
      <c r="B8321" s="42"/>
    </row>
    <row r="8322" spans="2:2" x14ac:dyDescent="0.2">
      <c r="B8322" s="42"/>
    </row>
    <row r="8323" spans="2:2" x14ac:dyDescent="0.2">
      <c r="B8323" s="42"/>
    </row>
    <row r="8324" spans="2:2" x14ac:dyDescent="0.2">
      <c r="B8324" s="42"/>
    </row>
    <row r="8325" spans="2:2" x14ac:dyDescent="0.2">
      <c r="B8325" s="42"/>
    </row>
    <row r="8326" spans="2:2" x14ac:dyDescent="0.2">
      <c r="B8326" s="42"/>
    </row>
    <row r="8327" spans="2:2" x14ac:dyDescent="0.2">
      <c r="B8327" s="42"/>
    </row>
    <row r="8328" spans="2:2" x14ac:dyDescent="0.2">
      <c r="B8328" s="42"/>
    </row>
    <row r="8329" spans="2:2" x14ac:dyDescent="0.2">
      <c r="B8329" s="42"/>
    </row>
    <row r="8330" spans="2:2" x14ac:dyDescent="0.2">
      <c r="B8330" s="42"/>
    </row>
    <row r="8331" spans="2:2" x14ac:dyDescent="0.2">
      <c r="B8331" s="42"/>
    </row>
    <row r="8332" spans="2:2" x14ac:dyDescent="0.2">
      <c r="B8332" s="42"/>
    </row>
    <row r="8333" spans="2:2" x14ac:dyDescent="0.2">
      <c r="B8333" s="42"/>
    </row>
    <row r="8334" spans="2:2" x14ac:dyDescent="0.2">
      <c r="B8334" s="42"/>
    </row>
    <row r="8335" spans="2:2" x14ac:dyDescent="0.2">
      <c r="B8335" s="42"/>
    </row>
    <row r="8336" spans="2:2" x14ac:dyDescent="0.2">
      <c r="B8336" s="42"/>
    </row>
    <row r="8337" spans="2:2" x14ac:dyDescent="0.2">
      <c r="B8337" s="42"/>
    </row>
    <row r="8338" spans="2:2" x14ac:dyDescent="0.2">
      <c r="B8338" s="42"/>
    </row>
    <row r="8339" spans="2:2" x14ac:dyDescent="0.2">
      <c r="B8339" s="42"/>
    </row>
    <row r="8340" spans="2:2" x14ac:dyDescent="0.2">
      <c r="B8340" s="42"/>
    </row>
    <row r="8341" spans="2:2" x14ac:dyDescent="0.2">
      <c r="B8341" s="42"/>
    </row>
    <row r="8342" spans="2:2" x14ac:dyDescent="0.2">
      <c r="B8342" s="42"/>
    </row>
    <row r="8343" spans="2:2" x14ac:dyDescent="0.2">
      <c r="B8343" s="42"/>
    </row>
    <row r="8344" spans="2:2" x14ac:dyDescent="0.2">
      <c r="B8344" s="42"/>
    </row>
    <row r="8345" spans="2:2" x14ac:dyDescent="0.2">
      <c r="B8345" s="42"/>
    </row>
    <row r="8346" spans="2:2" x14ac:dyDescent="0.2">
      <c r="B8346" s="42"/>
    </row>
    <row r="8347" spans="2:2" x14ac:dyDescent="0.2">
      <c r="B8347" s="42"/>
    </row>
    <row r="8348" spans="2:2" x14ac:dyDescent="0.2">
      <c r="B8348" s="42"/>
    </row>
    <row r="8349" spans="2:2" x14ac:dyDescent="0.2">
      <c r="B8349" s="42"/>
    </row>
    <row r="8350" spans="2:2" x14ac:dyDescent="0.2">
      <c r="B8350" s="42"/>
    </row>
    <row r="8351" spans="2:2" x14ac:dyDescent="0.2">
      <c r="B8351" s="42"/>
    </row>
    <row r="8352" spans="2:2" x14ac:dyDescent="0.2">
      <c r="B8352" s="42"/>
    </row>
    <row r="8353" spans="2:2" x14ac:dyDescent="0.2">
      <c r="B8353" s="42"/>
    </row>
    <row r="8354" spans="2:2" x14ac:dyDescent="0.2">
      <c r="B8354" s="42"/>
    </row>
    <row r="8355" spans="2:2" x14ac:dyDescent="0.2">
      <c r="B8355" s="42"/>
    </row>
    <row r="8356" spans="2:2" x14ac:dyDescent="0.2">
      <c r="B8356" s="42"/>
    </row>
    <row r="8357" spans="2:2" x14ac:dyDescent="0.2">
      <c r="B8357" s="42"/>
    </row>
    <row r="8358" spans="2:2" x14ac:dyDescent="0.2">
      <c r="B8358" s="42"/>
    </row>
    <row r="8359" spans="2:2" x14ac:dyDescent="0.2">
      <c r="B8359" s="42"/>
    </row>
    <row r="8360" spans="2:2" x14ac:dyDescent="0.2">
      <c r="B8360" s="42"/>
    </row>
    <row r="8361" spans="2:2" x14ac:dyDescent="0.2">
      <c r="B8361" s="42"/>
    </row>
    <row r="8362" spans="2:2" x14ac:dyDescent="0.2">
      <c r="B8362" s="42"/>
    </row>
    <row r="8363" spans="2:2" x14ac:dyDescent="0.2">
      <c r="B8363" s="42"/>
    </row>
    <row r="8364" spans="2:2" x14ac:dyDescent="0.2">
      <c r="B8364" s="42"/>
    </row>
    <row r="8365" spans="2:2" x14ac:dyDescent="0.2">
      <c r="B8365" s="42"/>
    </row>
    <row r="8366" spans="2:2" x14ac:dyDescent="0.2">
      <c r="B8366" s="42"/>
    </row>
    <row r="8367" spans="2:2" x14ac:dyDescent="0.2">
      <c r="B8367" s="42"/>
    </row>
    <row r="8368" spans="2:2" x14ac:dyDescent="0.2">
      <c r="B8368" s="42"/>
    </row>
    <row r="8369" spans="2:2" x14ac:dyDescent="0.2">
      <c r="B8369" s="42"/>
    </row>
    <row r="8370" spans="2:2" x14ac:dyDescent="0.2">
      <c r="B8370" s="42"/>
    </row>
    <row r="8371" spans="2:2" x14ac:dyDescent="0.2">
      <c r="B8371" s="42"/>
    </row>
    <row r="8372" spans="2:2" x14ac:dyDescent="0.2">
      <c r="B8372" s="42"/>
    </row>
    <row r="8373" spans="2:2" x14ac:dyDescent="0.2">
      <c r="B8373" s="42"/>
    </row>
    <row r="8374" spans="2:2" x14ac:dyDescent="0.2">
      <c r="B8374" s="42"/>
    </row>
    <row r="8375" spans="2:2" x14ac:dyDescent="0.2">
      <c r="B8375" s="42"/>
    </row>
    <row r="8376" spans="2:2" x14ac:dyDescent="0.2">
      <c r="B8376" s="42"/>
    </row>
    <row r="8377" spans="2:2" x14ac:dyDescent="0.2">
      <c r="B8377" s="42"/>
    </row>
    <row r="8378" spans="2:2" x14ac:dyDescent="0.2">
      <c r="B8378" s="42"/>
    </row>
    <row r="8379" spans="2:2" x14ac:dyDescent="0.2">
      <c r="B8379" s="42"/>
    </row>
    <row r="8380" spans="2:2" x14ac:dyDescent="0.2">
      <c r="B8380" s="42"/>
    </row>
    <row r="8381" spans="2:2" x14ac:dyDescent="0.2">
      <c r="B8381" s="42"/>
    </row>
    <row r="8382" spans="2:2" x14ac:dyDescent="0.2">
      <c r="B8382" s="42"/>
    </row>
    <row r="8383" spans="2:2" x14ac:dyDescent="0.2">
      <c r="B8383" s="42"/>
    </row>
    <row r="8384" spans="2:2" x14ac:dyDescent="0.2">
      <c r="B8384" s="42"/>
    </row>
    <row r="8385" spans="2:2" x14ac:dyDescent="0.2">
      <c r="B8385" s="42"/>
    </row>
    <row r="8386" spans="2:2" x14ac:dyDescent="0.2">
      <c r="B8386" s="42"/>
    </row>
    <row r="8387" spans="2:2" x14ac:dyDescent="0.2">
      <c r="B8387" s="42"/>
    </row>
    <row r="8388" spans="2:2" x14ac:dyDescent="0.2">
      <c r="B8388" s="42"/>
    </row>
    <row r="8389" spans="2:2" x14ac:dyDescent="0.2">
      <c r="B8389" s="42"/>
    </row>
    <row r="8390" spans="2:2" x14ac:dyDescent="0.2">
      <c r="B8390" s="42"/>
    </row>
    <row r="8391" spans="2:2" x14ac:dyDescent="0.2">
      <c r="B8391" s="42"/>
    </row>
    <row r="8392" spans="2:2" x14ac:dyDescent="0.2">
      <c r="B8392" s="42"/>
    </row>
    <row r="8393" spans="2:2" x14ac:dyDescent="0.2">
      <c r="B8393" s="42"/>
    </row>
    <row r="8394" spans="2:2" x14ac:dyDescent="0.2">
      <c r="B8394" s="42"/>
    </row>
    <row r="8395" spans="2:2" x14ac:dyDescent="0.2">
      <c r="B8395" s="42"/>
    </row>
    <row r="8396" spans="2:2" x14ac:dyDescent="0.2">
      <c r="B8396" s="42"/>
    </row>
    <row r="8397" spans="2:2" x14ac:dyDescent="0.2">
      <c r="B8397" s="42"/>
    </row>
    <row r="8398" spans="2:2" x14ac:dyDescent="0.2">
      <c r="B8398" s="42"/>
    </row>
    <row r="8399" spans="2:2" x14ac:dyDescent="0.2">
      <c r="B8399" s="42"/>
    </row>
    <row r="8400" spans="2:2" x14ac:dyDescent="0.2">
      <c r="B8400" s="42"/>
    </row>
    <row r="8401" spans="2:2" x14ac:dyDescent="0.2">
      <c r="B8401" s="42"/>
    </row>
    <row r="8402" spans="2:2" x14ac:dyDescent="0.2">
      <c r="B8402" s="42"/>
    </row>
    <row r="8403" spans="2:2" x14ac:dyDescent="0.2">
      <c r="B8403" s="42"/>
    </row>
    <row r="8404" spans="2:2" x14ac:dyDescent="0.2">
      <c r="B8404" s="42"/>
    </row>
    <row r="8405" spans="2:2" x14ac:dyDescent="0.2">
      <c r="B8405" s="42"/>
    </row>
    <row r="8406" spans="2:2" x14ac:dyDescent="0.2">
      <c r="B8406" s="42"/>
    </row>
    <row r="8407" spans="2:2" x14ac:dyDescent="0.2">
      <c r="B8407" s="42"/>
    </row>
    <row r="8408" spans="2:2" x14ac:dyDescent="0.2">
      <c r="B8408" s="42"/>
    </row>
    <row r="8409" spans="2:2" x14ac:dyDescent="0.2">
      <c r="B8409" s="42"/>
    </row>
    <row r="8410" spans="2:2" x14ac:dyDescent="0.2">
      <c r="B8410" s="42"/>
    </row>
    <row r="8411" spans="2:2" x14ac:dyDescent="0.2">
      <c r="B8411" s="42"/>
    </row>
    <row r="8412" spans="2:2" x14ac:dyDescent="0.2">
      <c r="B8412" s="42"/>
    </row>
    <row r="8413" spans="2:2" x14ac:dyDescent="0.2">
      <c r="B8413" s="42"/>
    </row>
    <row r="8414" spans="2:2" x14ac:dyDescent="0.2">
      <c r="B8414" s="42"/>
    </row>
    <row r="8415" spans="2:2" x14ac:dyDescent="0.2">
      <c r="B8415" s="42"/>
    </row>
    <row r="8416" spans="2:2" x14ac:dyDescent="0.2">
      <c r="B8416" s="42"/>
    </row>
    <row r="8417" spans="2:2" x14ac:dyDescent="0.2">
      <c r="B8417" s="42"/>
    </row>
    <row r="8418" spans="2:2" x14ac:dyDescent="0.2">
      <c r="B8418" s="42"/>
    </row>
    <row r="8419" spans="2:2" x14ac:dyDescent="0.2">
      <c r="B8419" s="42"/>
    </row>
    <row r="8420" spans="2:2" x14ac:dyDescent="0.2">
      <c r="B8420" s="42"/>
    </row>
    <row r="8421" spans="2:2" x14ac:dyDescent="0.2">
      <c r="B8421" s="42"/>
    </row>
    <row r="8422" spans="2:2" x14ac:dyDescent="0.2">
      <c r="B8422" s="42"/>
    </row>
    <row r="8423" spans="2:2" x14ac:dyDescent="0.2">
      <c r="B8423" s="42"/>
    </row>
    <row r="8424" spans="2:2" x14ac:dyDescent="0.2">
      <c r="B8424" s="42"/>
    </row>
    <row r="8425" spans="2:2" x14ac:dyDescent="0.2">
      <c r="B8425" s="42"/>
    </row>
    <row r="8426" spans="2:2" x14ac:dyDescent="0.2">
      <c r="B8426" s="42"/>
    </row>
    <row r="8427" spans="2:2" x14ac:dyDescent="0.2">
      <c r="B8427" s="42"/>
    </row>
    <row r="8428" spans="2:2" x14ac:dyDescent="0.2">
      <c r="B8428" s="42"/>
    </row>
    <row r="8429" spans="2:2" x14ac:dyDescent="0.2">
      <c r="B8429" s="42"/>
    </row>
    <row r="8430" spans="2:2" x14ac:dyDescent="0.2">
      <c r="B8430" s="42"/>
    </row>
    <row r="8431" spans="2:2" x14ac:dyDescent="0.2">
      <c r="B8431" s="42"/>
    </row>
    <row r="8432" spans="2:2" x14ac:dyDescent="0.2">
      <c r="B8432" s="42"/>
    </row>
    <row r="8433" spans="2:2" x14ac:dyDescent="0.2">
      <c r="B8433" s="42"/>
    </row>
    <row r="8434" spans="2:2" x14ac:dyDescent="0.2">
      <c r="B8434" s="42"/>
    </row>
    <row r="8435" spans="2:2" x14ac:dyDescent="0.2">
      <c r="B8435" s="42"/>
    </row>
    <row r="8436" spans="2:2" x14ac:dyDescent="0.2">
      <c r="B8436" s="42"/>
    </row>
    <row r="8437" spans="2:2" x14ac:dyDescent="0.2">
      <c r="B8437" s="42"/>
    </row>
    <row r="8438" spans="2:2" x14ac:dyDescent="0.2">
      <c r="B8438" s="42"/>
    </row>
    <row r="8439" spans="2:2" x14ac:dyDescent="0.2">
      <c r="B8439" s="42"/>
    </row>
    <row r="8440" spans="2:2" x14ac:dyDescent="0.2">
      <c r="B8440" s="42"/>
    </row>
    <row r="8441" spans="2:2" x14ac:dyDescent="0.2">
      <c r="B8441" s="42"/>
    </row>
    <row r="8442" spans="2:2" x14ac:dyDescent="0.2">
      <c r="B8442" s="42"/>
    </row>
    <row r="8443" spans="2:2" x14ac:dyDescent="0.2">
      <c r="B8443" s="42"/>
    </row>
    <row r="8444" spans="2:2" x14ac:dyDescent="0.2">
      <c r="B8444" s="42"/>
    </row>
    <row r="8445" spans="2:2" x14ac:dyDescent="0.2">
      <c r="B8445" s="42"/>
    </row>
    <row r="8446" spans="2:2" x14ac:dyDescent="0.2">
      <c r="B8446" s="42"/>
    </row>
    <row r="8447" spans="2:2" x14ac:dyDescent="0.2">
      <c r="B8447" s="42"/>
    </row>
    <row r="8448" spans="2:2" x14ac:dyDescent="0.2">
      <c r="B8448" s="42"/>
    </row>
    <row r="8449" spans="2:2" x14ac:dyDescent="0.2">
      <c r="B8449" s="42"/>
    </row>
    <row r="8450" spans="2:2" x14ac:dyDescent="0.2">
      <c r="B8450" s="42"/>
    </row>
    <row r="8451" spans="2:2" x14ac:dyDescent="0.2">
      <c r="B8451" s="42"/>
    </row>
    <row r="8452" spans="2:2" x14ac:dyDescent="0.2">
      <c r="B8452" s="42"/>
    </row>
    <row r="8453" spans="2:2" x14ac:dyDescent="0.2">
      <c r="B8453" s="42"/>
    </row>
    <row r="8454" spans="2:2" x14ac:dyDescent="0.2">
      <c r="B8454" s="42"/>
    </row>
    <row r="8455" spans="2:2" x14ac:dyDescent="0.2">
      <c r="B8455" s="42"/>
    </row>
    <row r="8456" spans="2:2" x14ac:dyDescent="0.2">
      <c r="B8456" s="42"/>
    </row>
    <row r="8457" spans="2:2" x14ac:dyDescent="0.2">
      <c r="B8457" s="42"/>
    </row>
    <row r="8458" spans="2:2" x14ac:dyDescent="0.2">
      <c r="B8458" s="42"/>
    </row>
    <row r="8459" spans="2:2" x14ac:dyDescent="0.2">
      <c r="B8459" s="42"/>
    </row>
    <row r="8460" spans="2:2" x14ac:dyDescent="0.2">
      <c r="B8460" s="42"/>
    </row>
    <row r="8461" spans="2:2" x14ac:dyDescent="0.2">
      <c r="B8461" s="42"/>
    </row>
    <row r="8462" spans="2:2" x14ac:dyDescent="0.2">
      <c r="B8462" s="42"/>
    </row>
    <row r="8463" spans="2:2" x14ac:dyDescent="0.2">
      <c r="B8463" s="42"/>
    </row>
    <row r="8464" spans="2:2" x14ac:dyDescent="0.2">
      <c r="B8464" s="42"/>
    </row>
    <row r="8465" spans="2:2" x14ac:dyDescent="0.2">
      <c r="B8465" s="42"/>
    </row>
    <row r="8466" spans="2:2" x14ac:dyDescent="0.2">
      <c r="B8466" s="42"/>
    </row>
    <row r="8467" spans="2:2" x14ac:dyDescent="0.2">
      <c r="B8467" s="42"/>
    </row>
    <row r="8468" spans="2:2" x14ac:dyDescent="0.2">
      <c r="B8468" s="42"/>
    </row>
    <row r="8469" spans="2:2" x14ac:dyDescent="0.2">
      <c r="B8469" s="42"/>
    </row>
    <row r="8470" spans="2:2" x14ac:dyDescent="0.2">
      <c r="B8470" s="42"/>
    </row>
    <row r="8471" spans="2:2" x14ac:dyDescent="0.2">
      <c r="B8471" s="42"/>
    </row>
    <row r="8472" spans="2:2" x14ac:dyDescent="0.2">
      <c r="B8472" s="42"/>
    </row>
    <row r="8473" spans="2:2" x14ac:dyDescent="0.2">
      <c r="B8473" s="42"/>
    </row>
    <row r="8474" spans="2:2" x14ac:dyDescent="0.2">
      <c r="B8474" s="42"/>
    </row>
    <row r="8475" spans="2:2" x14ac:dyDescent="0.2">
      <c r="B8475" s="42"/>
    </row>
    <row r="8476" spans="2:2" x14ac:dyDescent="0.2">
      <c r="B8476" s="42"/>
    </row>
    <row r="8477" spans="2:2" x14ac:dyDescent="0.2">
      <c r="B8477" s="42"/>
    </row>
    <row r="8478" spans="2:2" x14ac:dyDescent="0.2">
      <c r="B8478" s="42"/>
    </row>
    <row r="8479" spans="2:2" x14ac:dyDescent="0.2">
      <c r="B8479" s="42"/>
    </row>
    <row r="8480" spans="2:2" x14ac:dyDescent="0.2">
      <c r="B8480" s="42"/>
    </row>
    <row r="8481" spans="2:2" x14ac:dyDescent="0.2">
      <c r="B8481" s="42"/>
    </row>
    <row r="8482" spans="2:2" x14ac:dyDescent="0.2">
      <c r="B8482" s="42"/>
    </row>
    <row r="8483" spans="2:2" x14ac:dyDescent="0.2">
      <c r="B8483" s="42"/>
    </row>
    <row r="8484" spans="2:2" x14ac:dyDescent="0.2">
      <c r="B8484" s="42"/>
    </row>
    <row r="8485" spans="2:2" x14ac:dyDescent="0.2">
      <c r="B8485" s="42"/>
    </row>
    <row r="8486" spans="2:2" x14ac:dyDescent="0.2">
      <c r="B8486" s="42"/>
    </row>
    <row r="8487" spans="2:2" x14ac:dyDescent="0.2">
      <c r="B8487" s="42"/>
    </row>
    <row r="8488" spans="2:2" x14ac:dyDescent="0.2">
      <c r="B8488" s="42"/>
    </row>
    <row r="8489" spans="2:2" x14ac:dyDescent="0.2">
      <c r="B8489" s="42"/>
    </row>
    <row r="8490" spans="2:2" x14ac:dyDescent="0.2">
      <c r="B8490" s="42"/>
    </row>
    <row r="8491" spans="2:2" x14ac:dyDescent="0.2">
      <c r="B8491" s="42"/>
    </row>
    <row r="8492" spans="2:2" x14ac:dyDescent="0.2">
      <c r="B8492" s="42"/>
    </row>
    <row r="8493" spans="2:2" x14ac:dyDescent="0.2">
      <c r="B8493" s="42"/>
    </row>
    <row r="8494" spans="2:2" x14ac:dyDescent="0.2">
      <c r="B8494" s="42"/>
    </row>
    <row r="8495" spans="2:2" x14ac:dyDescent="0.2">
      <c r="B8495" s="42"/>
    </row>
    <row r="8496" spans="2:2" x14ac:dyDescent="0.2">
      <c r="B8496" s="42"/>
    </row>
    <row r="8497" spans="2:2" x14ac:dyDescent="0.2">
      <c r="B8497" s="42"/>
    </row>
    <row r="8498" spans="2:2" x14ac:dyDescent="0.2">
      <c r="B8498" s="42"/>
    </row>
    <row r="8499" spans="2:2" x14ac:dyDescent="0.2">
      <c r="B8499" s="42"/>
    </row>
    <row r="8500" spans="2:2" x14ac:dyDescent="0.2">
      <c r="B8500" s="42"/>
    </row>
    <row r="8501" spans="2:2" x14ac:dyDescent="0.2">
      <c r="B8501" s="42"/>
    </row>
    <row r="8502" spans="2:2" x14ac:dyDescent="0.2">
      <c r="B8502" s="42"/>
    </row>
    <row r="8503" spans="2:2" x14ac:dyDescent="0.2">
      <c r="B8503" s="42"/>
    </row>
    <row r="8504" spans="2:2" x14ac:dyDescent="0.2">
      <c r="B8504" s="42"/>
    </row>
    <row r="8505" spans="2:2" x14ac:dyDescent="0.2">
      <c r="B8505" s="42"/>
    </row>
    <row r="8506" spans="2:2" x14ac:dyDescent="0.2">
      <c r="B8506" s="42"/>
    </row>
    <row r="8507" spans="2:2" x14ac:dyDescent="0.2">
      <c r="B8507" s="42"/>
    </row>
    <row r="8508" spans="2:2" x14ac:dyDescent="0.2">
      <c r="B8508" s="42"/>
    </row>
    <row r="8509" spans="2:2" x14ac:dyDescent="0.2">
      <c r="B8509" s="42"/>
    </row>
    <row r="8510" spans="2:2" x14ac:dyDescent="0.2">
      <c r="B8510" s="42"/>
    </row>
    <row r="8511" spans="2:2" x14ac:dyDescent="0.2">
      <c r="B8511" s="42"/>
    </row>
    <row r="8512" spans="2:2" x14ac:dyDescent="0.2">
      <c r="B8512" s="42"/>
    </row>
    <row r="8513" spans="2:2" x14ac:dyDescent="0.2">
      <c r="B8513" s="42"/>
    </row>
    <row r="8514" spans="2:2" x14ac:dyDescent="0.2">
      <c r="B8514" s="42"/>
    </row>
    <row r="8515" spans="2:2" x14ac:dyDescent="0.2">
      <c r="B8515" s="42"/>
    </row>
    <row r="8516" spans="2:2" x14ac:dyDescent="0.2">
      <c r="B8516" s="42"/>
    </row>
    <row r="8517" spans="2:2" x14ac:dyDescent="0.2">
      <c r="B8517" s="42"/>
    </row>
    <row r="8518" spans="2:2" x14ac:dyDescent="0.2">
      <c r="B8518" s="42"/>
    </row>
    <row r="8519" spans="2:2" x14ac:dyDescent="0.2">
      <c r="B8519" s="42"/>
    </row>
    <row r="8520" spans="2:2" x14ac:dyDescent="0.2">
      <c r="B8520" s="42"/>
    </row>
    <row r="8521" spans="2:2" x14ac:dyDescent="0.2">
      <c r="B8521" s="42"/>
    </row>
    <row r="8522" spans="2:2" x14ac:dyDescent="0.2">
      <c r="B8522" s="42"/>
    </row>
    <row r="8523" spans="2:2" x14ac:dyDescent="0.2">
      <c r="B8523" s="42"/>
    </row>
    <row r="8524" spans="2:2" x14ac:dyDescent="0.2">
      <c r="B8524" s="42"/>
    </row>
    <row r="8525" spans="2:2" x14ac:dyDescent="0.2">
      <c r="B8525" s="42"/>
    </row>
    <row r="8526" spans="2:2" x14ac:dyDescent="0.2">
      <c r="B8526" s="42"/>
    </row>
    <row r="8527" spans="2:2" x14ac:dyDescent="0.2">
      <c r="B8527" s="42"/>
    </row>
    <row r="8528" spans="2:2" x14ac:dyDescent="0.2">
      <c r="B8528" s="42"/>
    </row>
    <row r="8529" spans="2:2" x14ac:dyDescent="0.2">
      <c r="B8529" s="42"/>
    </row>
    <row r="8530" spans="2:2" x14ac:dyDescent="0.2">
      <c r="B8530" s="42"/>
    </row>
    <row r="8531" spans="2:2" x14ac:dyDescent="0.2">
      <c r="B8531" s="42"/>
    </row>
    <row r="8532" spans="2:2" x14ac:dyDescent="0.2">
      <c r="B8532" s="42"/>
    </row>
    <row r="8533" spans="2:2" x14ac:dyDescent="0.2">
      <c r="B8533" s="42"/>
    </row>
    <row r="8534" spans="2:2" x14ac:dyDescent="0.2">
      <c r="B8534" s="42"/>
    </row>
    <row r="8535" spans="2:2" x14ac:dyDescent="0.2">
      <c r="B8535" s="42"/>
    </row>
    <row r="8536" spans="2:2" x14ac:dyDescent="0.2">
      <c r="B8536" s="42"/>
    </row>
    <row r="8537" spans="2:2" x14ac:dyDescent="0.2">
      <c r="B8537" s="42"/>
    </row>
    <row r="8538" spans="2:2" x14ac:dyDescent="0.2">
      <c r="B8538" s="42"/>
    </row>
    <row r="8539" spans="2:2" x14ac:dyDescent="0.2">
      <c r="B8539" s="42"/>
    </row>
    <row r="8540" spans="2:2" x14ac:dyDescent="0.2">
      <c r="B8540" s="42"/>
    </row>
    <row r="8541" spans="2:2" x14ac:dyDescent="0.2">
      <c r="B8541" s="42"/>
    </row>
    <row r="8542" spans="2:2" x14ac:dyDescent="0.2">
      <c r="B8542" s="42"/>
    </row>
    <row r="8543" spans="2:2" x14ac:dyDescent="0.2">
      <c r="B8543" s="42"/>
    </row>
    <row r="8544" spans="2:2" x14ac:dyDescent="0.2">
      <c r="B8544" s="42"/>
    </row>
    <row r="8545" spans="2:2" x14ac:dyDescent="0.2">
      <c r="B8545" s="42"/>
    </row>
    <row r="8546" spans="2:2" x14ac:dyDescent="0.2">
      <c r="B8546" s="42"/>
    </row>
    <row r="8547" spans="2:2" x14ac:dyDescent="0.2">
      <c r="B8547" s="42"/>
    </row>
    <row r="8548" spans="2:2" x14ac:dyDescent="0.2">
      <c r="B8548" s="42"/>
    </row>
    <row r="8549" spans="2:2" x14ac:dyDescent="0.2">
      <c r="B8549" s="42"/>
    </row>
    <row r="8550" spans="2:2" x14ac:dyDescent="0.2">
      <c r="B8550" s="42"/>
    </row>
    <row r="8551" spans="2:2" x14ac:dyDescent="0.2">
      <c r="B8551" s="42"/>
    </row>
    <row r="8552" spans="2:2" x14ac:dyDescent="0.2">
      <c r="B8552" s="42"/>
    </row>
    <row r="8553" spans="2:2" x14ac:dyDescent="0.2">
      <c r="B8553" s="42"/>
    </row>
    <row r="8554" spans="2:2" x14ac:dyDescent="0.2">
      <c r="B8554" s="42"/>
    </row>
    <row r="8555" spans="2:2" x14ac:dyDescent="0.2">
      <c r="B8555" s="42"/>
    </row>
    <row r="8556" spans="2:2" x14ac:dyDescent="0.2">
      <c r="B8556" s="42"/>
    </row>
    <row r="8557" spans="2:2" x14ac:dyDescent="0.2">
      <c r="B8557" s="42"/>
    </row>
    <row r="8558" spans="2:2" x14ac:dyDescent="0.2">
      <c r="B8558" s="42"/>
    </row>
    <row r="8559" spans="2:2" x14ac:dyDescent="0.2">
      <c r="B8559" s="42"/>
    </row>
    <row r="8560" spans="2:2" x14ac:dyDescent="0.2">
      <c r="B8560" s="42"/>
    </row>
    <row r="8561" spans="2:2" x14ac:dyDescent="0.2">
      <c r="B8561" s="42"/>
    </row>
    <row r="8562" spans="2:2" x14ac:dyDescent="0.2">
      <c r="B8562" s="42"/>
    </row>
    <row r="8563" spans="2:2" x14ac:dyDescent="0.2">
      <c r="B8563" s="42"/>
    </row>
    <row r="8564" spans="2:2" x14ac:dyDescent="0.2">
      <c r="B8564" s="42"/>
    </row>
    <row r="8565" spans="2:2" x14ac:dyDescent="0.2">
      <c r="B8565" s="42"/>
    </row>
    <row r="8566" spans="2:2" x14ac:dyDescent="0.2">
      <c r="B8566" s="42"/>
    </row>
    <row r="8567" spans="2:2" x14ac:dyDescent="0.2">
      <c r="B8567" s="42"/>
    </row>
    <row r="8568" spans="2:2" x14ac:dyDescent="0.2">
      <c r="B8568" s="42"/>
    </row>
    <row r="8569" spans="2:2" x14ac:dyDescent="0.2">
      <c r="B8569" s="42"/>
    </row>
    <row r="8570" spans="2:2" x14ac:dyDescent="0.2">
      <c r="B8570" s="42"/>
    </row>
    <row r="8571" spans="2:2" x14ac:dyDescent="0.2">
      <c r="B8571" s="42"/>
    </row>
    <row r="8572" spans="2:2" x14ac:dyDescent="0.2">
      <c r="B8572" s="42"/>
    </row>
    <row r="8573" spans="2:2" x14ac:dyDescent="0.2">
      <c r="B8573" s="42"/>
    </row>
    <row r="8574" spans="2:2" x14ac:dyDescent="0.2">
      <c r="B8574" s="42"/>
    </row>
    <row r="8575" spans="2:2" x14ac:dyDescent="0.2">
      <c r="B8575" s="42"/>
    </row>
    <row r="8576" spans="2:2" x14ac:dyDescent="0.2">
      <c r="B8576" s="42"/>
    </row>
    <row r="8577" spans="2:2" x14ac:dyDescent="0.2">
      <c r="B8577" s="42"/>
    </row>
    <row r="8578" spans="2:2" x14ac:dyDescent="0.2">
      <c r="B8578" s="42"/>
    </row>
    <row r="8579" spans="2:2" x14ac:dyDescent="0.2">
      <c r="B8579" s="42"/>
    </row>
    <row r="8580" spans="2:2" x14ac:dyDescent="0.2">
      <c r="B8580" s="42"/>
    </row>
    <row r="8581" spans="2:2" x14ac:dyDescent="0.2">
      <c r="B8581" s="42"/>
    </row>
    <row r="8582" spans="2:2" x14ac:dyDescent="0.2">
      <c r="B8582" s="42"/>
    </row>
    <row r="8583" spans="2:2" x14ac:dyDescent="0.2">
      <c r="B8583" s="42"/>
    </row>
    <row r="8584" spans="2:2" x14ac:dyDescent="0.2">
      <c r="B8584" s="42"/>
    </row>
    <row r="8585" spans="2:2" x14ac:dyDescent="0.2">
      <c r="B8585" s="42"/>
    </row>
    <row r="8586" spans="2:2" x14ac:dyDescent="0.2">
      <c r="B8586" s="42"/>
    </row>
    <row r="8587" spans="2:2" x14ac:dyDescent="0.2">
      <c r="B8587" s="42"/>
    </row>
    <row r="8588" spans="2:2" x14ac:dyDescent="0.2">
      <c r="B8588" s="42"/>
    </row>
    <row r="8589" spans="2:2" x14ac:dyDescent="0.2">
      <c r="B8589" s="42"/>
    </row>
    <row r="8590" spans="2:2" x14ac:dyDescent="0.2">
      <c r="B8590" s="42"/>
    </row>
    <row r="8591" spans="2:2" x14ac:dyDescent="0.2">
      <c r="B8591" s="42"/>
    </row>
    <row r="8592" spans="2:2" x14ac:dyDescent="0.2">
      <c r="B8592" s="42"/>
    </row>
    <row r="8593" spans="2:2" x14ac:dyDescent="0.2">
      <c r="B8593" s="42"/>
    </row>
    <row r="8594" spans="2:2" x14ac:dyDescent="0.2">
      <c r="B8594" s="42"/>
    </row>
    <row r="8595" spans="2:2" x14ac:dyDescent="0.2">
      <c r="B8595" s="42"/>
    </row>
    <row r="8596" spans="2:2" x14ac:dyDescent="0.2">
      <c r="B8596" s="42"/>
    </row>
    <row r="8597" spans="2:2" x14ac:dyDescent="0.2">
      <c r="B8597" s="42"/>
    </row>
    <row r="8598" spans="2:2" x14ac:dyDescent="0.2">
      <c r="B8598" s="42"/>
    </row>
    <row r="8599" spans="2:2" x14ac:dyDescent="0.2">
      <c r="B8599" s="42"/>
    </row>
    <row r="8600" spans="2:2" x14ac:dyDescent="0.2">
      <c r="B8600" s="42"/>
    </row>
    <row r="8601" spans="2:2" x14ac:dyDescent="0.2">
      <c r="B8601" s="42"/>
    </row>
    <row r="8602" spans="2:2" x14ac:dyDescent="0.2">
      <c r="B8602" s="42"/>
    </row>
    <row r="8603" spans="2:2" x14ac:dyDescent="0.2">
      <c r="B8603" s="42"/>
    </row>
    <row r="8604" spans="2:2" x14ac:dyDescent="0.2">
      <c r="B8604" s="42"/>
    </row>
    <row r="8605" spans="2:2" x14ac:dyDescent="0.2">
      <c r="B8605" s="42"/>
    </row>
    <row r="8606" spans="2:2" x14ac:dyDescent="0.2">
      <c r="B8606" s="42"/>
    </row>
    <row r="8607" spans="2:2" x14ac:dyDescent="0.2">
      <c r="B8607" s="42"/>
    </row>
    <row r="8608" spans="2:2" x14ac:dyDescent="0.2">
      <c r="B8608" s="42"/>
    </row>
    <row r="8609" spans="2:2" x14ac:dyDescent="0.2">
      <c r="B8609" s="42"/>
    </row>
    <row r="8610" spans="2:2" x14ac:dyDescent="0.2">
      <c r="B8610" s="42"/>
    </row>
    <row r="8611" spans="2:2" x14ac:dyDescent="0.2">
      <c r="B8611" s="42"/>
    </row>
    <row r="8612" spans="2:2" x14ac:dyDescent="0.2">
      <c r="B8612" s="42"/>
    </row>
    <row r="8613" spans="2:2" x14ac:dyDescent="0.2">
      <c r="B8613" s="42"/>
    </row>
    <row r="8614" spans="2:2" x14ac:dyDescent="0.2">
      <c r="B8614" s="42"/>
    </row>
    <row r="8615" spans="2:2" x14ac:dyDescent="0.2">
      <c r="B8615" s="42"/>
    </row>
    <row r="8616" spans="2:2" x14ac:dyDescent="0.2">
      <c r="B8616" s="42"/>
    </row>
    <row r="8617" spans="2:2" x14ac:dyDescent="0.2">
      <c r="B8617" s="42"/>
    </row>
    <row r="8618" spans="2:2" x14ac:dyDescent="0.2">
      <c r="B8618" s="42"/>
    </row>
    <row r="8619" spans="2:2" x14ac:dyDescent="0.2">
      <c r="B8619" s="42"/>
    </row>
    <row r="8620" spans="2:2" x14ac:dyDescent="0.2">
      <c r="B8620" s="42"/>
    </row>
    <row r="8621" spans="2:2" x14ac:dyDescent="0.2">
      <c r="B8621" s="42"/>
    </row>
    <row r="8622" spans="2:2" x14ac:dyDescent="0.2">
      <c r="B8622" s="42"/>
    </row>
    <row r="8623" spans="2:2" x14ac:dyDescent="0.2">
      <c r="B8623" s="42"/>
    </row>
    <row r="8624" spans="2:2" x14ac:dyDescent="0.2">
      <c r="B8624" s="42"/>
    </row>
    <row r="8625" spans="2:2" x14ac:dyDescent="0.2">
      <c r="B8625" s="42"/>
    </row>
    <row r="8626" spans="2:2" x14ac:dyDescent="0.2">
      <c r="B8626" s="42"/>
    </row>
    <row r="8627" spans="2:2" x14ac:dyDescent="0.2">
      <c r="B8627" s="42"/>
    </row>
    <row r="8628" spans="2:2" x14ac:dyDescent="0.2">
      <c r="B8628" s="42"/>
    </row>
    <row r="8629" spans="2:2" x14ac:dyDescent="0.2">
      <c r="B8629" s="42"/>
    </row>
    <row r="8630" spans="2:2" x14ac:dyDescent="0.2">
      <c r="B8630" s="42"/>
    </row>
    <row r="8631" spans="2:2" x14ac:dyDescent="0.2">
      <c r="B8631" s="42"/>
    </row>
    <row r="8632" spans="2:2" x14ac:dyDescent="0.2">
      <c r="B8632" s="42"/>
    </row>
    <row r="8633" spans="2:2" x14ac:dyDescent="0.2">
      <c r="B8633" s="42"/>
    </row>
    <row r="8634" spans="2:2" x14ac:dyDescent="0.2">
      <c r="B8634" s="42"/>
    </row>
    <row r="8635" spans="2:2" x14ac:dyDescent="0.2">
      <c r="B8635" s="42"/>
    </row>
    <row r="8636" spans="2:2" x14ac:dyDescent="0.2">
      <c r="B8636" s="42"/>
    </row>
    <row r="8637" spans="2:2" x14ac:dyDescent="0.2">
      <c r="B8637" s="42"/>
    </row>
    <row r="8638" spans="2:2" x14ac:dyDescent="0.2">
      <c r="B8638" s="42"/>
    </row>
    <row r="8639" spans="2:2" x14ac:dyDescent="0.2">
      <c r="B8639" s="42"/>
    </row>
    <row r="8640" spans="2:2" x14ac:dyDescent="0.2">
      <c r="B8640" s="42"/>
    </row>
    <row r="8641" spans="2:2" x14ac:dyDescent="0.2">
      <c r="B8641" s="42"/>
    </row>
    <row r="8642" spans="2:2" x14ac:dyDescent="0.2">
      <c r="B8642" s="42"/>
    </row>
    <row r="8643" spans="2:2" x14ac:dyDescent="0.2">
      <c r="B8643" s="42"/>
    </row>
    <row r="8644" spans="2:2" x14ac:dyDescent="0.2">
      <c r="B8644" s="42"/>
    </row>
    <row r="8645" spans="2:2" x14ac:dyDescent="0.2">
      <c r="B8645" s="42"/>
    </row>
    <row r="8646" spans="2:2" x14ac:dyDescent="0.2">
      <c r="B8646" s="42"/>
    </row>
    <row r="8647" spans="2:2" x14ac:dyDescent="0.2">
      <c r="B8647" s="42"/>
    </row>
    <row r="8648" spans="2:2" x14ac:dyDescent="0.2">
      <c r="B8648" s="42"/>
    </row>
    <row r="8649" spans="2:2" x14ac:dyDescent="0.2">
      <c r="B8649" s="42"/>
    </row>
    <row r="8650" spans="2:2" x14ac:dyDescent="0.2">
      <c r="B8650" s="42"/>
    </row>
    <row r="8651" spans="2:2" x14ac:dyDescent="0.2">
      <c r="B8651" s="42"/>
    </row>
    <row r="8652" spans="2:2" x14ac:dyDescent="0.2">
      <c r="B8652" s="42"/>
    </row>
    <row r="8653" spans="2:2" x14ac:dyDescent="0.2">
      <c r="B8653" s="42"/>
    </row>
    <row r="8654" spans="2:2" x14ac:dyDescent="0.2">
      <c r="B8654" s="42"/>
    </row>
    <row r="8655" spans="2:2" x14ac:dyDescent="0.2">
      <c r="B8655" s="42"/>
    </row>
    <row r="8656" spans="2:2" x14ac:dyDescent="0.2">
      <c r="B8656" s="42"/>
    </row>
    <row r="8657" spans="2:2" x14ac:dyDescent="0.2">
      <c r="B8657" s="42"/>
    </row>
    <row r="8658" spans="2:2" x14ac:dyDescent="0.2">
      <c r="B8658" s="42"/>
    </row>
    <row r="8659" spans="2:2" x14ac:dyDescent="0.2">
      <c r="B8659" s="42"/>
    </row>
    <row r="8660" spans="2:2" x14ac:dyDescent="0.2">
      <c r="B8660" s="42"/>
    </row>
    <row r="8661" spans="2:2" x14ac:dyDescent="0.2">
      <c r="B8661" s="42"/>
    </row>
    <row r="8662" spans="2:2" x14ac:dyDescent="0.2">
      <c r="B8662" s="42"/>
    </row>
    <row r="8663" spans="2:2" x14ac:dyDescent="0.2">
      <c r="B8663" s="42"/>
    </row>
    <row r="8664" spans="2:2" x14ac:dyDescent="0.2">
      <c r="B8664" s="42"/>
    </row>
    <row r="8665" spans="2:2" x14ac:dyDescent="0.2">
      <c r="B8665" s="42"/>
    </row>
    <row r="8666" spans="2:2" x14ac:dyDescent="0.2">
      <c r="B8666" s="42"/>
    </row>
    <row r="8667" spans="2:2" x14ac:dyDescent="0.2">
      <c r="B8667" s="42"/>
    </row>
    <row r="8668" spans="2:2" x14ac:dyDescent="0.2">
      <c r="B8668" s="42"/>
    </row>
    <row r="8669" spans="2:2" x14ac:dyDescent="0.2">
      <c r="B8669" s="42"/>
    </row>
    <row r="8670" spans="2:2" x14ac:dyDescent="0.2">
      <c r="B8670" s="42"/>
    </row>
    <row r="8671" spans="2:2" x14ac:dyDescent="0.2">
      <c r="B8671" s="42"/>
    </row>
    <row r="8672" spans="2:2" x14ac:dyDescent="0.2">
      <c r="B8672" s="42"/>
    </row>
    <row r="8673" spans="2:2" x14ac:dyDescent="0.2">
      <c r="B8673" s="42"/>
    </row>
    <row r="8674" spans="2:2" x14ac:dyDescent="0.2">
      <c r="B8674" s="42"/>
    </row>
    <row r="8675" spans="2:2" x14ac:dyDescent="0.2">
      <c r="B8675" s="42"/>
    </row>
    <row r="8676" spans="2:2" x14ac:dyDescent="0.2">
      <c r="B8676" s="42"/>
    </row>
    <row r="8677" spans="2:2" x14ac:dyDescent="0.2">
      <c r="B8677" s="42"/>
    </row>
    <row r="8678" spans="2:2" x14ac:dyDescent="0.2">
      <c r="B8678" s="42"/>
    </row>
    <row r="8679" spans="2:2" x14ac:dyDescent="0.2">
      <c r="B8679" s="42"/>
    </row>
    <row r="8680" spans="2:2" x14ac:dyDescent="0.2">
      <c r="B8680" s="42"/>
    </row>
    <row r="8681" spans="2:2" x14ac:dyDescent="0.2">
      <c r="B8681" s="42"/>
    </row>
    <row r="8682" spans="2:2" x14ac:dyDescent="0.2">
      <c r="B8682" s="42"/>
    </row>
    <row r="8683" spans="2:2" x14ac:dyDescent="0.2">
      <c r="B8683" s="42"/>
    </row>
    <row r="8684" spans="2:2" x14ac:dyDescent="0.2">
      <c r="B8684" s="42"/>
    </row>
    <row r="8685" spans="2:2" x14ac:dyDescent="0.2">
      <c r="B8685" s="42"/>
    </row>
    <row r="8686" spans="2:2" x14ac:dyDescent="0.2">
      <c r="B8686" s="42"/>
    </row>
    <row r="8687" spans="2:2" x14ac:dyDescent="0.2">
      <c r="B8687" s="42"/>
    </row>
    <row r="8688" spans="2:2" x14ac:dyDescent="0.2">
      <c r="B8688" s="42"/>
    </row>
    <row r="8689" spans="2:2" x14ac:dyDescent="0.2">
      <c r="B8689" s="42"/>
    </row>
    <row r="8690" spans="2:2" x14ac:dyDescent="0.2">
      <c r="B8690" s="42"/>
    </row>
    <row r="8691" spans="2:2" x14ac:dyDescent="0.2">
      <c r="B8691" s="42"/>
    </row>
    <row r="8692" spans="2:2" x14ac:dyDescent="0.2">
      <c r="B8692" s="42"/>
    </row>
    <row r="8693" spans="2:2" x14ac:dyDescent="0.2">
      <c r="B8693" s="42"/>
    </row>
    <row r="8694" spans="2:2" x14ac:dyDescent="0.2">
      <c r="B8694" s="42"/>
    </row>
    <row r="8695" spans="2:2" x14ac:dyDescent="0.2">
      <c r="B8695" s="42"/>
    </row>
    <row r="8696" spans="2:2" x14ac:dyDescent="0.2">
      <c r="B8696" s="42"/>
    </row>
    <row r="8697" spans="2:2" x14ac:dyDescent="0.2">
      <c r="B8697" s="42"/>
    </row>
    <row r="8698" spans="2:2" x14ac:dyDescent="0.2">
      <c r="B8698" s="42"/>
    </row>
    <row r="8699" spans="2:2" x14ac:dyDescent="0.2">
      <c r="B8699" s="42"/>
    </row>
    <row r="8700" spans="2:2" x14ac:dyDescent="0.2">
      <c r="B8700" s="42"/>
    </row>
    <row r="8701" spans="2:2" x14ac:dyDescent="0.2">
      <c r="B8701" s="42"/>
    </row>
    <row r="8702" spans="2:2" x14ac:dyDescent="0.2">
      <c r="B8702" s="42"/>
    </row>
    <row r="8703" spans="2:2" x14ac:dyDescent="0.2">
      <c r="B8703" s="42"/>
    </row>
    <row r="8704" spans="2:2" x14ac:dyDescent="0.2">
      <c r="B8704" s="42"/>
    </row>
    <row r="8705" spans="2:2" x14ac:dyDescent="0.2">
      <c r="B8705" s="42"/>
    </row>
    <row r="8706" spans="2:2" x14ac:dyDescent="0.2">
      <c r="B8706" s="42"/>
    </row>
    <row r="8707" spans="2:2" x14ac:dyDescent="0.2">
      <c r="B8707" s="42"/>
    </row>
    <row r="8708" spans="2:2" x14ac:dyDescent="0.2">
      <c r="B8708" s="42"/>
    </row>
    <row r="8709" spans="2:2" x14ac:dyDescent="0.2">
      <c r="B8709" s="42"/>
    </row>
    <row r="8710" spans="2:2" x14ac:dyDescent="0.2">
      <c r="B8710" s="42"/>
    </row>
    <row r="8711" spans="2:2" x14ac:dyDescent="0.2">
      <c r="B8711" s="42"/>
    </row>
    <row r="8712" spans="2:2" x14ac:dyDescent="0.2">
      <c r="B8712" s="42"/>
    </row>
    <row r="8713" spans="2:2" x14ac:dyDescent="0.2">
      <c r="B8713" s="42"/>
    </row>
    <row r="8714" spans="2:2" x14ac:dyDescent="0.2">
      <c r="B8714" s="42"/>
    </row>
    <row r="8715" spans="2:2" x14ac:dyDescent="0.2">
      <c r="B8715" s="42"/>
    </row>
    <row r="8716" spans="2:2" x14ac:dyDescent="0.2">
      <c r="B8716" s="42"/>
    </row>
    <row r="8717" spans="2:2" x14ac:dyDescent="0.2">
      <c r="B8717" s="42"/>
    </row>
    <row r="8718" spans="2:2" x14ac:dyDescent="0.2">
      <c r="B8718" s="42"/>
    </row>
    <row r="8719" spans="2:2" x14ac:dyDescent="0.2">
      <c r="B8719" s="42"/>
    </row>
    <row r="8720" spans="2:2" x14ac:dyDescent="0.2">
      <c r="B8720" s="42"/>
    </row>
    <row r="8721" spans="2:2" x14ac:dyDescent="0.2">
      <c r="B8721" s="42"/>
    </row>
    <row r="8722" spans="2:2" x14ac:dyDescent="0.2">
      <c r="B8722" s="42"/>
    </row>
    <row r="8723" spans="2:2" x14ac:dyDescent="0.2">
      <c r="B8723" s="42"/>
    </row>
    <row r="8724" spans="2:2" x14ac:dyDescent="0.2">
      <c r="B8724" s="42"/>
    </row>
    <row r="8725" spans="2:2" x14ac:dyDescent="0.2">
      <c r="B8725" s="42"/>
    </row>
    <row r="8726" spans="2:2" x14ac:dyDescent="0.2">
      <c r="B8726" s="42"/>
    </row>
    <row r="8727" spans="2:2" x14ac:dyDescent="0.2">
      <c r="B8727" s="42"/>
    </row>
    <row r="8728" spans="2:2" x14ac:dyDescent="0.2">
      <c r="B8728" s="42"/>
    </row>
    <row r="8729" spans="2:2" x14ac:dyDescent="0.2">
      <c r="B8729" s="42"/>
    </row>
    <row r="8730" spans="2:2" x14ac:dyDescent="0.2">
      <c r="B8730" s="42"/>
    </row>
    <row r="8731" spans="2:2" x14ac:dyDescent="0.2">
      <c r="B8731" s="42"/>
    </row>
    <row r="8732" spans="2:2" x14ac:dyDescent="0.2">
      <c r="B8732" s="42"/>
    </row>
    <row r="8733" spans="2:2" x14ac:dyDescent="0.2">
      <c r="B8733" s="42"/>
    </row>
    <row r="8734" spans="2:2" x14ac:dyDescent="0.2">
      <c r="B8734" s="42"/>
    </row>
    <row r="8735" spans="2:2" x14ac:dyDescent="0.2">
      <c r="B8735" s="42"/>
    </row>
    <row r="8736" spans="2:2" x14ac:dyDescent="0.2">
      <c r="B8736" s="42"/>
    </row>
    <row r="8737" spans="2:2" x14ac:dyDescent="0.2">
      <c r="B8737" s="42"/>
    </row>
    <row r="8738" spans="2:2" x14ac:dyDescent="0.2">
      <c r="B8738" s="42"/>
    </row>
    <row r="8739" spans="2:2" x14ac:dyDescent="0.2">
      <c r="B8739" s="42"/>
    </row>
    <row r="8740" spans="2:2" x14ac:dyDescent="0.2">
      <c r="B8740" s="42"/>
    </row>
    <row r="8741" spans="2:2" x14ac:dyDescent="0.2">
      <c r="B8741" s="42"/>
    </row>
    <row r="8742" spans="2:2" x14ac:dyDescent="0.2">
      <c r="B8742" s="42"/>
    </row>
    <row r="8743" spans="2:2" x14ac:dyDescent="0.2">
      <c r="B8743" s="42"/>
    </row>
    <row r="8744" spans="2:2" x14ac:dyDescent="0.2">
      <c r="B8744" s="42"/>
    </row>
    <row r="8745" spans="2:2" x14ac:dyDescent="0.2">
      <c r="B8745" s="42"/>
    </row>
    <row r="8746" spans="2:2" x14ac:dyDescent="0.2">
      <c r="B8746" s="42"/>
    </row>
    <row r="8747" spans="2:2" x14ac:dyDescent="0.2">
      <c r="B8747" s="42"/>
    </row>
    <row r="8748" spans="2:2" x14ac:dyDescent="0.2">
      <c r="B8748" s="42"/>
    </row>
    <row r="8749" spans="2:2" x14ac:dyDescent="0.2">
      <c r="B8749" s="42"/>
    </row>
    <row r="8750" spans="2:2" x14ac:dyDescent="0.2">
      <c r="B8750" s="42"/>
    </row>
    <row r="8751" spans="2:2" x14ac:dyDescent="0.2">
      <c r="B8751" s="42"/>
    </row>
    <row r="8752" spans="2:2" x14ac:dyDescent="0.2">
      <c r="B8752" s="42"/>
    </row>
    <row r="8753" spans="2:2" x14ac:dyDescent="0.2">
      <c r="B8753" s="42"/>
    </row>
    <row r="8754" spans="2:2" x14ac:dyDescent="0.2">
      <c r="B8754" s="42"/>
    </row>
    <row r="8755" spans="2:2" x14ac:dyDescent="0.2">
      <c r="B8755" s="42"/>
    </row>
    <row r="8756" spans="2:2" x14ac:dyDescent="0.2">
      <c r="B8756" s="42"/>
    </row>
    <row r="8757" spans="2:2" x14ac:dyDescent="0.2">
      <c r="B8757" s="42"/>
    </row>
    <row r="8758" spans="2:2" x14ac:dyDescent="0.2">
      <c r="B8758" s="42"/>
    </row>
    <row r="8759" spans="2:2" x14ac:dyDescent="0.2">
      <c r="B8759" s="42"/>
    </row>
    <row r="8760" spans="2:2" x14ac:dyDescent="0.2">
      <c r="B8760" s="42"/>
    </row>
    <row r="8761" spans="2:2" x14ac:dyDescent="0.2">
      <c r="B8761" s="42"/>
    </row>
    <row r="8762" spans="2:2" x14ac:dyDescent="0.2">
      <c r="B8762" s="42"/>
    </row>
    <row r="8763" spans="2:2" x14ac:dyDescent="0.2">
      <c r="B8763" s="42"/>
    </row>
    <row r="8764" spans="2:2" x14ac:dyDescent="0.2">
      <c r="B8764" s="42"/>
    </row>
    <row r="8765" spans="2:2" x14ac:dyDescent="0.2">
      <c r="B8765" s="42"/>
    </row>
    <row r="8766" spans="2:2" x14ac:dyDescent="0.2">
      <c r="B8766" s="42"/>
    </row>
    <row r="8767" spans="2:2" x14ac:dyDescent="0.2">
      <c r="B8767" s="42"/>
    </row>
    <row r="8768" spans="2:2" x14ac:dyDescent="0.2">
      <c r="B8768" s="42"/>
    </row>
    <row r="8769" spans="2:2" x14ac:dyDescent="0.2">
      <c r="B8769" s="42"/>
    </row>
    <row r="8770" spans="2:2" x14ac:dyDescent="0.2">
      <c r="B8770" s="42"/>
    </row>
    <row r="8771" spans="2:2" x14ac:dyDescent="0.2">
      <c r="B8771" s="42"/>
    </row>
    <row r="8772" spans="2:2" x14ac:dyDescent="0.2">
      <c r="B8772" s="42"/>
    </row>
    <row r="8773" spans="2:2" x14ac:dyDescent="0.2">
      <c r="B8773" s="42"/>
    </row>
    <row r="8774" spans="2:2" x14ac:dyDescent="0.2">
      <c r="B8774" s="42"/>
    </row>
    <row r="8775" spans="2:2" x14ac:dyDescent="0.2">
      <c r="B8775" s="42"/>
    </row>
    <row r="8776" spans="2:2" x14ac:dyDescent="0.2">
      <c r="B8776" s="42"/>
    </row>
    <row r="8777" spans="2:2" x14ac:dyDescent="0.2">
      <c r="B8777" s="42"/>
    </row>
    <row r="8778" spans="2:2" x14ac:dyDescent="0.2">
      <c r="B8778" s="42"/>
    </row>
    <row r="8779" spans="2:2" x14ac:dyDescent="0.2">
      <c r="B8779" s="42"/>
    </row>
    <row r="8780" spans="2:2" x14ac:dyDescent="0.2">
      <c r="B8780" s="42"/>
    </row>
    <row r="8781" spans="2:2" x14ac:dyDescent="0.2">
      <c r="B8781" s="42"/>
    </row>
    <row r="8782" spans="2:2" x14ac:dyDescent="0.2">
      <c r="B8782" s="42"/>
    </row>
    <row r="8783" spans="2:2" x14ac:dyDescent="0.2">
      <c r="B8783" s="42"/>
    </row>
    <row r="8784" spans="2:2" x14ac:dyDescent="0.2">
      <c r="B8784" s="42"/>
    </row>
    <row r="8785" spans="2:2" x14ac:dyDescent="0.2">
      <c r="B8785" s="42"/>
    </row>
    <row r="8786" spans="2:2" x14ac:dyDescent="0.2">
      <c r="B8786" s="42"/>
    </row>
    <row r="8787" spans="2:2" x14ac:dyDescent="0.2">
      <c r="B8787" s="42"/>
    </row>
    <row r="8788" spans="2:2" x14ac:dyDescent="0.2">
      <c r="B8788" s="42"/>
    </row>
    <row r="8789" spans="2:2" x14ac:dyDescent="0.2">
      <c r="B8789" s="42"/>
    </row>
    <row r="8790" spans="2:2" x14ac:dyDescent="0.2">
      <c r="B8790" s="42"/>
    </row>
    <row r="8791" spans="2:2" x14ac:dyDescent="0.2">
      <c r="B8791" s="42"/>
    </row>
    <row r="8792" spans="2:2" x14ac:dyDescent="0.2">
      <c r="B8792" s="42"/>
    </row>
    <row r="8793" spans="2:2" x14ac:dyDescent="0.2">
      <c r="B8793" s="42"/>
    </row>
    <row r="8794" spans="2:2" x14ac:dyDescent="0.2">
      <c r="B8794" s="42"/>
    </row>
    <row r="8795" spans="2:2" x14ac:dyDescent="0.2">
      <c r="B8795" s="42"/>
    </row>
    <row r="8796" spans="2:2" x14ac:dyDescent="0.2">
      <c r="B8796" s="42"/>
    </row>
    <row r="8797" spans="2:2" x14ac:dyDescent="0.2">
      <c r="B8797" s="42"/>
    </row>
    <row r="8798" spans="2:2" x14ac:dyDescent="0.2">
      <c r="B8798" s="42"/>
    </row>
    <row r="8799" spans="2:2" x14ac:dyDescent="0.2">
      <c r="B8799" s="42"/>
    </row>
    <row r="8800" spans="2:2" x14ac:dyDescent="0.2">
      <c r="B8800" s="42"/>
    </row>
    <row r="8801" spans="2:2" x14ac:dyDescent="0.2">
      <c r="B8801" s="42"/>
    </row>
    <row r="8802" spans="2:2" x14ac:dyDescent="0.2">
      <c r="B8802" s="42"/>
    </row>
    <row r="8803" spans="2:2" x14ac:dyDescent="0.2">
      <c r="B8803" s="42"/>
    </row>
    <row r="8804" spans="2:2" x14ac:dyDescent="0.2">
      <c r="B8804" s="42"/>
    </row>
    <row r="8805" spans="2:2" x14ac:dyDescent="0.2">
      <c r="B8805" s="42"/>
    </row>
    <row r="8806" spans="2:2" x14ac:dyDescent="0.2">
      <c r="B8806" s="42"/>
    </row>
    <row r="8807" spans="2:2" x14ac:dyDescent="0.2">
      <c r="B8807" s="42"/>
    </row>
    <row r="8808" spans="2:2" x14ac:dyDescent="0.2">
      <c r="B8808" s="42"/>
    </row>
    <row r="8809" spans="2:2" x14ac:dyDescent="0.2">
      <c r="B8809" s="42"/>
    </row>
    <row r="8810" spans="2:2" x14ac:dyDescent="0.2">
      <c r="B8810" s="42"/>
    </row>
    <row r="8811" spans="2:2" x14ac:dyDescent="0.2">
      <c r="B8811" s="42"/>
    </row>
    <row r="8812" spans="2:2" x14ac:dyDescent="0.2">
      <c r="B8812" s="42"/>
    </row>
    <row r="8813" spans="2:2" x14ac:dyDescent="0.2">
      <c r="B8813" s="42"/>
    </row>
    <row r="8814" spans="2:2" x14ac:dyDescent="0.2">
      <c r="B8814" s="42"/>
    </row>
    <row r="8815" spans="2:2" x14ac:dyDescent="0.2">
      <c r="B8815" s="42"/>
    </row>
    <row r="8816" spans="2:2" x14ac:dyDescent="0.2">
      <c r="B8816" s="42"/>
    </row>
    <row r="8817" spans="2:2" x14ac:dyDescent="0.2">
      <c r="B8817" s="42"/>
    </row>
    <row r="8818" spans="2:2" x14ac:dyDescent="0.2">
      <c r="B8818" s="42"/>
    </row>
    <row r="8819" spans="2:2" x14ac:dyDescent="0.2">
      <c r="B8819" s="42"/>
    </row>
    <row r="8820" spans="2:2" x14ac:dyDescent="0.2">
      <c r="B8820" s="42"/>
    </row>
    <row r="8821" spans="2:2" x14ac:dyDescent="0.2">
      <c r="B8821" s="42"/>
    </row>
    <row r="8822" spans="2:2" x14ac:dyDescent="0.2">
      <c r="B8822" s="42"/>
    </row>
    <row r="8823" spans="2:2" x14ac:dyDescent="0.2">
      <c r="B8823" s="42"/>
    </row>
    <row r="8824" spans="2:2" x14ac:dyDescent="0.2">
      <c r="B8824" s="42"/>
    </row>
    <row r="8825" spans="2:2" x14ac:dyDescent="0.2">
      <c r="B8825" s="42"/>
    </row>
    <row r="8826" spans="2:2" x14ac:dyDescent="0.2">
      <c r="B8826" s="42"/>
    </row>
    <row r="8827" spans="2:2" x14ac:dyDescent="0.2">
      <c r="B8827" s="42"/>
    </row>
    <row r="8828" spans="2:2" x14ac:dyDescent="0.2">
      <c r="B8828" s="42"/>
    </row>
    <row r="8829" spans="2:2" x14ac:dyDescent="0.2">
      <c r="B8829" s="42"/>
    </row>
    <row r="8830" spans="2:2" x14ac:dyDescent="0.2">
      <c r="B8830" s="42"/>
    </row>
    <row r="8831" spans="2:2" x14ac:dyDescent="0.2">
      <c r="B8831" s="42"/>
    </row>
    <row r="8832" spans="2:2" x14ac:dyDescent="0.2">
      <c r="B8832" s="42"/>
    </row>
    <row r="8833" spans="2:2" x14ac:dyDescent="0.2">
      <c r="B8833" s="42"/>
    </row>
    <row r="8834" spans="2:2" x14ac:dyDescent="0.2">
      <c r="B8834" s="42"/>
    </row>
    <row r="8835" spans="2:2" x14ac:dyDescent="0.2">
      <c r="B8835" s="42"/>
    </row>
    <row r="8836" spans="2:2" x14ac:dyDescent="0.2">
      <c r="B8836" s="42"/>
    </row>
    <row r="8837" spans="2:2" x14ac:dyDescent="0.2">
      <c r="B8837" s="42"/>
    </row>
    <row r="8838" spans="2:2" x14ac:dyDescent="0.2">
      <c r="B8838" s="42"/>
    </row>
    <row r="8839" spans="2:2" x14ac:dyDescent="0.2">
      <c r="B8839" s="42"/>
    </row>
    <row r="8840" spans="2:2" x14ac:dyDescent="0.2">
      <c r="B8840" s="42"/>
    </row>
    <row r="8841" spans="2:2" x14ac:dyDescent="0.2">
      <c r="B8841" s="42"/>
    </row>
    <row r="8842" spans="2:2" x14ac:dyDescent="0.2">
      <c r="B8842" s="42"/>
    </row>
    <row r="8843" spans="2:2" x14ac:dyDescent="0.2">
      <c r="B8843" s="42"/>
    </row>
    <row r="8844" spans="2:2" x14ac:dyDescent="0.2">
      <c r="B8844" s="42"/>
    </row>
    <row r="8845" spans="2:2" x14ac:dyDescent="0.2">
      <c r="B8845" s="42"/>
    </row>
    <row r="8846" spans="2:2" x14ac:dyDescent="0.2">
      <c r="B8846" s="42"/>
    </row>
    <row r="8847" spans="2:2" x14ac:dyDescent="0.2">
      <c r="B8847" s="42"/>
    </row>
    <row r="8848" spans="2:2" x14ac:dyDescent="0.2">
      <c r="B8848" s="42"/>
    </row>
    <row r="8849" spans="2:2" x14ac:dyDescent="0.2">
      <c r="B8849" s="42"/>
    </row>
    <row r="8850" spans="2:2" x14ac:dyDescent="0.2">
      <c r="B8850" s="42"/>
    </row>
    <row r="8851" spans="2:2" x14ac:dyDescent="0.2">
      <c r="B8851" s="42"/>
    </row>
    <row r="8852" spans="2:2" x14ac:dyDescent="0.2">
      <c r="B8852" s="42"/>
    </row>
    <row r="8853" spans="2:2" x14ac:dyDescent="0.2">
      <c r="B8853" s="42"/>
    </row>
    <row r="8854" spans="2:2" x14ac:dyDescent="0.2">
      <c r="B8854" s="42"/>
    </row>
    <row r="8855" spans="2:2" x14ac:dyDescent="0.2">
      <c r="B8855" s="42"/>
    </row>
    <row r="8856" spans="2:2" x14ac:dyDescent="0.2">
      <c r="B8856" s="42"/>
    </row>
    <row r="8857" spans="2:2" x14ac:dyDescent="0.2">
      <c r="B8857" s="42"/>
    </row>
    <row r="8858" spans="2:2" x14ac:dyDescent="0.2">
      <c r="B8858" s="42"/>
    </row>
    <row r="8859" spans="2:2" x14ac:dyDescent="0.2">
      <c r="B8859" s="42"/>
    </row>
    <row r="8860" spans="2:2" x14ac:dyDescent="0.2">
      <c r="B8860" s="42"/>
    </row>
    <row r="8861" spans="2:2" x14ac:dyDescent="0.2">
      <c r="B8861" s="42"/>
    </row>
    <row r="8862" spans="2:2" x14ac:dyDescent="0.2">
      <c r="B8862" s="42"/>
    </row>
    <row r="8863" spans="2:2" x14ac:dyDescent="0.2">
      <c r="B8863" s="42"/>
    </row>
    <row r="8864" spans="2:2" x14ac:dyDescent="0.2">
      <c r="B8864" s="42"/>
    </row>
    <row r="8865" spans="2:2" x14ac:dyDescent="0.2">
      <c r="B8865" s="42"/>
    </row>
    <row r="8866" spans="2:2" x14ac:dyDescent="0.2">
      <c r="B8866" s="42"/>
    </row>
    <row r="8867" spans="2:2" x14ac:dyDescent="0.2">
      <c r="B8867" s="42"/>
    </row>
    <row r="8868" spans="2:2" x14ac:dyDescent="0.2">
      <c r="B8868" s="42"/>
    </row>
    <row r="8869" spans="2:2" x14ac:dyDescent="0.2">
      <c r="B8869" s="42"/>
    </row>
    <row r="8870" spans="2:2" x14ac:dyDescent="0.2">
      <c r="B8870" s="42"/>
    </row>
    <row r="8871" spans="2:2" x14ac:dyDescent="0.2">
      <c r="B8871" s="42"/>
    </row>
    <row r="8872" spans="2:2" x14ac:dyDescent="0.2">
      <c r="B8872" s="42"/>
    </row>
    <row r="8873" spans="2:2" x14ac:dyDescent="0.2">
      <c r="B8873" s="42"/>
    </row>
    <row r="8874" spans="2:2" x14ac:dyDescent="0.2">
      <c r="B8874" s="42"/>
    </row>
    <row r="8875" spans="2:2" x14ac:dyDescent="0.2">
      <c r="B8875" s="42"/>
    </row>
    <row r="8876" spans="2:2" x14ac:dyDescent="0.2">
      <c r="B8876" s="42"/>
    </row>
    <row r="8877" spans="2:2" x14ac:dyDescent="0.2">
      <c r="B8877" s="42"/>
    </row>
    <row r="8878" spans="2:2" x14ac:dyDescent="0.2">
      <c r="B8878" s="42"/>
    </row>
    <row r="8879" spans="2:2" x14ac:dyDescent="0.2">
      <c r="B8879" s="42"/>
    </row>
    <row r="8880" spans="2:2" x14ac:dyDescent="0.2">
      <c r="B8880" s="42"/>
    </row>
    <row r="8881" spans="2:2" x14ac:dyDescent="0.2">
      <c r="B8881" s="42"/>
    </row>
    <row r="8882" spans="2:2" x14ac:dyDescent="0.2">
      <c r="B8882" s="42"/>
    </row>
    <row r="8883" spans="2:2" x14ac:dyDescent="0.2">
      <c r="B8883" s="42"/>
    </row>
    <row r="8884" spans="2:2" x14ac:dyDescent="0.2">
      <c r="B8884" s="42"/>
    </row>
    <row r="8885" spans="2:2" x14ac:dyDescent="0.2">
      <c r="B8885" s="42"/>
    </row>
    <row r="8886" spans="2:2" x14ac:dyDescent="0.2">
      <c r="B8886" s="42"/>
    </row>
    <row r="8887" spans="2:2" x14ac:dyDescent="0.2">
      <c r="B8887" s="42"/>
    </row>
    <row r="8888" spans="2:2" x14ac:dyDescent="0.2">
      <c r="B8888" s="42"/>
    </row>
    <row r="8889" spans="2:2" x14ac:dyDescent="0.2">
      <c r="B8889" s="42"/>
    </row>
    <row r="8890" spans="2:2" x14ac:dyDescent="0.2">
      <c r="B8890" s="42"/>
    </row>
    <row r="8891" spans="2:2" x14ac:dyDescent="0.2">
      <c r="B8891" s="42"/>
    </row>
    <row r="8892" spans="2:2" x14ac:dyDescent="0.2">
      <c r="B8892" s="42"/>
    </row>
    <row r="8893" spans="2:2" x14ac:dyDescent="0.2">
      <c r="B8893" s="42"/>
    </row>
    <row r="8894" spans="2:2" x14ac:dyDescent="0.2">
      <c r="B8894" s="42"/>
    </row>
    <row r="8895" spans="2:2" x14ac:dyDescent="0.2">
      <c r="B8895" s="42"/>
    </row>
    <row r="8896" spans="2:2" x14ac:dyDescent="0.2">
      <c r="B8896" s="42"/>
    </row>
    <row r="8897" spans="2:2" x14ac:dyDescent="0.2">
      <c r="B8897" s="42"/>
    </row>
    <row r="8898" spans="2:2" x14ac:dyDescent="0.2">
      <c r="B8898" s="42"/>
    </row>
    <row r="8899" spans="2:2" x14ac:dyDescent="0.2">
      <c r="B8899" s="42"/>
    </row>
    <row r="8900" spans="2:2" x14ac:dyDescent="0.2">
      <c r="B8900" s="42"/>
    </row>
    <row r="8901" spans="2:2" x14ac:dyDescent="0.2">
      <c r="B8901" s="42"/>
    </row>
    <row r="8902" spans="2:2" x14ac:dyDescent="0.2">
      <c r="B8902" s="42"/>
    </row>
    <row r="8903" spans="2:2" x14ac:dyDescent="0.2">
      <c r="B8903" s="42"/>
    </row>
    <row r="8904" spans="2:2" x14ac:dyDescent="0.2">
      <c r="B8904" s="42"/>
    </row>
    <row r="8905" spans="2:2" x14ac:dyDescent="0.2">
      <c r="B8905" s="42"/>
    </row>
    <row r="8906" spans="2:2" x14ac:dyDescent="0.2">
      <c r="B8906" s="42"/>
    </row>
    <row r="8907" spans="2:2" x14ac:dyDescent="0.2">
      <c r="B8907" s="42"/>
    </row>
    <row r="8908" spans="2:2" x14ac:dyDescent="0.2">
      <c r="B8908" s="42"/>
    </row>
    <row r="8909" spans="2:2" x14ac:dyDescent="0.2">
      <c r="B8909" s="42"/>
    </row>
    <row r="8910" spans="2:2" x14ac:dyDescent="0.2">
      <c r="B8910" s="42"/>
    </row>
    <row r="8911" spans="2:2" x14ac:dyDescent="0.2">
      <c r="B8911" s="42"/>
    </row>
    <row r="8912" spans="2:2" x14ac:dyDescent="0.2">
      <c r="B8912" s="42"/>
    </row>
    <row r="8913" spans="2:2" x14ac:dyDescent="0.2">
      <c r="B8913" s="42"/>
    </row>
    <row r="8914" spans="2:2" x14ac:dyDescent="0.2">
      <c r="B8914" s="42"/>
    </row>
    <row r="8915" spans="2:2" x14ac:dyDescent="0.2">
      <c r="B8915" s="42"/>
    </row>
    <row r="8916" spans="2:2" x14ac:dyDescent="0.2">
      <c r="B8916" s="42"/>
    </row>
    <row r="8917" spans="2:2" x14ac:dyDescent="0.2">
      <c r="B8917" s="42"/>
    </row>
    <row r="8918" spans="2:2" x14ac:dyDescent="0.2">
      <c r="B8918" s="42"/>
    </row>
    <row r="8919" spans="2:2" x14ac:dyDescent="0.2">
      <c r="B8919" s="42"/>
    </row>
    <row r="8920" spans="2:2" x14ac:dyDescent="0.2">
      <c r="B8920" s="42"/>
    </row>
    <row r="8921" spans="2:2" x14ac:dyDescent="0.2">
      <c r="B8921" s="42"/>
    </row>
    <row r="8922" spans="2:2" x14ac:dyDescent="0.2">
      <c r="B8922" s="42"/>
    </row>
    <row r="8923" spans="2:2" x14ac:dyDescent="0.2">
      <c r="B8923" s="42"/>
    </row>
    <row r="8924" spans="2:2" x14ac:dyDescent="0.2">
      <c r="B8924" s="42"/>
    </row>
    <row r="8925" spans="2:2" x14ac:dyDescent="0.2">
      <c r="B8925" s="42"/>
    </row>
    <row r="8926" spans="2:2" x14ac:dyDescent="0.2">
      <c r="B8926" s="42"/>
    </row>
    <row r="8927" spans="2:2" x14ac:dyDescent="0.2">
      <c r="B8927" s="42"/>
    </row>
    <row r="8928" spans="2:2" x14ac:dyDescent="0.2">
      <c r="B8928" s="42"/>
    </row>
    <row r="8929" spans="2:2" x14ac:dyDescent="0.2">
      <c r="B8929" s="42"/>
    </row>
    <row r="8930" spans="2:2" x14ac:dyDescent="0.2">
      <c r="B8930" s="42"/>
    </row>
    <row r="8931" spans="2:2" x14ac:dyDescent="0.2">
      <c r="B8931" s="42"/>
    </row>
    <row r="8932" spans="2:2" x14ac:dyDescent="0.2">
      <c r="B8932" s="42"/>
    </row>
    <row r="8933" spans="2:2" x14ac:dyDescent="0.2">
      <c r="B8933" s="42"/>
    </row>
    <row r="8934" spans="2:2" x14ac:dyDescent="0.2">
      <c r="B8934" s="42"/>
    </row>
    <row r="8935" spans="2:2" x14ac:dyDescent="0.2">
      <c r="B8935" s="42"/>
    </row>
    <row r="8936" spans="2:2" x14ac:dyDescent="0.2">
      <c r="B8936" s="42"/>
    </row>
    <row r="8937" spans="2:2" x14ac:dyDescent="0.2">
      <c r="B8937" s="42"/>
    </row>
    <row r="8938" spans="2:2" x14ac:dyDescent="0.2">
      <c r="B8938" s="42"/>
    </row>
    <row r="8939" spans="2:2" x14ac:dyDescent="0.2">
      <c r="B8939" s="42"/>
    </row>
    <row r="8940" spans="2:2" x14ac:dyDescent="0.2">
      <c r="B8940" s="42"/>
    </row>
    <row r="8941" spans="2:2" x14ac:dyDescent="0.2">
      <c r="B8941" s="42"/>
    </row>
    <row r="8942" spans="2:2" x14ac:dyDescent="0.2">
      <c r="B8942" s="42"/>
    </row>
    <row r="8943" spans="2:2" x14ac:dyDescent="0.2">
      <c r="B8943" s="42"/>
    </row>
    <row r="8944" spans="2:2" x14ac:dyDescent="0.2">
      <c r="B8944" s="42"/>
    </row>
    <row r="8945" spans="2:2" x14ac:dyDescent="0.2">
      <c r="B8945" s="42"/>
    </row>
    <row r="8946" spans="2:2" x14ac:dyDescent="0.2">
      <c r="B8946" s="42"/>
    </row>
    <row r="8947" spans="2:2" x14ac:dyDescent="0.2">
      <c r="B8947" s="42"/>
    </row>
    <row r="8948" spans="2:2" x14ac:dyDescent="0.2">
      <c r="B8948" s="42"/>
    </row>
    <row r="8949" spans="2:2" x14ac:dyDescent="0.2">
      <c r="B8949" s="42"/>
    </row>
    <row r="8950" spans="2:2" x14ac:dyDescent="0.2">
      <c r="B8950" s="42"/>
    </row>
    <row r="8951" spans="2:2" x14ac:dyDescent="0.2">
      <c r="B8951" s="42"/>
    </row>
    <row r="8952" spans="2:2" x14ac:dyDescent="0.2">
      <c r="B8952" s="42"/>
    </row>
    <row r="8953" spans="2:2" x14ac:dyDescent="0.2">
      <c r="B8953" s="42"/>
    </row>
    <row r="8954" spans="2:2" x14ac:dyDescent="0.2">
      <c r="B8954" s="42"/>
    </row>
    <row r="8955" spans="2:2" x14ac:dyDescent="0.2">
      <c r="B8955" s="42"/>
    </row>
    <row r="8956" spans="2:2" x14ac:dyDescent="0.2">
      <c r="B8956" s="42"/>
    </row>
    <row r="8957" spans="2:2" x14ac:dyDescent="0.2">
      <c r="B8957" s="42"/>
    </row>
    <row r="8958" spans="2:2" x14ac:dyDescent="0.2">
      <c r="B8958" s="42"/>
    </row>
    <row r="8959" spans="2:2" x14ac:dyDescent="0.2">
      <c r="B8959" s="42"/>
    </row>
    <row r="8960" spans="2:2" x14ac:dyDescent="0.2">
      <c r="B8960" s="42"/>
    </row>
    <row r="8961" spans="2:2" x14ac:dyDescent="0.2">
      <c r="B8961" s="42"/>
    </row>
    <row r="8962" spans="2:2" x14ac:dyDescent="0.2">
      <c r="B8962" s="42"/>
    </row>
    <row r="8963" spans="2:2" x14ac:dyDescent="0.2">
      <c r="B8963" s="42"/>
    </row>
    <row r="8964" spans="2:2" x14ac:dyDescent="0.2">
      <c r="B8964" s="42"/>
    </row>
    <row r="8965" spans="2:2" x14ac:dyDescent="0.2">
      <c r="B8965" s="42"/>
    </row>
    <row r="8966" spans="2:2" x14ac:dyDescent="0.2">
      <c r="B8966" s="42"/>
    </row>
    <row r="8967" spans="2:2" x14ac:dyDescent="0.2">
      <c r="B8967" s="42"/>
    </row>
    <row r="8968" spans="2:2" x14ac:dyDescent="0.2">
      <c r="B8968" s="42"/>
    </row>
    <row r="8969" spans="2:2" x14ac:dyDescent="0.2">
      <c r="B8969" s="42"/>
    </row>
    <row r="8970" spans="2:2" x14ac:dyDescent="0.2">
      <c r="B8970" s="42"/>
    </row>
    <row r="8971" spans="2:2" x14ac:dyDescent="0.2">
      <c r="B8971" s="42"/>
    </row>
    <row r="8972" spans="2:2" x14ac:dyDescent="0.2">
      <c r="B8972" s="42"/>
    </row>
    <row r="8973" spans="2:2" x14ac:dyDescent="0.2">
      <c r="B8973" s="42"/>
    </row>
    <row r="8974" spans="2:2" x14ac:dyDescent="0.2">
      <c r="B8974" s="42"/>
    </row>
    <row r="8975" spans="2:2" x14ac:dyDescent="0.2">
      <c r="B8975" s="42"/>
    </row>
    <row r="8976" spans="2:2" x14ac:dyDescent="0.2">
      <c r="B8976" s="42"/>
    </row>
    <row r="8977" spans="2:2" x14ac:dyDescent="0.2">
      <c r="B8977" s="42"/>
    </row>
    <row r="8978" spans="2:2" x14ac:dyDescent="0.2">
      <c r="B8978" s="42"/>
    </row>
    <row r="8979" spans="2:2" x14ac:dyDescent="0.2">
      <c r="B8979" s="42"/>
    </row>
    <row r="8980" spans="2:2" x14ac:dyDescent="0.2">
      <c r="B8980" s="42"/>
    </row>
    <row r="8981" spans="2:2" x14ac:dyDescent="0.2">
      <c r="B8981" s="42"/>
    </row>
    <row r="8982" spans="2:2" x14ac:dyDescent="0.2">
      <c r="B8982" s="42"/>
    </row>
    <row r="8983" spans="2:2" x14ac:dyDescent="0.2">
      <c r="B8983" s="42"/>
    </row>
    <row r="8984" spans="2:2" x14ac:dyDescent="0.2">
      <c r="B8984" s="42"/>
    </row>
    <row r="8985" spans="2:2" x14ac:dyDescent="0.2">
      <c r="B8985" s="42"/>
    </row>
    <row r="8986" spans="2:2" x14ac:dyDescent="0.2">
      <c r="B8986" s="42"/>
    </row>
    <row r="8987" spans="2:2" x14ac:dyDescent="0.2">
      <c r="B8987" s="42"/>
    </row>
    <row r="8988" spans="2:2" x14ac:dyDescent="0.2">
      <c r="B8988" s="42"/>
    </row>
    <row r="8989" spans="2:2" x14ac:dyDescent="0.2">
      <c r="B8989" s="42"/>
    </row>
    <row r="8990" spans="2:2" x14ac:dyDescent="0.2">
      <c r="B8990" s="42"/>
    </row>
    <row r="8991" spans="2:2" x14ac:dyDescent="0.2">
      <c r="B8991" s="42"/>
    </row>
    <row r="8992" spans="2:2" x14ac:dyDescent="0.2">
      <c r="B8992" s="42"/>
    </row>
    <row r="8993" spans="2:2" x14ac:dyDescent="0.2">
      <c r="B8993" s="42"/>
    </row>
    <row r="8994" spans="2:2" x14ac:dyDescent="0.2">
      <c r="B8994" s="42"/>
    </row>
    <row r="8995" spans="2:2" x14ac:dyDescent="0.2">
      <c r="B8995" s="42"/>
    </row>
    <row r="8996" spans="2:2" x14ac:dyDescent="0.2">
      <c r="B8996" s="42"/>
    </row>
    <row r="8997" spans="2:2" x14ac:dyDescent="0.2">
      <c r="B8997" s="42"/>
    </row>
    <row r="8998" spans="2:2" x14ac:dyDescent="0.2">
      <c r="B8998" s="42"/>
    </row>
    <row r="8999" spans="2:2" x14ac:dyDescent="0.2">
      <c r="B8999" s="42"/>
    </row>
    <row r="9000" spans="2:2" x14ac:dyDescent="0.2">
      <c r="B9000" s="42"/>
    </row>
    <row r="9001" spans="2:2" x14ac:dyDescent="0.2">
      <c r="B9001" s="42"/>
    </row>
    <row r="9002" spans="2:2" x14ac:dyDescent="0.2">
      <c r="B9002" s="42"/>
    </row>
    <row r="9003" spans="2:2" x14ac:dyDescent="0.2">
      <c r="B9003" s="42"/>
    </row>
    <row r="9004" spans="2:2" x14ac:dyDescent="0.2">
      <c r="B9004" s="42"/>
    </row>
    <row r="9005" spans="2:2" x14ac:dyDescent="0.2">
      <c r="B9005" s="42"/>
    </row>
    <row r="9006" spans="2:2" x14ac:dyDescent="0.2">
      <c r="B9006" s="42"/>
    </row>
    <row r="9007" spans="2:2" x14ac:dyDescent="0.2">
      <c r="B9007" s="42"/>
    </row>
    <row r="9008" spans="2:2" x14ac:dyDescent="0.2">
      <c r="B9008" s="42"/>
    </row>
    <row r="9009" spans="2:2" x14ac:dyDescent="0.2">
      <c r="B9009" s="42"/>
    </row>
    <row r="9010" spans="2:2" x14ac:dyDescent="0.2">
      <c r="B9010" s="42"/>
    </row>
    <row r="9011" spans="2:2" x14ac:dyDescent="0.2">
      <c r="B9011" s="42"/>
    </row>
    <row r="9012" spans="2:2" x14ac:dyDescent="0.2">
      <c r="B9012" s="42"/>
    </row>
    <row r="9013" spans="2:2" x14ac:dyDescent="0.2">
      <c r="B9013" s="42"/>
    </row>
    <row r="9014" spans="2:2" x14ac:dyDescent="0.2">
      <c r="B9014" s="42"/>
    </row>
    <row r="9015" spans="2:2" x14ac:dyDescent="0.2">
      <c r="B9015" s="42"/>
    </row>
    <row r="9016" spans="2:2" x14ac:dyDescent="0.2">
      <c r="B9016" s="42"/>
    </row>
    <row r="9017" spans="2:2" x14ac:dyDescent="0.2">
      <c r="B9017" s="42"/>
    </row>
    <row r="9018" spans="2:2" x14ac:dyDescent="0.2">
      <c r="B9018" s="42"/>
    </row>
    <row r="9019" spans="2:2" x14ac:dyDescent="0.2">
      <c r="B9019" s="42"/>
    </row>
    <row r="9020" spans="2:2" x14ac:dyDescent="0.2">
      <c r="B9020" s="42"/>
    </row>
    <row r="9021" spans="2:2" x14ac:dyDescent="0.2">
      <c r="B9021" s="42"/>
    </row>
    <row r="9022" spans="2:2" x14ac:dyDescent="0.2">
      <c r="B9022" s="42"/>
    </row>
    <row r="9023" spans="2:2" x14ac:dyDescent="0.2">
      <c r="B9023" s="42"/>
    </row>
    <row r="9024" spans="2:2" x14ac:dyDescent="0.2">
      <c r="B9024" s="42"/>
    </row>
    <row r="9025" spans="2:2" x14ac:dyDescent="0.2">
      <c r="B9025" s="42"/>
    </row>
    <row r="9026" spans="2:2" x14ac:dyDescent="0.2">
      <c r="B9026" s="42"/>
    </row>
    <row r="9027" spans="2:2" x14ac:dyDescent="0.2">
      <c r="B9027" s="42"/>
    </row>
    <row r="9028" spans="2:2" x14ac:dyDescent="0.2">
      <c r="B9028" s="42"/>
    </row>
    <row r="9029" spans="2:2" x14ac:dyDescent="0.2">
      <c r="B9029" s="42"/>
    </row>
    <row r="9030" spans="2:2" x14ac:dyDescent="0.2">
      <c r="B9030" s="42"/>
    </row>
    <row r="9031" spans="2:2" x14ac:dyDescent="0.2">
      <c r="B9031" s="42"/>
    </row>
    <row r="9032" spans="2:2" x14ac:dyDescent="0.2">
      <c r="B9032" s="42"/>
    </row>
    <row r="9033" spans="2:2" x14ac:dyDescent="0.2">
      <c r="B9033" s="42"/>
    </row>
    <row r="9034" spans="2:2" x14ac:dyDescent="0.2">
      <c r="B9034" s="42"/>
    </row>
    <row r="9035" spans="2:2" x14ac:dyDescent="0.2">
      <c r="B9035" s="42"/>
    </row>
    <row r="9036" spans="2:2" x14ac:dyDescent="0.2">
      <c r="B9036" s="42"/>
    </row>
    <row r="9037" spans="2:2" x14ac:dyDescent="0.2">
      <c r="B9037" s="42"/>
    </row>
    <row r="9038" spans="2:2" x14ac:dyDescent="0.2">
      <c r="B9038" s="42"/>
    </row>
    <row r="9039" spans="2:2" x14ac:dyDescent="0.2">
      <c r="B9039" s="42"/>
    </row>
    <row r="9040" spans="2:2" x14ac:dyDescent="0.2">
      <c r="B9040" s="42"/>
    </row>
    <row r="9041" spans="2:2" x14ac:dyDescent="0.2">
      <c r="B9041" s="42"/>
    </row>
    <row r="9042" spans="2:2" x14ac:dyDescent="0.2">
      <c r="B9042" s="42"/>
    </row>
    <row r="9043" spans="2:2" x14ac:dyDescent="0.2">
      <c r="B9043" s="42"/>
    </row>
    <row r="9044" spans="2:2" x14ac:dyDescent="0.2">
      <c r="B9044" s="42"/>
    </row>
    <row r="9045" spans="2:2" x14ac:dyDescent="0.2">
      <c r="B9045" s="42"/>
    </row>
    <row r="9046" spans="2:2" x14ac:dyDescent="0.2">
      <c r="B9046" s="42"/>
    </row>
    <row r="9047" spans="2:2" x14ac:dyDescent="0.2">
      <c r="B9047" s="42"/>
    </row>
    <row r="9048" spans="2:2" x14ac:dyDescent="0.2">
      <c r="B9048" s="42"/>
    </row>
    <row r="9049" spans="2:2" x14ac:dyDescent="0.2">
      <c r="B9049" s="42"/>
    </row>
    <row r="9050" spans="2:2" x14ac:dyDescent="0.2">
      <c r="B9050" s="42"/>
    </row>
    <row r="9051" spans="2:2" x14ac:dyDescent="0.2">
      <c r="B9051" s="42"/>
    </row>
    <row r="9052" spans="2:2" x14ac:dyDescent="0.2">
      <c r="B9052" s="42"/>
    </row>
    <row r="9053" spans="2:2" x14ac:dyDescent="0.2">
      <c r="B9053" s="42"/>
    </row>
    <row r="9054" spans="2:2" x14ac:dyDescent="0.2">
      <c r="B9054" s="42"/>
    </row>
    <row r="9055" spans="2:2" x14ac:dyDescent="0.2">
      <c r="B9055" s="42"/>
    </row>
    <row r="9056" spans="2:2" x14ac:dyDescent="0.2">
      <c r="B9056" s="42"/>
    </row>
    <row r="9057" spans="2:2" x14ac:dyDescent="0.2">
      <c r="B9057" s="42"/>
    </row>
    <row r="9058" spans="2:2" x14ac:dyDescent="0.2">
      <c r="B9058" s="42"/>
    </row>
    <row r="9059" spans="2:2" x14ac:dyDescent="0.2">
      <c r="B9059" s="42"/>
    </row>
    <row r="9060" spans="2:2" x14ac:dyDescent="0.2">
      <c r="B9060" s="42"/>
    </row>
    <row r="9061" spans="2:2" x14ac:dyDescent="0.2">
      <c r="B9061" s="42"/>
    </row>
    <row r="9062" spans="2:2" x14ac:dyDescent="0.2">
      <c r="B9062" s="42"/>
    </row>
    <row r="9063" spans="2:2" x14ac:dyDescent="0.2">
      <c r="B9063" s="42"/>
    </row>
    <row r="9064" spans="2:2" x14ac:dyDescent="0.2">
      <c r="B9064" s="42"/>
    </row>
    <row r="9065" spans="2:2" x14ac:dyDescent="0.2">
      <c r="B9065" s="42"/>
    </row>
    <row r="9066" spans="2:2" x14ac:dyDescent="0.2">
      <c r="B9066" s="42"/>
    </row>
    <row r="9067" spans="2:2" x14ac:dyDescent="0.2">
      <c r="B9067" s="42"/>
    </row>
    <row r="9068" spans="2:2" x14ac:dyDescent="0.2">
      <c r="B9068" s="42"/>
    </row>
    <row r="9069" spans="2:2" x14ac:dyDescent="0.2">
      <c r="B9069" s="42"/>
    </row>
    <row r="9070" spans="2:2" x14ac:dyDescent="0.2">
      <c r="B9070" s="42"/>
    </row>
    <row r="9071" spans="2:2" x14ac:dyDescent="0.2">
      <c r="B9071" s="42"/>
    </row>
    <row r="9072" spans="2:2" x14ac:dyDescent="0.2">
      <c r="B9072" s="42"/>
    </row>
    <row r="9073" spans="2:2" x14ac:dyDescent="0.2">
      <c r="B9073" s="42"/>
    </row>
    <row r="9074" spans="2:2" x14ac:dyDescent="0.2">
      <c r="B9074" s="42"/>
    </row>
    <row r="9075" spans="2:2" x14ac:dyDescent="0.2">
      <c r="B9075" s="42"/>
    </row>
    <row r="9076" spans="2:2" x14ac:dyDescent="0.2">
      <c r="B9076" s="42"/>
    </row>
    <row r="9077" spans="2:2" x14ac:dyDescent="0.2">
      <c r="B9077" s="42"/>
    </row>
    <row r="9078" spans="2:2" x14ac:dyDescent="0.2">
      <c r="B9078" s="42"/>
    </row>
    <row r="9079" spans="2:2" x14ac:dyDescent="0.2">
      <c r="B9079" s="42"/>
    </row>
    <row r="9080" spans="2:2" x14ac:dyDescent="0.2">
      <c r="B9080" s="42"/>
    </row>
    <row r="9081" spans="2:2" x14ac:dyDescent="0.2">
      <c r="B9081" s="42"/>
    </row>
    <row r="9082" spans="2:2" x14ac:dyDescent="0.2">
      <c r="B9082" s="42"/>
    </row>
    <row r="9083" spans="2:2" x14ac:dyDescent="0.2">
      <c r="B9083" s="42"/>
    </row>
    <row r="9084" spans="2:2" x14ac:dyDescent="0.2">
      <c r="B9084" s="42"/>
    </row>
    <row r="9085" spans="2:2" x14ac:dyDescent="0.2">
      <c r="B9085" s="42"/>
    </row>
    <row r="9086" spans="2:2" x14ac:dyDescent="0.2">
      <c r="B9086" s="42"/>
    </row>
    <row r="9087" spans="2:2" x14ac:dyDescent="0.2">
      <c r="B9087" s="42"/>
    </row>
    <row r="9088" spans="2:2" x14ac:dyDescent="0.2">
      <c r="B9088" s="42"/>
    </row>
    <row r="9089" spans="2:2" x14ac:dyDescent="0.2">
      <c r="B9089" s="42"/>
    </row>
    <row r="9090" spans="2:2" x14ac:dyDescent="0.2">
      <c r="B9090" s="42"/>
    </row>
    <row r="9091" spans="2:2" x14ac:dyDescent="0.2">
      <c r="B9091" s="42"/>
    </row>
    <row r="9092" spans="2:2" x14ac:dyDescent="0.2">
      <c r="B9092" s="42"/>
    </row>
    <row r="9093" spans="2:2" x14ac:dyDescent="0.2">
      <c r="B9093" s="42"/>
    </row>
    <row r="9094" spans="2:2" x14ac:dyDescent="0.2">
      <c r="B9094" s="42"/>
    </row>
    <row r="9095" spans="2:2" x14ac:dyDescent="0.2">
      <c r="B9095" s="42"/>
    </row>
    <row r="9096" spans="2:2" x14ac:dyDescent="0.2">
      <c r="B9096" s="42"/>
    </row>
    <row r="9097" spans="2:2" x14ac:dyDescent="0.2">
      <c r="B9097" s="42"/>
    </row>
    <row r="9098" spans="2:2" x14ac:dyDescent="0.2">
      <c r="B9098" s="42"/>
    </row>
    <row r="9099" spans="2:2" x14ac:dyDescent="0.2">
      <c r="B9099" s="42"/>
    </row>
    <row r="9100" spans="2:2" x14ac:dyDescent="0.2">
      <c r="B9100" s="42"/>
    </row>
    <row r="9101" spans="2:2" x14ac:dyDescent="0.2">
      <c r="B9101" s="42"/>
    </row>
    <row r="9102" spans="2:2" x14ac:dyDescent="0.2">
      <c r="B9102" s="42"/>
    </row>
    <row r="9103" spans="2:2" x14ac:dyDescent="0.2">
      <c r="B9103" s="42"/>
    </row>
    <row r="9104" spans="2:2" x14ac:dyDescent="0.2">
      <c r="B9104" s="42"/>
    </row>
    <row r="9105" spans="2:2" x14ac:dyDescent="0.2">
      <c r="B9105" s="42"/>
    </row>
    <row r="9106" spans="2:2" x14ac:dyDescent="0.2">
      <c r="B9106" s="42"/>
    </row>
    <row r="9107" spans="2:2" x14ac:dyDescent="0.2">
      <c r="B9107" s="42"/>
    </row>
    <row r="9108" spans="2:2" x14ac:dyDescent="0.2">
      <c r="B9108" s="42"/>
    </row>
    <row r="9109" spans="2:2" x14ac:dyDescent="0.2">
      <c r="B9109" s="42"/>
    </row>
    <row r="9110" spans="2:2" x14ac:dyDescent="0.2">
      <c r="B9110" s="42"/>
    </row>
    <row r="9111" spans="2:2" x14ac:dyDescent="0.2">
      <c r="B9111" s="42"/>
    </row>
    <row r="9112" spans="2:2" x14ac:dyDescent="0.2">
      <c r="B9112" s="42"/>
    </row>
    <row r="9113" spans="2:2" x14ac:dyDescent="0.2">
      <c r="B9113" s="42"/>
    </row>
    <row r="9114" spans="2:2" x14ac:dyDescent="0.2">
      <c r="B9114" s="42"/>
    </row>
    <row r="9115" spans="2:2" x14ac:dyDescent="0.2">
      <c r="B9115" s="42"/>
    </row>
    <row r="9116" spans="2:2" x14ac:dyDescent="0.2">
      <c r="B9116" s="42"/>
    </row>
    <row r="9117" spans="2:2" x14ac:dyDescent="0.2">
      <c r="B9117" s="42"/>
    </row>
    <row r="9118" spans="2:2" x14ac:dyDescent="0.2">
      <c r="B9118" s="42"/>
    </row>
    <row r="9119" spans="2:2" x14ac:dyDescent="0.2">
      <c r="B9119" s="42"/>
    </row>
    <row r="9120" spans="2:2" x14ac:dyDescent="0.2">
      <c r="B9120" s="42"/>
    </row>
    <row r="9121" spans="2:2" x14ac:dyDescent="0.2">
      <c r="B9121" s="42"/>
    </row>
    <row r="9122" spans="2:2" x14ac:dyDescent="0.2">
      <c r="B9122" s="42"/>
    </row>
    <row r="9123" spans="2:2" x14ac:dyDescent="0.2">
      <c r="B9123" s="42"/>
    </row>
    <row r="9124" spans="2:2" x14ac:dyDescent="0.2">
      <c r="B9124" s="42"/>
    </row>
    <row r="9125" spans="2:2" x14ac:dyDescent="0.2">
      <c r="B9125" s="42"/>
    </row>
    <row r="9126" spans="2:2" x14ac:dyDescent="0.2">
      <c r="B9126" s="42"/>
    </row>
    <row r="9127" spans="2:2" x14ac:dyDescent="0.2">
      <c r="B9127" s="42"/>
    </row>
    <row r="9128" spans="2:2" x14ac:dyDescent="0.2">
      <c r="B9128" s="42"/>
    </row>
    <row r="9129" spans="2:2" x14ac:dyDescent="0.2">
      <c r="B9129" s="42"/>
    </row>
    <row r="9130" spans="2:2" x14ac:dyDescent="0.2">
      <c r="B9130" s="42"/>
    </row>
    <row r="9131" spans="2:2" x14ac:dyDescent="0.2">
      <c r="B9131" s="42"/>
    </row>
    <row r="9132" spans="2:2" x14ac:dyDescent="0.2">
      <c r="B9132" s="42"/>
    </row>
    <row r="9133" spans="2:2" x14ac:dyDescent="0.2">
      <c r="B9133" s="42"/>
    </row>
    <row r="9134" spans="2:2" x14ac:dyDescent="0.2">
      <c r="B9134" s="42"/>
    </row>
    <row r="9135" spans="2:2" x14ac:dyDescent="0.2">
      <c r="B9135" s="42"/>
    </row>
    <row r="9136" spans="2:2" x14ac:dyDescent="0.2">
      <c r="B9136" s="42"/>
    </row>
    <row r="9137" spans="2:2" x14ac:dyDescent="0.2">
      <c r="B9137" s="42"/>
    </row>
    <row r="9138" spans="2:2" x14ac:dyDescent="0.2">
      <c r="B9138" s="42"/>
    </row>
    <row r="9139" spans="2:2" x14ac:dyDescent="0.2">
      <c r="B9139" s="42"/>
    </row>
    <row r="9140" spans="2:2" x14ac:dyDescent="0.2">
      <c r="B9140" s="42"/>
    </row>
    <row r="9141" spans="2:2" x14ac:dyDescent="0.2">
      <c r="B9141" s="42"/>
    </row>
    <row r="9142" spans="2:2" x14ac:dyDescent="0.2">
      <c r="B9142" s="42"/>
    </row>
    <row r="9143" spans="2:2" x14ac:dyDescent="0.2">
      <c r="B9143" s="42"/>
    </row>
    <row r="9144" spans="2:2" x14ac:dyDescent="0.2">
      <c r="B9144" s="42"/>
    </row>
    <row r="9145" spans="2:2" x14ac:dyDescent="0.2">
      <c r="B9145" s="42"/>
    </row>
    <row r="9146" spans="2:2" x14ac:dyDescent="0.2">
      <c r="B9146" s="42"/>
    </row>
    <row r="9147" spans="2:2" x14ac:dyDescent="0.2">
      <c r="B9147" s="42"/>
    </row>
    <row r="9148" spans="2:2" x14ac:dyDescent="0.2">
      <c r="B9148" s="42"/>
    </row>
    <row r="9149" spans="2:2" x14ac:dyDescent="0.2">
      <c r="B9149" s="42"/>
    </row>
    <row r="9150" spans="2:2" x14ac:dyDescent="0.2">
      <c r="B9150" s="42"/>
    </row>
    <row r="9151" spans="2:2" x14ac:dyDescent="0.2">
      <c r="B9151" s="42"/>
    </row>
    <row r="9152" spans="2:2" x14ac:dyDescent="0.2">
      <c r="B9152" s="42"/>
    </row>
    <row r="9153" spans="2:2" x14ac:dyDescent="0.2">
      <c r="B9153" s="42"/>
    </row>
    <row r="9154" spans="2:2" x14ac:dyDescent="0.2">
      <c r="B9154" s="42"/>
    </row>
    <row r="9155" spans="2:2" x14ac:dyDescent="0.2">
      <c r="B9155" s="42"/>
    </row>
    <row r="9156" spans="2:2" x14ac:dyDescent="0.2">
      <c r="B9156" s="42"/>
    </row>
    <row r="9157" spans="2:2" x14ac:dyDescent="0.2">
      <c r="B9157" s="42"/>
    </row>
    <row r="9158" spans="2:2" x14ac:dyDescent="0.2">
      <c r="B9158" s="42"/>
    </row>
    <row r="9159" spans="2:2" x14ac:dyDescent="0.2">
      <c r="B9159" s="42"/>
    </row>
    <row r="9160" spans="2:2" x14ac:dyDescent="0.2">
      <c r="B9160" s="42"/>
    </row>
    <row r="9161" spans="2:2" x14ac:dyDescent="0.2">
      <c r="B9161" s="42"/>
    </row>
    <row r="9162" spans="2:2" x14ac:dyDescent="0.2">
      <c r="B9162" s="42"/>
    </row>
    <row r="9163" spans="2:2" x14ac:dyDescent="0.2">
      <c r="B9163" s="42"/>
    </row>
    <row r="9164" spans="2:2" x14ac:dyDescent="0.2">
      <c r="B9164" s="42"/>
    </row>
    <row r="9165" spans="2:2" x14ac:dyDescent="0.2">
      <c r="B9165" s="42"/>
    </row>
    <row r="9166" spans="2:2" x14ac:dyDescent="0.2">
      <c r="B9166" s="42"/>
    </row>
    <row r="9167" spans="2:2" x14ac:dyDescent="0.2">
      <c r="B9167" s="42"/>
    </row>
    <row r="9168" spans="2:2" x14ac:dyDescent="0.2">
      <c r="B9168" s="42"/>
    </row>
    <row r="9169" spans="2:2" x14ac:dyDescent="0.2">
      <c r="B9169" s="42"/>
    </row>
    <row r="9170" spans="2:2" x14ac:dyDescent="0.2">
      <c r="B9170" s="42"/>
    </row>
    <row r="9171" spans="2:2" x14ac:dyDescent="0.2">
      <c r="B9171" s="42"/>
    </row>
    <row r="9172" spans="2:2" x14ac:dyDescent="0.2">
      <c r="B9172" s="42"/>
    </row>
    <row r="9173" spans="2:2" x14ac:dyDescent="0.2">
      <c r="B9173" s="42"/>
    </row>
    <row r="9174" spans="2:2" x14ac:dyDescent="0.2">
      <c r="B9174" s="42"/>
    </row>
    <row r="9175" spans="2:2" x14ac:dyDescent="0.2">
      <c r="B9175" s="42"/>
    </row>
    <row r="9176" spans="2:2" x14ac:dyDescent="0.2">
      <c r="B9176" s="42"/>
    </row>
    <row r="9177" spans="2:2" x14ac:dyDescent="0.2">
      <c r="B9177" s="42"/>
    </row>
    <row r="9178" spans="2:2" x14ac:dyDescent="0.2">
      <c r="B9178" s="42"/>
    </row>
    <row r="9179" spans="2:2" x14ac:dyDescent="0.2">
      <c r="B9179" s="42"/>
    </row>
    <row r="9180" spans="2:2" x14ac:dyDescent="0.2">
      <c r="B9180" s="42"/>
    </row>
    <row r="9181" spans="2:2" x14ac:dyDescent="0.2">
      <c r="B9181" s="42"/>
    </row>
    <row r="9182" spans="2:2" x14ac:dyDescent="0.2">
      <c r="B9182" s="42"/>
    </row>
    <row r="9183" spans="2:2" x14ac:dyDescent="0.2">
      <c r="B9183" s="42"/>
    </row>
    <row r="9184" spans="2:2" x14ac:dyDescent="0.2">
      <c r="B9184" s="42"/>
    </row>
    <row r="9185" spans="2:2" x14ac:dyDescent="0.2">
      <c r="B9185" s="42"/>
    </row>
    <row r="9186" spans="2:2" x14ac:dyDescent="0.2">
      <c r="B9186" s="42"/>
    </row>
    <row r="9187" spans="2:2" x14ac:dyDescent="0.2">
      <c r="B9187" s="42"/>
    </row>
    <row r="9188" spans="2:2" x14ac:dyDescent="0.2">
      <c r="B9188" s="42"/>
    </row>
    <row r="9189" spans="2:2" x14ac:dyDescent="0.2">
      <c r="B9189" s="42"/>
    </row>
    <row r="9190" spans="2:2" x14ac:dyDescent="0.2">
      <c r="B9190" s="42"/>
    </row>
    <row r="9191" spans="2:2" x14ac:dyDescent="0.2">
      <c r="B9191" s="42"/>
    </row>
    <row r="9192" spans="2:2" x14ac:dyDescent="0.2">
      <c r="B9192" s="42"/>
    </row>
    <row r="9193" spans="2:2" x14ac:dyDescent="0.2">
      <c r="B9193" s="42"/>
    </row>
    <row r="9194" spans="2:2" x14ac:dyDescent="0.2">
      <c r="B9194" s="42"/>
    </row>
    <row r="9195" spans="2:2" x14ac:dyDescent="0.2">
      <c r="B9195" s="42"/>
    </row>
    <row r="9196" spans="2:2" x14ac:dyDescent="0.2">
      <c r="B9196" s="42"/>
    </row>
    <row r="9197" spans="2:2" x14ac:dyDescent="0.2">
      <c r="B9197" s="42"/>
    </row>
    <row r="9198" spans="2:2" x14ac:dyDescent="0.2">
      <c r="B9198" s="42"/>
    </row>
    <row r="9199" spans="2:2" x14ac:dyDescent="0.2">
      <c r="B9199" s="42"/>
    </row>
    <row r="9200" spans="2:2" x14ac:dyDescent="0.2">
      <c r="B9200" s="42"/>
    </row>
    <row r="9201" spans="2:2" x14ac:dyDescent="0.2">
      <c r="B9201" s="42"/>
    </row>
    <row r="9202" spans="2:2" x14ac:dyDescent="0.2">
      <c r="B9202" s="42"/>
    </row>
    <row r="9203" spans="2:2" x14ac:dyDescent="0.2">
      <c r="B9203" s="42"/>
    </row>
    <row r="9204" spans="2:2" x14ac:dyDescent="0.2">
      <c r="B9204" s="42"/>
    </row>
    <row r="9205" spans="2:2" x14ac:dyDescent="0.2">
      <c r="B9205" s="42"/>
    </row>
    <row r="9206" spans="2:2" x14ac:dyDescent="0.2">
      <c r="B9206" s="42"/>
    </row>
    <row r="9207" spans="2:2" x14ac:dyDescent="0.2">
      <c r="B9207" s="42"/>
    </row>
    <row r="9208" spans="2:2" x14ac:dyDescent="0.2">
      <c r="B9208" s="42"/>
    </row>
    <row r="9209" spans="2:2" x14ac:dyDescent="0.2">
      <c r="B9209" s="42"/>
    </row>
    <row r="9210" spans="2:2" x14ac:dyDescent="0.2">
      <c r="B9210" s="42"/>
    </row>
    <row r="9211" spans="2:2" x14ac:dyDescent="0.2">
      <c r="B9211" s="42"/>
    </row>
    <row r="9212" spans="2:2" x14ac:dyDescent="0.2">
      <c r="B9212" s="42"/>
    </row>
    <row r="9213" spans="2:2" x14ac:dyDescent="0.2">
      <c r="B9213" s="42"/>
    </row>
    <row r="9214" spans="2:2" x14ac:dyDescent="0.2">
      <c r="B9214" s="42"/>
    </row>
    <row r="9215" spans="2:2" x14ac:dyDescent="0.2">
      <c r="B9215" s="42"/>
    </row>
    <row r="9216" spans="2:2" x14ac:dyDescent="0.2">
      <c r="B9216" s="42"/>
    </row>
    <row r="9217" spans="2:2" x14ac:dyDescent="0.2">
      <c r="B9217" s="42"/>
    </row>
    <row r="9218" spans="2:2" x14ac:dyDescent="0.2">
      <c r="B9218" s="42"/>
    </row>
    <row r="9219" spans="2:2" x14ac:dyDescent="0.2">
      <c r="B9219" s="42"/>
    </row>
    <row r="9220" spans="2:2" x14ac:dyDescent="0.2">
      <c r="B9220" s="42"/>
    </row>
    <row r="9221" spans="2:2" x14ac:dyDescent="0.2">
      <c r="B9221" s="42"/>
    </row>
    <row r="9222" spans="2:2" x14ac:dyDescent="0.2">
      <c r="B9222" s="42"/>
    </row>
    <row r="9223" spans="2:2" x14ac:dyDescent="0.2">
      <c r="B9223" s="42"/>
    </row>
    <row r="9224" spans="2:2" x14ac:dyDescent="0.2">
      <c r="B9224" s="42"/>
    </row>
    <row r="9225" spans="2:2" x14ac:dyDescent="0.2">
      <c r="B9225" s="42"/>
    </row>
    <row r="9226" spans="2:2" x14ac:dyDescent="0.2">
      <c r="B9226" s="42"/>
    </row>
    <row r="9227" spans="2:2" x14ac:dyDescent="0.2">
      <c r="B9227" s="42"/>
    </row>
    <row r="9228" spans="2:2" x14ac:dyDescent="0.2">
      <c r="B9228" s="42"/>
    </row>
    <row r="9229" spans="2:2" x14ac:dyDescent="0.2">
      <c r="B9229" s="42"/>
    </row>
    <row r="9230" spans="2:2" x14ac:dyDescent="0.2">
      <c r="B9230" s="42"/>
    </row>
    <row r="9231" spans="2:2" x14ac:dyDescent="0.2">
      <c r="B9231" s="42"/>
    </row>
    <row r="9232" spans="2:2" x14ac:dyDescent="0.2">
      <c r="B9232" s="42"/>
    </row>
    <row r="9233" spans="2:2" x14ac:dyDescent="0.2">
      <c r="B9233" s="42"/>
    </row>
    <row r="9234" spans="2:2" x14ac:dyDescent="0.2">
      <c r="B9234" s="42"/>
    </row>
    <row r="9235" spans="2:2" x14ac:dyDescent="0.2">
      <c r="B9235" s="42"/>
    </row>
    <row r="9236" spans="2:2" x14ac:dyDescent="0.2">
      <c r="B9236" s="42"/>
    </row>
    <row r="9237" spans="2:2" x14ac:dyDescent="0.2">
      <c r="B9237" s="42"/>
    </row>
    <row r="9238" spans="2:2" x14ac:dyDescent="0.2">
      <c r="B9238" s="42"/>
    </row>
    <row r="9239" spans="2:2" x14ac:dyDescent="0.2">
      <c r="B9239" s="42"/>
    </row>
    <row r="9240" spans="2:2" x14ac:dyDescent="0.2">
      <c r="B9240" s="42"/>
    </row>
    <row r="9241" spans="2:2" x14ac:dyDescent="0.2">
      <c r="B9241" s="42"/>
    </row>
    <row r="9242" spans="2:2" x14ac:dyDescent="0.2">
      <c r="B9242" s="42"/>
    </row>
    <row r="9243" spans="2:2" x14ac:dyDescent="0.2">
      <c r="B9243" s="42"/>
    </row>
    <row r="9244" spans="2:2" x14ac:dyDescent="0.2">
      <c r="B9244" s="42"/>
    </row>
    <row r="9245" spans="2:2" x14ac:dyDescent="0.2">
      <c r="B9245" s="42"/>
    </row>
    <row r="9246" spans="2:2" x14ac:dyDescent="0.2">
      <c r="B9246" s="42"/>
    </row>
    <row r="9247" spans="2:2" x14ac:dyDescent="0.2">
      <c r="B9247" s="42"/>
    </row>
    <row r="9248" spans="2:2" x14ac:dyDescent="0.2">
      <c r="B9248" s="42"/>
    </row>
    <row r="9249" spans="2:2" x14ac:dyDescent="0.2">
      <c r="B9249" s="42"/>
    </row>
    <row r="9250" spans="2:2" x14ac:dyDescent="0.2">
      <c r="B9250" s="42"/>
    </row>
    <row r="9251" spans="2:2" x14ac:dyDescent="0.2">
      <c r="B9251" s="42"/>
    </row>
    <row r="9252" spans="2:2" x14ac:dyDescent="0.2">
      <c r="B9252" s="42"/>
    </row>
    <row r="9253" spans="2:2" x14ac:dyDescent="0.2">
      <c r="B9253" s="42"/>
    </row>
    <row r="9254" spans="2:2" x14ac:dyDescent="0.2">
      <c r="B9254" s="42"/>
    </row>
    <row r="9255" spans="2:2" x14ac:dyDescent="0.2">
      <c r="B9255" s="42"/>
    </row>
    <row r="9256" spans="2:2" x14ac:dyDescent="0.2">
      <c r="B9256" s="42"/>
    </row>
    <row r="9257" spans="2:2" x14ac:dyDescent="0.2">
      <c r="B9257" s="42"/>
    </row>
    <row r="9258" spans="2:2" x14ac:dyDescent="0.2">
      <c r="B9258" s="42"/>
    </row>
    <row r="9259" spans="2:2" x14ac:dyDescent="0.2">
      <c r="B9259" s="42"/>
    </row>
    <row r="9260" spans="2:2" x14ac:dyDescent="0.2">
      <c r="B9260" s="42"/>
    </row>
    <row r="9261" spans="2:2" x14ac:dyDescent="0.2">
      <c r="B9261" s="42"/>
    </row>
    <row r="9262" spans="2:2" x14ac:dyDescent="0.2">
      <c r="B9262" s="42"/>
    </row>
    <row r="9263" spans="2:2" x14ac:dyDescent="0.2">
      <c r="B9263" s="42"/>
    </row>
    <row r="9264" spans="2:2" x14ac:dyDescent="0.2">
      <c r="B9264" s="42"/>
    </row>
    <row r="9265" spans="2:2" x14ac:dyDescent="0.2">
      <c r="B9265" s="42"/>
    </row>
    <row r="9266" spans="2:2" x14ac:dyDescent="0.2">
      <c r="B9266" s="42"/>
    </row>
    <row r="9267" spans="2:2" x14ac:dyDescent="0.2">
      <c r="B9267" s="42"/>
    </row>
    <row r="9268" spans="2:2" x14ac:dyDescent="0.2">
      <c r="B9268" s="42"/>
    </row>
    <row r="9269" spans="2:2" x14ac:dyDescent="0.2">
      <c r="B9269" s="42"/>
    </row>
    <row r="9270" spans="2:2" x14ac:dyDescent="0.2">
      <c r="B9270" s="42"/>
    </row>
    <row r="9271" spans="2:2" x14ac:dyDescent="0.2">
      <c r="B9271" s="42"/>
    </row>
    <row r="9272" spans="2:2" x14ac:dyDescent="0.2">
      <c r="B9272" s="42"/>
    </row>
    <row r="9273" spans="2:2" x14ac:dyDescent="0.2">
      <c r="B9273" s="42"/>
    </row>
    <row r="9274" spans="2:2" x14ac:dyDescent="0.2">
      <c r="B9274" s="42"/>
    </row>
    <row r="9275" spans="2:2" x14ac:dyDescent="0.2">
      <c r="B9275" s="42"/>
    </row>
    <row r="9276" spans="2:2" x14ac:dyDescent="0.2">
      <c r="B9276" s="42"/>
    </row>
    <row r="9277" spans="2:2" x14ac:dyDescent="0.2">
      <c r="B9277" s="42"/>
    </row>
    <row r="9278" spans="2:2" x14ac:dyDescent="0.2">
      <c r="B9278" s="42"/>
    </row>
    <row r="9279" spans="2:2" x14ac:dyDescent="0.2">
      <c r="B9279" s="42"/>
    </row>
    <row r="9280" spans="2:2" x14ac:dyDescent="0.2">
      <c r="B9280" s="42"/>
    </row>
    <row r="9281" spans="2:2" x14ac:dyDescent="0.2">
      <c r="B9281" s="42"/>
    </row>
    <row r="9282" spans="2:2" x14ac:dyDescent="0.2">
      <c r="B9282" s="42"/>
    </row>
    <row r="9283" spans="2:2" x14ac:dyDescent="0.2">
      <c r="B9283" s="42"/>
    </row>
    <row r="9284" spans="2:2" x14ac:dyDescent="0.2">
      <c r="B9284" s="42"/>
    </row>
    <row r="9285" spans="2:2" x14ac:dyDescent="0.2">
      <c r="B9285" s="42"/>
    </row>
    <row r="9286" spans="2:2" x14ac:dyDescent="0.2">
      <c r="B9286" s="42"/>
    </row>
    <row r="9287" spans="2:2" x14ac:dyDescent="0.2">
      <c r="B9287" s="42"/>
    </row>
    <row r="9288" spans="2:2" x14ac:dyDescent="0.2">
      <c r="B9288" s="42"/>
    </row>
    <row r="9289" spans="2:2" x14ac:dyDescent="0.2">
      <c r="B9289" s="42"/>
    </row>
    <row r="9290" spans="2:2" x14ac:dyDescent="0.2">
      <c r="B9290" s="42"/>
    </row>
    <row r="9291" spans="2:2" x14ac:dyDescent="0.2">
      <c r="B9291" s="42"/>
    </row>
    <row r="9292" spans="2:2" x14ac:dyDescent="0.2">
      <c r="B9292" s="42"/>
    </row>
    <row r="9293" spans="2:2" x14ac:dyDescent="0.2">
      <c r="B9293" s="42"/>
    </row>
    <row r="9294" spans="2:2" x14ac:dyDescent="0.2">
      <c r="B9294" s="42"/>
    </row>
    <row r="9295" spans="2:2" x14ac:dyDescent="0.2">
      <c r="B9295" s="42"/>
    </row>
    <row r="9296" spans="2:2" x14ac:dyDescent="0.2">
      <c r="B9296" s="42"/>
    </row>
    <row r="9297" spans="2:2" x14ac:dyDescent="0.2">
      <c r="B9297" s="42"/>
    </row>
    <row r="9298" spans="2:2" x14ac:dyDescent="0.2">
      <c r="B9298" s="42"/>
    </row>
    <row r="9299" spans="2:2" x14ac:dyDescent="0.2">
      <c r="B9299" s="42"/>
    </row>
    <row r="9300" spans="2:2" x14ac:dyDescent="0.2">
      <c r="B9300" s="42"/>
    </row>
    <row r="9301" spans="2:2" x14ac:dyDescent="0.2">
      <c r="B9301" s="42"/>
    </row>
    <row r="9302" spans="2:2" x14ac:dyDescent="0.2">
      <c r="B9302" s="42"/>
    </row>
    <row r="9303" spans="2:2" x14ac:dyDescent="0.2">
      <c r="B9303" s="42"/>
    </row>
    <row r="9304" spans="2:2" x14ac:dyDescent="0.2">
      <c r="B9304" s="42"/>
    </row>
    <row r="9305" spans="2:2" x14ac:dyDescent="0.2">
      <c r="B9305" s="42"/>
    </row>
    <row r="9306" spans="2:2" x14ac:dyDescent="0.2">
      <c r="B9306" s="42"/>
    </row>
    <row r="9307" spans="2:2" x14ac:dyDescent="0.2">
      <c r="B9307" s="42"/>
    </row>
    <row r="9308" spans="2:2" x14ac:dyDescent="0.2">
      <c r="B9308" s="42"/>
    </row>
    <row r="9309" spans="2:2" x14ac:dyDescent="0.2">
      <c r="B9309" s="42"/>
    </row>
    <row r="9310" spans="2:2" x14ac:dyDescent="0.2">
      <c r="B9310" s="42"/>
    </row>
    <row r="9311" spans="2:2" x14ac:dyDescent="0.2">
      <c r="B9311" s="42"/>
    </row>
    <row r="9312" spans="2:2" x14ac:dyDescent="0.2">
      <c r="B9312" s="42"/>
    </row>
    <row r="9313" spans="2:2" x14ac:dyDescent="0.2">
      <c r="B9313" s="42"/>
    </row>
    <row r="9314" spans="2:2" x14ac:dyDescent="0.2">
      <c r="B9314" s="42"/>
    </row>
    <row r="9315" spans="2:2" x14ac:dyDescent="0.2">
      <c r="B9315" s="42"/>
    </row>
    <row r="9316" spans="2:2" x14ac:dyDescent="0.2">
      <c r="B9316" s="42"/>
    </row>
    <row r="9317" spans="2:2" x14ac:dyDescent="0.2">
      <c r="B9317" s="42"/>
    </row>
    <row r="9318" spans="2:2" x14ac:dyDescent="0.2">
      <c r="B9318" s="42"/>
    </row>
    <row r="9319" spans="2:2" x14ac:dyDescent="0.2">
      <c r="B9319" s="42"/>
    </row>
    <row r="9320" spans="2:2" x14ac:dyDescent="0.2">
      <c r="B9320" s="42"/>
    </row>
    <row r="9321" spans="2:2" x14ac:dyDescent="0.2">
      <c r="B9321" s="42"/>
    </row>
    <row r="9322" spans="2:2" x14ac:dyDescent="0.2">
      <c r="B9322" s="42"/>
    </row>
    <row r="9323" spans="2:2" x14ac:dyDescent="0.2">
      <c r="B9323" s="42"/>
    </row>
    <row r="9324" spans="2:2" x14ac:dyDescent="0.2">
      <c r="B9324" s="42"/>
    </row>
    <row r="9325" spans="2:2" x14ac:dyDescent="0.2">
      <c r="B9325" s="42"/>
    </row>
    <row r="9326" spans="2:2" x14ac:dyDescent="0.2">
      <c r="B9326" s="42"/>
    </row>
    <row r="9327" spans="2:2" x14ac:dyDescent="0.2">
      <c r="B9327" s="42"/>
    </row>
    <row r="9328" spans="2:2" x14ac:dyDescent="0.2">
      <c r="B9328" s="42"/>
    </row>
    <row r="9329" spans="2:2" x14ac:dyDescent="0.2">
      <c r="B9329" s="42"/>
    </row>
    <row r="9330" spans="2:2" x14ac:dyDescent="0.2">
      <c r="B9330" s="42"/>
    </row>
    <row r="9331" spans="2:2" x14ac:dyDescent="0.2">
      <c r="B9331" s="42"/>
    </row>
    <row r="9332" spans="2:2" x14ac:dyDescent="0.2">
      <c r="B9332" s="42"/>
    </row>
    <row r="9333" spans="2:2" x14ac:dyDescent="0.2">
      <c r="B9333" s="42"/>
    </row>
    <row r="9334" spans="2:2" x14ac:dyDescent="0.2">
      <c r="B9334" s="42"/>
    </row>
    <row r="9335" spans="2:2" x14ac:dyDescent="0.2">
      <c r="B9335" s="42"/>
    </row>
    <row r="9336" spans="2:2" x14ac:dyDescent="0.2">
      <c r="B9336" s="42"/>
    </row>
    <row r="9337" spans="2:2" x14ac:dyDescent="0.2">
      <c r="B9337" s="42"/>
    </row>
    <row r="9338" spans="2:2" x14ac:dyDescent="0.2">
      <c r="B9338" s="42"/>
    </row>
    <row r="9339" spans="2:2" x14ac:dyDescent="0.2">
      <c r="B9339" s="42"/>
    </row>
    <row r="9340" spans="2:2" x14ac:dyDescent="0.2">
      <c r="B9340" s="42"/>
    </row>
    <row r="9341" spans="2:2" x14ac:dyDescent="0.2">
      <c r="B9341" s="42"/>
    </row>
    <row r="9342" spans="2:2" x14ac:dyDescent="0.2">
      <c r="B9342" s="42"/>
    </row>
    <row r="9343" spans="2:2" x14ac:dyDescent="0.2">
      <c r="B9343" s="42"/>
    </row>
    <row r="9344" spans="2:2" x14ac:dyDescent="0.2">
      <c r="B9344" s="42"/>
    </row>
    <row r="9345" spans="2:2" x14ac:dyDescent="0.2">
      <c r="B9345" s="42"/>
    </row>
    <row r="9346" spans="2:2" x14ac:dyDescent="0.2">
      <c r="B9346" s="42"/>
    </row>
    <row r="9347" spans="2:2" x14ac:dyDescent="0.2">
      <c r="B9347" s="42"/>
    </row>
    <row r="9348" spans="2:2" x14ac:dyDescent="0.2">
      <c r="B9348" s="42"/>
    </row>
    <row r="9349" spans="2:2" x14ac:dyDescent="0.2">
      <c r="B9349" s="42"/>
    </row>
    <row r="9350" spans="2:2" x14ac:dyDescent="0.2">
      <c r="B9350" s="42"/>
    </row>
    <row r="9351" spans="2:2" x14ac:dyDescent="0.2">
      <c r="B9351" s="42"/>
    </row>
    <row r="9352" spans="2:2" x14ac:dyDescent="0.2">
      <c r="B9352" s="42"/>
    </row>
    <row r="9353" spans="2:2" x14ac:dyDescent="0.2">
      <c r="B9353" s="42"/>
    </row>
    <row r="9354" spans="2:2" x14ac:dyDescent="0.2">
      <c r="B9354" s="42"/>
    </row>
    <row r="9355" spans="2:2" x14ac:dyDescent="0.2">
      <c r="B9355" s="42"/>
    </row>
    <row r="9356" spans="2:2" x14ac:dyDescent="0.2">
      <c r="B9356" s="42"/>
    </row>
    <row r="9357" spans="2:2" x14ac:dyDescent="0.2">
      <c r="B9357" s="42"/>
    </row>
    <row r="9358" spans="2:2" x14ac:dyDescent="0.2">
      <c r="B9358" s="42"/>
    </row>
    <row r="9359" spans="2:2" x14ac:dyDescent="0.2">
      <c r="B9359" s="42"/>
    </row>
    <row r="9360" spans="2:2" x14ac:dyDescent="0.2">
      <c r="B9360" s="42"/>
    </row>
    <row r="9361" spans="2:2" x14ac:dyDescent="0.2">
      <c r="B9361" s="42"/>
    </row>
    <row r="9362" spans="2:2" x14ac:dyDescent="0.2">
      <c r="B9362" s="42"/>
    </row>
    <row r="9363" spans="2:2" x14ac:dyDescent="0.2">
      <c r="B9363" s="42"/>
    </row>
    <row r="9364" spans="2:2" x14ac:dyDescent="0.2">
      <c r="B9364" s="42"/>
    </row>
    <row r="9365" spans="2:2" x14ac:dyDescent="0.2">
      <c r="B9365" s="42"/>
    </row>
    <row r="9366" spans="2:2" x14ac:dyDescent="0.2">
      <c r="B9366" s="42"/>
    </row>
    <row r="9367" spans="2:2" x14ac:dyDescent="0.2">
      <c r="B9367" s="42"/>
    </row>
    <row r="9368" spans="2:2" x14ac:dyDescent="0.2">
      <c r="B9368" s="42"/>
    </row>
    <row r="9369" spans="2:2" x14ac:dyDescent="0.2">
      <c r="B9369" s="42"/>
    </row>
    <row r="9370" spans="2:2" x14ac:dyDescent="0.2">
      <c r="B9370" s="42"/>
    </row>
    <row r="9371" spans="2:2" x14ac:dyDescent="0.2">
      <c r="B9371" s="42"/>
    </row>
    <row r="9372" spans="2:2" x14ac:dyDescent="0.2">
      <c r="B9372" s="42"/>
    </row>
    <row r="9373" spans="2:2" x14ac:dyDescent="0.2">
      <c r="B9373" s="42"/>
    </row>
    <row r="9374" spans="2:2" x14ac:dyDescent="0.2">
      <c r="B9374" s="42"/>
    </row>
    <row r="9375" spans="2:2" x14ac:dyDescent="0.2">
      <c r="B9375" s="42"/>
    </row>
    <row r="9376" spans="2:2" x14ac:dyDescent="0.2">
      <c r="B9376" s="42"/>
    </row>
    <row r="9377" spans="2:2" x14ac:dyDescent="0.2">
      <c r="B9377" s="42"/>
    </row>
    <row r="9378" spans="2:2" x14ac:dyDescent="0.2">
      <c r="B9378" s="42"/>
    </row>
    <row r="9379" spans="2:2" x14ac:dyDescent="0.2">
      <c r="B9379" s="42"/>
    </row>
    <row r="9380" spans="2:2" x14ac:dyDescent="0.2">
      <c r="B9380" s="42"/>
    </row>
    <row r="9381" spans="2:2" x14ac:dyDescent="0.2">
      <c r="B9381" s="42"/>
    </row>
    <row r="9382" spans="2:2" x14ac:dyDescent="0.2">
      <c r="B9382" s="42"/>
    </row>
    <row r="9383" spans="2:2" x14ac:dyDescent="0.2">
      <c r="B9383" s="42"/>
    </row>
    <row r="9384" spans="2:2" x14ac:dyDescent="0.2">
      <c r="B9384" s="42"/>
    </row>
    <row r="9385" spans="2:2" x14ac:dyDescent="0.2">
      <c r="B9385" s="42"/>
    </row>
    <row r="9386" spans="2:2" x14ac:dyDescent="0.2">
      <c r="B9386" s="42"/>
    </row>
    <row r="9387" spans="2:2" x14ac:dyDescent="0.2">
      <c r="B9387" s="42"/>
    </row>
    <row r="9388" spans="2:2" x14ac:dyDescent="0.2">
      <c r="B9388" s="42"/>
    </row>
    <row r="9389" spans="2:2" x14ac:dyDescent="0.2">
      <c r="B9389" s="42"/>
    </row>
    <row r="9390" spans="2:2" x14ac:dyDescent="0.2">
      <c r="B9390" s="42"/>
    </row>
    <row r="9391" spans="2:2" x14ac:dyDescent="0.2">
      <c r="B9391" s="42"/>
    </row>
    <row r="9392" spans="2:2" x14ac:dyDescent="0.2">
      <c r="B9392" s="42"/>
    </row>
    <row r="9393" spans="2:2" x14ac:dyDescent="0.2">
      <c r="B9393" s="42"/>
    </row>
    <row r="9394" spans="2:2" x14ac:dyDescent="0.2">
      <c r="B9394" s="42"/>
    </row>
    <row r="9395" spans="2:2" x14ac:dyDescent="0.2">
      <c r="B9395" s="42"/>
    </row>
    <row r="9396" spans="2:2" x14ac:dyDescent="0.2">
      <c r="B9396" s="42"/>
    </row>
    <row r="9397" spans="2:2" x14ac:dyDescent="0.2">
      <c r="B9397" s="42"/>
    </row>
    <row r="9398" spans="2:2" x14ac:dyDescent="0.2">
      <c r="B9398" s="42"/>
    </row>
    <row r="9399" spans="2:2" x14ac:dyDescent="0.2">
      <c r="B9399" s="42"/>
    </row>
    <row r="9400" spans="2:2" x14ac:dyDescent="0.2">
      <c r="B9400" s="42"/>
    </row>
    <row r="9401" spans="2:2" x14ac:dyDescent="0.2">
      <c r="B9401" s="42"/>
    </row>
    <row r="9402" spans="2:2" x14ac:dyDescent="0.2">
      <c r="B9402" s="42"/>
    </row>
    <row r="9403" spans="2:2" x14ac:dyDescent="0.2">
      <c r="B9403" s="42"/>
    </row>
    <row r="9404" spans="2:2" x14ac:dyDescent="0.2">
      <c r="B9404" s="42"/>
    </row>
    <row r="9405" spans="2:2" x14ac:dyDescent="0.2">
      <c r="B9405" s="42"/>
    </row>
    <row r="9406" spans="2:2" x14ac:dyDescent="0.2">
      <c r="B9406" s="42"/>
    </row>
    <row r="9407" spans="2:2" x14ac:dyDescent="0.2">
      <c r="B9407" s="42"/>
    </row>
    <row r="9408" spans="2:2" x14ac:dyDescent="0.2">
      <c r="B9408" s="42"/>
    </row>
    <row r="9409" spans="2:2" x14ac:dyDescent="0.2">
      <c r="B9409" s="42"/>
    </row>
    <row r="9410" spans="2:2" x14ac:dyDescent="0.2">
      <c r="B9410" s="42"/>
    </row>
    <row r="9411" spans="2:2" x14ac:dyDescent="0.2">
      <c r="B9411" s="42"/>
    </row>
    <row r="9412" spans="2:2" x14ac:dyDescent="0.2">
      <c r="B9412" s="42"/>
    </row>
    <row r="9413" spans="2:2" x14ac:dyDescent="0.2">
      <c r="B9413" s="42"/>
    </row>
    <row r="9414" spans="2:2" x14ac:dyDescent="0.2">
      <c r="B9414" s="42"/>
    </row>
    <row r="9415" spans="2:2" x14ac:dyDescent="0.2">
      <c r="B9415" s="42"/>
    </row>
    <row r="9416" spans="2:2" x14ac:dyDescent="0.2">
      <c r="B9416" s="42"/>
    </row>
    <row r="9417" spans="2:2" x14ac:dyDescent="0.2">
      <c r="B9417" s="42"/>
    </row>
    <row r="9418" spans="2:2" x14ac:dyDescent="0.2">
      <c r="B9418" s="42"/>
    </row>
    <row r="9419" spans="2:2" x14ac:dyDescent="0.2">
      <c r="B9419" s="42"/>
    </row>
    <row r="9420" spans="2:2" x14ac:dyDescent="0.2">
      <c r="B9420" s="42"/>
    </row>
    <row r="9421" spans="2:2" x14ac:dyDescent="0.2">
      <c r="B9421" s="42"/>
    </row>
    <row r="9422" spans="2:2" x14ac:dyDescent="0.2">
      <c r="B9422" s="42"/>
    </row>
    <row r="9423" spans="2:2" x14ac:dyDescent="0.2">
      <c r="B9423" s="42"/>
    </row>
    <row r="9424" spans="2:2" x14ac:dyDescent="0.2">
      <c r="B9424" s="42"/>
    </row>
    <row r="9425" spans="2:2" x14ac:dyDescent="0.2">
      <c r="B9425" s="42"/>
    </row>
    <row r="9426" spans="2:2" x14ac:dyDescent="0.2">
      <c r="B9426" s="42"/>
    </row>
    <row r="9427" spans="2:2" x14ac:dyDescent="0.2">
      <c r="B9427" s="42"/>
    </row>
    <row r="9428" spans="2:2" x14ac:dyDescent="0.2">
      <c r="B9428" s="42"/>
    </row>
    <row r="9429" spans="2:2" x14ac:dyDescent="0.2">
      <c r="B9429" s="42"/>
    </row>
    <row r="9430" spans="2:2" x14ac:dyDescent="0.2">
      <c r="B9430" s="42"/>
    </row>
    <row r="9431" spans="2:2" x14ac:dyDescent="0.2">
      <c r="B9431" s="42"/>
    </row>
    <row r="9432" spans="2:2" x14ac:dyDescent="0.2">
      <c r="B9432" s="42"/>
    </row>
    <row r="9433" spans="2:2" x14ac:dyDescent="0.2">
      <c r="B9433" s="42"/>
    </row>
    <row r="9434" spans="2:2" x14ac:dyDescent="0.2">
      <c r="B9434" s="42"/>
    </row>
    <row r="9435" spans="2:2" x14ac:dyDescent="0.2">
      <c r="B9435" s="42"/>
    </row>
    <row r="9436" spans="2:2" x14ac:dyDescent="0.2">
      <c r="B9436" s="42"/>
    </row>
    <row r="9437" spans="2:2" x14ac:dyDescent="0.2">
      <c r="B9437" s="42"/>
    </row>
    <row r="9438" spans="2:2" x14ac:dyDescent="0.2">
      <c r="B9438" s="42"/>
    </row>
    <row r="9439" spans="2:2" x14ac:dyDescent="0.2">
      <c r="B9439" s="42"/>
    </row>
    <row r="9440" spans="2:2" x14ac:dyDescent="0.2">
      <c r="B9440" s="42"/>
    </row>
    <row r="9441" spans="2:2" x14ac:dyDescent="0.2">
      <c r="B9441" s="42"/>
    </row>
    <row r="9442" spans="2:2" x14ac:dyDescent="0.2">
      <c r="B9442" s="42"/>
    </row>
    <row r="9443" spans="2:2" x14ac:dyDescent="0.2">
      <c r="B9443" s="42"/>
    </row>
    <row r="9444" spans="2:2" x14ac:dyDescent="0.2">
      <c r="B9444" s="42"/>
    </row>
    <row r="9445" spans="2:2" x14ac:dyDescent="0.2">
      <c r="B9445" s="42"/>
    </row>
    <row r="9446" spans="2:2" x14ac:dyDescent="0.2">
      <c r="B9446" s="42"/>
    </row>
    <row r="9447" spans="2:2" x14ac:dyDescent="0.2">
      <c r="B9447" s="42"/>
    </row>
    <row r="9448" spans="2:2" x14ac:dyDescent="0.2">
      <c r="B9448" s="42"/>
    </row>
    <row r="9449" spans="2:2" x14ac:dyDescent="0.2">
      <c r="B9449" s="42"/>
    </row>
    <row r="9450" spans="2:2" x14ac:dyDescent="0.2">
      <c r="B9450" s="42"/>
    </row>
    <row r="9451" spans="2:2" x14ac:dyDescent="0.2">
      <c r="B9451" s="42"/>
    </row>
    <row r="9452" spans="2:2" x14ac:dyDescent="0.2">
      <c r="B9452" s="42"/>
    </row>
    <row r="9453" spans="2:2" x14ac:dyDescent="0.2">
      <c r="B9453" s="42"/>
    </row>
    <row r="9454" spans="2:2" x14ac:dyDescent="0.2">
      <c r="B9454" s="42"/>
    </row>
    <row r="9455" spans="2:2" x14ac:dyDescent="0.2">
      <c r="B9455" s="42"/>
    </row>
    <row r="9456" spans="2:2" x14ac:dyDescent="0.2">
      <c r="B9456" s="42"/>
    </row>
    <row r="9457" spans="2:2" x14ac:dyDescent="0.2">
      <c r="B9457" s="42"/>
    </row>
    <row r="9458" spans="2:2" x14ac:dyDescent="0.2">
      <c r="B9458" s="42"/>
    </row>
    <row r="9459" spans="2:2" x14ac:dyDescent="0.2">
      <c r="B9459" s="42"/>
    </row>
    <row r="9460" spans="2:2" x14ac:dyDescent="0.2">
      <c r="B9460" s="42"/>
    </row>
    <row r="9461" spans="2:2" x14ac:dyDescent="0.2">
      <c r="B9461" s="42"/>
    </row>
    <row r="9462" spans="2:2" x14ac:dyDescent="0.2">
      <c r="B9462" s="42"/>
    </row>
    <row r="9463" spans="2:2" x14ac:dyDescent="0.2">
      <c r="B9463" s="42"/>
    </row>
    <row r="9464" spans="2:2" x14ac:dyDescent="0.2">
      <c r="B9464" s="42"/>
    </row>
    <row r="9465" spans="2:2" x14ac:dyDescent="0.2">
      <c r="B9465" s="42"/>
    </row>
    <row r="9466" spans="2:2" x14ac:dyDescent="0.2">
      <c r="B9466" s="42"/>
    </row>
    <row r="9467" spans="2:2" x14ac:dyDescent="0.2">
      <c r="B9467" s="42"/>
    </row>
    <row r="9468" spans="2:2" x14ac:dyDescent="0.2">
      <c r="B9468" s="42"/>
    </row>
    <row r="9469" spans="2:2" x14ac:dyDescent="0.2">
      <c r="B9469" s="42"/>
    </row>
    <row r="9470" spans="2:2" x14ac:dyDescent="0.2">
      <c r="B9470" s="42"/>
    </row>
    <row r="9471" spans="2:2" x14ac:dyDescent="0.2">
      <c r="B9471" s="42"/>
    </row>
    <row r="9472" spans="2:2" x14ac:dyDescent="0.2">
      <c r="B9472" s="42"/>
    </row>
    <row r="9473" spans="2:2" x14ac:dyDescent="0.2">
      <c r="B9473" s="42"/>
    </row>
    <row r="9474" spans="2:2" x14ac:dyDescent="0.2">
      <c r="B9474" s="42"/>
    </row>
    <row r="9475" spans="2:2" x14ac:dyDescent="0.2">
      <c r="B9475" s="42"/>
    </row>
    <row r="9476" spans="2:2" x14ac:dyDescent="0.2">
      <c r="B9476" s="42"/>
    </row>
    <row r="9477" spans="2:2" x14ac:dyDescent="0.2">
      <c r="B9477" s="42"/>
    </row>
    <row r="9478" spans="2:2" x14ac:dyDescent="0.2">
      <c r="B9478" s="42"/>
    </row>
    <row r="9479" spans="2:2" x14ac:dyDescent="0.2">
      <c r="B9479" s="42"/>
    </row>
    <row r="9480" spans="2:2" x14ac:dyDescent="0.2">
      <c r="B9480" s="42"/>
    </row>
    <row r="9481" spans="2:2" x14ac:dyDescent="0.2">
      <c r="B9481" s="42"/>
    </row>
    <row r="9482" spans="2:2" x14ac:dyDescent="0.2">
      <c r="B9482" s="42"/>
    </row>
    <row r="9483" spans="2:2" x14ac:dyDescent="0.2">
      <c r="B9483" s="42"/>
    </row>
    <row r="9484" spans="2:2" x14ac:dyDescent="0.2">
      <c r="B9484" s="42"/>
    </row>
    <row r="9485" spans="2:2" x14ac:dyDescent="0.2">
      <c r="B9485" s="42"/>
    </row>
    <row r="9486" spans="2:2" x14ac:dyDescent="0.2">
      <c r="B9486" s="42"/>
    </row>
    <row r="9487" spans="2:2" x14ac:dyDescent="0.2">
      <c r="B9487" s="42"/>
    </row>
    <row r="9488" spans="2:2" x14ac:dyDescent="0.2">
      <c r="B9488" s="42"/>
    </row>
    <row r="9489" spans="2:2" x14ac:dyDescent="0.2">
      <c r="B9489" s="42"/>
    </row>
    <row r="9490" spans="2:2" x14ac:dyDescent="0.2">
      <c r="B9490" s="42"/>
    </row>
    <row r="9491" spans="2:2" x14ac:dyDescent="0.2">
      <c r="B9491" s="42"/>
    </row>
    <row r="9492" spans="2:2" x14ac:dyDescent="0.2">
      <c r="B9492" s="42"/>
    </row>
    <row r="9493" spans="2:2" x14ac:dyDescent="0.2">
      <c r="B9493" s="42"/>
    </row>
    <row r="9494" spans="2:2" x14ac:dyDescent="0.2">
      <c r="B9494" s="42"/>
    </row>
    <row r="9495" spans="2:2" x14ac:dyDescent="0.2">
      <c r="B9495" s="42"/>
    </row>
    <row r="9496" spans="2:2" x14ac:dyDescent="0.2">
      <c r="B9496" s="42"/>
    </row>
    <row r="9497" spans="2:2" x14ac:dyDescent="0.2">
      <c r="B9497" s="42"/>
    </row>
    <row r="9498" spans="2:2" x14ac:dyDescent="0.2">
      <c r="B9498" s="42"/>
    </row>
    <row r="9499" spans="2:2" x14ac:dyDescent="0.2">
      <c r="B9499" s="42"/>
    </row>
    <row r="9500" spans="2:2" x14ac:dyDescent="0.2">
      <c r="B9500" s="42"/>
    </row>
    <row r="9501" spans="2:2" x14ac:dyDescent="0.2">
      <c r="B9501" s="42"/>
    </row>
    <row r="9502" spans="2:2" x14ac:dyDescent="0.2">
      <c r="B9502" s="42"/>
    </row>
    <row r="9503" spans="2:2" x14ac:dyDescent="0.2">
      <c r="B9503" s="42"/>
    </row>
    <row r="9504" spans="2:2" x14ac:dyDescent="0.2">
      <c r="B9504" s="42"/>
    </row>
    <row r="9505" spans="2:2" x14ac:dyDescent="0.2">
      <c r="B9505" s="42"/>
    </row>
    <row r="9506" spans="2:2" x14ac:dyDescent="0.2">
      <c r="B9506" s="42"/>
    </row>
    <row r="9507" spans="2:2" x14ac:dyDescent="0.2">
      <c r="B9507" s="42"/>
    </row>
    <row r="9508" spans="2:2" x14ac:dyDescent="0.2">
      <c r="B9508" s="42"/>
    </row>
    <row r="9509" spans="2:2" x14ac:dyDescent="0.2">
      <c r="B9509" s="42"/>
    </row>
    <row r="9510" spans="2:2" x14ac:dyDescent="0.2">
      <c r="B9510" s="42"/>
    </row>
    <row r="9511" spans="2:2" x14ac:dyDescent="0.2">
      <c r="B9511" s="42"/>
    </row>
    <row r="9512" spans="2:2" x14ac:dyDescent="0.2">
      <c r="B9512" s="42"/>
    </row>
    <row r="9513" spans="2:2" x14ac:dyDescent="0.2">
      <c r="B9513" s="42"/>
    </row>
    <row r="9514" spans="2:2" x14ac:dyDescent="0.2">
      <c r="B9514" s="42"/>
    </row>
    <row r="9515" spans="2:2" x14ac:dyDescent="0.2">
      <c r="B9515" s="42"/>
    </row>
    <row r="9516" spans="2:2" x14ac:dyDescent="0.2">
      <c r="B9516" s="42"/>
    </row>
    <row r="9517" spans="2:2" x14ac:dyDescent="0.2">
      <c r="B9517" s="42"/>
    </row>
    <row r="9518" spans="2:2" x14ac:dyDescent="0.2">
      <c r="B9518" s="42"/>
    </row>
    <row r="9519" spans="2:2" x14ac:dyDescent="0.2">
      <c r="B9519" s="42"/>
    </row>
    <row r="9520" spans="2:2" x14ac:dyDescent="0.2">
      <c r="B9520" s="42"/>
    </row>
    <row r="9521" spans="2:2" x14ac:dyDescent="0.2">
      <c r="B9521" s="42"/>
    </row>
    <row r="9522" spans="2:2" x14ac:dyDescent="0.2">
      <c r="B9522" s="42"/>
    </row>
    <row r="9523" spans="2:2" x14ac:dyDescent="0.2">
      <c r="B9523" s="42"/>
    </row>
    <row r="9524" spans="2:2" x14ac:dyDescent="0.2">
      <c r="B9524" s="42"/>
    </row>
    <row r="9525" spans="2:2" x14ac:dyDescent="0.2">
      <c r="B9525" s="42"/>
    </row>
    <row r="9526" spans="2:2" x14ac:dyDescent="0.2">
      <c r="B9526" s="42"/>
    </row>
    <row r="9527" spans="2:2" x14ac:dyDescent="0.2">
      <c r="B9527" s="42"/>
    </row>
    <row r="9528" spans="2:2" x14ac:dyDescent="0.2">
      <c r="B9528" s="42"/>
    </row>
    <row r="9529" spans="2:2" x14ac:dyDescent="0.2">
      <c r="B9529" s="42"/>
    </row>
    <row r="9530" spans="2:2" x14ac:dyDescent="0.2">
      <c r="B9530" s="42"/>
    </row>
    <row r="9531" spans="2:2" x14ac:dyDescent="0.2">
      <c r="B9531" s="42"/>
    </row>
    <row r="9532" spans="2:2" x14ac:dyDescent="0.2">
      <c r="B9532" s="42"/>
    </row>
    <row r="9533" spans="2:2" x14ac:dyDescent="0.2">
      <c r="B9533" s="42"/>
    </row>
    <row r="9534" spans="2:2" x14ac:dyDescent="0.2">
      <c r="B9534" s="42"/>
    </row>
    <row r="9535" spans="2:2" x14ac:dyDescent="0.2">
      <c r="B9535" s="42"/>
    </row>
    <row r="9536" spans="2:2" x14ac:dyDescent="0.2">
      <c r="B9536" s="42"/>
    </row>
    <row r="9537" spans="2:2" x14ac:dyDescent="0.2">
      <c r="B9537" s="42"/>
    </row>
    <row r="9538" spans="2:2" x14ac:dyDescent="0.2">
      <c r="B9538" s="42"/>
    </row>
    <row r="9539" spans="2:2" x14ac:dyDescent="0.2">
      <c r="B9539" s="42"/>
    </row>
    <row r="9540" spans="2:2" x14ac:dyDescent="0.2">
      <c r="B9540" s="42"/>
    </row>
    <row r="9541" spans="2:2" x14ac:dyDescent="0.2">
      <c r="B9541" s="42"/>
    </row>
    <row r="9542" spans="2:2" x14ac:dyDescent="0.2">
      <c r="B9542" s="42"/>
    </row>
    <row r="9543" spans="2:2" x14ac:dyDescent="0.2">
      <c r="B9543" s="42"/>
    </row>
    <row r="9544" spans="2:2" x14ac:dyDescent="0.2">
      <c r="B9544" s="42"/>
    </row>
    <row r="9545" spans="2:2" x14ac:dyDescent="0.2">
      <c r="B9545" s="42"/>
    </row>
    <row r="9546" spans="2:2" x14ac:dyDescent="0.2">
      <c r="B9546" s="42"/>
    </row>
    <row r="9547" spans="2:2" x14ac:dyDescent="0.2">
      <c r="B9547" s="42"/>
    </row>
    <row r="9548" spans="2:2" x14ac:dyDescent="0.2">
      <c r="B9548" s="42"/>
    </row>
    <row r="9549" spans="2:2" x14ac:dyDescent="0.2">
      <c r="B9549" s="42"/>
    </row>
    <row r="9550" spans="2:2" x14ac:dyDescent="0.2">
      <c r="B9550" s="42"/>
    </row>
    <row r="9551" spans="2:2" x14ac:dyDescent="0.2">
      <c r="B9551" s="42"/>
    </row>
    <row r="9552" spans="2:2" x14ac:dyDescent="0.2">
      <c r="B9552" s="42"/>
    </row>
    <row r="9553" spans="2:2" x14ac:dyDescent="0.2">
      <c r="B9553" s="42"/>
    </row>
    <row r="9554" spans="2:2" x14ac:dyDescent="0.2">
      <c r="B9554" s="42"/>
    </row>
    <row r="9555" spans="2:2" x14ac:dyDescent="0.2">
      <c r="B9555" s="42"/>
    </row>
    <row r="9556" spans="2:2" x14ac:dyDescent="0.2">
      <c r="B9556" s="42"/>
    </row>
    <row r="9557" spans="2:2" x14ac:dyDescent="0.2">
      <c r="B9557" s="42"/>
    </row>
    <row r="9558" spans="2:2" x14ac:dyDescent="0.2">
      <c r="B9558" s="42"/>
    </row>
    <row r="9559" spans="2:2" x14ac:dyDescent="0.2">
      <c r="B9559" s="42"/>
    </row>
    <row r="9560" spans="2:2" x14ac:dyDescent="0.2">
      <c r="B9560" s="42"/>
    </row>
    <row r="9561" spans="2:2" x14ac:dyDescent="0.2">
      <c r="B9561" s="42"/>
    </row>
    <row r="9562" spans="2:2" x14ac:dyDescent="0.2">
      <c r="B9562" s="42"/>
    </row>
    <row r="9563" spans="2:2" x14ac:dyDescent="0.2">
      <c r="B9563" s="42"/>
    </row>
    <row r="9564" spans="2:2" x14ac:dyDescent="0.2">
      <c r="B9564" s="42"/>
    </row>
    <row r="9565" spans="2:2" x14ac:dyDescent="0.2">
      <c r="B9565" s="42"/>
    </row>
    <row r="9566" spans="2:2" x14ac:dyDescent="0.2">
      <c r="B9566" s="42"/>
    </row>
    <row r="9567" spans="2:2" x14ac:dyDescent="0.2">
      <c r="B9567" s="42"/>
    </row>
    <row r="9568" spans="2:2" x14ac:dyDescent="0.2">
      <c r="B9568" s="42"/>
    </row>
    <row r="9569" spans="2:2" x14ac:dyDescent="0.2">
      <c r="B9569" s="42"/>
    </row>
    <row r="9570" spans="2:2" x14ac:dyDescent="0.2">
      <c r="B9570" s="42"/>
    </row>
    <row r="9571" spans="2:2" x14ac:dyDescent="0.2">
      <c r="B9571" s="42"/>
    </row>
    <row r="9572" spans="2:2" x14ac:dyDescent="0.2">
      <c r="B9572" s="42"/>
    </row>
    <row r="9573" spans="2:2" x14ac:dyDescent="0.2">
      <c r="B9573" s="42"/>
    </row>
    <row r="9574" spans="2:2" x14ac:dyDescent="0.2">
      <c r="B9574" s="42"/>
    </row>
    <row r="9575" spans="2:2" x14ac:dyDescent="0.2">
      <c r="B9575" s="42"/>
    </row>
    <row r="9576" spans="2:2" x14ac:dyDescent="0.2">
      <c r="B9576" s="42"/>
    </row>
    <row r="9577" spans="2:2" x14ac:dyDescent="0.2">
      <c r="B9577" s="42"/>
    </row>
    <row r="9578" spans="2:2" x14ac:dyDescent="0.2">
      <c r="B9578" s="42"/>
    </row>
    <row r="9579" spans="2:2" x14ac:dyDescent="0.2">
      <c r="B9579" s="42"/>
    </row>
    <row r="9580" spans="2:2" x14ac:dyDescent="0.2">
      <c r="B9580" s="42"/>
    </row>
    <row r="9581" spans="2:2" x14ac:dyDescent="0.2">
      <c r="B9581" s="42"/>
    </row>
    <row r="9582" spans="2:2" x14ac:dyDescent="0.2">
      <c r="B9582" s="42"/>
    </row>
    <row r="9583" spans="2:2" x14ac:dyDescent="0.2">
      <c r="B9583" s="42"/>
    </row>
    <row r="9584" spans="2:2" x14ac:dyDescent="0.2">
      <c r="B9584" s="42"/>
    </row>
    <row r="9585" spans="2:2" x14ac:dyDescent="0.2">
      <c r="B9585" s="42"/>
    </row>
    <row r="9586" spans="2:2" x14ac:dyDescent="0.2">
      <c r="B9586" s="42"/>
    </row>
    <row r="9587" spans="2:2" x14ac:dyDescent="0.2">
      <c r="B9587" s="42"/>
    </row>
    <row r="9588" spans="2:2" x14ac:dyDescent="0.2">
      <c r="B9588" s="42"/>
    </row>
    <row r="9589" spans="2:2" x14ac:dyDescent="0.2">
      <c r="B9589" s="42"/>
    </row>
    <row r="9590" spans="2:2" x14ac:dyDescent="0.2">
      <c r="B9590" s="42"/>
    </row>
    <row r="9591" spans="2:2" x14ac:dyDescent="0.2">
      <c r="B9591" s="42"/>
    </row>
    <row r="9592" spans="2:2" x14ac:dyDescent="0.2">
      <c r="B9592" s="42"/>
    </row>
    <row r="9593" spans="2:2" x14ac:dyDescent="0.2">
      <c r="B9593" s="42"/>
    </row>
    <row r="9594" spans="2:2" x14ac:dyDescent="0.2">
      <c r="B9594" s="42"/>
    </row>
    <row r="9595" spans="2:2" x14ac:dyDescent="0.2">
      <c r="B9595" s="42"/>
    </row>
    <row r="9596" spans="2:2" x14ac:dyDescent="0.2">
      <c r="B9596" s="42"/>
    </row>
    <row r="9597" spans="2:2" x14ac:dyDescent="0.2">
      <c r="B9597" s="42"/>
    </row>
    <row r="9598" spans="2:2" x14ac:dyDescent="0.2">
      <c r="B9598" s="42"/>
    </row>
    <row r="9599" spans="2:2" x14ac:dyDescent="0.2">
      <c r="B9599" s="42"/>
    </row>
    <row r="9600" spans="2:2" x14ac:dyDescent="0.2">
      <c r="B9600" s="42"/>
    </row>
    <row r="9601" spans="2:2" x14ac:dyDescent="0.2">
      <c r="B9601" s="42"/>
    </row>
    <row r="9602" spans="2:2" x14ac:dyDescent="0.2">
      <c r="B9602" s="42"/>
    </row>
    <row r="9603" spans="2:2" x14ac:dyDescent="0.2">
      <c r="B9603" s="42"/>
    </row>
    <row r="9604" spans="2:2" x14ac:dyDescent="0.2">
      <c r="B9604" s="42"/>
    </row>
    <row r="9605" spans="2:2" x14ac:dyDescent="0.2">
      <c r="B9605" s="42"/>
    </row>
    <row r="9606" spans="2:2" x14ac:dyDescent="0.2">
      <c r="B9606" s="42"/>
    </row>
    <row r="9607" spans="2:2" x14ac:dyDescent="0.2">
      <c r="B9607" s="42"/>
    </row>
    <row r="9608" spans="2:2" x14ac:dyDescent="0.2">
      <c r="B9608" s="42"/>
    </row>
    <row r="9609" spans="2:2" x14ac:dyDescent="0.2">
      <c r="B9609" s="42"/>
    </row>
    <row r="9610" spans="2:2" x14ac:dyDescent="0.2">
      <c r="B9610" s="42"/>
    </row>
    <row r="9611" spans="2:2" x14ac:dyDescent="0.2">
      <c r="B9611" s="42"/>
    </row>
    <row r="9612" spans="2:2" x14ac:dyDescent="0.2">
      <c r="B9612" s="42"/>
    </row>
    <row r="9613" spans="2:2" x14ac:dyDescent="0.2">
      <c r="B9613" s="42"/>
    </row>
    <row r="9614" spans="2:2" x14ac:dyDescent="0.2">
      <c r="B9614" s="42"/>
    </row>
    <row r="9615" spans="2:2" x14ac:dyDescent="0.2">
      <c r="B9615" s="42"/>
    </row>
    <row r="9616" spans="2:2" x14ac:dyDescent="0.2">
      <c r="B9616" s="42"/>
    </row>
    <row r="9617" spans="2:2" x14ac:dyDescent="0.2">
      <c r="B9617" s="42"/>
    </row>
    <row r="9618" spans="2:2" x14ac:dyDescent="0.2">
      <c r="B9618" s="42"/>
    </row>
    <row r="9619" spans="2:2" x14ac:dyDescent="0.2">
      <c r="B9619" s="42"/>
    </row>
    <row r="9620" spans="2:2" x14ac:dyDescent="0.2">
      <c r="B9620" s="42"/>
    </row>
    <row r="9621" spans="2:2" x14ac:dyDescent="0.2">
      <c r="B9621" s="42"/>
    </row>
    <row r="9622" spans="2:2" x14ac:dyDescent="0.2">
      <c r="B9622" s="42"/>
    </row>
    <row r="9623" spans="2:2" x14ac:dyDescent="0.2">
      <c r="B9623" s="42"/>
    </row>
    <row r="9624" spans="2:2" x14ac:dyDescent="0.2">
      <c r="B9624" s="42"/>
    </row>
    <row r="9625" spans="2:2" x14ac:dyDescent="0.2">
      <c r="B9625" s="42"/>
    </row>
    <row r="9626" spans="2:2" x14ac:dyDescent="0.2">
      <c r="B9626" s="42"/>
    </row>
    <row r="9627" spans="2:2" x14ac:dyDescent="0.2">
      <c r="B9627" s="42"/>
    </row>
    <row r="9628" spans="2:2" x14ac:dyDescent="0.2">
      <c r="B9628" s="42"/>
    </row>
    <row r="9629" spans="2:2" x14ac:dyDescent="0.2">
      <c r="B9629" s="42"/>
    </row>
    <row r="9630" spans="2:2" x14ac:dyDescent="0.2">
      <c r="B9630" s="42"/>
    </row>
    <row r="9631" spans="2:2" x14ac:dyDescent="0.2">
      <c r="B9631" s="42"/>
    </row>
    <row r="9632" spans="2:2" x14ac:dyDescent="0.2">
      <c r="B9632" s="42"/>
    </row>
    <row r="9633" spans="2:2" x14ac:dyDescent="0.2">
      <c r="B9633" s="42"/>
    </row>
    <row r="9634" spans="2:2" x14ac:dyDescent="0.2">
      <c r="B9634" s="42"/>
    </row>
    <row r="9635" spans="2:2" x14ac:dyDescent="0.2">
      <c r="B9635" s="42"/>
    </row>
    <row r="9636" spans="2:2" x14ac:dyDescent="0.2">
      <c r="B9636" s="42"/>
    </row>
    <row r="9637" spans="2:2" x14ac:dyDescent="0.2">
      <c r="B9637" s="42"/>
    </row>
    <row r="9638" spans="2:2" x14ac:dyDescent="0.2">
      <c r="B9638" s="42"/>
    </row>
    <row r="9639" spans="2:2" x14ac:dyDescent="0.2">
      <c r="B9639" s="42"/>
    </row>
    <row r="9640" spans="2:2" x14ac:dyDescent="0.2">
      <c r="B9640" s="42"/>
    </row>
    <row r="9641" spans="2:2" x14ac:dyDescent="0.2">
      <c r="B9641" s="42"/>
    </row>
    <row r="9642" spans="2:2" x14ac:dyDescent="0.2">
      <c r="B9642" s="42"/>
    </row>
    <row r="9643" spans="2:2" x14ac:dyDescent="0.2">
      <c r="B9643" s="42"/>
    </row>
    <row r="9644" spans="2:2" x14ac:dyDescent="0.2">
      <c r="B9644" s="42"/>
    </row>
    <row r="9645" spans="2:2" x14ac:dyDescent="0.2">
      <c r="B9645" s="42"/>
    </row>
    <row r="9646" spans="2:2" x14ac:dyDescent="0.2">
      <c r="B9646" s="42"/>
    </row>
    <row r="9647" spans="2:2" x14ac:dyDescent="0.2">
      <c r="B9647" s="42"/>
    </row>
    <row r="9648" spans="2:2" x14ac:dyDescent="0.2">
      <c r="B9648" s="42"/>
    </row>
    <row r="9649" spans="2:2" x14ac:dyDescent="0.2">
      <c r="B9649" s="42"/>
    </row>
    <row r="9650" spans="2:2" x14ac:dyDescent="0.2">
      <c r="B9650" s="42"/>
    </row>
    <row r="9651" spans="2:2" x14ac:dyDescent="0.2">
      <c r="B9651" s="42"/>
    </row>
    <row r="9652" spans="2:2" x14ac:dyDescent="0.2">
      <c r="B9652" s="42"/>
    </row>
    <row r="9653" spans="2:2" x14ac:dyDescent="0.2">
      <c r="B9653" s="42"/>
    </row>
    <row r="9654" spans="2:2" x14ac:dyDescent="0.2">
      <c r="B9654" s="42"/>
    </row>
    <row r="9655" spans="2:2" x14ac:dyDescent="0.2">
      <c r="B9655" s="42"/>
    </row>
    <row r="9656" spans="2:2" x14ac:dyDescent="0.2">
      <c r="B9656" s="42"/>
    </row>
    <row r="9657" spans="2:2" x14ac:dyDescent="0.2">
      <c r="B9657" s="42"/>
    </row>
    <row r="9658" spans="2:2" x14ac:dyDescent="0.2">
      <c r="B9658" s="42"/>
    </row>
    <row r="9659" spans="2:2" x14ac:dyDescent="0.2">
      <c r="B9659" s="42"/>
    </row>
    <row r="9660" spans="2:2" x14ac:dyDescent="0.2">
      <c r="B9660" s="42"/>
    </row>
    <row r="9661" spans="2:2" x14ac:dyDescent="0.2">
      <c r="B9661" s="42"/>
    </row>
    <row r="9662" spans="2:2" x14ac:dyDescent="0.2">
      <c r="B9662" s="42"/>
    </row>
    <row r="9663" spans="2:2" x14ac:dyDescent="0.2">
      <c r="B9663" s="42"/>
    </row>
    <row r="9664" spans="2:2" x14ac:dyDescent="0.2">
      <c r="B9664" s="42"/>
    </row>
    <row r="9665" spans="2:2" x14ac:dyDescent="0.2">
      <c r="B9665" s="42"/>
    </row>
    <row r="9666" spans="2:2" x14ac:dyDescent="0.2">
      <c r="B9666" s="42"/>
    </row>
    <row r="9667" spans="2:2" x14ac:dyDescent="0.2">
      <c r="B9667" s="42"/>
    </row>
    <row r="9668" spans="2:2" x14ac:dyDescent="0.2">
      <c r="B9668" s="42"/>
    </row>
    <row r="9669" spans="2:2" x14ac:dyDescent="0.2">
      <c r="B9669" s="42"/>
    </row>
    <row r="9670" spans="2:2" x14ac:dyDescent="0.2">
      <c r="B9670" s="42"/>
    </row>
    <row r="9671" spans="2:2" x14ac:dyDescent="0.2">
      <c r="B9671" s="42"/>
    </row>
    <row r="9672" spans="2:2" x14ac:dyDescent="0.2">
      <c r="B9672" s="42"/>
    </row>
    <row r="9673" spans="2:2" x14ac:dyDescent="0.2">
      <c r="B9673" s="42"/>
    </row>
    <row r="9674" spans="2:2" x14ac:dyDescent="0.2">
      <c r="B9674" s="42"/>
    </row>
    <row r="9675" spans="2:2" x14ac:dyDescent="0.2">
      <c r="B9675" s="42"/>
    </row>
    <row r="9676" spans="2:2" x14ac:dyDescent="0.2">
      <c r="B9676" s="42"/>
    </row>
    <row r="9677" spans="2:2" x14ac:dyDescent="0.2">
      <c r="B9677" s="42"/>
    </row>
    <row r="9678" spans="2:2" x14ac:dyDescent="0.2">
      <c r="B9678" s="42"/>
    </row>
    <row r="9679" spans="2:2" x14ac:dyDescent="0.2">
      <c r="B9679" s="42"/>
    </row>
    <row r="9680" spans="2:2" x14ac:dyDescent="0.2">
      <c r="B9680" s="42"/>
    </row>
    <row r="9681" spans="2:2" x14ac:dyDescent="0.2">
      <c r="B9681" s="42"/>
    </row>
    <row r="9682" spans="2:2" x14ac:dyDescent="0.2">
      <c r="B9682" s="42"/>
    </row>
    <row r="9683" spans="2:2" x14ac:dyDescent="0.2">
      <c r="B9683" s="42"/>
    </row>
    <row r="9684" spans="2:2" x14ac:dyDescent="0.2">
      <c r="B9684" s="42"/>
    </row>
    <row r="9685" spans="2:2" x14ac:dyDescent="0.2">
      <c r="B9685" s="42"/>
    </row>
    <row r="9686" spans="2:2" x14ac:dyDescent="0.2">
      <c r="B9686" s="42"/>
    </row>
    <row r="9687" spans="2:2" x14ac:dyDescent="0.2">
      <c r="B9687" s="42"/>
    </row>
    <row r="9688" spans="2:2" x14ac:dyDescent="0.2">
      <c r="B9688" s="42"/>
    </row>
    <row r="9689" spans="2:2" x14ac:dyDescent="0.2">
      <c r="B9689" s="42"/>
    </row>
    <row r="9690" spans="2:2" x14ac:dyDescent="0.2">
      <c r="B9690" s="42"/>
    </row>
    <row r="9691" spans="2:2" x14ac:dyDescent="0.2">
      <c r="B9691" s="42"/>
    </row>
    <row r="9692" spans="2:2" x14ac:dyDescent="0.2">
      <c r="B9692" s="42"/>
    </row>
    <row r="9693" spans="2:2" x14ac:dyDescent="0.2">
      <c r="B9693" s="42"/>
    </row>
    <row r="9694" spans="2:2" x14ac:dyDescent="0.2">
      <c r="B9694" s="42"/>
    </row>
    <row r="9695" spans="2:2" x14ac:dyDescent="0.2">
      <c r="B9695" s="42"/>
    </row>
    <row r="9696" spans="2:2" x14ac:dyDescent="0.2">
      <c r="B9696" s="42"/>
    </row>
    <row r="9697" spans="2:2" x14ac:dyDescent="0.2">
      <c r="B9697" s="42"/>
    </row>
    <row r="9698" spans="2:2" x14ac:dyDescent="0.2">
      <c r="B9698" s="42"/>
    </row>
    <row r="9699" spans="2:2" x14ac:dyDescent="0.2">
      <c r="B9699" s="42"/>
    </row>
    <row r="9700" spans="2:2" x14ac:dyDescent="0.2">
      <c r="B9700" s="42"/>
    </row>
    <row r="9701" spans="2:2" x14ac:dyDescent="0.2">
      <c r="B9701" s="42"/>
    </row>
    <row r="9702" spans="2:2" x14ac:dyDescent="0.2">
      <c r="B9702" s="42"/>
    </row>
    <row r="9703" spans="2:2" x14ac:dyDescent="0.2">
      <c r="B9703" s="42"/>
    </row>
    <row r="9704" spans="2:2" x14ac:dyDescent="0.2">
      <c r="B9704" s="42"/>
    </row>
    <row r="9705" spans="2:2" x14ac:dyDescent="0.2">
      <c r="B9705" s="42"/>
    </row>
    <row r="9706" spans="2:2" x14ac:dyDescent="0.2">
      <c r="B9706" s="42"/>
    </row>
    <row r="9707" spans="2:2" x14ac:dyDescent="0.2">
      <c r="B9707" s="42"/>
    </row>
    <row r="9708" spans="2:2" x14ac:dyDescent="0.2">
      <c r="B9708" s="42"/>
    </row>
    <row r="9709" spans="2:2" x14ac:dyDescent="0.2">
      <c r="B9709" s="42"/>
    </row>
    <row r="9710" spans="2:2" x14ac:dyDescent="0.2">
      <c r="B9710" s="42"/>
    </row>
    <row r="9711" spans="2:2" x14ac:dyDescent="0.2">
      <c r="B9711" s="42"/>
    </row>
    <row r="9712" spans="2:2" x14ac:dyDescent="0.2">
      <c r="B9712" s="42"/>
    </row>
    <row r="9713" spans="2:2" x14ac:dyDescent="0.2">
      <c r="B9713" s="42"/>
    </row>
    <row r="9714" spans="2:2" x14ac:dyDescent="0.2">
      <c r="B9714" s="42"/>
    </row>
    <row r="9715" spans="2:2" x14ac:dyDescent="0.2">
      <c r="B9715" s="42"/>
    </row>
    <row r="9716" spans="2:2" x14ac:dyDescent="0.2">
      <c r="B9716" s="42"/>
    </row>
    <row r="9717" spans="2:2" x14ac:dyDescent="0.2">
      <c r="B9717" s="42"/>
    </row>
    <row r="9718" spans="2:2" x14ac:dyDescent="0.2">
      <c r="B9718" s="42"/>
    </row>
    <row r="9719" spans="2:2" x14ac:dyDescent="0.2">
      <c r="B9719" s="42"/>
    </row>
    <row r="9720" spans="2:2" x14ac:dyDescent="0.2">
      <c r="B9720" s="42"/>
    </row>
    <row r="9721" spans="2:2" x14ac:dyDescent="0.2">
      <c r="B9721" s="42"/>
    </row>
    <row r="9722" spans="2:2" x14ac:dyDescent="0.2">
      <c r="B9722" s="42"/>
    </row>
    <row r="9723" spans="2:2" x14ac:dyDescent="0.2">
      <c r="B9723" s="42"/>
    </row>
    <row r="9724" spans="2:2" x14ac:dyDescent="0.2">
      <c r="B9724" s="42"/>
    </row>
    <row r="9725" spans="2:2" x14ac:dyDescent="0.2">
      <c r="B9725" s="42"/>
    </row>
    <row r="9726" spans="2:2" x14ac:dyDescent="0.2">
      <c r="B9726" s="42"/>
    </row>
    <row r="9727" spans="2:2" x14ac:dyDescent="0.2">
      <c r="B9727" s="42"/>
    </row>
    <row r="9728" spans="2:2" x14ac:dyDescent="0.2">
      <c r="B9728" s="42"/>
    </row>
    <row r="9729" spans="2:2" x14ac:dyDescent="0.2">
      <c r="B9729" s="42"/>
    </row>
    <row r="9730" spans="2:2" x14ac:dyDescent="0.2">
      <c r="B9730" s="42"/>
    </row>
    <row r="9731" spans="2:2" x14ac:dyDescent="0.2">
      <c r="B9731" s="42"/>
    </row>
    <row r="9732" spans="2:2" x14ac:dyDescent="0.2">
      <c r="B9732" s="42"/>
    </row>
    <row r="9733" spans="2:2" x14ac:dyDescent="0.2">
      <c r="B9733" s="42"/>
    </row>
    <row r="9734" spans="2:2" x14ac:dyDescent="0.2">
      <c r="B9734" s="42"/>
    </row>
    <row r="9735" spans="2:2" x14ac:dyDescent="0.2">
      <c r="B9735" s="42"/>
    </row>
    <row r="9736" spans="2:2" x14ac:dyDescent="0.2">
      <c r="B9736" s="42"/>
    </row>
    <row r="9737" spans="2:2" x14ac:dyDescent="0.2">
      <c r="B9737" s="42"/>
    </row>
    <row r="9738" spans="2:2" x14ac:dyDescent="0.2">
      <c r="B9738" s="42"/>
    </row>
    <row r="9739" spans="2:2" x14ac:dyDescent="0.2">
      <c r="B9739" s="42"/>
    </row>
    <row r="9740" spans="2:2" x14ac:dyDescent="0.2">
      <c r="B9740" s="42"/>
    </row>
    <row r="9741" spans="2:2" x14ac:dyDescent="0.2">
      <c r="B9741" s="42"/>
    </row>
    <row r="9742" spans="2:2" x14ac:dyDescent="0.2">
      <c r="B9742" s="42"/>
    </row>
    <row r="9743" spans="2:2" x14ac:dyDescent="0.2">
      <c r="B9743" s="42"/>
    </row>
    <row r="9744" spans="2:2" x14ac:dyDescent="0.2">
      <c r="B9744" s="42"/>
    </row>
    <row r="9745" spans="2:2" x14ac:dyDescent="0.2">
      <c r="B9745" s="42"/>
    </row>
    <row r="9746" spans="2:2" x14ac:dyDescent="0.2">
      <c r="B9746" s="42"/>
    </row>
    <row r="9747" spans="2:2" x14ac:dyDescent="0.2">
      <c r="B9747" s="42"/>
    </row>
    <row r="9748" spans="2:2" x14ac:dyDescent="0.2">
      <c r="B9748" s="42"/>
    </row>
    <row r="9749" spans="2:2" x14ac:dyDescent="0.2">
      <c r="B9749" s="42"/>
    </row>
    <row r="9750" spans="2:2" x14ac:dyDescent="0.2">
      <c r="B9750" s="42"/>
    </row>
    <row r="9751" spans="2:2" x14ac:dyDescent="0.2">
      <c r="B9751" s="42"/>
    </row>
    <row r="9752" spans="2:2" x14ac:dyDescent="0.2">
      <c r="B9752" s="42"/>
    </row>
    <row r="9753" spans="2:2" x14ac:dyDescent="0.2">
      <c r="B9753" s="42"/>
    </row>
    <row r="9754" spans="2:2" x14ac:dyDescent="0.2">
      <c r="B9754" s="42"/>
    </row>
    <row r="9755" spans="2:2" x14ac:dyDescent="0.2">
      <c r="B9755" s="42"/>
    </row>
    <row r="9756" spans="2:2" x14ac:dyDescent="0.2">
      <c r="B9756" s="42"/>
    </row>
    <row r="9757" spans="2:2" x14ac:dyDescent="0.2">
      <c r="B9757" s="42"/>
    </row>
    <row r="9758" spans="2:2" x14ac:dyDescent="0.2">
      <c r="B9758" s="42"/>
    </row>
    <row r="9759" spans="2:2" x14ac:dyDescent="0.2">
      <c r="B9759" s="42"/>
    </row>
    <row r="9760" spans="2:2" x14ac:dyDescent="0.2">
      <c r="B9760" s="42"/>
    </row>
    <row r="9761" spans="2:2" x14ac:dyDescent="0.2">
      <c r="B9761" s="42"/>
    </row>
    <row r="9762" spans="2:2" x14ac:dyDescent="0.2">
      <c r="B9762" s="42"/>
    </row>
    <row r="9763" spans="2:2" x14ac:dyDescent="0.2">
      <c r="B9763" s="42"/>
    </row>
    <row r="9764" spans="2:2" x14ac:dyDescent="0.2">
      <c r="B9764" s="42"/>
    </row>
    <row r="9765" spans="2:2" x14ac:dyDescent="0.2">
      <c r="B9765" s="42"/>
    </row>
    <row r="9766" spans="2:2" x14ac:dyDescent="0.2">
      <c r="B9766" s="42"/>
    </row>
    <row r="9767" spans="2:2" x14ac:dyDescent="0.2">
      <c r="B9767" s="42"/>
    </row>
    <row r="9768" spans="2:2" x14ac:dyDescent="0.2">
      <c r="B9768" s="42"/>
    </row>
    <row r="9769" spans="2:2" x14ac:dyDescent="0.2">
      <c r="B9769" s="42"/>
    </row>
    <row r="9770" spans="2:2" x14ac:dyDescent="0.2">
      <c r="B9770" s="42"/>
    </row>
    <row r="9771" spans="2:2" x14ac:dyDescent="0.2">
      <c r="B9771" s="42"/>
    </row>
    <row r="9772" spans="2:2" x14ac:dyDescent="0.2">
      <c r="B9772" s="42"/>
    </row>
    <row r="9773" spans="2:2" x14ac:dyDescent="0.2">
      <c r="B9773" s="42"/>
    </row>
    <row r="9774" spans="2:2" x14ac:dyDescent="0.2">
      <c r="B9774" s="42"/>
    </row>
    <row r="9775" spans="2:2" x14ac:dyDescent="0.2">
      <c r="B9775" s="42"/>
    </row>
    <row r="9776" spans="2:2" x14ac:dyDescent="0.2">
      <c r="B9776" s="42"/>
    </row>
    <row r="9777" spans="2:2" x14ac:dyDescent="0.2">
      <c r="B9777" s="42"/>
    </row>
    <row r="9778" spans="2:2" x14ac:dyDescent="0.2">
      <c r="B9778" s="42"/>
    </row>
    <row r="9779" spans="2:2" x14ac:dyDescent="0.2">
      <c r="B9779" s="42"/>
    </row>
    <row r="9780" spans="2:2" x14ac:dyDescent="0.2">
      <c r="B9780" s="42"/>
    </row>
    <row r="9781" spans="2:2" x14ac:dyDescent="0.2">
      <c r="B9781" s="42"/>
    </row>
    <row r="9782" spans="2:2" x14ac:dyDescent="0.2">
      <c r="B9782" s="42"/>
    </row>
    <row r="9783" spans="2:2" x14ac:dyDescent="0.2">
      <c r="B9783" s="42"/>
    </row>
    <row r="9784" spans="2:2" x14ac:dyDescent="0.2">
      <c r="B9784" s="42"/>
    </row>
    <row r="9785" spans="2:2" x14ac:dyDescent="0.2">
      <c r="B9785" s="42"/>
    </row>
    <row r="9786" spans="2:2" x14ac:dyDescent="0.2">
      <c r="B9786" s="42"/>
    </row>
    <row r="9787" spans="2:2" x14ac:dyDescent="0.2">
      <c r="B9787" s="42"/>
    </row>
    <row r="9788" spans="2:2" x14ac:dyDescent="0.2">
      <c r="B9788" s="42"/>
    </row>
    <row r="9789" spans="2:2" x14ac:dyDescent="0.2">
      <c r="B9789" s="42"/>
    </row>
    <row r="9790" spans="2:2" x14ac:dyDescent="0.2">
      <c r="B9790" s="42"/>
    </row>
    <row r="9791" spans="2:2" x14ac:dyDescent="0.2">
      <c r="B9791" s="42"/>
    </row>
    <row r="9792" spans="2:2" x14ac:dyDescent="0.2">
      <c r="B9792" s="42"/>
    </row>
    <row r="9793" spans="2:2" x14ac:dyDescent="0.2">
      <c r="B9793" s="42"/>
    </row>
    <row r="9794" spans="2:2" x14ac:dyDescent="0.2">
      <c r="B9794" s="42"/>
    </row>
    <row r="9795" spans="2:2" x14ac:dyDescent="0.2">
      <c r="B9795" s="42"/>
    </row>
    <row r="9796" spans="2:2" x14ac:dyDescent="0.2">
      <c r="B9796" s="42"/>
    </row>
    <row r="9797" spans="2:2" x14ac:dyDescent="0.2">
      <c r="B9797" s="42"/>
    </row>
    <row r="9798" spans="2:2" x14ac:dyDescent="0.2">
      <c r="B9798" s="42"/>
    </row>
    <row r="9799" spans="2:2" x14ac:dyDescent="0.2">
      <c r="B9799" s="42"/>
    </row>
    <row r="9800" spans="2:2" x14ac:dyDescent="0.2">
      <c r="B9800" s="42"/>
    </row>
    <row r="9801" spans="2:2" x14ac:dyDescent="0.2">
      <c r="B9801" s="42"/>
    </row>
    <row r="9802" spans="2:2" x14ac:dyDescent="0.2">
      <c r="B9802" s="42"/>
    </row>
    <row r="9803" spans="2:2" x14ac:dyDescent="0.2">
      <c r="B9803" s="42"/>
    </row>
    <row r="9804" spans="2:2" x14ac:dyDescent="0.2">
      <c r="B9804" s="42"/>
    </row>
    <row r="9805" spans="2:2" x14ac:dyDescent="0.2">
      <c r="B9805" s="42"/>
    </row>
    <row r="9806" spans="2:2" x14ac:dyDescent="0.2">
      <c r="B9806" s="42"/>
    </row>
    <row r="9807" spans="2:2" x14ac:dyDescent="0.2">
      <c r="B9807" s="42"/>
    </row>
    <row r="9808" spans="2:2" x14ac:dyDescent="0.2">
      <c r="B9808" s="42"/>
    </row>
    <row r="9809" spans="2:2" x14ac:dyDescent="0.2">
      <c r="B9809" s="42"/>
    </row>
    <row r="9810" spans="2:2" x14ac:dyDescent="0.2">
      <c r="B9810" s="42"/>
    </row>
    <row r="9811" spans="2:2" x14ac:dyDescent="0.2">
      <c r="B9811" s="42"/>
    </row>
    <row r="9812" spans="2:2" x14ac:dyDescent="0.2">
      <c r="B9812" s="42"/>
    </row>
    <row r="9813" spans="2:2" x14ac:dyDescent="0.2">
      <c r="B9813" s="42"/>
    </row>
    <row r="9814" spans="2:2" x14ac:dyDescent="0.2">
      <c r="B9814" s="42"/>
    </row>
    <row r="9815" spans="2:2" x14ac:dyDescent="0.2">
      <c r="B9815" s="42"/>
    </row>
    <row r="9816" spans="2:2" x14ac:dyDescent="0.2">
      <c r="B9816" s="42"/>
    </row>
    <row r="9817" spans="2:2" x14ac:dyDescent="0.2">
      <c r="B9817" s="42"/>
    </row>
    <row r="9818" spans="2:2" x14ac:dyDescent="0.2">
      <c r="B9818" s="42"/>
    </row>
    <row r="9819" spans="2:2" x14ac:dyDescent="0.2">
      <c r="B9819" s="42"/>
    </row>
    <row r="9820" spans="2:2" x14ac:dyDescent="0.2">
      <c r="B9820" s="42"/>
    </row>
    <row r="9821" spans="2:2" x14ac:dyDescent="0.2">
      <c r="B9821" s="42"/>
    </row>
    <row r="9822" spans="2:2" x14ac:dyDescent="0.2">
      <c r="B9822" s="42"/>
    </row>
    <row r="9823" spans="2:2" x14ac:dyDescent="0.2">
      <c r="B9823" s="42"/>
    </row>
    <row r="9824" spans="2:2" x14ac:dyDescent="0.2">
      <c r="B9824" s="42"/>
    </row>
    <row r="9825" spans="2:2" x14ac:dyDescent="0.2">
      <c r="B9825" s="42"/>
    </row>
    <row r="9826" spans="2:2" x14ac:dyDescent="0.2">
      <c r="B9826" s="42"/>
    </row>
    <row r="9827" spans="2:2" x14ac:dyDescent="0.2">
      <c r="B9827" s="42"/>
    </row>
    <row r="9828" spans="2:2" x14ac:dyDescent="0.2">
      <c r="B9828" s="42"/>
    </row>
    <row r="9829" spans="2:2" x14ac:dyDescent="0.2">
      <c r="B9829" s="42"/>
    </row>
    <row r="9830" spans="2:2" x14ac:dyDescent="0.2">
      <c r="B9830" s="42"/>
    </row>
    <row r="9831" spans="2:2" x14ac:dyDescent="0.2">
      <c r="B9831" s="42"/>
    </row>
    <row r="9832" spans="2:2" x14ac:dyDescent="0.2">
      <c r="B9832" s="42"/>
    </row>
    <row r="9833" spans="2:2" x14ac:dyDescent="0.2">
      <c r="B9833" s="42"/>
    </row>
    <row r="9834" spans="2:2" x14ac:dyDescent="0.2">
      <c r="B9834" s="42"/>
    </row>
    <row r="9835" spans="2:2" x14ac:dyDescent="0.2">
      <c r="B9835" s="42"/>
    </row>
    <row r="9836" spans="2:2" x14ac:dyDescent="0.2">
      <c r="B9836" s="42"/>
    </row>
    <row r="9837" spans="2:2" x14ac:dyDescent="0.2">
      <c r="B9837" s="42"/>
    </row>
    <row r="9838" spans="2:2" x14ac:dyDescent="0.2">
      <c r="B9838" s="42"/>
    </row>
    <row r="9839" spans="2:2" x14ac:dyDescent="0.2">
      <c r="B9839" s="42"/>
    </row>
    <row r="9840" spans="2:2" x14ac:dyDescent="0.2">
      <c r="B9840" s="42"/>
    </row>
    <row r="9841" spans="2:2" x14ac:dyDescent="0.2">
      <c r="B9841" s="42"/>
    </row>
    <row r="9842" spans="2:2" x14ac:dyDescent="0.2">
      <c r="B9842" s="42"/>
    </row>
    <row r="9843" spans="2:2" x14ac:dyDescent="0.2">
      <c r="B9843" s="42"/>
    </row>
    <row r="9844" spans="2:2" x14ac:dyDescent="0.2">
      <c r="B9844" s="42"/>
    </row>
    <row r="9845" spans="2:2" x14ac:dyDescent="0.2">
      <c r="B9845" s="42"/>
    </row>
    <row r="9846" spans="2:2" x14ac:dyDescent="0.2">
      <c r="B9846" s="42"/>
    </row>
    <row r="9847" spans="2:2" x14ac:dyDescent="0.2">
      <c r="B9847" s="42"/>
    </row>
    <row r="9848" spans="2:2" x14ac:dyDescent="0.2">
      <c r="B9848" s="42"/>
    </row>
    <row r="9849" spans="2:2" x14ac:dyDescent="0.2">
      <c r="B9849" s="42"/>
    </row>
    <row r="9850" spans="2:2" x14ac:dyDescent="0.2">
      <c r="B9850" s="42"/>
    </row>
    <row r="9851" spans="2:2" x14ac:dyDescent="0.2">
      <c r="B9851" s="42"/>
    </row>
    <row r="9852" spans="2:2" x14ac:dyDescent="0.2">
      <c r="B9852" s="42"/>
    </row>
    <row r="9853" spans="2:2" x14ac:dyDescent="0.2">
      <c r="B9853" s="42"/>
    </row>
    <row r="9854" spans="2:2" x14ac:dyDescent="0.2">
      <c r="B9854" s="42"/>
    </row>
    <row r="9855" spans="2:2" x14ac:dyDescent="0.2">
      <c r="B9855" s="42"/>
    </row>
    <row r="9856" spans="2:2" x14ac:dyDescent="0.2">
      <c r="B9856" s="42"/>
    </row>
    <row r="9857" spans="2:2" x14ac:dyDescent="0.2">
      <c r="B9857" s="42"/>
    </row>
    <row r="9858" spans="2:2" x14ac:dyDescent="0.2">
      <c r="B9858" s="42"/>
    </row>
    <row r="9859" spans="2:2" x14ac:dyDescent="0.2">
      <c r="B9859" s="42"/>
    </row>
    <row r="9860" spans="2:2" x14ac:dyDescent="0.2">
      <c r="B9860" s="42"/>
    </row>
    <row r="9861" spans="2:2" x14ac:dyDescent="0.2">
      <c r="B9861" s="42"/>
    </row>
    <row r="9862" spans="2:2" x14ac:dyDescent="0.2">
      <c r="B9862" s="42"/>
    </row>
    <row r="9863" spans="2:2" x14ac:dyDescent="0.2">
      <c r="B9863" s="42"/>
    </row>
    <row r="9864" spans="2:2" x14ac:dyDescent="0.2">
      <c r="B9864" s="42"/>
    </row>
    <row r="9865" spans="2:2" x14ac:dyDescent="0.2">
      <c r="B9865" s="42"/>
    </row>
    <row r="9866" spans="2:2" x14ac:dyDescent="0.2">
      <c r="B9866" s="42"/>
    </row>
    <row r="9867" spans="2:2" x14ac:dyDescent="0.2">
      <c r="B9867" s="42"/>
    </row>
    <row r="9868" spans="2:2" x14ac:dyDescent="0.2">
      <c r="B9868" s="42"/>
    </row>
    <row r="9869" spans="2:2" x14ac:dyDescent="0.2">
      <c r="B9869" s="42"/>
    </row>
    <row r="9870" spans="2:2" x14ac:dyDescent="0.2">
      <c r="B9870" s="42"/>
    </row>
    <row r="9871" spans="2:2" x14ac:dyDescent="0.2">
      <c r="B9871" s="42"/>
    </row>
    <row r="9872" spans="2:2" x14ac:dyDescent="0.2">
      <c r="B9872" s="42"/>
    </row>
    <row r="9873" spans="2:2" x14ac:dyDescent="0.2">
      <c r="B9873" s="42"/>
    </row>
    <row r="9874" spans="2:2" x14ac:dyDescent="0.2">
      <c r="B9874" s="42"/>
    </row>
    <row r="9875" spans="2:2" x14ac:dyDescent="0.2">
      <c r="B9875" s="42"/>
    </row>
    <row r="9876" spans="2:2" x14ac:dyDescent="0.2">
      <c r="B9876" s="42"/>
    </row>
    <row r="9877" spans="2:2" x14ac:dyDescent="0.2">
      <c r="B9877" s="42"/>
    </row>
    <row r="9878" spans="2:2" x14ac:dyDescent="0.2">
      <c r="B9878" s="42"/>
    </row>
    <row r="9879" spans="2:2" x14ac:dyDescent="0.2">
      <c r="B9879" s="42"/>
    </row>
    <row r="9880" spans="2:2" x14ac:dyDescent="0.2">
      <c r="B9880" s="42"/>
    </row>
    <row r="9881" spans="2:2" x14ac:dyDescent="0.2">
      <c r="B9881" s="42"/>
    </row>
    <row r="9882" spans="2:2" x14ac:dyDescent="0.2">
      <c r="B9882" s="42"/>
    </row>
    <row r="9883" spans="2:2" x14ac:dyDescent="0.2">
      <c r="B9883" s="42"/>
    </row>
    <row r="9884" spans="2:2" x14ac:dyDescent="0.2">
      <c r="B9884" s="42"/>
    </row>
    <row r="9885" spans="2:2" x14ac:dyDescent="0.2">
      <c r="B9885" s="42"/>
    </row>
    <row r="9886" spans="2:2" x14ac:dyDescent="0.2">
      <c r="B9886" s="42"/>
    </row>
    <row r="9887" spans="2:2" x14ac:dyDescent="0.2">
      <c r="B9887" s="42"/>
    </row>
    <row r="9888" spans="2:2" x14ac:dyDescent="0.2">
      <c r="B9888" s="42"/>
    </row>
    <row r="9889" spans="2:2" x14ac:dyDescent="0.2">
      <c r="B9889" s="42"/>
    </row>
    <row r="9890" spans="2:2" x14ac:dyDescent="0.2">
      <c r="B9890" s="42"/>
    </row>
    <row r="9891" spans="2:2" x14ac:dyDescent="0.2">
      <c r="B9891" s="42"/>
    </row>
    <row r="9892" spans="2:2" x14ac:dyDescent="0.2">
      <c r="B9892" s="42"/>
    </row>
    <row r="9893" spans="2:2" x14ac:dyDescent="0.2">
      <c r="B9893" s="42"/>
    </row>
    <row r="9894" spans="2:2" x14ac:dyDescent="0.2">
      <c r="B9894" s="42"/>
    </row>
    <row r="9895" spans="2:2" x14ac:dyDescent="0.2">
      <c r="B9895" s="42"/>
    </row>
    <row r="9896" spans="2:2" x14ac:dyDescent="0.2">
      <c r="B9896" s="42"/>
    </row>
    <row r="9897" spans="2:2" x14ac:dyDescent="0.2">
      <c r="B9897" s="42"/>
    </row>
    <row r="9898" spans="2:2" x14ac:dyDescent="0.2">
      <c r="B9898" s="42"/>
    </row>
    <row r="9899" spans="2:2" x14ac:dyDescent="0.2">
      <c r="B9899" s="42"/>
    </row>
    <row r="9900" spans="2:2" x14ac:dyDescent="0.2">
      <c r="B9900" s="42"/>
    </row>
    <row r="9901" spans="2:2" x14ac:dyDescent="0.2">
      <c r="B9901" s="42"/>
    </row>
    <row r="9902" spans="2:2" x14ac:dyDescent="0.2">
      <c r="B9902" s="42"/>
    </row>
    <row r="9903" spans="2:2" x14ac:dyDescent="0.2">
      <c r="B9903" s="42"/>
    </row>
    <row r="9904" spans="2:2" x14ac:dyDescent="0.2">
      <c r="B9904" s="42"/>
    </row>
    <row r="9905" spans="2:2" x14ac:dyDescent="0.2">
      <c r="B9905" s="42"/>
    </row>
    <row r="9906" spans="2:2" x14ac:dyDescent="0.2">
      <c r="B9906" s="42"/>
    </row>
    <row r="9907" spans="2:2" x14ac:dyDescent="0.2">
      <c r="B9907" s="42"/>
    </row>
    <row r="9908" spans="2:2" x14ac:dyDescent="0.2">
      <c r="B9908" s="42"/>
    </row>
    <row r="9909" spans="2:2" x14ac:dyDescent="0.2">
      <c r="B9909" s="42"/>
    </row>
    <row r="9910" spans="2:2" x14ac:dyDescent="0.2">
      <c r="B9910" s="42"/>
    </row>
    <row r="9911" spans="2:2" x14ac:dyDescent="0.2">
      <c r="B9911" s="42"/>
    </row>
    <row r="9912" spans="2:2" x14ac:dyDescent="0.2">
      <c r="B9912" s="42"/>
    </row>
    <row r="9913" spans="2:2" x14ac:dyDescent="0.2">
      <c r="B9913" s="42"/>
    </row>
    <row r="9914" spans="2:2" x14ac:dyDescent="0.2">
      <c r="B9914" s="42"/>
    </row>
    <row r="9915" spans="2:2" x14ac:dyDescent="0.2">
      <c r="B9915" s="42"/>
    </row>
    <row r="9916" spans="2:2" x14ac:dyDescent="0.2">
      <c r="B9916" s="42"/>
    </row>
    <row r="9917" spans="2:2" x14ac:dyDescent="0.2">
      <c r="B9917" s="42"/>
    </row>
    <row r="9918" spans="2:2" x14ac:dyDescent="0.2">
      <c r="B9918" s="42"/>
    </row>
    <row r="9919" spans="2:2" x14ac:dyDescent="0.2">
      <c r="B9919" s="42"/>
    </row>
    <row r="9920" spans="2:2" x14ac:dyDescent="0.2">
      <c r="B9920" s="42"/>
    </row>
    <row r="9921" spans="2:2" x14ac:dyDescent="0.2">
      <c r="B9921" s="42"/>
    </row>
    <row r="9922" spans="2:2" x14ac:dyDescent="0.2">
      <c r="B9922" s="42"/>
    </row>
    <row r="9923" spans="2:2" x14ac:dyDescent="0.2">
      <c r="B9923" s="42"/>
    </row>
    <row r="9924" spans="2:2" x14ac:dyDescent="0.2">
      <c r="B9924" s="42"/>
    </row>
    <row r="9925" spans="2:2" x14ac:dyDescent="0.2">
      <c r="B9925" s="42"/>
    </row>
    <row r="9926" spans="2:2" x14ac:dyDescent="0.2">
      <c r="B9926" s="42"/>
    </row>
    <row r="9927" spans="2:2" x14ac:dyDescent="0.2">
      <c r="B9927" s="42"/>
    </row>
    <row r="9928" spans="2:2" x14ac:dyDescent="0.2">
      <c r="B9928" s="42"/>
    </row>
    <row r="9929" spans="2:2" x14ac:dyDescent="0.2">
      <c r="B9929" s="42"/>
    </row>
    <row r="9930" spans="2:2" x14ac:dyDescent="0.2">
      <c r="B9930" s="42"/>
    </row>
    <row r="9931" spans="2:2" x14ac:dyDescent="0.2">
      <c r="B9931" s="42"/>
    </row>
    <row r="9932" spans="2:2" x14ac:dyDescent="0.2">
      <c r="B9932" s="42"/>
    </row>
    <row r="9933" spans="2:2" x14ac:dyDescent="0.2">
      <c r="B9933" s="42"/>
    </row>
    <row r="9934" spans="2:2" x14ac:dyDescent="0.2">
      <c r="B9934" s="42"/>
    </row>
    <row r="9935" spans="2:2" x14ac:dyDescent="0.2">
      <c r="B9935" s="42"/>
    </row>
    <row r="9936" spans="2:2" x14ac:dyDescent="0.2">
      <c r="B9936" s="42"/>
    </row>
    <row r="9937" spans="2:2" x14ac:dyDescent="0.2">
      <c r="B9937" s="42"/>
    </row>
    <row r="9938" spans="2:2" x14ac:dyDescent="0.2">
      <c r="B9938" s="42"/>
    </row>
    <row r="9939" spans="2:2" x14ac:dyDescent="0.2">
      <c r="B9939" s="42"/>
    </row>
    <row r="9940" spans="2:2" x14ac:dyDescent="0.2">
      <c r="B9940" s="42"/>
    </row>
    <row r="9941" spans="2:2" x14ac:dyDescent="0.2">
      <c r="B9941" s="42"/>
    </row>
    <row r="9942" spans="2:2" x14ac:dyDescent="0.2">
      <c r="B9942" s="42"/>
    </row>
    <row r="9943" spans="2:2" x14ac:dyDescent="0.2">
      <c r="B9943" s="42"/>
    </row>
    <row r="9944" spans="2:2" x14ac:dyDescent="0.2">
      <c r="B9944" s="42"/>
    </row>
    <row r="9945" spans="2:2" x14ac:dyDescent="0.2">
      <c r="B9945" s="42"/>
    </row>
    <row r="9946" spans="2:2" x14ac:dyDescent="0.2">
      <c r="B9946" s="42"/>
    </row>
    <row r="9947" spans="2:2" x14ac:dyDescent="0.2">
      <c r="B9947" s="42"/>
    </row>
    <row r="9948" spans="2:2" x14ac:dyDescent="0.2">
      <c r="B9948" s="42"/>
    </row>
    <row r="9949" spans="2:2" x14ac:dyDescent="0.2">
      <c r="B9949" s="42"/>
    </row>
    <row r="9950" spans="2:2" x14ac:dyDescent="0.2">
      <c r="B9950" s="42"/>
    </row>
    <row r="9951" spans="2:2" x14ac:dyDescent="0.2">
      <c r="B9951" s="42"/>
    </row>
    <row r="9952" spans="2:2" x14ac:dyDescent="0.2">
      <c r="B9952" s="42"/>
    </row>
    <row r="9953" spans="2:2" x14ac:dyDescent="0.2">
      <c r="B9953" s="42"/>
    </row>
    <row r="9954" spans="2:2" x14ac:dyDescent="0.2">
      <c r="B9954" s="42"/>
    </row>
    <row r="9955" spans="2:2" x14ac:dyDescent="0.2">
      <c r="B9955" s="42"/>
    </row>
    <row r="9956" spans="2:2" x14ac:dyDescent="0.2">
      <c r="B9956" s="42"/>
    </row>
    <row r="9957" spans="2:2" x14ac:dyDescent="0.2">
      <c r="B9957" s="42"/>
    </row>
    <row r="9958" spans="2:2" x14ac:dyDescent="0.2">
      <c r="B9958" s="42"/>
    </row>
    <row r="9959" spans="2:2" x14ac:dyDescent="0.2">
      <c r="B9959" s="42"/>
    </row>
    <row r="9960" spans="2:2" x14ac:dyDescent="0.2">
      <c r="B9960" s="42"/>
    </row>
    <row r="9961" spans="2:2" x14ac:dyDescent="0.2">
      <c r="B9961" s="42"/>
    </row>
    <row r="9962" spans="2:2" x14ac:dyDescent="0.2">
      <c r="B9962" s="42"/>
    </row>
    <row r="9963" spans="2:2" x14ac:dyDescent="0.2">
      <c r="B9963" s="42"/>
    </row>
    <row r="9964" spans="2:2" x14ac:dyDescent="0.2">
      <c r="B9964" s="42"/>
    </row>
    <row r="9965" spans="2:2" x14ac:dyDescent="0.2">
      <c r="B9965" s="42"/>
    </row>
    <row r="9966" spans="2:2" x14ac:dyDescent="0.2">
      <c r="B9966" s="42"/>
    </row>
    <row r="9967" spans="2:2" x14ac:dyDescent="0.2">
      <c r="B9967" s="42"/>
    </row>
    <row r="9968" spans="2:2" x14ac:dyDescent="0.2">
      <c r="B9968" s="42"/>
    </row>
    <row r="9969" spans="2:2" x14ac:dyDescent="0.2">
      <c r="B9969" s="42"/>
    </row>
    <row r="9970" spans="2:2" x14ac:dyDescent="0.2">
      <c r="B9970" s="42"/>
    </row>
    <row r="9971" spans="2:2" x14ac:dyDescent="0.2">
      <c r="B9971" s="42"/>
    </row>
    <row r="9972" spans="2:2" x14ac:dyDescent="0.2">
      <c r="B9972" s="42"/>
    </row>
    <row r="9973" spans="2:2" x14ac:dyDescent="0.2">
      <c r="B9973" s="42"/>
    </row>
    <row r="9974" spans="2:2" x14ac:dyDescent="0.2">
      <c r="B9974" s="42"/>
    </row>
    <row r="9975" spans="2:2" x14ac:dyDescent="0.2">
      <c r="B9975" s="42"/>
    </row>
    <row r="9976" spans="2:2" x14ac:dyDescent="0.2">
      <c r="B9976" s="42"/>
    </row>
    <row r="9977" spans="2:2" x14ac:dyDescent="0.2">
      <c r="B9977" s="42"/>
    </row>
    <row r="9978" spans="2:2" x14ac:dyDescent="0.2">
      <c r="B9978" s="42"/>
    </row>
    <row r="9979" spans="2:2" x14ac:dyDescent="0.2">
      <c r="B9979" s="42"/>
    </row>
    <row r="9980" spans="2:2" x14ac:dyDescent="0.2">
      <c r="B9980" s="42"/>
    </row>
    <row r="9981" spans="2:2" x14ac:dyDescent="0.2">
      <c r="B9981" s="42"/>
    </row>
    <row r="9982" spans="2:2" x14ac:dyDescent="0.2">
      <c r="B9982" s="42"/>
    </row>
    <row r="9983" spans="2:2" x14ac:dyDescent="0.2">
      <c r="B9983" s="42"/>
    </row>
    <row r="9984" spans="2:2" x14ac:dyDescent="0.2">
      <c r="B9984" s="42"/>
    </row>
    <row r="9985" spans="2:2" x14ac:dyDescent="0.2">
      <c r="B9985" s="42"/>
    </row>
    <row r="9986" spans="2:2" x14ac:dyDescent="0.2">
      <c r="B9986" s="42"/>
    </row>
    <row r="9987" spans="2:2" x14ac:dyDescent="0.2">
      <c r="B9987" s="42"/>
    </row>
    <row r="9988" spans="2:2" x14ac:dyDescent="0.2">
      <c r="B9988" s="42"/>
    </row>
    <row r="9989" spans="2:2" x14ac:dyDescent="0.2">
      <c r="B9989" s="42"/>
    </row>
    <row r="9990" spans="2:2" x14ac:dyDescent="0.2">
      <c r="B9990" s="42"/>
    </row>
    <row r="9991" spans="2:2" x14ac:dyDescent="0.2">
      <c r="B9991" s="42"/>
    </row>
    <row r="9992" spans="2:2" x14ac:dyDescent="0.2">
      <c r="B9992" s="42"/>
    </row>
    <row r="9993" spans="2:2" x14ac:dyDescent="0.2">
      <c r="B9993" s="42"/>
    </row>
    <row r="9994" spans="2:2" x14ac:dyDescent="0.2">
      <c r="B9994" s="42"/>
    </row>
    <row r="9995" spans="2:2" x14ac:dyDescent="0.2">
      <c r="B9995" s="42"/>
    </row>
    <row r="9996" spans="2:2" x14ac:dyDescent="0.2">
      <c r="B9996" s="42"/>
    </row>
    <row r="9997" spans="2:2" x14ac:dyDescent="0.2">
      <c r="B9997" s="42"/>
    </row>
    <row r="9998" spans="2:2" x14ac:dyDescent="0.2">
      <c r="B9998" s="42"/>
    </row>
    <row r="9999" spans="2:2" x14ac:dyDescent="0.2">
      <c r="B9999" s="42"/>
    </row>
    <row r="10000" spans="2:2" x14ac:dyDescent="0.2">
      <c r="B10000" s="42"/>
    </row>
    <row r="10001" spans="2:2" x14ac:dyDescent="0.2">
      <c r="B10001" s="42"/>
    </row>
    <row r="10002" spans="2:2" x14ac:dyDescent="0.2">
      <c r="B10002" s="42"/>
    </row>
    <row r="10003" spans="2:2" x14ac:dyDescent="0.2">
      <c r="B10003" s="4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35D91-EEF4-5945-A479-1CC871FBBE79}">
  <sheetPr codeName="Sheet4"/>
  <dimension ref="A1:G426"/>
  <sheetViews>
    <sheetView workbookViewId="0">
      <selection activeCell="B1" sqref="B1"/>
    </sheetView>
  </sheetViews>
  <sheetFormatPr baseColWidth="10" defaultRowHeight="16" outlineLevelRow="1" x14ac:dyDescent="0.2"/>
  <cols>
    <col min="1" max="1" width="14.6640625" bestFit="1" customWidth="1"/>
  </cols>
  <sheetData>
    <row r="1" spans="1:7" x14ac:dyDescent="0.2">
      <c r="B1" t="s">
        <v>27</v>
      </c>
      <c r="C1" t="s">
        <v>29</v>
      </c>
      <c r="D1" t="s">
        <v>47</v>
      </c>
      <c r="E1" t="s">
        <v>48</v>
      </c>
      <c r="F1" t="s">
        <v>19</v>
      </c>
      <c r="G1" t="s">
        <v>20</v>
      </c>
    </row>
    <row r="2" spans="1:7" x14ac:dyDescent="0.2">
      <c r="A2" t="s">
        <v>3</v>
      </c>
      <c r="B2">
        <f>ROUND( AVERAGE( Random ), $B$9 )</f>
        <v>0.5</v>
      </c>
      <c r="C2">
        <f>ROUND( AVERAGE( Normal_Distribution ), $C$9 )</f>
        <v>0</v>
      </c>
      <c r="D2">
        <f>ROUND( AVERAGE( Arc ), $D$9 )</f>
        <v>0.66</v>
      </c>
      <c r="E2">
        <f>ROUND( AVERAGE( Normal ), $E$9 )</f>
        <v>0.34</v>
      </c>
      <c r="F2">
        <f>ROUND( AVERAGE( X ), $F$9 )</f>
        <v>0.49</v>
      </c>
      <c r="G2">
        <f>ROUND( AVERAGE( Y ), $G$9 )</f>
        <v>0.49</v>
      </c>
    </row>
    <row r="3" spans="1:7" x14ac:dyDescent="0.2">
      <c r="A3" t="s">
        <v>4</v>
      </c>
      <c r="B3" t="str">
        <f>$B$1 &amp; " EV " &amp; $B$2</f>
        <v>Random EV 0.5</v>
      </c>
      <c r="C3" t="str">
        <f>$C$1 &amp; " EV " &amp; $C$2</f>
        <v>Normal_Distribution EV 0</v>
      </c>
      <c r="D3" t="str">
        <f>$D$1 &amp; " EV " &amp; $D$2</f>
        <v>Arc EV 0.66</v>
      </c>
      <c r="E3" t="str">
        <f>$E$1 &amp; " EV " &amp; $E$2</f>
        <v>Normal EV 0.34</v>
      </c>
      <c r="F3" t="str">
        <f>$F$1 &amp; " EV " &amp; $F$2</f>
        <v>X EV 0.49</v>
      </c>
      <c r="G3" t="str">
        <f>$G$1 &amp; " EV " &amp; $G$2</f>
        <v>Y EV 0.49</v>
      </c>
    </row>
    <row r="4" spans="1:7" x14ac:dyDescent="0.2">
      <c r="A4" t="s">
        <v>5</v>
      </c>
      <c r="B4" s="12" t="b">
        <v>0</v>
      </c>
      <c r="C4" s="12" t="b">
        <v>0</v>
      </c>
      <c r="D4" s="12" t="b">
        <v>0</v>
      </c>
      <c r="E4" s="12" t="b">
        <v>0</v>
      </c>
      <c r="F4" s="12" t="b">
        <v>0</v>
      </c>
      <c r="G4" s="12" t="b">
        <v>0</v>
      </c>
    </row>
    <row r="5" spans="1:7" x14ac:dyDescent="0.2">
      <c r="A5" t="s">
        <v>6</v>
      </c>
      <c r="B5" s="12" t="b">
        <v>0</v>
      </c>
      <c r="C5" s="12" t="b">
        <v>0</v>
      </c>
      <c r="D5" s="12" t="b">
        <v>0</v>
      </c>
      <c r="E5" s="12" t="b">
        <v>0</v>
      </c>
      <c r="F5" s="12" t="b">
        <v>0</v>
      </c>
      <c r="G5" s="12" t="b">
        <v>0</v>
      </c>
    </row>
    <row r="6" spans="1:7" x14ac:dyDescent="0.2">
      <c r="A6" t="s">
        <v>7</v>
      </c>
      <c r="B6" s="12">
        <v>20</v>
      </c>
      <c r="C6" s="12">
        <v>20</v>
      </c>
      <c r="D6" s="12">
        <f>IF( $D$4, MIN( INT( MAX( Arc ) - MIN( Arc ) + 1 ), 10 ), 10 )</f>
        <v>10</v>
      </c>
      <c r="E6" s="12">
        <f>IF( $E$4, MIN( INT( MAX( Normal ) - MIN( Normal ) + 1 ), 10 ), 10 )</f>
        <v>10</v>
      </c>
      <c r="F6" s="12">
        <f>IF( $F$4, MIN( INT( MAX( X ) - MIN( X ) + 1 ), 10 ), 10 )</f>
        <v>10</v>
      </c>
      <c r="G6" s="12">
        <f>IF( $G$4, MIN( INT( MAX( Y ) - MIN( Y ) + 1 ), 10 ), 10 )</f>
        <v>10</v>
      </c>
    </row>
    <row r="7" spans="1:7" x14ac:dyDescent="0.2">
      <c r="A7" t="s">
        <v>8</v>
      </c>
      <c r="B7" s="12">
        <v>10</v>
      </c>
      <c r="C7" s="12">
        <v>10</v>
      </c>
      <c r="D7" s="12">
        <v>10</v>
      </c>
      <c r="E7" s="12">
        <v>10</v>
      </c>
      <c r="F7" s="12">
        <v>10</v>
      </c>
      <c r="G7" s="12">
        <v>10</v>
      </c>
    </row>
    <row r="8" spans="1:7" x14ac:dyDescent="0.2">
      <c r="A8" t="s">
        <v>9</v>
      </c>
      <c r="B8" s="12">
        <f>ROUNDUP(( MAX( Random ) - $B$13 ) / $B$6, $B$9 )</f>
        <v>0.05</v>
      </c>
      <c r="C8" s="12">
        <f>ROUNDUP(( MAX( Normal_Distribution ) - $C$13 ) / $C$6, $C$9 )</f>
        <v>0.30000000000000004</v>
      </c>
      <c r="D8" s="12">
        <f>ROUNDUP(( MAX( Arc ) - $D$13 ) / $D$6, $D$9 )</f>
        <v>0.19</v>
      </c>
      <c r="E8" s="12">
        <f>ROUNDUP(( MAX( Normal ) - $E$13 ) / $E$6, $E$9 )</f>
        <v>0.02</v>
      </c>
      <c r="F8" s="12">
        <f>ROUNDUP(( MAX( X ) - $F$13 ) / $F$6, $F$9 )</f>
        <v>9.9999999999999992E-2</v>
      </c>
      <c r="G8" s="12">
        <f>ROUNDUP(( MAX( Y ) - $G$13 ) / $G$6, $G$9 )</f>
        <v>9.9999999999999992E-2</v>
      </c>
    </row>
    <row r="9" spans="1:7" x14ac:dyDescent="0.2">
      <c r="A9" t="s">
        <v>10</v>
      </c>
      <c r="B9" s="12">
        <v>2</v>
      </c>
      <c r="C9" s="12">
        <v>1</v>
      </c>
      <c r="D9" s="12">
        <v>2</v>
      </c>
      <c r="E9" s="12">
        <v>2</v>
      </c>
      <c r="F9" s="12">
        <v>2</v>
      </c>
      <c r="G9" s="12">
        <v>2</v>
      </c>
    </row>
    <row r="10" spans="1:7" x14ac:dyDescent="0.2">
      <c r="A10" t="s">
        <v>11</v>
      </c>
      <c r="B10" s="12">
        <v>1</v>
      </c>
      <c r="C10" s="12">
        <v>1</v>
      </c>
      <c r="D10" s="12">
        <v>1</v>
      </c>
      <c r="E10" s="12">
        <v>1</v>
      </c>
      <c r="F10" s="12">
        <v>1</v>
      </c>
      <c r="G10" s="12">
        <v>1</v>
      </c>
    </row>
    <row r="11" spans="1:7" x14ac:dyDescent="0.2">
      <c r="A11" t="s">
        <v>12</v>
      </c>
      <c r="B11" s="12" t="b">
        <v>0</v>
      </c>
      <c r="C11" s="12" t="b">
        <v>0</v>
      </c>
      <c r="D11" s="12" t="b">
        <v>0</v>
      </c>
      <c r="E11" s="12" t="b">
        <v>0</v>
      </c>
      <c r="F11" s="12" t="b">
        <v>0</v>
      </c>
      <c r="G11" s="12" t="b">
        <v>0</v>
      </c>
    </row>
    <row r="12" spans="1:7" x14ac:dyDescent="0.2">
      <c r="A12" t="s">
        <v>13</v>
      </c>
      <c r="B12" s="12" t="str">
        <f>IF( AND( $B$11, $B$10 &gt; 1 ), MID( TEXT( $B$10, "#,##0" ), IF( MOD( LEN( TEXT( $B$10, "0" )), 3 ) = 1, 3, 2), 100 ) &amp; "s", "Axis Title" )</f>
        <v>Axis Title</v>
      </c>
      <c r="C12" s="12" t="str">
        <f>IF( AND( $C$11, $C$10 &gt; 1 ), MID( TEXT( $C$10, "#,##0" ), IF( MOD( LEN( TEXT( $C$10, "0" )), 3 ) = 1, 3, 2), 100 ) &amp; "s", "Axis Title" )</f>
        <v>Axis Title</v>
      </c>
      <c r="D12" s="12" t="str">
        <f>IF( AND( $D$11, $D$10 &gt; 1 ), MID( TEXT( $D$10, "#,##0" ), IF( MOD( LEN( TEXT( $D$10, "0" )), 3 ) = 1, 3, 2), 100 ) &amp; "s", "Axis Title" )</f>
        <v>Axis Title</v>
      </c>
      <c r="E12" s="12" t="str">
        <f>IF( AND( $E$11, $E$10 &gt; 1 ), MID( TEXT( $E$10, "#,##0" ), IF( MOD( LEN( TEXT( $E$10, "0" )), 3 ) = 1, 3, 2), 100 ) &amp; "s", "Axis Title" )</f>
        <v>Axis Title</v>
      </c>
      <c r="F12" s="12" t="str">
        <f>IF( AND( $F$11, $F$10 &gt; 1 ), MID( TEXT( $F$10, "#,##0" ), IF( MOD( LEN( TEXT( $F$10, "0" )), 3 ) = 1, 3, 2), 100 ) &amp; "s", "Axis Title" )</f>
        <v>Axis Title</v>
      </c>
      <c r="G12" s="12" t="str">
        <f>IF( AND( $G$11, $G$10 &gt; 1 ), MID( TEXT( $G$10, "#,##0" ), IF( MOD( LEN( TEXT( $G$10, "0" )), 3 ) = 1, 3, 2), 100 ) &amp; "s", "Axis Title" )</f>
        <v>Axis Title</v>
      </c>
    </row>
    <row r="13" spans="1:7" x14ac:dyDescent="0.2">
      <c r="A13" t="s">
        <v>14</v>
      </c>
      <c r="B13" s="12">
        <f>ROUND( MIN( Random ), $B$9 - LOG( $B$10 )) - IF( $B$4, 1, 0 )</f>
        <v>0</v>
      </c>
      <c r="C13" s="12">
        <f>ROUND( MIN( Normal_Distribution ), $C$9 - LOG( $C$10 )) - IF( $C$4, 1, 0 )</f>
        <v>-3.2</v>
      </c>
      <c r="D13" s="12">
        <f>ROUND( MIN( Arc ), $D$9 - LOG( $D$10 )) - IF( $D$4, 1, 0 )</f>
        <v>0</v>
      </c>
      <c r="E13" s="12">
        <f>ROUND( MIN( Normal ), $E$9 - LOG( $E$10 )) - IF( $E$4, 1, 0 )</f>
        <v>0.24</v>
      </c>
      <c r="F13" s="12">
        <f>ROUND( MIN( X ), $F$9 - LOG( $F$10 )) - IF( $F$4, 1, 0 )</f>
        <v>0</v>
      </c>
      <c r="G13" s="12">
        <f>ROUND( MIN( Y ), $G$9 - LOG( $G$10 )) - IF( $G$4, 1, 0 )</f>
        <v>0</v>
      </c>
    </row>
    <row r="14" spans="1:7" outlineLevel="1" x14ac:dyDescent="0.2">
      <c r="A14" s="2" t="s">
        <v>15</v>
      </c>
      <c r="B14" s="2">
        <f>ROUND( $B$13 + $B$8, $B$9 - LOG( $B$10 ))</f>
        <v>0.05</v>
      </c>
      <c r="C14" s="2">
        <f>ROUND( $C$13 + $C$8, $C$9 - LOG( $C$10 ))</f>
        <v>-2.9</v>
      </c>
      <c r="D14" s="2">
        <f>ROUND( $D$13 + $D$8, $D$9 - LOG( $D$10 ))</f>
        <v>0.19</v>
      </c>
      <c r="E14" s="2">
        <f>ROUND( $E$13 + $E$8, $E$9 - LOG( $E$10 ))</f>
        <v>0.26</v>
      </c>
      <c r="F14" s="2">
        <f>ROUND( $F$13 + $F$8, $F$9 - LOG( $F$10 ))</f>
        <v>0.1</v>
      </c>
      <c r="G14" s="2">
        <f>ROUND( $G$13 + $G$8, $G$9 - LOG( $G$10 ))</f>
        <v>0.1</v>
      </c>
    </row>
    <row r="15" spans="1:7" outlineLevel="1" x14ac:dyDescent="0.2">
      <c r="A15" s="3" t="s">
        <v>16</v>
      </c>
      <c r="B15" s="2">
        <f>ROUND( $B$14 + $B$8, $B$9 - LOG( $B$10 ))</f>
        <v>0.1</v>
      </c>
      <c r="C15" s="2">
        <f>ROUND( $C$14 + $C$8, $C$9 - LOG( $C$10 ))</f>
        <v>-2.6</v>
      </c>
      <c r="D15" s="2">
        <f>ROUND( $D$14 + $D$8, $D$9 - LOG( $D$10 ))</f>
        <v>0.38</v>
      </c>
      <c r="E15" s="2">
        <f>ROUND( $E$14 + $E$8, $E$9 - LOG( $E$10 ))</f>
        <v>0.28000000000000003</v>
      </c>
      <c r="F15" s="2">
        <f>ROUND( $F$14 + $F$8, $F$9 - LOG( $F$10 ))</f>
        <v>0.2</v>
      </c>
      <c r="G15" s="2">
        <f>ROUND( $G$14 + $G$8, $G$9 - LOG( $G$10 ))</f>
        <v>0.2</v>
      </c>
    </row>
    <row r="16" spans="1:7" outlineLevel="1" x14ac:dyDescent="0.2">
      <c r="A16" s="4" t="s">
        <v>17</v>
      </c>
      <c r="B16" s="2">
        <f>ROUND( $B$15 + $B$8, $B$9 - LOG( $B$10 ))</f>
        <v>0.15</v>
      </c>
      <c r="C16" s="2">
        <f>ROUND( $C$15 + $C$8, $C$9 - LOG( $C$10 ))</f>
        <v>-2.2999999999999998</v>
      </c>
      <c r="D16" s="2">
        <f>ROUND( $D$15 + $D$8, $D$9 - LOG( $D$10 ))</f>
        <v>0.56999999999999995</v>
      </c>
      <c r="E16" s="2">
        <f>ROUND( $E$15 + $E$8, $E$9 - LOG( $E$10 ))</f>
        <v>0.3</v>
      </c>
      <c r="F16" s="2">
        <f>ROUND( $F$15 + $F$8, $F$9 - LOG( $F$10 ))</f>
        <v>0.3</v>
      </c>
      <c r="G16" s="2">
        <f>ROUND( $G$15 + $G$8, $G$9 - LOG( $G$10 ))</f>
        <v>0.3</v>
      </c>
    </row>
    <row r="17" spans="1:7" outlineLevel="1" x14ac:dyDescent="0.2">
      <c r="A17" s="5" t="s">
        <v>18</v>
      </c>
      <c r="B17" s="2">
        <f>ROUND( $B$16 + $B$8, $B$9 - LOG( $B$10 ))</f>
        <v>0.2</v>
      </c>
      <c r="C17" s="2">
        <f>ROUND( $C$16 + $C$8, $C$9 - LOG( $C$10 ))</f>
        <v>-2</v>
      </c>
      <c r="D17" s="2">
        <f>ROUND( $D$16 + $D$8, $D$9 - LOG( $D$10 ))</f>
        <v>0.76</v>
      </c>
      <c r="E17" s="2">
        <f>ROUND( $E$16 + $E$8, $E$9 - LOG( $E$10 ))</f>
        <v>0.32</v>
      </c>
      <c r="F17" s="2">
        <f>ROUND( $F$16 + $F$8, $F$9 - LOG( $F$10 ))</f>
        <v>0.4</v>
      </c>
      <c r="G17" s="2">
        <f>ROUND( $G$16 + $G$8, $G$9 - LOG( $G$10 ))</f>
        <v>0.4</v>
      </c>
    </row>
    <row r="18" spans="1:7" outlineLevel="1" x14ac:dyDescent="0.2">
      <c r="B18" s="2">
        <f>ROUND( $B$17 + $B$8, $B$9 - LOG( $B$10 ))</f>
        <v>0.25</v>
      </c>
      <c r="C18" s="2">
        <f>ROUND( $C$17 + $C$8, $C$9 - LOG( $C$10 ))</f>
        <v>-1.7</v>
      </c>
      <c r="D18" s="2">
        <f>ROUND( $D$17 + $D$8, $D$9 - LOG( $D$10 ))</f>
        <v>0.95</v>
      </c>
      <c r="E18" s="2">
        <f>ROUND( $E$17 + $E$8, $E$9 - LOG( $E$10 ))</f>
        <v>0.34</v>
      </c>
      <c r="F18" s="2">
        <f>ROUND( $F$17 + $F$8, $F$9 - LOG( $F$10 ))</f>
        <v>0.5</v>
      </c>
      <c r="G18" s="2">
        <f>ROUND( $G$17 + $G$8, $G$9 - LOG( $G$10 ))</f>
        <v>0.5</v>
      </c>
    </row>
    <row r="19" spans="1:7" outlineLevel="1" x14ac:dyDescent="0.2">
      <c r="B19" s="2">
        <f>ROUND( $B$18 + $B$8, $B$9 - LOG( $B$10 ))</f>
        <v>0.3</v>
      </c>
      <c r="C19" s="2">
        <f>ROUND( $C$18 + $C$8, $C$9 - LOG( $C$10 ))</f>
        <v>-1.4</v>
      </c>
      <c r="D19" s="2">
        <f>ROUND( $D$18 + $D$8, $D$9 - LOG( $D$10 ))</f>
        <v>1.1399999999999999</v>
      </c>
      <c r="E19" s="2">
        <f>ROUND( $E$18 + $E$8, $E$9 - LOG( $E$10 ))</f>
        <v>0.36</v>
      </c>
      <c r="F19" s="2">
        <f>ROUND( $F$18 + $F$8, $F$9 - LOG( $F$10 ))</f>
        <v>0.6</v>
      </c>
      <c r="G19" s="2">
        <f>ROUND( $G$18 + $G$8, $G$9 - LOG( $G$10 ))</f>
        <v>0.6</v>
      </c>
    </row>
    <row r="20" spans="1:7" outlineLevel="1" x14ac:dyDescent="0.2">
      <c r="B20" s="2">
        <f>ROUND( $B$19 + $B$8, $B$9 - LOG( $B$10 ))</f>
        <v>0.35</v>
      </c>
      <c r="C20" s="2">
        <f>ROUND( $C$19 + $C$8, $C$9 - LOG( $C$10 ))</f>
        <v>-1.1000000000000001</v>
      </c>
      <c r="D20" s="2">
        <f>ROUND( $D$19 + $D$8, $D$9 - LOG( $D$10 ))</f>
        <v>1.33</v>
      </c>
      <c r="E20" s="2">
        <f>ROUND( $E$19 + $E$8, $E$9 - LOG( $E$10 ))</f>
        <v>0.38</v>
      </c>
      <c r="F20" s="2">
        <f>ROUND( $F$19 + $F$8, $F$9 - LOG( $F$10 ))</f>
        <v>0.7</v>
      </c>
      <c r="G20" s="2">
        <f>ROUND( $G$19 + $G$8, $G$9 - LOG( $G$10 ))</f>
        <v>0.7</v>
      </c>
    </row>
    <row r="21" spans="1:7" outlineLevel="1" x14ac:dyDescent="0.2">
      <c r="B21" s="2">
        <f>ROUND( $B$20 + $B$8, $B$9 - LOG( $B$10 ))</f>
        <v>0.4</v>
      </c>
      <c r="C21" s="2">
        <f>ROUND( $C$20 + $C$8, $C$9 - LOG( $C$10 ))</f>
        <v>-0.8</v>
      </c>
      <c r="D21" s="2">
        <f>ROUND( $D$20 + $D$8, $D$9 - LOG( $D$10 ))</f>
        <v>1.52</v>
      </c>
      <c r="E21" s="2">
        <f>ROUND( $E$20 + $E$8, $E$9 - LOG( $E$10 ))</f>
        <v>0.4</v>
      </c>
      <c r="F21" s="2">
        <f>ROUND( $F$20 + $F$8, $F$9 - LOG( $F$10 ))</f>
        <v>0.8</v>
      </c>
      <c r="G21" s="2">
        <f>ROUND( $G$20 + $G$8, $G$9 - LOG( $G$10 ))</f>
        <v>0.8</v>
      </c>
    </row>
    <row r="22" spans="1:7" outlineLevel="1" x14ac:dyDescent="0.2">
      <c r="B22" s="2">
        <f>ROUND( $B$21 + $B$8, $B$9 - LOG( $B$10 ))</f>
        <v>0.45</v>
      </c>
      <c r="C22" s="2">
        <f>ROUND( $C$21 + $C$8, $C$9 - LOG( $C$10 ))</f>
        <v>-0.5</v>
      </c>
      <c r="D22" s="2">
        <f>ROUND( $D$21 + $D$8, $D$9 - LOG( $D$10 ))</f>
        <v>1.71</v>
      </c>
      <c r="E22" s="2">
        <f>ROUND( $E$21 + $E$8, $E$9 - LOG( $E$10 ))</f>
        <v>0.42</v>
      </c>
      <c r="F22" s="2">
        <f>ROUND( $F$21 + $F$8, $F$9 - LOG( $F$10 ))</f>
        <v>0.9</v>
      </c>
      <c r="G22" s="2">
        <f>ROUND( $G$21 + $G$8, $G$9 - LOG( $G$10 ))</f>
        <v>0.9</v>
      </c>
    </row>
    <row r="23" spans="1:7" outlineLevel="1" x14ac:dyDescent="0.2">
      <c r="B23" s="2">
        <f>ROUND( $B$22 + $B$8, $B$9 - LOG( $B$10 ))</f>
        <v>0.5</v>
      </c>
      <c r="C23" s="2">
        <f>ROUND( $C$22 + $C$8, $C$9 - LOG( $C$10 ))</f>
        <v>-0.2</v>
      </c>
      <c r="D23" s="2">
        <f>ROUND( $D$22 + $D$8, $D$9 - LOG( $D$10 ))</f>
        <v>1.9</v>
      </c>
      <c r="E23" s="2">
        <f>ROUND( $E$22 + $E$8, $E$9 - LOG( $E$10 ))</f>
        <v>0.44</v>
      </c>
      <c r="F23" s="2">
        <f>ROUND( $F$22 + $F$8, $F$9 - LOG( $F$10 ))</f>
        <v>1</v>
      </c>
      <c r="G23" s="2">
        <f>ROUND( $G$22 + $G$8, $G$9 - LOG( $G$10 ))</f>
        <v>1</v>
      </c>
    </row>
    <row r="24" spans="1:7" outlineLevel="1" x14ac:dyDescent="0.2">
      <c r="B24" s="2">
        <f>ROUND( $B$23 + $B$8, $B$9 - LOG( $B$10 ))</f>
        <v>0.55000000000000004</v>
      </c>
      <c r="C24" s="2">
        <f>ROUND( $C$23 + $C$8, $C$9 - LOG( $C$10 ))</f>
        <v>0.1</v>
      </c>
      <c r="D24" s="2">
        <f>ROUND( $D$23 + $D$8, $D$9 - LOG( $D$10 ))</f>
        <v>2.09</v>
      </c>
      <c r="E24" s="2">
        <f>ROUND( $E$23 + $E$8, $E$9 - LOG( $E$10 ))</f>
        <v>0.46</v>
      </c>
      <c r="F24" s="2">
        <f>ROUND( $F$23 + $F$8, $F$9 - LOG( $F$10 ))</f>
        <v>1.1000000000000001</v>
      </c>
      <c r="G24" s="2">
        <f>ROUND( $G$23 + $G$8, $G$9 - LOG( $G$10 ))</f>
        <v>1.1000000000000001</v>
      </c>
    </row>
    <row r="25" spans="1:7" outlineLevel="1" x14ac:dyDescent="0.2">
      <c r="B25" s="2">
        <f>ROUND( $B$24 + $B$8, $B$9 - LOG( $B$10 ))</f>
        <v>0.6</v>
      </c>
      <c r="C25" s="2">
        <f>ROUND( $C$24 + $C$8, $C$9 - LOG( $C$10 ))</f>
        <v>0.4</v>
      </c>
      <c r="D25" s="2">
        <f>ROUND( $D$24 + $D$8, $D$9 - LOG( $D$10 ))</f>
        <v>2.2799999999999998</v>
      </c>
      <c r="E25" s="2">
        <f>ROUND( $E$24 + $E$8, $E$9 - LOG( $E$10 ))</f>
        <v>0.48</v>
      </c>
      <c r="F25" s="2">
        <f>ROUND( $F$24 + $F$8, $F$9 - LOG( $F$10 ))</f>
        <v>1.2</v>
      </c>
      <c r="G25" s="2">
        <f>ROUND( $G$24 + $G$8, $G$9 - LOG( $G$10 ))</f>
        <v>1.2</v>
      </c>
    </row>
    <row r="26" spans="1:7" outlineLevel="1" x14ac:dyDescent="0.2">
      <c r="B26" s="2">
        <f>ROUND( $B$25 + $B$8, $B$9 - LOG( $B$10 ))</f>
        <v>0.65</v>
      </c>
      <c r="C26" s="2">
        <f>ROUND( $C$25 + $C$8, $C$9 - LOG( $C$10 ))</f>
        <v>0.7</v>
      </c>
      <c r="D26" s="2">
        <f>ROUND( $D$25 + $D$8, $D$9 - LOG( $D$10 ))</f>
        <v>2.4700000000000002</v>
      </c>
      <c r="E26" s="2">
        <f>ROUND( $E$25 + $E$8, $E$9 - LOG( $E$10 ))</f>
        <v>0.5</v>
      </c>
      <c r="F26" s="2">
        <f>ROUND( $F$25 + $F$8, $F$9 - LOG( $F$10 ))</f>
        <v>1.3</v>
      </c>
      <c r="G26" s="2">
        <f>ROUND( $G$25 + $G$8, $G$9 - LOG( $G$10 ))</f>
        <v>1.3</v>
      </c>
    </row>
    <row r="27" spans="1:7" outlineLevel="1" x14ac:dyDescent="0.2">
      <c r="B27" s="2">
        <f>ROUND( $B$26 + $B$8, $B$9 - LOG( $B$10 ))</f>
        <v>0.7</v>
      </c>
      <c r="C27" s="2">
        <f>ROUND( $C$26 + $C$8, $C$9 - LOG( $C$10 ))</f>
        <v>1</v>
      </c>
      <c r="D27" s="2">
        <f>ROUND( $D$26 + $D$8, $D$9 - LOG( $D$10 ))</f>
        <v>2.66</v>
      </c>
      <c r="E27" s="2">
        <f>ROUND( $E$26 + $E$8, $E$9 - LOG( $E$10 ))</f>
        <v>0.52</v>
      </c>
      <c r="F27" s="2">
        <f>ROUND( $F$26 + $F$8, $F$9 - LOG( $F$10 ))</f>
        <v>1.4</v>
      </c>
      <c r="G27" s="2">
        <f>ROUND( $G$26 + $G$8, $G$9 - LOG( $G$10 ))</f>
        <v>1.4</v>
      </c>
    </row>
    <row r="28" spans="1:7" outlineLevel="1" x14ac:dyDescent="0.2">
      <c r="B28" s="2">
        <f>ROUND( $B$27 + $B$8, $B$9 - LOG( $B$10 ))</f>
        <v>0.75</v>
      </c>
      <c r="C28" s="2">
        <f>ROUND( $C$27 + $C$8, $C$9 - LOG( $C$10 ))</f>
        <v>1.3</v>
      </c>
      <c r="D28" s="2">
        <f>ROUND( $D$27 + $D$8, $D$9 - LOG( $D$10 ))</f>
        <v>2.85</v>
      </c>
      <c r="E28" s="2">
        <f>ROUND( $E$27 + $E$8, $E$9 - LOG( $E$10 ))</f>
        <v>0.54</v>
      </c>
      <c r="F28" s="2">
        <f>ROUND( $F$27 + $F$8, $F$9 - LOG( $F$10 ))</f>
        <v>1.5</v>
      </c>
      <c r="G28" s="2">
        <f>ROUND( $G$27 + $G$8, $G$9 - LOG( $G$10 ))</f>
        <v>1.5</v>
      </c>
    </row>
    <row r="29" spans="1:7" outlineLevel="1" x14ac:dyDescent="0.2">
      <c r="B29" s="2">
        <f>ROUND( $B$28 + $B$8, $B$9 - LOG( $B$10 ))</f>
        <v>0.8</v>
      </c>
      <c r="C29" s="2">
        <f>ROUND( $C$28 + $C$8, $C$9 - LOG( $C$10 ))</f>
        <v>1.6</v>
      </c>
      <c r="D29" s="2">
        <f>ROUND( $D$28 + $D$8, $D$9 - LOG( $D$10 ))</f>
        <v>3.04</v>
      </c>
      <c r="E29" s="2">
        <f>ROUND( $E$28 + $E$8, $E$9 - LOG( $E$10 ))</f>
        <v>0.56000000000000005</v>
      </c>
      <c r="F29" s="2">
        <f>ROUND( $F$28 + $F$8, $F$9 - LOG( $F$10 ))</f>
        <v>1.6</v>
      </c>
      <c r="G29" s="2">
        <f>ROUND( $G$28 + $G$8, $G$9 - LOG( $G$10 ))</f>
        <v>1.6</v>
      </c>
    </row>
    <row r="30" spans="1:7" outlineLevel="1" x14ac:dyDescent="0.2">
      <c r="B30" s="2">
        <f>ROUND( $B$29 + $B$8, $B$9 - LOG( $B$10 ))</f>
        <v>0.85</v>
      </c>
      <c r="C30" s="2">
        <f>ROUND( $C$29 + $C$8, $C$9 - LOG( $C$10 ))</f>
        <v>1.9</v>
      </c>
      <c r="D30" s="2">
        <f>ROUND( $D$29 + $D$8, $D$9 - LOG( $D$10 ))</f>
        <v>3.23</v>
      </c>
      <c r="E30" s="2">
        <f>ROUND( $E$29 + $E$8, $E$9 - LOG( $E$10 ))</f>
        <v>0.57999999999999996</v>
      </c>
      <c r="F30" s="2">
        <f>ROUND( $F$29 + $F$8, $F$9 - LOG( $F$10 ))</f>
        <v>1.7</v>
      </c>
      <c r="G30" s="2">
        <f>ROUND( $G$29 + $G$8, $G$9 - LOG( $G$10 ))</f>
        <v>1.7</v>
      </c>
    </row>
    <row r="31" spans="1:7" outlineLevel="1" x14ac:dyDescent="0.2">
      <c r="B31" s="2">
        <f>ROUND( $B$30 + $B$8, $B$9 - LOG( $B$10 ))</f>
        <v>0.9</v>
      </c>
      <c r="C31" s="2">
        <f>ROUND( $C$30 + $C$8, $C$9 - LOG( $C$10 ))</f>
        <v>2.2000000000000002</v>
      </c>
      <c r="D31" s="2">
        <f>ROUND( $D$30 + $D$8, $D$9 - LOG( $D$10 ))</f>
        <v>3.42</v>
      </c>
      <c r="E31" s="2">
        <f>ROUND( $E$30 + $E$8, $E$9 - LOG( $E$10 ))</f>
        <v>0.6</v>
      </c>
      <c r="F31" s="2">
        <f>ROUND( $F$30 + $F$8, $F$9 - LOG( $F$10 ))</f>
        <v>1.8</v>
      </c>
      <c r="G31" s="2">
        <f>ROUND( $G$30 + $G$8, $G$9 - LOG( $G$10 ))</f>
        <v>1.8</v>
      </c>
    </row>
    <row r="32" spans="1:7" outlineLevel="1" x14ac:dyDescent="0.2">
      <c r="B32" s="2">
        <f>ROUND( $B$31 + $B$8, $B$9 - LOG( $B$10 ))</f>
        <v>0.95</v>
      </c>
      <c r="C32" s="2">
        <f>ROUND( $C$31 + $C$8, $C$9 - LOG( $C$10 ))</f>
        <v>2.5</v>
      </c>
      <c r="D32" s="2">
        <f>ROUND( $D$31 + $D$8, $D$9 - LOG( $D$10 ))</f>
        <v>3.61</v>
      </c>
      <c r="E32" s="2">
        <f>ROUND( $E$31 + $E$8, $E$9 - LOG( $E$10 ))</f>
        <v>0.62</v>
      </c>
      <c r="F32" s="2">
        <f>ROUND( $F$31 + $F$8, $F$9 - LOG( $F$10 ))</f>
        <v>1.9</v>
      </c>
      <c r="G32" s="2">
        <f>ROUND( $G$31 + $G$8, $G$9 - LOG( $G$10 ))</f>
        <v>1.9</v>
      </c>
    </row>
    <row r="33" spans="2:7" outlineLevel="1" x14ac:dyDescent="0.2">
      <c r="B33" s="2">
        <f>ROUND( $B$32 + $B$8, $B$9 - LOG( $B$10 ))</f>
        <v>1</v>
      </c>
      <c r="C33" s="2">
        <f>ROUND( $C$32 + $C$8, $C$9 - LOG( $C$10 ))</f>
        <v>2.8</v>
      </c>
      <c r="D33" s="2">
        <f>ROUND( $D$32 + $D$8, $D$9 - LOG( $D$10 ))</f>
        <v>3.8</v>
      </c>
      <c r="E33" s="2">
        <f>ROUND( $E$32 + $E$8, $E$9 - LOG( $E$10 ))</f>
        <v>0.64</v>
      </c>
      <c r="F33" s="2">
        <f>ROUND( $F$32 + $F$8, $F$9 - LOG( $F$10 ))</f>
        <v>2</v>
      </c>
      <c r="G33" s="2">
        <f>ROUND( $G$32 + $G$8, $G$9 - LOG( $G$10 ))</f>
        <v>2</v>
      </c>
    </row>
    <row r="34" spans="2:7" outlineLevel="1" x14ac:dyDescent="0.2">
      <c r="B34" s="2">
        <f>ROUND( $B$33 + $B$8, $B$9 - LOG( $B$10 ))</f>
        <v>1.05</v>
      </c>
      <c r="C34" s="2">
        <f>ROUND( $C$33 + $C$8, $C$9 - LOG( $C$10 ))</f>
        <v>3.1</v>
      </c>
      <c r="D34" s="2">
        <f>ROUND( $D$33 + $D$8, $D$9 - LOG( $D$10 ))</f>
        <v>3.99</v>
      </c>
      <c r="E34" s="2">
        <f>ROUND( $E$33 + $E$8, $E$9 - LOG( $E$10 ))</f>
        <v>0.66</v>
      </c>
      <c r="F34" s="2">
        <f>ROUND( $F$33 + $F$8, $F$9 - LOG( $F$10 ))</f>
        <v>2.1</v>
      </c>
      <c r="G34" s="2">
        <f>ROUND( $G$33 + $G$8, $G$9 - LOG( $G$10 ))</f>
        <v>2.1</v>
      </c>
    </row>
    <row r="35" spans="2:7" outlineLevel="1" x14ac:dyDescent="0.2">
      <c r="B35" s="2">
        <f>ROUND( $B$34 + $B$8, $B$9 - LOG( $B$10 ))</f>
        <v>1.1000000000000001</v>
      </c>
      <c r="C35" s="2">
        <f>ROUND( $C$34 + $C$8, $C$9 - LOG( $C$10 ))</f>
        <v>3.4</v>
      </c>
      <c r="D35" s="2">
        <f>ROUND( $D$34 + $D$8, $D$9 - LOG( $D$10 ))</f>
        <v>4.18</v>
      </c>
      <c r="E35" s="2">
        <f>ROUND( $E$34 + $E$8, $E$9 - LOG( $E$10 ))</f>
        <v>0.68</v>
      </c>
      <c r="F35" s="2">
        <f>ROUND( $F$34 + $F$8, $F$9 - LOG( $F$10 ))</f>
        <v>2.2000000000000002</v>
      </c>
      <c r="G35" s="2">
        <f>ROUND( $G$34 + $G$8, $G$9 - LOG( $G$10 ))</f>
        <v>2.2000000000000002</v>
      </c>
    </row>
    <row r="36" spans="2:7" outlineLevel="1" x14ac:dyDescent="0.2">
      <c r="B36" s="2">
        <f>ROUND( $B$35 + $B$8, $B$9 - LOG( $B$10 ))</f>
        <v>1.1499999999999999</v>
      </c>
      <c r="C36" s="2">
        <f>ROUND( $C$35 + $C$8, $C$9 - LOG( $C$10 ))</f>
        <v>3.7</v>
      </c>
      <c r="D36" s="2">
        <f>ROUND( $D$35 + $D$8, $D$9 - LOG( $D$10 ))</f>
        <v>4.37</v>
      </c>
      <c r="E36" s="2">
        <f>ROUND( $E$35 + $E$8, $E$9 - LOG( $E$10 ))</f>
        <v>0.7</v>
      </c>
      <c r="F36" s="2">
        <f>ROUND( $F$35 + $F$8, $F$9 - LOG( $F$10 ))</f>
        <v>2.2999999999999998</v>
      </c>
      <c r="G36" s="2">
        <f>ROUND( $G$35 + $G$8, $G$9 - LOG( $G$10 ))</f>
        <v>2.2999999999999998</v>
      </c>
    </row>
    <row r="37" spans="2:7" outlineLevel="1" x14ac:dyDescent="0.2">
      <c r="B37" s="2">
        <f>ROUND( $B$36 + $B$8, $B$9 - LOG( $B$10 ))</f>
        <v>1.2</v>
      </c>
      <c r="C37" s="2">
        <f>ROUND( $C$36 + $C$8, $C$9 - LOG( $C$10 ))</f>
        <v>4</v>
      </c>
      <c r="D37" s="2">
        <f>ROUND( $D$36 + $D$8, $D$9 - LOG( $D$10 ))</f>
        <v>4.5599999999999996</v>
      </c>
      <c r="E37" s="2">
        <f>ROUND( $E$36 + $E$8, $E$9 - LOG( $E$10 ))</f>
        <v>0.72</v>
      </c>
      <c r="F37" s="2">
        <f>ROUND( $F$36 + $F$8, $F$9 - LOG( $F$10 ))</f>
        <v>2.4</v>
      </c>
      <c r="G37" s="2">
        <f>ROUND( $G$36 + $G$8, $G$9 - LOG( $G$10 ))</f>
        <v>2.4</v>
      </c>
    </row>
    <row r="38" spans="2:7" outlineLevel="1" x14ac:dyDescent="0.2">
      <c r="B38" s="2">
        <f>ROUND( $B$37 + $B$8, $B$9 - LOG( $B$10 ))</f>
        <v>1.25</v>
      </c>
      <c r="C38" s="2">
        <f>ROUND( $C$37 + $C$8, $C$9 - LOG( $C$10 ))</f>
        <v>4.3</v>
      </c>
      <c r="D38" s="2">
        <f>ROUND( $D$37 + $D$8, $D$9 - LOG( $D$10 ))</f>
        <v>4.75</v>
      </c>
      <c r="E38" s="2">
        <f>ROUND( $E$37 + $E$8, $E$9 - LOG( $E$10 ))</f>
        <v>0.74</v>
      </c>
      <c r="F38" s="2">
        <f>ROUND( $F$37 + $F$8, $F$9 - LOG( $F$10 ))</f>
        <v>2.5</v>
      </c>
      <c r="G38" s="2">
        <f>ROUND( $G$37 + $G$8, $G$9 - LOG( $G$10 ))</f>
        <v>2.5</v>
      </c>
    </row>
    <row r="39" spans="2:7" outlineLevel="1" x14ac:dyDescent="0.2">
      <c r="B39" s="2">
        <f>ROUND( $B$38 + $B$8, $B$9 - LOG( $B$10 ))</f>
        <v>1.3</v>
      </c>
      <c r="C39" s="2">
        <f>ROUND( $C$38 + $C$8, $C$9 - LOG( $C$10 ))</f>
        <v>4.5999999999999996</v>
      </c>
      <c r="D39" s="2">
        <f>ROUND( $D$38 + $D$8, $D$9 - LOG( $D$10 ))</f>
        <v>4.9400000000000004</v>
      </c>
      <c r="E39" s="2">
        <f>ROUND( $E$38 + $E$8, $E$9 - LOG( $E$10 ))</f>
        <v>0.76</v>
      </c>
      <c r="F39" s="2">
        <f>ROUND( $F$38 + $F$8, $F$9 - LOG( $F$10 ))</f>
        <v>2.6</v>
      </c>
      <c r="G39" s="2">
        <f>ROUND( $G$38 + $G$8, $G$9 - LOG( $G$10 ))</f>
        <v>2.6</v>
      </c>
    </row>
    <row r="40" spans="2:7" outlineLevel="1" x14ac:dyDescent="0.2">
      <c r="B40" s="2">
        <f>ROUND( $B$39 + $B$8, $B$9 - LOG( $B$10 ))</f>
        <v>1.35</v>
      </c>
      <c r="C40" s="2">
        <f>ROUND( $C$39 + $C$8, $C$9 - LOG( $C$10 ))</f>
        <v>4.9000000000000004</v>
      </c>
      <c r="D40" s="2">
        <f>ROUND( $D$39 + $D$8, $D$9 - LOG( $D$10 ))</f>
        <v>5.13</v>
      </c>
      <c r="E40" s="2">
        <f>ROUND( $E$39 + $E$8, $E$9 - LOG( $E$10 ))</f>
        <v>0.78</v>
      </c>
      <c r="F40" s="2">
        <f>ROUND( $F$39 + $F$8, $F$9 - LOG( $F$10 ))</f>
        <v>2.7</v>
      </c>
      <c r="G40" s="2">
        <f>ROUND( $G$39 + $G$8, $G$9 - LOG( $G$10 ))</f>
        <v>2.7</v>
      </c>
    </row>
    <row r="41" spans="2:7" outlineLevel="1" x14ac:dyDescent="0.2">
      <c r="B41" s="2">
        <f>ROUND( $B$40 + $B$8, $B$9 - LOG( $B$10 ))</f>
        <v>1.4</v>
      </c>
      <c r="C41" s="2">
        <f>ROUND( $C$40 + $C$8, $C$9 - LOG( $C$10 ))</f>
        <v>5.2</v>
      </c>
      <c r="D41" s="2">
        <f>ROUND( $D$40 + $D$8, $D$9 - LOG( $D$10 ))</f>
        <v>5.32</v>
      </c>
      <c r="E41" s="2">
        <f>ROUND( $E$40 + $E$8, $E$9 - LOG( $E$10 ))</f>
        <v>0.8</v>
      </c>
      <c r="F41" s="2">
        <f>ROUND( $F$40 + $F$8, $F$9 - LOG( $F$10 ))</f>
        <v>2.8</v>
      </c>
      <c r="G41" s="2">
        <f>ROUND( $G$40 + $G$8, $G$9 - LOG( $G$10 ))</f>
        <v>2.8</v>
      </c>
    </row>
    <row r="42" spans="2:7" outlineLevel="1" x14ac:dyDescent="0.2">
      <c r="B42" s="2">
        <f>ROUND( $B$41 + $B$8, $B$9 - LOG( $B$10 ))</f>
        <v>1.45</v>
      </c>
      <c r="C42" s="2">
        <f>ROUND( $C$41 + $C$8, $C$9 - LOG( $C$10 ))</f>
        <v>5.5</v>
      </c>
      <c r="D42" s="2">
        <f>ROUND( $D$41 + $D$8, $D$9 - LOG( $D$10 ))</f>
        <v>5.51</v>
      </c>
      <c r="E42" s="2">
        <f>ROUND( $E$41 + $E$8, $E$9 - LOG( $E$10 ))</f>
        <v>0.82</v>
      </c>
      <c r="F42" s="2">
        <f>ROUND( $F$41 + $F$8, $F$9 - LOG( $F$10 ))</f>
        <v>2.9</v>
      </c>
      <c r="G42" s="2">
        <f>ROUND( $G$41 + $G$8, $G$9 - LOG( $G$10 ))</f>
        <v>2.9</v>
      </c>
    </row>
    <row r="43" spans="2:7" outlineLevel="1" x14ac:dyDescent="0.2">
      <c r="B43" s="2">
        <f>ROUND( $B$42 + $B$8, $B$9 - LOG( $B$10 ))</f>
        <v>1.5</v>
      </c>
      <c r="C43" s="2">
        <f>ROUND( $C$42 + $C$8, $C$9 - LOG( $C$10 ))</f>
        <v>5.8</v>
      </c>
      <c r="D43" s="2">
        <f>ROUND( $D$42 + $D$8, $D$9 - LOG( $D$10 ))</f>
        <v>5.7</v>
      </c>
      <c r="E43" s="2">
        <f>ROUND( $E$42 + $E$8, $E$9 - LOG( $E$10 ))</f>
        <v>0.84</v>
      </c>
      <c r="F43" s="2">
        <f>ROUND( $F$42 + $F$8, $F$9 - LOG( $F$10 ))</f>
        <v>3</v>
      </c>
      <c r="G43" s="2">
        <f>ROUND( $G$42 + $G$8, $G$9 - LOG( $G$10 ))</f>
        <v>3</v>
      </c>
    </row>
    <row r="44" spans="2:7" outlineLevel="1" x14ac:dyDescent="0.2">
      <c r="B44" s="2">
        <f>ROUND( $B$43 + $B$8, $B$9 - LOG( $B$10 ))</f>
        <v>1.55</v>
      </c>
      <c r="C44" s="2">
        <f>ROUND( $C$43 + $C$8, $C$9 - LOG( $C$10 ))</f>
        <v>6.1</v>
      </c>
      <c r="D44" s="2">
        <f>ROUND( $D$43 + $D$8, $D$9 - LOG( $D$10 ))</f>
        <v>5.89</v>
      </c>
      <c r="E44" s="2">
        <f>ROUND( $E$43 + $E$8, $E$9 - LOG( $E$10 ))</f>
        <v>0.86</v>
      </c>
      <c r="F44" s="2">
        <f>ROUND( $F$43 + $F$8, $F$9 - LOG( $F$10 ))</f>
        <v>3.1</v>
      </c>
      <c r="G44" s="2">
        <f>ROUND( $G$43 + $G$8, $G$9 - LOG( $G$10 ))</f>
        <v>3.1</v>
      </c>
    </row>
    <row r="45" spans="2:7" outlineLevel="1" x14ac:dyDescent="0.2">
      <c r="B45" s="2">
        <f>ROUND( $B$44 + $B$8, $B$9 - LOG( $B$10 ))</f>
        <v>1.6</v>
      </c>
      <c r="C45" s="2">
        <f>ROUND( $C$44 + $C$8, $C$9 - LOG( $C$10 ))</f>
        <v>6.4</v>
      </c>
      <c r="D45" s="2">
        <f>ROUND( $D$44 + $D$8, $D$9 - LOG( $D$10 ))</f>
        <v>6.08</v>
      </c>
      <c r="E45" s="2">
        <f>ROUND( $E$44 + $E$8, $E$9 - LOG( $E$10 ))</f>
        <v>0.88</v>
      </c>
      <c r="F45" s="2">
        <f>ROUND( $F$44 + $F$8, $F$9 - LOG( $F$10 ))</f>
        <v>3.2</v>
      </c>
      <c r="G45" s="2">
        <f>ROUND( $G$44 + $G$8, $G$9 - LOG( $G$10 ))</f>
        <v>3.2</v>
      </c>
    </row>
    <row r="46" spans="2:7" outlineLevel="1" x14ac:dyDescent="0.2">
      <c r="B46" s="2">
        <f>ROUND( $B$45 + $B$8, $B$9 - LOG( $B$10 ))</f>
        <v>1.65</v>
      </c>
      <c r="C46" s="2">
        <f>ROUND( $C$45 + $C$8, $C$9 - LOG( $C$10 ))</f>
        <v>6.7</v>
      </c>
      <c r="D46" s="2">
        <f>ROUND( $D$45 + $D$8, $D$9 - LOG( $D$10 ))</f>
        <v>6.27</v>
      </c>
      <c r="E46" s="2">
        <f>ROUND( $E$45 + $E$8, $E$9 - LOG( $E$10 ))</f>
        <v>0.9</v>
      </c>
      <c r="F46" s="2">
        <f>ROUND( $F$45 + $F$8, $F$9 - LOG( $F$10 ))</f>
        <v>3.3</v>
      </c>
      <c r="G46" s="2">
        <f>ROUND( $G$45 + $G$8, $G$9 - LOG( $G$10 ))</f>
        <v>3.3</v>
      </c>
    </row>
    <row r="47" spans="2:7" outlineLevel="1" x14ac:dyDescent="0.2">
      <c r="B47" s="2">
        <f>ROUND( $B$46 + $B$8, $B$9 - LOG( $B$10 ))</f>
        <v>1.7</v>
      </c>
      <c r="C47" s="2">
        <f>ROUND( $C$46 + $C$8, $C$9 - LOG( $C$10 ))</f>
        <v>7</v>
      </c>
      <c r="D47" s="2">
        <f>ROUND( $D$46 + $D$8, $D$9 - LOG( $D$10 ))</f>
        <v>6.46</v>
      </c>
      <c r="E47" s="2">
        <f>ROUND( $E$46 + $E$8, $E$9 - LOG( $E$10 ))</f>
        <v>0.92</v>
      </c>
      <c r="F47" s="2">
        <f>ROUND( $F$46 + $F$8, $F$9 - LOG( $F$10 ))</f>
        <v>3.4</v>
      </c>
      <c r="G47" s="2">
        <f>ROUND( $G$46 + $G$8, $G$9 - LOG( $G$10 ))</f>
        <v>3.4</v>
      </c>
    </row>
    <row r="48" spans="2:7" outlineLevel="1" x14ac:dyDescent="0.2">
      <c r="B48" s="2">
        <f>ROUND( $B$47 + $B$8, $B$9 - LOG( $B$10 ))</f>
        <v>1.75</v>
      </c>
      <c r="C48" s="2">
        <f>ROUND( $C$47 + $C$8, $C$9 - LOG( $C$10 ))</f>
        <v>7.3</v>
      </c>
      <c r="D48" s="2">
        <f>ROUND( $D$47 + $D$8, $D$9 - LOG( $D$10 ))</f>
        <v>6.65</v>
      </c>
      <c r="E48" s="2">
        <f>ROUND( $E$47 + $E$8, $E$9 - LOG( $E$10 ))</f>
        <v>0.94</v>
      </c>
      <c r="F48" s="2">
        <f>ROUND( $F$47 + $F$8, $F$9 - LOG( $F$10 ))</f>
        <v>3.5</v>
      </c>
      <c r="G48" s="2">
        <f>ROUND( $G$47 + $G$8, $G$9 - LOG( $G$10 ))</f>
        <v>3.5</v>
      </c>
    </row>
    <row r="49" spans="2:7" outlineLevel="1" x14ac:dyDescent="0.2">
      <c r="B49" s="2">
        <f>ROUND( $B$48 + $B$8, $B$9 - LOG( $B$10 ))</f>
        <v>1.8</v>
      </c>
      <c r="C49" s="2">
        <f>ROUND( $C$48 + $C$8, $C$9 - LOG( $C$10 ))</f>
        <v>7.6</v>
      </c>
      <c r="D49" s="2">
        <f>ROUND( $D$48 + $D$8, $D$9 - LOG( $D$10 ))</f>
        <v>6.84</v>
      </c>
      <c r="E49" s="2">
        <f>ROUND( $E$48 + $E$8, $E$9 - LOG( $E$10 ))</f>
        <v>0.96</v>
      </c>
      <c r="F49" s="2">
        <f>ROUND( $F$48 + $F$8, $F$9 - LOG( $F$10 ))</f>
        <v>3.6</v>
      </c>
      <c r="G49" s="2">
        <f>ROUND( $G$48 + $G$8, $G$9 - LOG( $G$10 ))</f>
        <v>3.6</v>
      </c>
    </row>
    <row r="50" spans="2:7" outlineLevel="1" x14ac:dyDescent="0.2">
      <c r="B50" s="2">
        <f>ROUND( $B$49 + $B$8, $B$9 - LOG( $B$10 ))</f>
        <v>1.85</v>
      </c>
      <c r="C50" s="2">
        <f>ROUND( $C$49 + $C$8, $C$9 - LOG( $C$10 ))</f>
        <v>7.9</v>
      </c>
      <c r="D50" s="2">
        <f>ROUND( $D$49 + $D$8, $D$9 - LOG( $D$10 ))</f>
        <v>7.03</v>
      </c>
      <c r="E50" s="2">
        <f>ROUND( $E$49 + $E$8, $E$9 - LOG( $E$10 ))</f>
        <v>0.98</v>
      </c>
      <c r="F50" s="2">
        <f>ROUND( $F$49 + $F$8, $F$9 - LOG( $F$10 ))</f>
        <v>3.7</v>
      </c>
      <c r="G50" s="2">
        <f>ROUND( $G$49 + $G$8, $G$9 - LOG( $G$10 ))</f>
        <v>3.7</v>
      </c>
    </row>
    <row r="51" spans="2:7" outlineLevel="1" x14ac:dyDescent="0.2">
      <c r="B51" s="2">
        <f>ROUND( $B$50 + $B$8, $B$9 - LOG( $B$10 ))</f>
        <v>1.9</v>
      </c>
      <c r="C51" s="2">
        <f>ROUND( $C$50 + $C$8, $C$9 - LOG( $C$10 ))</f>
        <v>8.1999999999999993</v>
      </c>
      <c r="D51" s="2">
        <f>ROUND( $D$50 + $D$8, $D$9 - LOG( $D$10 ))</f>
        <v>7.22</v>
      </c>
      <c r="E51" s="2">
        <f>ROUND( $E$50 + $E$8, $E$9 - LOG( $E$10 ))</f>
        <v>1</v>
      </c>
      <c r="F51" s="2">
        <f>ROUND( $F$50 + $F$8, $F$9 - LOG( $F$10 ))</f>
        <v>3.8</v>
      </c>
      <c r="G51" s="2">
        <f>ROUND( $G$50 + $G$8, $G$9 - LOG( $G$10 ))</f>
        <v>3.8</v>
      </c>
    </row>
    <row r="52" spans="2:7" outlineLevel="1" x14ac:dyDescent="0.2">
      <c r="B52" s="2">
        <f>ROUND( $B$51 + $B$8, $B$9 - LOG( $B$10 ))</f>
        <v>1.95</v>
      </c>
      <c r="C52" s="2">
        <f>ROUND( $C$51 + $C$8, $C$9 - LOG( $C$10 ))</f>
        <v>8.5</v>
      </c>
      <c r="D52" s="2">
        <f>ROUND( $D$51 + $D$8, $D$9 - LOG( $D$10 ))</f>
        <v>7.41</v>
      </c>
      <c r="E52" s="2">
        <f>ROUND( $E$51 + $E$8, $E$9 - LOG( $E$10 ))</f>
        <v>1.02</v>
      </c>
      <c r="F52" s="2">
        <f>ROUND( $F$51 + $F$8, $F$9 - LOG( $F$10 ))</f>
        <v>3.9</v>
      </c>
      <c r="G52" s="2">
        <f>ROUND( $G$51 + $G$8, $G$9 - LOG( $G$10 ))</f>
        <v>3.9</v>
      </c>
    </row>
    <row r="53" spans="2:7" outlineLevel="1" x14ac:dyDescent="0.2">
      <c r="B53" s="2">
        <f>ROUND( $B$52 + $B$8, $B$9 - LOG( $B$10 ))</f>
        <v>2</v>
      </c>
      <c r="C53" s="2">
        <f>ROUND( $C$52 + $C$8, $C$9 - LOG( $C$10 ))</f>
        <v>8.8000000000000007</v>
      </c>
      <c r="D53" s="2">
        <f>ROUND( $D$52 + $D$8, $D$9 - LOG( $D$10 ))</f>
        <v>7.6</v>
      </c>
      <c r="E53" s="2">
        <f>ROUND( $E$52 + $E$8, $E$9 - LOG( $E$10 ))</f>
        <v>1.04</v>
      </c>
      <c r="F53" s="2">
        <f>ROUND( $F$52 + $F$8, $F$9 - LOG( $F$10 ))</f>
        <v>4</v>
      </c>
      <c r="G53" s="2">
        <f>ROUND( $G$52 + $G$8, $G$9 - LOG( $G$10 ))</f>
        <v>4</v>
      </c>
    </row>
    <row r="54" spans="2:7" outlineLevel="1" x14ac:dyDescent="0.2">
      <c r="B54" s="2">
        <f>ROUND( $B$53 + $B$8, $B$9 - LOG( $B$10 ))</f>
        <v>2.0499999999999998</v>
      </c>
      <c r="C54" s="2">
        <f>ROUND( $C$53 + $C$8, $C$9 - LOG( $C$10 ))</f>
        <v>9.1</v>
      </c>
      <c r="D54" s="2">
        <f>ROUND( $D$53 + $D$8, $D$9 - LOG( $D$10 ))</f>
        <v>7.79</v>
      </c>
      <c r="E54" s="2">
        <f>ROUND( $E$53 + $E$8, $E$9 - LOG( $E$10 ))</f>
        <v>1.06</v>
      </c>
      <c r="F54" s="2">
        <f>ROUND( $F$53 + $F$8, $F$9 - LOG( $F$10 ))</f>
        <v>4.0999999999999996</v>
      </c>
      <c r="G54" s="2">
        <f>ROUND( $G$53 + $G$8, $G$9 - LOG( $G$10 ))</f>
        <v>4.0999999999999996</v>
      </c>
    </row>
    <row r="55" spans="2:7" outlineLevel="1" x14ac:dyDescent="0.2">
      <c r="B55" s="2">
        <f>ROUND( $B$54 + $B$8, $B$9 - LOG( $B$10 ))</f>
        <v>2.1</v>
      </c>
      <c r="C55" s="2">
        <f>ROUND( $C$54 + $C$8, $C$9 - LOG( $C$10 ))</f>
        <v>9.4</v>
      </c>
      <c r="D55" s="2">
        <f>ROUND( $D$54 + $D$8, $D$9 - LOG( $D$10 ))</f>
        <v>7.98</v>
      </c>
      <c r="E55" s="2">
        <f>ROUND( $E$54 + $E$8, $E$9 - LOG( $E$10 ))</f>
        <v>1.08</v>
      </c>
      <c r="F55" s="2">
        <f>ROUND( $F$54 + $F$8, $F$9 - LOG( $F$10 ))</f>
        <v>4.2</v>
      </c>
      <c r="G55" s="2">
        <f>ROUND( $G$54 + $G$8, $G$9 - LOG( $G$10 ))</f>
        <v>4.2</v>
      </c>
    </row>
    <row r="56" spans="2:7" outlineLevel="1" x14ac:dyDescent="0.2">
      <c r="B56" s="2">
        <f>ROUND( $B$55 + $B$8, $B$9 - LOG( $B$10 ))</f>
        <v>2.15</v>
      </c>
      <c r="C56" s="2">
        <f>ROUND( $C$55 + $C$8, $C$9 - LOG( $C$10 ))</f>
        <v>9.6999999999999993</v>
      </c>
      <c r="D56" s="2">
        <f>ROUND( $D$55 + $D$8, $D$9 - LOG( $D$10 ))</f>
        <v>8.17</v>
      </c>
      <c r="E56" s="2">
        <f>ROUND( $E$55 + $E$8, $E$9 - LOG( $E$10 ))</f>
        <v>1.1000000000000001</v>
      </c>
      <c r="F56" s="2">
        <f>ROUND( $F$55 + $F$8, $F$9 - LOG( $F$10 ))</f>
        <v>4.3</v>
      </c>
      <c r="G56" s="2">
        <f>ROUND( $G$55 + $G$8, $G$9 - LOG( $G$10 ))</f>
        <v>4.3</v>
      </c>
    </row>
    <row r="57" spans="2:7" outlineLevel="1" x14ac:dyDescent="0.2">
      <c r="B57" s="2">
        <f>ROUND( $B$56 + $B$8, $B$9 - LOG( $B$10 ))</f>
        <v>2.2000000000000002</v>
      </c>
      <c r="C57" s="2">
        <f>ROUND( $C$56 + $C$8, $C$9 - LOG( $C$10 ))</f>
        <v>10</v>
      </c>
      <c r="D57" s="2">
        <f>ROUND( $D$56 + $D$8, $D$9 - LOG( $D$10 ))</f>
        <v>8.36</v>
      </c>
      <c r="E57" s="2">
        <f>ROUND( $E$56 + $E$8, $E$9 - LOG( $E$10 ))</f>
        <v>1.1200000000000001</v>
      </c>
      <c r="F57" s="2">
        <f>ROUND( $F$56 + $F$8, $F$9 - LOG( $F$10 ))</f>
        <v>4.4000000000000004</v>
      </c>
      <c r="G57" s="2">
        <f>ROUND( $G$56 + $G$8, $G$9 - LOG( $G$10 ))</f>
        <v>4.4000000000000004</v>
      </c>
    </row>
    <row r="58" spans="2:7" outlineLevel="1" x14ac:dyDescent="0.2">
      <c r="B58" s="2">
        <f>ROUND( $B$57 + $B$8, $B$9 - LOG( $B$10 ))</f>
        <v>2.25</v>
      </c>
      <c r="C58" s="2">
        <f>ROUND( $C$57 + $C$8, $C$9 - LOG( $C$10 ))</f>
        <v>10.3</v>
      </c>
      <c r="D58" s="2">
        <f>ROUND( $D$57 + $D$8, $D$9 - LOG( $D$10 ))</f>
        <v>8.5500000000000007</v>
      </c>
      <c r="E58" s="2">
        <f>ROUND( $E$57 + $E$8, $E$9 - LOG( $E$10 ))</f>
        <v>1.1399999999999999</v>
      </c>
      <c r="F58" s="2">
        <f>ROUND( $F$57 + $F$8, $F$9 - LOG( $F$10 ))</f>
        <v>4.5</v>
      </c>
      <c r="G58" s="2">
        <f>ROUND( $G$57 + $G$8, $G$9 - LOG( $G$10 ))</f>
        <v>4.5</v>
      </c>
    </row>
    <row r="59" spans="2:7" outlineLevel="1" x14ac:dyDescent="0.2">
      <c r="B59" s="2">
        <f>ROUND( $B$58 + $B$8, $B$9 - LOG( $B$10 ))</f>
        <v>2.2999999999999998</v>
      </c>
      <c r="C59" s="2">
        <f>ROUND( $C$58 + $C$8, $C$9 - LOG( $C$10 ))</f>
        <v>10.6</v>
      </c>
      <c r="D59" s="2">
        <f>ROUND( $D$58 + $D$8, $D$9 - LOG( $D$10 ))</f>
        <v>8.74</v>
      </c>
      <c r="E59" s="2">
        <f>ROUND( $E$58 + $E$8, $E$9 - LOG( $E$10 ))</f>
        <v>1.1599999999999999</v>
      </c>
      <c r="F59" s="2">
        <f>ROUND( $F$58 + $F$8, $F$9 - LOG( $F$10 ))</f>
        <v>4.5999999999999996</v>
      </c>
      <c r="G59" s="2">
        <f>ROUND( $G$58 + $G$8, $G$9 - LOG( $G$10 ))</f>
        <v>4.5999999999999996</v>
      </c>
    </row>
    <row r="60" spans="2:7" outlineLevel="1" x14ac:dyDescent="0.2">
      <c r="B60" s="2">
        <f>ROUND( $B$59 + $B$8, $B$9 - LOG( $B$10 ))</f>
        <v>2.35</v>
      </c>
      <c r="C60" s="2">
        <f>ROUND( $C$59 + $C$8, $C$9 - LOG( $C$10 ))</f>
        <v>10.9</v>
      </c>
      <c r="D60" s="2">
        <f>ROUND( $D$59 + $D$8, $D$9 - LOG( $D$10 ))</f>
        <v>8.93</v>
      </c>
      <c r="E60" s="2">
        <f>ROUND( $E$59 + $E$8, $E$9 - LOG( $E$10 ))</f>
        <v>1.18</v>
      </c>
      <c r="F60" s="2">
        <f>ROUND( $F$59 + $F$8, $F$9 - LOG( $F$10 ))</f>
        <v>4.7</v>
      </c>
      <c r="G60" s="2">
        <f>ROUND( $G$59 + $G$8, $G$9 - LOG( $G$10 ))</f>
        <v>4.7</v>
      </c>
    </row>
    <row r="61" spans="2:7" outlineLevel="1" x14ac:dyDescent="0.2">
      <c r="B61" s="2">
        <f>ROUND( $B$60 + $B$8, $B$9 - LOG( $B$10 ))</f>
        <v>2.4</v>
      </c>
      <c r="C61" s="2">
        <f>ROUND( $C$60 + $C$8, $C$9 - LOG( $C$10 ))</f>
        <v>11.2</v>
      </c>
      <c r="D61" s="2">
        <f>ROUND( $D$60 + $D$8, $D$9 - LOG( $D$10 ))</f>
        <v>9.1199999999999992</v>
      </c>
      <c r="E61" s="2">
        <f>ROUND( $E$60 + $E$8, $E$9 - LOG( $E$10 ))</f>
        <v>1.2</v>
      </c>
      <c r="F61" s="2">
        <f>ROUND( $F$60 + $F$8, $F$9 - LOG( $F$10 ))</f>
        <v>4.8</v>
      </c>
      <c r="G61" s="2">
        <f>ROUND( $G$60 + $G$8, $G$9 - LOG( $G$10 ))</f>
        <v>4.8</v>
      </c>
    </row>
    <row r="62" spans="2:7" outlineLevel="1" x14ac:dyDescent="0.2">
      <c r="B62" s="2">
        <f>ROUND( $B$61 + $B$8, $B$9 - LOG( $B$10 ))</f>
        <v>2.4500000000000002</v>
      </c>
      <c r="C62" s="2">
        <f>ROUND( $C$61 + $C$8, $C$9 - LOG( $C$10 ))</f>
        <v>11.5</v>
      </c>
      <c r="D62" s="2">
        <f>ROUND( $D$61 + $D$8, $D$9 - LOG( $D$10 ))</f>
        <v>9.31</v>
      </c>
      <c r="E62" s="2">
        <f>ROUND( $E$61 + $E$8, $E$9 - LOG( $E$10 ))</f>
        <v>1.22</v>
      </c>
      <c r="F62" s="2">
        <f>ROUND( $F$61 + $F$8, $F$9 - LOG( $F$10 ))</f>
        <v>4.9000000000000004</v>
      </c>
      <c r="G62" s="2">
        <f>ROUND( $G$61 + $G$8, $G$9 - LOG( $G$10 ))</f>
        <v>4.9000000000000004</v>
      </c>
    </row>
    <row r="63" spans="2:7" outlineLevel="1" x14ac:dyDescent="0.2">
      <c r="B63" s="2">
        <f>ROUND( $B$62 + $B$8, $B$9 - LOG( $B$10 ))</f>
        <v>2.5</v>
      </c>
      <c r="C63" s="2">
        <f>ROUND( $C$62 + $C$8, $C$9 - LOG( $C$10 ))</f>
        <v>11.8</v>
      </c>
      <c r="D63" s="2">
        <f>ROUND( $D$62 + $D$8, $D$9 - LOG( $D$10 ))</f>
        <v>9.5</v>
      </c>
      <c r="E63" s="2">
        <f>ROUND( $E$62 + $E$8, $E$9 - LOG( $E$10 ))</f>
        <v>1.24</v>
      </c>
      <c r="F63" s="2">
        <f>ROUND( $F$62 + $F$8, $F$9 - LOG( $F$10 ))</f>
        <v>5</v>
      </c>
      <c r="G63" s="2">
        <f>ROUND( $G$62 + $G$8, $G$9 - LOG( $G$10 ))</f>
        <v>5</v>
      </c>
    </row>
    <row r="64" spans="2:7" outlineLevel="1" x14ac:dyDescent="0.2">
      <c r="B64" s="2">
        <f>ROUND( $B$63 + $B$8, $B$9 - LOG( $B$10 ))</f>
        <v>2.5499999999999998</v>
      </c>
      <c r="C64" s="2">
        <f>ROUND( $C$63 + $C$8, $C$9 - LOG( $C$10 ))</f>
        <v>12.1</v>
      </c>
      <c r="D64" s="2">
        <f>ROUND( $D$63 + $D$8, $D$9 - LOG( $D$10 ))</f>
        <v>9.69</v>
      </c>
      <c r="E64" s="2">
        <f>ROUND( $E$63 + $E$8, $E$9 - LOG( $E$10 ))</f>
        <v>1.26</v>
      </c>
      <c r="F64" s="2">
        <f>ROUND( $F$63 + $F$8, $F$9 - LOG( $F$10 ))</f>
        <v>5.0999999999999996</v>
      </c>
      <c r="G64" s="2">
        <f>ROUND( $G$63 + $G$8, $G$9 - LOG( $G$10 ))</f>
        <v>5.0999999999999996</v>
      </c>
    </row>
    <row r="65" spans="2:7" outlineLevel="1" x14ac:dyDescent="0.2">
      <c r="B65" s="2">
        <f>ROUND( $B$64 + $B$8, $B$9 - LOG( $B$10 ))</f>
        <v>2.6</v>
      </c>
      <c r="C65" s="2">
        <f>ROUND( $C$64 + $C$8, $C$9 - LOG( $C$10 ))</f>
        <v>12.4</v>
      </c>
      <c r="D65" s="2">
        <f>ROUND( $D$64 + $D$8, $D$9 - LOG( $D$10 ))</f>
        <v>9.8800000000000008</v>
      </c>
      <c r="E65" s="2">
        <f>ROUND( $E$64 + $E$8, $E$9 - LOG( $E$10 ))</f>
        <v>1.28</v>
      </c>
      <c r="F65" s="2">
        <f>ROUND( $F$64 + $F$8, $F$9 - LOG( $F$10 ))</f>
        <v>5.2</v>
      </c>
      <c r="G65" s="2">
        <f>ROUND( $G$64 + $G$8, $G$9 - LOG( $G$10 ))</f>
        <v>5.2</v>
      </c>
    </row>
    <row r="66" spans="2:7" outlineLevel="1" x14ac:dyDescent="0.2">
      <c r="B66" s="2">
        <f>ROUND( $B$65 + $B$8, $B$9 - LOG( $B$10 ))</f>
        <v>2.65</v>
      </c>
      <c r="C66" s="2">
        <f>ROUND( $C$65 + $C$8, $C$9 - LOG( $C$10 ))</f>
        <v>12.7</v>
      </c>
      <c r="D66" s="2">
        <f>ROUND( $D$65 + $D$8, $D$9 - LOG( $D$10 ))</f>
        <v>10.07</v>
      </c>
      <c r="E66" s="2">
        <f>ROUND( $E$65 + $E$8, $E$9 - LOG( $E$10 ))</f>
        <v>1.3</v>
      </c>
      <c r="F66" s="2">
        <f>ROUND( $F$65 + $F$8, $F$9 - LOG( $F$10 ))</f>
        <v>5.3</v>
      </c>
      <c r="G66" s="2">
        <f>ROUND( $G$65 + $G$8, $G$9 - LOG( $G$10 ))</f>
        <v>5.3</v>
      </c>
    </row>
    <row r="67" spans="2:7" outlineLevel="1" x14ac:dyDescent="0.2">
      <c r="B67" s="2">
        <f>ROUND( $B$66 + $B$8, $B$9 - LOG( $B$10 ))</f>
        <v>2.7</v>
      </c>
      <c r="C67" s="2">
        <f>ROUND( $C$66 + $C$8, $C$9 - LOG( $C$10 ))</f>
        <v>13</v>
      </c>
      <c r="D67" s="2">
        <f>ROUND( $D$66 + $D$8, $D$9 - LOG( $D$10 ))</f>
        <v>10.26</v>
      </c>
      <c r="E67" s="2">
        <f>ROUND( $E$66 + $E$8, $E$9 - LOG( $E$10 ))</f>
        <v>1.32</v>
      </c>
      <c r="F67" s="2">
        <f>ROUND( $F$66 + $F$8, $F$9 - LOG( $F$10 ))</f>
        <v>5.4</v>
      </c>
      <c r="G67" s="2">
        <f>ROUND( $G$66 + $G$8, $G$9 - LOG( $G$10 ))</f>
        <v>5.4</v>
      </c>
    </row>
    <row r="68" spans="2:7" outlineLevel="1" x14ac:dyDescent="0.2">
      <c r="B68" s="2">
        <f>ROUND( $B$67 + $B$8, $B$9 - LOG( $B$10 ))</f>
        <v>2.75</v>
      </c>
      <c r="C68" s="2">
        <f>ROUND( $C$67 + $C$8, $C$9 - LOG( $C$10 ))</f>
        <v>13.3</v>
      </c>
      <c r="D68" s="2">
        <f>ROUND( $D$67 + $D$8, $D$9 - LOG( $D$10 ))</f>
        <v>10.45</v>
      </c>
      <c r="E68" s="2">
        <f>ROUND( $E$67 + $E$8, $E$9 - LOG( $E$10 ))</f>
        <v>1.34</v>
      </c>
      <c r="F68" s="2">
        <f>ROUND( $F$67 + $F$8, $F$9 - LOG( $F$10 ))</f>
        <v>5.5</v>
      </c>
      <c r="G68" s="2">
        <f>ROUND( $G$67 + $G$8, $G$9 - LOG( $G$10 ))</f>
        <v>5.5</v>
      </c>
    </row>
    <row r="69" spans="2:7" outlineLevel="1" x14ac:dyDescent="0.2">
      <c r="B69" s="2">
        <f>ROUND( $B$68 + $B$8, $B$9 - LOG( $B$10 ))</f>
        <v>2.8</v>
      </c>
      <c r="C69" s="2">
        <f>ROUND( $C$68 + $C$8, $C$9 - LOG( $C$10 ))</f>
        <v>13.6</v>
      </c>
      <c r="D69" s="2">
        <f>ROUND( $D$68 + $D$8, $D$9 - LOG( $D$10 ))</f>
        <v>10.64</v>
      </c>
      <c r="E69" s="2">
        <f>ROUND( $E$68 + $E$8, $E$9 - LOG( $E$10 ))</f>
        <v>1.36</v>
      </c>
      <c r="F69" s="2">
        <f>ROUND( $F$68 + $F$8, $F$9 - LOG( $F$10 ))</f>
        <v>5.6</v>
      </c>
      <c r="G69" s="2">
        <f>ROUND( $G$68 + $G$8, $G$9 - LOG( $G$10 ))</f>
        <v>5.6</v>
      </c>
    </row>
    <row r="70" spans="2:7" outlineLevel="1" x14ac:dyDescent="0.2">
      <c r="B70" s="2">
        <f>ROUND( $B$69 + $B$8, $B$9 - LOG( $B$10 ))</f>
        <v>2.85</v>
      </c>
      <c r="C70" s="2">
        <f>ROUND( $C$69 + $C$8, $C$9 - LOG( $C$10 ))</f>
        <v>13.9</v>
      </c>
      <c r="D70" s="2">
        <f>ROUND( $D$69 + $D$8, $D$9 - LOG( $D$10 ))</f>
        <v>10.83</v>
      </c>
      <c r="E70" s="2">
        <f>ROUND( $E$69 + $E$8, $E$9 - LOG( $E$10 ))</f>
        <v>1.38</v>
      </c>
      <c r="F70" s="2">
        <f>ROUND( $F$69 + $F$8, $F$9 - LOG( $F$10 ))</f>
        <v>5.7</v>
      </c>
      <c r="G70" s="2">
        <f>ROUND( $G$69 + $G$8, $G$9 - LOG( $G$10 ))</f>
        <v>5.7</v>
      </c>
    </row>
    <row r="71" spans="2:7" outlineLevel="1" x14ac:dyDescent="0.2">
      <c r="B71" s="2">
        <f>ROUND( $B$70 + $B$8, $B$9 - LOG( $B$10 ))</f>
        <v>2.9</v>
      </c>
      <c r="C71" s="2">
        <f>ROUND( $C$70 + $C$8, $C$9 - LOG( $C$10 ))</f>
        <v>14.2</v>
      </c>
      <c r="D71" s="2">
        <f>ROUND( $D$70 + $D$8, $D$9 - LOG( $D$10 ))</f>
        <v>11.02</v>
      </c>
      <c r="E71" s="2">
        <f>ROUND( $E$70 + $E$8, $E$9 - LOG( $E$10 ))</f>
        <v>1.4</v>
      </c>
      <c r="F71" s="2">
        <f>ROUND( $F$70 + $F$8, $F$9 - LOG( $F$10 ))</f>
        <v>5.8</v>
      </c>
      <c r="G71" s="2">
        <f>ROUND( $G$70 + $G$8, $G$9 - LOG( $G$10 ))</f>
        <v>5.8</v>
      </c>
    </row>
    <row r="72" spans="2:7" outlineLevel="1" x14ac:dyDescent="0.2">
      <c r="B72" s="2">
        <f>ROUND( $B$71 + $B$8, $B$9 - LOG( $B$10 ))</f>
        <v>2.95</v>
      </c>
      <c r="C72" s="2">
        <f>ROUND( $C$71 + $C$8, $C$9 - LOG( $C$10 ))</f>
        <v>14.5</v>
      </c>
      <c r="D72" s="2">
        <f>ROUND( $D$71 + $D$8, $D$9 - LOG( $D$10 ))</f>
        <v>11.21</v>
      </c>
      <c r="E72" s="2">
        <f>ROUND( $E$71 + $E$8, $E$9 - LOG( $E$10 ))</f>
        <v>1.42</v>
      </c>
      <c r="F72" s="2">
        <f>ROUND( $F$71 + $F$8, $F$9 - LOG( $F$10 ))</f>
        <v>5.9</v>
      </c>
      <c r="G72" s="2">
        <f>ROUND( $G$71 + $G$8, $G$9 - LOG( $G$10 ))</f>
        <v>5.9</v>
      </c>
    </row>
    <row r="73" spans="2:7" outlineLevel="1" x14ac:dyDescent="0.2">
      <c r="B73" s="2">
        <f>ROUND( $B$72 + $B$8, $B$9 - LOG( $B$10 ))</f>
        <v>3</v>
      </c>
      <c r="C73" s="2">
        <f>ROUND( $C$72 + $C$8, $C$9 - LOG( $C$10 ))</f>
        <v>14.8</v>
      </c>
      <c r="D73" s="2">
        <f>ROUND( $D$72 + $D$8, $D$9 - LOG( $D$10 ))</f>
        <v>11.4</v>
      </c>
      <c r="E73" s="2">
        <f>ROUND( $E$72 + $E$8, $E$9 - LOG( $E$10 ))</f>
        <v>1.44</v>
      </c>
      <c r="F73" s="2">
        <f>ROUND( $F$72 + $F$8, $F$9 - LOG( $F$10 ))</f>
        <v>6</v>
      </c>
      <c r="G73" s="2">
        <f>ROUND( $G$72 + $G$8, $G$9 - LOG( $G$10 ))</f>
        <v>6</v>
      </c>
    </row>
    <row r="74" spans="2:7" outlineLevel="1" x14ac:dyDescent="0.2">
      <c r="B74" s="2">
        <f>ROUND( $B$73 + $B$8, $B$9 - LOG( $B$10 ))</f>
        <v>3.05</v>
      </c>
      <c r="C74" s="2">
        <f>ROUND( $C$73 + $C$8, $C$9 - LOG( $C$10 ))</f>
        <v>15.1</v>
      </c>
      <c r="D74" s="2">
        <f>ROUND( $D$73 + $D$8, $D$9 - LOG( $D$10 ))</f>
        <v>11.59</v>
      </c>
      <c r="E74" s="2">
        <f>ROUND( $E$73 + $E$8, $E$9 - LOG( $E$10 ))</f>
        <v>1.46</v>
      </c>
      <c r="F74" s="2">
        <f>ROUND( $F$73 + $F$8, $F$9 - LOG( $F$10 ))</f>
        <v>6.1</v>
      </c>
      <c r="G74" s="2">
        <f>ROUND( $G$73 + $G$8, $G$9 - LOG( $G$10 ))</f>
        <v>6.1</v>
      </c>
    </row>
    <row r="75" spans="2:7" outlineLevel="1" x14ac:dyDescent="0.2">
      <c r="B75" s="2">
        <f>ROUND( $B$74 + $B$8, $B$9 - LOG( $B$10 ))</f>
        <v>3.1</v>
      </c>
      <c r="C75" s="2">
        <f>ROUND( $C$74 + $C$8, $C$9 - LOG( $C$10 ))</f>
        <v>15.4</v>
      </c>
      <c r="D75" s="2">
        <f>ROUND( $D$74 + $D$8, $D$9 - LOG( $D$10 ))</f>
        <v>11.78</v>
      </c>
      <c r="E75" s="2">
        <f>ROUND( $E$74 + $E$8, $E$9 - LOG( $E$10 ))</f>
        <v>1.48</v>
      </c>
      <c r="F75" s="2">
        <f>ROUND( $F$74 + $F$8, $F$9 - LOG( $F$10 ))</f>
        <v>6.2</v>
      </c>
      <c r="G75" s="2">
        <f>ROUND( $G$74 + $G$8, $G$9 - LOG( $G$10 ))</f>
        <v>6.2</v>
      </c>
    </row>
    <row r="76" spans="2:7" outlineLevel="1" x14ac:dyDescent="0.2">
      <c r="B76" s="2">
        <f>ROUND( $B$75 + $B$8, $B$9 - LOG( $B$10 ))</f>
        <v>3.15</v>
      </c>
      <c r="C76" s="2">
        <f>ROUND( $C$75 + $C$8, $C$9 - LOG( $C$10 ))</f>
        <v>15.7</v>
      </c>
      <c r="D76" s="2">
        <f>ROUND( $D$75 + $D$8, $D$9 - LOG( $D$10 ))</f>
        <v>11.97</v>
      </c>
      <c r="E76" s="2">
        <f>ROUND( $E$75 + $E$8, $E$9 - LOG( $E$10 ))</f>
        <v>1.5</v>
      </c>
      <c r="F76" s="2">
        <f>ROUND( $F$75 + $F$8, $F$9 - LOG( $F$10 ))</f>
        <v>6.3</v>
      </c>
      <c r="G76" s="2">
        <f>ROUND( $G$75 + $G$8, $G$9 - LOG( $G$10 ))</f>
        <v>6.3</v>
      </c>
    </row>
    <row r="77" spans="2:7" outlineLevel="1" x14ac:dyDescent="0.2">
      <c r="B77" s="2">
        <f>ROUND( $B$76 + $B$8, $B$9 - LOG( $B$10 ))</f>
        <v>3.2</v>
      </c>
      <c r="C77" s="2">
        <f>ROUND( $C$76 + $C$8, $C$9 - LOG( $C$10 ))</f>
        <v>16</v>
      </c>
      <c r="D77" s="2">
        <f>ROUND( $D$76 + $D$8, $D$9 - LOG( $D$10 ))</f>
        <v>12.16</v>
      </c>
      <c r="E77" s="2">
        <f>ROUND( $E$76 + $E$8, $E$9 - LOG( $E$10 ))</f>
        <v>1.52</v>
      </c>
      <c r="F77" s="2">
        <f>ROUND( $F$76 + $F$8, $F$9 - LOG( $F$10 ))</f>
        <v>6.4</v>
      </c>
      <c r="G77" s="2">
        <f>ROUND( $G$76 + $G$8, $G$9 - LOG( $G$10 ))</f>
        <v>6.4</v>
      </c>
    </row>
    <row r="78" spans="2:7" outlineLevel="1" x14ac:dyDescent="0.2">
      <c r="B78" s="2">
        <f>ROUND( $B$77 + $B$8, $B$9 - LOG( $B$10 ))</f>
        <v>3.25</v>
      </c>
      <c r="C78" s="2">
        <f>ROUND( $C$77 + $C$8, $C$9 - LOG( $C$10 ))</f>
        <v>16.3</v>
      </c>
      <c r="D78" s="2">
        <f>ROUND( $D$77 + $D$8, $D$9 - LOG( $D$10 ))</f>
        <v>12.35</v>
      </c>
      <c r="E78" s="2">
        <f>ROUND( $E$77 + $E$8, $E$9 - LOG( $E$10 ))</f>
        <v>1.54</v>
      </c>
      <c r="F78" s="2">
        <f>ROUND( $F$77 + $F$8, $F$9 - LOG( $F$10 ))</f>
        <v>6.5</v>
      </c>
      <c r="G78" s="2">
        <f>ROUND( $G$77 + $G$8, $G$9 - LOG( $G$10 ))</f>
        <v>6.5</v>
      </c>
    </row>
    <row r="79" spans="2:7" outlineLevel="1" x14ac:dyDescent="0.2">
      <c r="B79" s="2">
        <f>ROUND( $B$78 + $B$8, $B$9 - LOG( $B$10 ))</f>
        <v>3.3</v>
      </c>
      <c r="C79" s="2">
        <f>ROUND( $C$78 + $C$8, $C$9 - LOG( $C$10 ))</f>
        <v>16.600000000000001</v>
      </c>
      <c r="D79" s="2">
        <f>ROUND( $D$78 + $D$8, $D$9 - LOG( $D$10 ))</f>
        <v>12.54</v>
      </c>
      <c r="E79" s="2">
        <f>ROUND( $E$78 + $E$8, $E$9 - LOG( $E$10 ))</f>
        <v>1.56</v>
      </c>
      <c r="F79" s="2">
        <f>ROUND( $F$78 + $F$8, $F$9 - LOG( $F$10 ))</f>
        <v>6.6</v>
      </c>
      <c r="G79" s="2">
        <f>ROUND( $G$78 + $G$8, $G$9 - LOG( $G$10 ))</f>
        <v>6.6</v>
      </c>
    </row>
    <row r="80" spans="2:7" outlineLevel="1" x14ac:dyDescent="0.2">
      <c r="B80" s="2">
        <f>ROUND( $B$79 + $B$8, $B$9 - LOG( $B$10 ))</f>
        <v>3.35</v>
      </c>
      <c r="C80" s="2">
        <f>ROUND( $C$79 + $C$8, $C$9 - LOG( $C$10 ))</f>
        <v>16.899999999999999</v>
      </c>
      <c r="D80" s="2">
        <f>ROUND( $D$79 + $D$8, $D$9 - LOG( $D$10 ))</f>
        <v>12.73</v>
      </c>
      <c r="E80" s="2">
        <f>ROUND( $E$79 + $E$8, $E$9 - LOG( $E$10 ))</f>
        <v>1.58</v>
      </c>
      <c r="F80" s="2">
        <f>ROUND( $F$79 + $F$8, $F$9 - LOG( $F$10 ))</f>
        <v>6.7</v>
      </c>
      <c r="G80" s="2">
        <f>ROUND( $G$79 + $G$8, $G$9 - LOG( $G$10 ))</f>
        <v>6.7</v>
      </c>
    </row>
    <row r="81" spans="2:7" outlineLevel="1" x14ac:dyDescent="0.2">
      <c r="B81" s="2">
        <f>ROUND( $B$80 + $B$8, $B$9 - LOG( $B$10 ))</f>
        <v>3.4</v>
      </c>
      <c r="C81" s="2">
        <f>ROUND( $C$80 + $C$8, $C$9 - LOG( $C$10 ))</f>
        <v>17.2</v>
      </c>
      <c r="D81" s="2">
        <f>ROUND( $D$80 + $D$8, $D$9 - LOG( $D$10 ))</f>
        <v>12.92</v>
      </c>
      <c r="E81" s="2">
        <f>ROUND( $E$80 + $E$8, $E$9 - LOG( $E$10 ))</f>
        <v>1.6</v>
      </c>
      <c r="F81" s="2">
        <f>ROUND( $F$80 + $F$8, $F$9 - LOG( $F$10 ))</f>
        <v>6.8</v>
      </c>
      <c r="G81" s="2">
        <f>ROUND( $G$80 + $G$8, $G$9 - LOG( $G$10 ))</f>
        <v>6.8</v>
      </c>
    </row>
    <row r="82" spans="2:7" outlineLevel="1" x14ac:dyDescent="0.2">
      <c r="B82" s="2">
        <f>ROUND( $B$81 + $B$8, $B$9 - LOG( $B$10 ))</f>
        <v>3.45</v>
      </c>
      <c r="C82" s="2">
        <f>ROUND( $C$81 + $C$8, $C$9 - LOG( $C$10 ))</f>
        <v>17.5</v>
      </c>
      <c r="D82" s="2">
        <f>ROUND( $D$81 + $D$8, $D$9 - LOG( $D$10 ))</f>
        <v>13.11</v>
      </c>
      <c r="E82" s="2">
        <f>ROUND( $E$81 + $E$8, $E$9 - LOG( $E$10 ))</f>
        <v>1.62</v>
      </c>
      <c r="F82" s="2">
        <f>ROUND( $F$81 + $F$8, $F$9 - LOG( $F$10 ))</f>
        <v>6.9</v>
      </c>
      <c r="G82" s="2">
        <f>ROUND( $G$81 + $G$8, $G$9 - LOG( $G$10 ))</f>
        <v>6.9</v>
      </c>
    </row>
    <row r="83" spans="2:7" outlineLevel="1" x14ac:dyDescent="0.2">
      <c r="B83" s="2">
        <f>ROUND( $B$82 + $B$8, $B$9 - LOG( $B$10 ))</f>
        <v>3.5</v>
      </c>
      <c r="C83" s="2">
        <f>ROUND( $C$82 + $C$8, $C$9 - LOG( $C$10 ))</f>
        <v>17.8</v>
      </c>
      <c r="D83" s="2">
        <f>ROUND( $D$82 + $D$8, $D$9 - LOG( $D$10 ))</f>
        <v>13.3</v>
      </c>
      <c r="E83" s="2">
        <f>ROUND( $E$82 + $E$8, $E$9 - LOG( $E$10 ))</f>
        <v>1.64</v>
      </c>
      <c r="F83" s="2">
        <f>ROUND( $F$82 + $F$8, $F$9 - LOG( $F$10 ))</f>
        <v>7</v>
      </c>
      <c r="G83" s="2">
        <f>ROUND( $G$82 + $G$8, $G$9 - LOG( $G$10 ))</f>
        <v>7</v>
      </c>
    </row>
    <row r="84" spans="2:7" outlineLevel="1" x14ac:dyDescent="0.2">
      <c r="B84" s="2">
        <f>ROUND( $B$83 + $B$8, $B$9 - LOG( $B$10 ))</f>
        <v>3.55</v>
      </c>
      <c r="C84" s="2">
        <f>ROUND( $C$83 + $C$8, $C$9 - LOG( $C$10 ))</f>
        <v>18.100000000000001</v>
      </c>
      <c r="D84" s="2">
        <f>ROUND( $D$83 + $D$8, $D$9 - LOG( $D$10 ))</f>
        <v>13.49</v>
      </c>
      <c r="E84" s="2">
        <f>ROUND( $E$83 + $E$8, $E$9 - LOG( $E$10 ))</f>
        <v>1.66</v>
      </c>
      <c r="F84" s="2">
        <f>ROUND( $F$83 + $F$8, $F$9 - LOG( $F$10 ))</f>
        <v>7.1</v>
      </c>
      <c r="G84" s="2">
        <f>ROUND( $G$83 + $G$8, $G$9 - LOG( $G$10 ))</f>
        <v>7.1</v>
      </c>
    </row>
    <row r="85" spans="2:7" outlineLevel="1" x14ac:dyDescent="0.2">
      <c r="B85" s="2">
        <f>ROUND( $B$84 + $B$8, $B$9 - LOG( $B$10 ))</f>
        <v>3.6</v>
      </c>
      <c r="C85" s="2">
        <f>ROUND( $C$84 + $C$8, $C$9 - LOG( $C$10 ))</f>
        <v>18.399999999999999</v>
      </c>
      <c r="D85" s="2">
        <f>ROUND( $D$84 + $D$8, $D$9 - LOG( $D$10 ))</f>
        <v>13.68</v>
      </c>
      <c r="E85" s="2">
        <f>ROUND( $E$84 + $E$8, $E$9 - LOG( $E$10 ))</f>
        <v>1.68</v>
      </c>
      <c r="F85" s="2">
        <f>ROUND( $F$84 + $F$8, $F$9 - LOG( $F$10 ))</f>
        <v>7.2</v>
      </c>
      <c r="G85" s="2">
        <f>ROUND( $G$84 + $G$8, $G$9 - LOG( $G$10 ))</f>
        <v>7.2</v>
      </c>
    </row>
    <row r="86" spans="2:7" outlineLevel="1" x14ac:dyDescent="0.2">
      <c r="B86" s="2">
        <f>ROUND( $B$85 + $B$8, $B$9 - LOG( $B$10 ))</f>
        <v>3.65</v>
      </c>
      <c r="C86" s="2">
        <f>ROUND( $C$85 + $C$8, $C$9 - LOG( $C$10 ))</f>
        <v>18.7</v>
      </c>
      <c r="D86" s="2">
        <f>ROUND( $D$85 + $D$8, $D$9 - LOG( $D$10 ))</f>
        <v>13.87</v>
      </c>
      <c r="E86" s="2">
        <f>ROUND( $E$85 + $E$8, $E$9 - LOG( $E$10 ))</f>
        <v>1.7</v>
      </c>
      <c r="F86" s="2">
        <f>ROUND( $F$85 + $F$8, $F$9 - LOG( $F$10 ))</f>
        <v>7.3</v>
      </c>
      <c r="G86" s="2">
        <f>ROUND( $G$85 + $G$8, $G$9 - LOG( $G$10 ))</f>
        <v>7.3</v>
      </c>
    </row>
    <row r="87" spans="2:7" outlineLevel="1" x14ac:dyDescent="0.2">
      <c r="B87" s="2">
        <f>ROUND( $B$86 + $B$8, $B$9 - LOG( $B$10 ))</f>
        <v>3.7</v>
      </c>
      <c r="C87" s="2">
        <f>ROUND( $C$86 + $C$8, $C$9 - LOG( $C$10 ))</f>
        <v>19</v>
      </c>
      <c r="D87" s="2">
        <f>ROUND( $D$86 + $D$8, $D$9 - LOG( $D$10 ))</f>
        <v>14.06</v>
      </c>
      <c r="E87" s="2">
        <f>ROUND( $E$86 + $E$8, $E$9 - LOG( $E$10 ))</f>
        <v>1.72</v>
      </c>
      <c r="F87" s="2">
        <f>ROUND( $F$86 + $F$8, $F$9 - LOG( $F$10 ))</f>
        <v>7.4</v>
      </c>
      <c r="G87" s="2">
        <f>ROUND( $G$86 + $G$8, $G$9 - LOG( $G$10 ))</f>
        <v>7.4</v>
      </c>
    </row>
    <row r="88" spans="2:7" outlineLevel="1" x14ac:dyDescent="0.2">
      <c r="B88" s="2">
        <f>ROUND( $B$87 + $B$8, $B$9 - LOG( $B$10 ))</f>
        <v>3.75</v>
      </c>
      <c r="C88" s="2">
        <f>ROUND( $C$87 + $C$8, $C$9 - LOG( $C$10 ))</f>
        <v>19.3</v>
      </c>
      <c r="D88" s="2">
        <f>ROUND( $D$87 + $D$8, $D$9 - LOG( $D$10 ))</f>
        <v>14.25</v>
      </c>
      <c r="E88" s="2">
        <f>ROUND( $E$87 + $E$8, $E$9 - LOG( $E$10 ))</f>
        <v>1.74</v>
      </c>
      <c r="F88" s="2">
        <f>ROUND( $F$87 + $F$8, $F$9 - LOG( $F$10 ))</f>
        <v>7.5</v>
      </c>
      <c r="G88" s="2">
        <f>ROUND( $G$87 + $G$8, $G$9 - LOG( $G$10 ))</f>
        <v>7.5</v>
      </c>
    </row>
    <row r="89" spans="2:7" outlineLevel="1" x14ac:dyDescent="0.2">
      <c r="B89" s="2">
        <f>ROUND( $B$88 + $B$8, $B$9 - LOG( $B$10 ))</f>
        <v>3.8</v>
      </c>
      <c r="C89" s="2">
        <f>ROUND( $C$88 + $C$8, $C$9 - LOG( $C$10 ))</f>
        <v>19.600000000000001</v>
      </c>
      <c r="D89" s="2">
        <f>ROUND( $D$88 + $D$8, $D$9 - LOG( $D$10 ))</f>
        <v>14.44</v>
      </c>
      <c r="E89" s="2">
        <f>ROUND( $E$88 + $E$8, $E$9 - LOG( $E$10 ))</f>
        <v>1.76</v>
      </c>
      <c r="F89" s="2">
        <f>ROUND( $F$88 + $F$8, $F$9 - LOG( $F$10 ))</f>
        <v>7.6</v>
      </c>
      <c r="G89" s="2">
        <f>ROUND( $G$88 + $G$8, $G$9 - LOG( $G$10 ))</f>
        <v>7.6</v>
      </c>
    </row>
    <row r="90" spans="2:7" outlineLevel="1" x14ac:dyDescent="0.2">
      <c r="B90" s="2">
        <f>ROUND( $B$89 + $B$8, $B$9 - LOG( $B$10 ))</f>
        <v>3.85</v>
      </c>
      <c r="C90" s="2">
        <f>ROUND( $C$89 + $C$8, $C$9 - LOG( $C$10 ))</f>
        <v>19.899999999999999</v>
      </c>
      <c r="D90" s="2">
        <f>ROUND( $D$89 + $D$8, $D$9 - LOG( $D$10 ))</f>
        <v>14.63</v>
      </c>
      <c r="E90" s="2">
        <f>ROUND( $E$89 + $E$8, $E$9 - LOG( $E$10 ))</f>
        <v>1.78</v>
      </c>
      <c r="F90" s="2">
        <f>ROUND( $F$89 + $F$8, $F$9 - LOG( $F$10 ))</f>
        <v>7.7</v>
      </c>
      <c r="G90" s="2">
        <f>ROUND( $G$89 + $G$8, $G$9 - LOG( $G$10 ))</f>
        <v>7.7</v>
      </c>
    </row>
    <row r="91" spans="2:7" outlineLevel="1" x14ac:dyDescent="0.2">
      <c r="B91" s="2">
        <f>ROUND( $B$90 + $B$8, $B$9 - LOG( $B$10 ))</f>
        <v>3.9</v>
      </c>
      <c r="C91" s="2">
        <f>ROUND( $C$90 + $C$8, $C$9 - LOG( $C$10 ))</f>
        <v>20.2</v>
      </c>
      <c r="D91" s="2">
        <f>ROUND( $D$90 + $D$8, $D$9 - LOG( $D$10 ))</f>
        <v>14.82</v>
      </c>
      <c r="E91" s="2">
        <f>ROUND( $E$90 + $E$8, $E$9 - LOG( $E$10 ))</f>
        <v>1.8</v>
      </c>
      <c r="F91" s="2">
        <f>ROUND( $F$90 + $F$8, $F$9 - LOG( $F$10 ))</f>
        <v>7.8</v>
      </c>
      <c r="G91" s="2">
        <f>ROUND( $G$90 + $G$8, $G$9 - LOG( $G$10 ))</f>
        <v>7.8</v>
      </c>
    </row>
    <row r="92" spans="2:7" outlineLevel="1" x14ac:dyDescent="0.2">
      <c r="B92" s="2">
        <f>ROUND( $B$91 + $B$8, $B$9 - LOG( $B$10 ))</f>
        <v>3.95</v>
      </c>
      <c r="C92" s="2">
        <f>ROUND( $C$91 + $C$8, $C$9 - LOG( $C$10 ))</f>
        <v>20.5</v>
      </c>
      <c r="D92" s="2">
        <f>ROUND( $D$91 + $D$8, $D$9 - LOG( $D$10 ))</f>
        <v>15.01</v>
      </c>
      <c r="E92" s="2">
        <f>ROUND( $E$91 + $E$8, $E$9 - LOG( $E$10 ))</f>
        <v>1.82</v>
      </c>
      <c r="F92" s="2">
        <f>ROUND( $F$91 + $F$8, $F$9 - LOG( $F$10 ))</f>
        <v>7.9</v>
      </c>
      <c r="G92" s="2">
        <f>ROUND( $G$91 + $G$8, $G$9 - LOG( $G$10 ))</f>
        <v>7.9</v>
      </c>
    </row>
    <row r="93" spans="2:7" outlineLevel="1" x14ac:dyDescent="0.2">
      <c r="B93" s="2">
        <f>ROUND( $B$92 + $B$8, $B$9 - LOG( $B$10 ))</f>
        <v>4</v>
      </c>
      <c r="C93" s="2">
        <f>ROUND( $C$92 + $C$8, $C$9 - LOG( $C$10 ))</f>
        <v>20.8</v>
      </c>
      <c r="D93" s="2">
        <f>ROUND( $D$92 + $D$8, $D$9 - LOG( $D$10 ))</f>
        <v>15.2</v>
      </c>
      <c r="E93" s="2">
        <f>ROUND( $E$92 + $E$8, $E$9 - LOG( $E$10 ))</f>
        <v>1.84</v>
      </c>
      <c r="F93" s="2">
        <f>ROUND( $F$92 + $F$8, $F$9 - LOG( $F$10 ))</f>
        <v>8</v>
      </c>
      <c r="G93" s="2">
        <f>ROUND( $G$92 + $G$8, $G$9 - LOG( $G$10 ))</f>
        <v>8</v>
      </c>
    </row>
    <row r="94" spans="2:7" outlineLevel="1" x14ac:dyDescent="0.2">
      <c r="B94" s="2">
        <f>ROUND( $B$93 + $B$8, $B$9 - LOG( $B$10 ))</f>
        <v>4.05</v>
      </c>
      <c r="C94" s="2">
        <f>ROUND( $C$93 + $C$8, $C$9 - LOG( $C$10 ))</f>
        <v>21.1</v>
      </c>
      <c r="D94" s="2">
        <f>ROUND( $D$93 + $D$8, $D$9 - LOG( $D$10 ))</f>
        <v>15.39</v>
      </c>
      <c r="E94" s="2">
        <f>ROUND( $E$93 + $E$8, $E$9 - LOG( $E$10 ))</f>
        <v>1.86</v>
      </c>
      <c r="F94" s="2">
        <f>ROUND( $F$93 + $F$8, $F$9 - LOG( $F$10 ))</f>
        <v>8.1</v>
      </c>
      <c r="G94" s="2">
        <f>ROUND( $G$93 + $G$8, $G$9 - LOG( $G$10 ))</f>
        <v>8.1</v>
      </c>
    </row>
    <row r="95" spans="2:7" outlineLevel="1" x14ac:dyDescent="0.2">
      <c r="B95" s="2">
        <f>ROUND( $B$94 + $B$8, $B$9 - LOG( $B$10 ))</f>
        <v>4.0999999999999996</v>
      </c>
      <c r="C95" s="2">
        <f>ROUND( $C$94 + $C$8, $C$9 - LOG( $C$10 ))</f>
        <v>21.4</v>
      </c>
      <c r="D95" s="2">
        <f>ROUND( $D$94 + $D$8, $D$9 - LOG( $D$10 ))</f>
        <v>15.58</v>
      </c>
      <c r="E95" s="2">
        <f>ROUND( $E$94 + $E$8, $E$9 - LOG( $E$10 ))</f>
        <v>1.88</v>
      </c>
      <c r="F95" s="2">
        <f>ROUND( $F$94 + $F$8, $F$9 - LOG( $F$10 ))</f>
        <v>8.1999999999999993</v>
      </c>
      <c r="G95" s="2">
        <f>ROUND( $G$94 + $G$8, $G$9 - LOG( $G$10 ))</f>
        <v>8.1999999999999993</v>
      </c>
    </row>
    <row r="96" spans="2:7" outlineLevel="1" x14ac:dyDescent="0.2">
      <c r="B96" s="2">
        <f>ROUND( $B$95 + $B$8, $B$9 - LOG( $B$10 ))</f>
        <v>4.1500000000000004</v>
      </c>
      <c r="C96" s="2">
        <f>ROUND( $C$95 + $C$8, $C$9 - LOG( $C$10 ))</f>
        <v>21.7</v>
      </c>
      <c r="D96" s="2">
        <f>ROUND( $D$95 + $D$8, $D$9 - LOG( $D$10 ))</f>
        <v>15.77</v>
      </c>
      <c r="E96" s="2">
        <f>ROUND( $E$95 + $E$8, $E$9 - LOG( $E$10 ))</f>
        <v>1.9</v>
      </c>
      <c r="F96" s="2">
        <f>ROUND( $F$95 + $F$8, $F$9 - LOG( $F$10 ))</f>
        <v>8.3000000000000007</v>
      </c>
      <c r="G96" s="2">
        <f>ROUND( $G$95 + $G$8, $G$9 - LOG( $G$10 ))</f>
        <v>8.3000000000000007</v>
      </c>
    </row>
    <row r="97" spans="2:7" outlineLevel="1" x14ac:dyDescent="0.2">
      <c r="B97" s="2">
        <f>ROUND( $B$96 + $B$8, $B$9 - LOG( $B$10 ))</f>
        <v>4.2</v>
      </c>
      <c r="C97" s="2">
        <f>ROUND( $C$96 + $C$8, $C$9 - LOG( $C$10 ))</f>
        <v>22</v>
      </c>
      <c r="D97" s="2">
        <f>ROUND( $D$96 + $D$8, $D$9 - LOG( $D$10 ))</f>
        <v>15.96</v>
      </c>
      <c r="E97" s="2">
        <f>ROUND( $E$96 + $E$8, $E$9 - LOG( $E$10 ))</f>
        <v>1.92</v>
      </c>
      <c r="F97" s="2">
        <f>ROUND( $F$96 + $F$8, $F$9 - LOG( $F$10 ))</f>
        <v>8.4</v>
      </c>
      <c r="G97" s="2">
        <f>ROUND( $G$96 + $G$8, $G$9 - LOG( $G$10 ))</f>
        <v>8.4</v>
      </c>
    </row>
    <row r="98" spans="2:7" outlineLevel="1" x14ac:dyDescent="0.2">
      <c r="B98" s="2">
        <f>ROUND( $B$97 + $B$8, $B$9 - LOG( $B$10 ))</f>
        <v>4.25</v>
      </c>
      <c r="C98" s="2">
        <f>ROUND( $C$97 + $C$8, $C$9 - LOG( $C$10 ))</f>
        <v>22.3</v>
      </c>
      <c r="D98" s="2">
        <f>ROUND( $D$97 + $D$8, $D$9 - LOG( $D$10 ))</f>
        <v>16.149999999999999</v>
      </c>
      <c r="E98" s="2">
        <f>ROUND( $E$97 + $E$8, $E$9 - LOG( $E$10 ))</f>
        <v>1.94</v>
      </c>
      <c r="F98" s="2">
        <f>ROUND( $F$97 + $F$8, $F$9 - LOG( $F$10 ))</f>
        <v>8.5</v>
      </c>
      <c r="G98" s="2">
        <f>ROUND( $G$97 + $G$8, $G$9 - LOG( $G$10 ))</f>
        <v>8.5</v>
      </c>
    </row>
    <row r="99" spans="2:7" outlineLevel="1" x14ac:dyDescent="0.2">
      <c r="B99" s="2">
        <f>ROUND( $B$98 + $B$8, $B$9 - LOG( $B$10 ))</f>
        <v>4.3</v>
      </c>
      <c r="C99" s="2">
        <f>ROUND( $C$98 + $C$8, $C$9 - LOG( $C$10 ))</f>
        <v>22.6</v>
      </c>
      <c r="D99" s="2">
        <f>ROUND( $D$98 + $D$8, $D$9 - LOG( $D$10 ))</f>
        <v>16.34</v>
      </c>
      <c r="E99" s="2">
        <f>ROUND( $E$98 + $E$8, $E$9 - LOG( $E$10 ))</f>
        <v>1.96</v>
      </c>
      <c r="F99" s="2">
        <f>ROUND( $F$98 + $F$8, $F$9 - LOG( $F$10 ))</f>
        <v>8.6</v>
      </c>
      <c r="G99" s="2">
        <f>ROUND( $G$98 + $G$8, $G$9 - LOG( $G$10 ))</f>
        <v>8.6</v>
      </c>
    </row>
    <row r="100" spans="2:7" outlineLevel="1" x14ac:dyDescent="0.2">
      <c r="B100" s="2">
        <f>ROUND( $B$99 + $B$8, $B$9 - LOG( $B$10 ))</f>
        <v>4.3499999999999996</v>
      </c>
      <c r="C100" s="2">
        <f>ROUND( $C$99 + $C$8, $C$9 - LOG( $C$10 ))</f>
        <v>22.9</v>
      </c>
      <c r="D100" s="2">
        <f>ROUND( $D$99 + $D$8, $D$9 - LOG( $D$10 ))</f>
        <v>16.53</v>
      </c>
      <c r="E100" s="2">
        <f>ROUND( $E$99 + $E$8, $E$9 - LOG( $E$10 ))</f>
        <v>1.98</v>
      </c>
      <c r="F100" s="2">
        <f>ROUND( $F$99 + $F$8, $F$9 - LOG( $F$10 ))</f>
        <v>8.6999999999999993</v>
      </c>
      <c r="G100" s="2">
        <f>ROUND( $G$99 + $G$8, $G$9 - LOG( $G$10 ))</f>
        <v>8.6999999999999993</v>
      </c>
    </row>
    <row r="101" spans="2:7" outlineLevel="1" x14ac:dyDescent="0.2">
      <c r="B101" s="2">
        <f>ROUND( $B$100 + $B$8, $B$9 - LOG( $B$10 ))</f>
        <v>4.4000000000000004</v>
      </c>
      <c r="C101" s="2">
        <f>ROUND( $C$100 + $C$8, $C$9 - LOG( $C$10 ))</f>
        <v>23.2</v>
      </c>
      <c r="D101" s="2">
        <f>ROUND( $D$100 + $D$8, $D$9 - LOG( $D$10 ))</f>
        <v>16.72</v>
      </c>
      <c r="E101" s="2">
        <f>ROUND( $E$100 + $E$8, $E$9 - LOG( $E$10 ))</f>
        <v>2</v>
      </c>
      <c r="F101" s="2">
        <f>ROUND( $F$100 + $F$8, $F$9 - LOG( $F$10 ))</f>
        <v>8.8000000000000007</v>
      </c>
      <c r="G101" s="2">
        <f>ROUND( $G$100 + $G$8, $G$9 - LOG( $G$10 ))</f>
        <v>8.8000000000000007</v>
      </c>
    </row>
    <row r="102" spans="2:7" outlineLevel="1" x14ac:dyDescent="0.2">
      <c r="B102" s="2">
        <f>ROUND( $B$101 + $B$8, $B$9 - LOG( $B$10 ))</f>
        <v>4.45</v>
      </c>
      <c r="C102" s="2">
        <f>ROUND( $C$101 + $C$8, $C$9 - LOG( $C$10 ))</f>
        <v>23.5</v>
      </c>
      <c r="D102" s="2">
        <f>ROUND( $D$101 + $D$8, $D$9 - LOG( $D$10 ))</f>
        <v>16.91</v>
      </c>
      <c r="E102" s="2">
        <f>ROUND( $E$101 + $E$8, $E$9 - LOG( $E$10 ))</f>
        <v>2.02</v>
      </c>
      <c r="F102" s="2">
        <f>ROUND( $F$101 + $F$8, $F$9 - LOG( $F$10 ))</f>
        <v>8.9</v>
      </c>
      <c r="G102" s="2">
        <f>ROUND( $G$101 + $G$8, $G$9 - LOG( $G$10 ))</f>
        <v>8.9</v>
      </c>
    </row>
    <row r="103" spans="2:7" outlineLevel="1" x14ac:dyDescent="0.2">
      <c r="B103" s="2">
        <f>ROUND( $B$102 + $B$8, $B$9 - LOG( $B$10 ))</f>
        <v>4.5</v>
      </c>
      <c r="C103" s="2">
        <f>ROUND( $C$102 + $C$8, $C$9 - LOG( $C$10 ))</f>
        <v>23.8</v>
      </c>
      <c r="D103" s="2">
        <f>ROUND( $D$102 + $D$8, $D$9 - LOG( $D$10 ))</f>
        <v>17.100000000000001</v>
      </c>
      <c r="E103" s="2">
        <f>ROUND( $E$102 + $E$8, $E$9 - LOG( $E$10 ))</f>
        <v>2.04</v>
      </c>
      <c r="F103" s="2">
        <f>ROUND( $F$102 + $F$8, $F$9 - LOG( $F$10 ))</f>
        <v>9</v>
      </c>
      <c r="G103" s="2">
        <f>ROUND( $G$102 + $G$8, $G$9 - LOG( $G$10 ))</f>
        <v>9</v>
      </c>
    </row>
    <row r="104" spans="2:7" outlineLevel="1" x14ac:dyDescent="0.2">
      <c r="B104" s="2">
        <f>ROUND( $B$103 + $B$8, $B$9 - LOG( $B$10 ))</f>
        <v>4.55</v>
      </c>
      <c r="C104" s="2">
        <f>ROUND( $C$103 + $C$8, $C$9 - LOG( $C$10 ))</f>
        <v>24.1</v>
      </c>
      <c r="D104" s="2">
        <f>ROUND( $D$103 + $D$8, $D$9 - LOG( $D$10 ))</f>
        <v>17.29</v>
      </c>
      <c r="E104" s="2">
        <f>ROUND( $E$103 + $E$8, $E$9 - LOG( $E$10 ))</f>
        <v>2.06</v>
      </c>
      <c r="F104" s="2">
        <f>ROUND( $F$103 + $F$8, $F$9 - LOG( $F$10 ))</f>
        <v>9.1</v>
      </c>
      <c r="G104" s="2">
        <f>ROUND( $G$103 + $G$8, $G$9 - LOG( $G$10 ))</f>
        <v>9.1</v>
      </c>
    </row>
    <row r="105" spans="2:7" outlineLevel="1" x14ac:dyDescent="0.2">
      <c r="B105" s="2">
        <f>ROUND( $B$104 + $B$8, $B$9 - LOG( $B$10 ))</f>
        <v>4.5999999999999996</v>
      </c>
      <c r="C105" s="2">
        <f>ROUND( $C$104 + $C$8, $C$9 - LOG( $C$10 ))</f>
        <v>24.4</v>
      </c>
      <c r="D105" s="2">
        <f>ROUND( $D$104 + $D$8, $D$9 - LOG( $D$10 ))</f>
        <v>17.48</v>
      </c>
      <c r="E105" s="2">
        <f>ROUND( $E$104 + $E$8, $E$9 - LOG( $E$10 ))</f>
        <v>2.08</v>
      </c>
      <c r="F105" s="2">
        <f>ROUND( $F$104 + $F$8, $F$9 - LOG( $F$10 ))</f>
        <v>9.1999999999999993</v>
      </c>
      <c r="G105" s="2">
        <f>ROUND( $G$104 + $G$8, $G$9 - LOG( $G$10 ))</f>
        <v>9.1999999999999993</v>
      </c>
    </row>
    <row r="106" spans="2:7" outlineLevel="1" x14ac:dyDescent="0.2">
      <c r="B106" s="2">
        <f>ROUND( $B$105 + $B$8, $B$9 - LOG( $B$10 ))</f>
        <v>4.6500000000000004</v>
      </c>
      <c r="C106" s="2">
        <f>ROUND( $C$105 + $C$8, $C$9 - LOG( $C$10 ))</f>
        <v>24.7</v>
      </c>
      <c r="D106" s="2">
        <f>ROUND( $D$105 + $D$8, $D$9 - LOG( $D$10 ))</f>
        <v>17.670000000000002</v>
      </c>
      <c r="E106" s="2">
        <f>ROUND( $E$105 + $E$8, $E$9 - LOG( $E$10 ))</f>
        <v>2.1</v>
      </c>
      <c r="F106" s="2">
        <f>ROUND( $F$105 + $F$8, $F$9 - LOG( $F$10 ))</f>
        <v>9.3000000000000007</v>
      </c>
      <c r="G106" s="2">
        <f>ROUND( $G$105 + $G$8, $G$9 - LOG( $G$10 ))</f>
        <v>9.3000000000000007</v>
      </c>
    </row>
    <row r="107" spans="2:7" outlineLevel="1" x14ac:dyDescent="0.2">
      <c r="B107" s="2">
        <f>ROUND( $B$106 + $B$8, $B$9 - LOG( $B$10 ))</f>
        <v>4.7</v>
      </c>
      <c r="C107" s="2">
        <f>ROUND( $C$106 + $C$8, $C$9 - LOG( $C$10 ))</f>
        <v>25</v>
      </c>
      <c r="D107" s="2">
        <f>ROUND( $D$106 + $D$8, $D$9 - LOG( $D$10 ))</f>
        <v>17.86</v>
      </c>
      <c r="E107" s="2">
        <f>ROUND( $E$106 + $E$8, $E$9 - LOG( $E$10 ))</f>
        <v>2.12</v>
      </c>
      <c r="F107" s="2">
        <f>ROUND( $F$106 + $F$8, $F$9 - LOG( $F$10 ))</f>
        <v>9.4</v>
      </c>
      <c r="G107" s="2">
        <f>ROUND( $G$106 + $G$8, $G$9 - LOG( $G$10 ))</f>
        <v>9.4</v>
      </c>
    </row>
    <row r="108" spans="2:7" outlineLevel="1" x14ac:dyDescent="0.2">
      <c r="B108" s="2">
        <f>ROUND( $B$107 + $B$8, $B$9 - LOG( $B$10 ))</f>
        <v>4.75</v>
      </c>
      <c r="C108" s="2">
        <f>ROUND( $C$107 + $C$8, $C$9 - LOG( $C$10 ))</f>
        <v>25.3</v>
      </c>
      <c r="D108" s="2">
        <f>ROUND( $D$107 + $D$8, $D$9 - LOG( $D$10 ))</f>
        <v>18.05</v>
      </c>
      <c r="E108" s="2">
        <f>ROUND( $E$107 + $E$8, $E$9 - LOG( $E$10 ))</f>
        <v>2.14</v>
      </c>
      <c r="F108" s="2">
        <f>ROUND( $F$107 + $F$8, $F$9 - LOG( $F$10 ))</f>
        <v>9.5</v>
      </c>
      <c r="G108" s="2">
        <f>ROUND( $G$107 + $G$8, $G$9 - LOG( $G$10 ))</f>
        <v>9.5</v>
      </c>
    </row>
    <row r="109" spans="2:7" outlineLevel="1" x14ac:dyDescent="0.2">
      <c r="B109" s="2">
        <f>ROUND( $B$108 + $B$8, $B$9 - LOG( $B$10 ))</f>
        <v>4.8</v>
      </c>
      <c r="C109" s="2">
        <f>ROUND( $C$108 + $C$8, $C$9 - LOG( $C$10 ))</f>
        <v>25.6</v>
      </c>
      <c r="D109" s="2">
        <f>ROUND( $D$108 + $D$8, $D$9 - LOG( $D$10 ))</f>
        <v>18.239999999999998</v>
      </c>
      <c r="E109" s="2">
        <f>ROUND( $E$108 + $E$8, $E$9 - LOG( $E$10 ))</f>
        <v>2.16</v>
      </c>
      <c r="F109" s="2">
        <f>ROUND( $F$108 + $F$8, $F$9 - LOG( $F$10 ))</f>
        <v>9.6</v>
      </c>
      <c r="G109" s="2">
        <f>ROUND( $G$108 + $G$8, $G$9 - LOG( $G$10 ))</f>
        <v>9.6</v>
      </c>
    </row>
    <row r="110" spans="2:7" outlineLevel="1" x14ac:dyDescent="0.2">
      <c r="B110" s="2">
        <f>ROUND( $B$109 + $B$8, $B$9 - LOG( $B$10 ))</f>
        <v>4.8499999999999996</v>
      </c>
      <c r="C110" s="2">
        <f>ROUND( $C$109 + $C$8, $C$9 - LOG( $C$10 ))</f>
        <v>25.9</v>
      </c>
      <c r="D110" s="2">
        <f>ROUND( $D$109 + $D$8, $D$9 - LOG( $D$10 ))</f>
        <v>18.43</v>
      </c>
      <c r="E110" s="2">
        <f>ROUND( $E$109 + $E$8, $E$9 - LOG( $E$10 ))</f>
        <v>2.1800000000000002</v>
      </c>
      <c r="F110" s="2">
        <f>ROUND( $F$109 + $F$8, $F$9 - LOG( $F$10 ))</f>
        <v>9.6999999999999993</v>
      </c>
      <c r="G110" s="2">
        <f>ROUND( $G$109 + $G$8, $G$9 - LOG( $G$10 ))</f>
        <v>9.6999999999999993</v>
      </c>
    </row>
    <row r="111" spans="2:7" outlineLevel="1" x14ac:dyDescent="0.2">
      <c r="B111" s="2">
        <f>ROUND( $B$110 + $B$8, $B$9 - LOG( $B$10 ))</f>
        <v>4.9000000000000004</v>
      </c>
      <c r="C111" s="2">
        <f>ROUND( $C$110 + $C$8, $C$9 - LOG( $C$10 ))</f>
        <v>26.2</v>
      </c>
      <c r="D111" s="2">
        <f>ROUND( $D$110 + $D$8, $D$9 - LOG( $D$10 ))</f>
        <v>18.62</v>
      </c>
      <c r="E111" s="2">
        <f>ROUND( $E$110 + $E$8, $E$9 - LOG( $E$10 ))</f>
        <v>2.2000000000000002</v>
      </c>
      <c r="F111" s="2">
        <f>ROUND( $F$110 + $F$8, $F$9 - LOG( $F$10 ))</f>
        <v>9.8000000000000007</v>
      </c>
      <c r="G111" s="2">
        <f>ROUND( $G$110 + $G$8, $G$9 - LOG( $G$10 ))</f>
        <v>9.8000000000000007</v>
      </c>
    </row>
    <row r="112" spans="2:7" outlineLevel="1" x14ac:dyDescent="0.2">
      <c r="B112" s="2">
        <f>ROUND( $B$111 + $B$8, $B$9 - LOG( $B$10 ))</f>
        <v>4.95</v>
      </c>
      <c r="C112" s="2">
        <f>ROUND( $C$111 + $C$8, $C$9 - LOG( $C$10 ))</f>
        <v>26.5</v>
      </c>
      <c r="D112" s="2">
        <f>ROUND( $D$111 + $D$8, $D$9 - LOG( $D$10 ))</f>
        <v>18.809999999999999</v>
      </c>
      <c r="E112" s="2">
        <f>ROUND( $E$111 + $E$8, $E$9 - LOG( $E$10 ))</f>
        <v>2.2200000000000002</v>
      </c>
      <c r="F112" s="2">
        <f>ROUND( $F$111 + $F$8, $F$9 - LOG( $F$10 ))</f>
        <v>9.9</v>
      </c>
      <c r="G112" s="2">
        <f>ROUND( $G$111 + $G$8, $G$9 - LOG( $G$10 ))</f>
        <v>9.9</v>
      </c>
    </row>
    <row r="113" spans="2:7" outlineLevel="1" x14ac:dyDescent="0.2">
      <c r="B113" s="2">
        <f>ROUND( $B$112 + $B$8, $B$9 - LOG( $B$10 ))</f>
        <v>5</v>
      </c>
      <c r="C113" s="2">
        <f>ROUND( $C$112 + $C$8, $C$9 - LOG( $C$10 ))</f>
        <v>26.8</v>
      </c>
      <c r="D113" s="2">
        <f>ROUND( $D$112 + $D$8, $D$9 - LOG( $D$10 ))</f>
        <v>19</v>
      </c>
      <c r="E113" s="2">
        <f>ROUND( $E$112 + $E$8, $E$9 - LOG( $E$10 ))</f>
        <v>2.2400000000000002</v>
      </c>
      <c r="F113" s="2">
        <f>ROUND( $F$112 + $F$8, $F$9 - LOG( $F$10 ))</f>
        <v>10</v>
      </c>
      <c r="G113" s="2">
        <f>ROUND( $G$112 + $G$8, $G$9 - LOG( $G$10 ))</f>
        <v>10</v>
      </c>
    </row>
    <row r="114" spans="2:7" outlineLevel="1" x14ac:dyDescent="0.2">
      <c r="B114" s="2">
        <f>ROUND( $B$113 + $B$8, $B$9 - LOG( $B$10 ))</f>
        <v>5.05</v>
      </c>
      <c r="C114" s="2">
        <f>ROUND( $C$113 + $C$8, $C$9 - LOG( $C$10 ))</f>
        <v>27.1</v>
      </c>
      <c r="D114" s="2">
        <f>ROUND( $D$113 + $D$8, $D$9 - LOG( $D$10 ))</f>
        <v>19.190000000000001</v>
      </c>
      <c r="E114" s="2">
        <f>ROUND( $E$113 + $E$8, $E$9 - LOG( $E$10 ))</f>
        <v>2.2599999999999998</v>
      </c>
      <c r="F114" s="2">
        <f>ROUND( $F$113 + $F$8, $F$9 - LOG( $F$10 ))</f>
        <v>10.1</v>
      </c>
      <c r="G114" s="2">
        <f>ROUND( $G$113 + $G$8, $G$9 - LOG( $G$10 ))</f>
        <v>10.1</v>
      </c>
    </row>
    <row r="115" spans="2:7" x14ac:dyDescent="0.2">
      <c r="B115">
        <f>ROUND( $B$114 + $B$8, $B$9 - LOG( $B$10 ))</f>
        <v>5.0999999999999996</v>
      </c>
      <c r="C115">
        <f>ROUND( $C$114 + $C$8, $C$9 - LOG( $C$10 ))</f>
        <v>27.4</v>
      </c>
      <c r="D115">
        <f>ROUND( $D$114 + $D$8, $D$9 - LOG( $D$10 ))</f>
        <v>19.38</v>
      </c>
      <c r="E115">
        <f>ROUND( $E$114 + $E$8, $E$9 - LOG( $E$10 ))</f>
        <v>2.2799999999999998</v>
      </c>
      <c r="F115">
        <f>ROUND( $F$114 + $F$8, $F$9 - LOG( $F$10 ))</f>
        <v>10.199999999999999</v>
      </c>
      <c r="G115">
        <f>ROUND( $G$114 + $G$8, $G$9 - LOG( $G$10 ))</f>
        <v>10.199999999999999</v>
      </c>
    </row>
    <row r="116" spans="2:7" outlineLevel="1" x14ac:dyDescent="0.2">
      <c r="B116" s="3">
        <f t="array" ref="B116:B217">FREQUENCY( Random, PM_Random_bins ) / COUNT( Random )</f>
        <v>5.5E-2</v>
      </c>
      <c r="C116" s="3">
        <f t="array" ref="C116:C217">FREQUENCY( Normal_Distribution, PM_Normal_Distribution_bins ) / COUNT( Normal_Distribution )</f>
        <v>2E-3</v>
      </c>
      <c r="D116" s="3">
        <f t="array" ref="D116:D217">FREQUENCY( Arc, PM_Arc_bins ) / COUNT( Arc )</f>
        <v>0.17100000000000001</v>
      </c>
      <c r="E116" s="3">
        <f t="array" ref="E116:E217">FREQUENCY( Normal, PM_Normal_bins ) / COUNT( Normal )</f>
        <v>7.8E-2</v>
      </c>
      <c r="F116" s="3">
        <f t="array" ref="F116:F217">FREQUENCY( X, PM_X_bins ) / COUNT( X )</f>
        <v>0.105</v>
      </c>
      <c r="G116" s="3">
        <f t="array" ref="G116:G217">FREQUENCY( Y, PM_Y_bins ) / COUNT( Y )</f>
        <v>0.11700000000000001</v>
      </c>
    </row>
    <row r="117" spans="2:7" outlineLevel="1" x14ac:dyDescent="0.2">
      <c r="B117" s="3">
        <v>6.4000000000000001E-2</v>
      </c>
      <c r="C117" s="3">
        <v>5.0000000000000001E-3</v>
      </c>
      <c r="D117" s="3">
        <v>0.14000000000000001</v>
      </c>
      <c r="E117" s="3">
        <v>8.7999999999999995E-2</v>
      </c>
      <c r="F117" s="3">
        <v>9.9000000000000005E-2</v>
      </c>
      <c r="G117" s="3">
        <v>0.108</v>
      </c>
    </row>
    <row r="118" spans="2:7" outlineLevel="1" x14ac:dyDescent="0.2">
      <c r="B118" s="3">
        <v>3.5000000000000003E-2</v>
      </c>
      <c r="C118" s="3">
        <v>8.0000000000000002E-3</v>
      </c>
      <c r="D118" s="3">
        <v>0.13200000000000001</v>
      </c>
      <c r="E118" s="3">
        <v>9.0999999999999998E-2</v>
      </c>
      <c r="F118" s="3">
        <v>0.11700000000000001</v>
      </c>
      <c r="G118" s="3">
        <v>0.10199999999999999</v>
      </c>
    </row>
    <row r="119" spans="2:7" outlineLevel="1" x14ac:dyDescent="0.2">
      <c r="B119" s="3">
        <v>5.1999999999999998E-2</v>
      </c>
      <c r="C119" s="3">
        <v>1.2999999999999999E-2</v>
      </c>
      <c r="D119" s="3">
        <v>0.16300000000000001</v>
      </c>
      <c r="E119" s="3">
        <v>7.3999999999999996E-2</v>
      </c>
      <c r="F119" s="3">
        <v>0.10199999999999999</v>
      </c>
      <c r="G119" s="3">
        <v>8.8999999999999996E-2</v>
      </c>
    </row>
    <row r="120" spans="2:7" outlineLevel="1" x14ac:dyDescent="0.2">
      <c r="B120" s="3">
        <v>4.2999999999999997E-2</v>
      </c>
      <c r="C120" s="3">
        <v>0.02</v>
      </c>
      <c r="D120" s="3">
        <v>0.14899999999999999</v>
      </c>
      <c r="E120" s="3">
        <v>8.5999999999999993E-2</v>
      </c>
      <c r="F120" s="3">
        <v>9.9000000000000005E-2</v>
      </c>
      <c r="G120" s="3">
        <v>9.0999999999999998E-2</v>
      </c>
    </row>
    <row r="121" spans="2:7" outlineLevel="1" x14ac:dyDescent="0.2">
      <c r="B121" s="3">
        <v>4.7E-2</v>
      </c>
      <c r="C121" s="3">
        <v>4.2999999999999997E-2</v>
      </c>
      <c r="D121" s="3">
        <v>0.1</v>
      </c>
      <c r="E121" s="3">
        <v>0.10100000000000001</v>
      </c>
      <c r="F121" s="3">
        <v>8.5000000000000006E-2</v>
      </c>
      <c r="G121" s="3">
        <v>0.09</v>
      </c>
    </row>
    <row r="122" spans="2:7" outlineLevel="1" x14ac:dyDescent="0.2">
      <c r="B122" s="3">
        <v>4.2999999999999997E-2</v>
      </c>
      <c r="C122" s="3">
        <v>5.6000000000000001E-2</v>
      </c>
      <c r="D122" s="3">
        <v>0.06</v>
      </c>
      <c r="E122" s="3">
        <v>0.14899999999999999</v>
      </c>
      <c r="F122" s="3">
        <v>9.1999999999999998E-2</v>
      </c>
      <c r="G122" s="3">
        <v>9.6000000000000002E-2</v>
      </c>
    </row>
    <row r="123" spans="2:7" outlineLevel="1" x14ac:dyDescent="0.2">
      <c r="B123" s="3">
        <v>4.3999999999999997E-2</v>
      </c>
      <c r="C123" s="3">
        <v>7.5999999999999998E-2</v>
      </c>
      <c r="D123" s="3">
        <v>4.8000000000000001E-2</v>
      </c>
      <c r="E123" s="3">
        <v>0.33300000000000002</v>
      </c>
      <c r="F123" s="3">
        <v>8.7999999999999995E-2</v>
      </c>
      <c r="G123" s="3">
        <v>9.5000000000000001E-2</v>
      </c>
    </row>
    <row r="124" spans="2:7" outlineLevel="1" x14ac:dyDescent="0.2">
      <c r="B124" s="3">
        <v>5.8000000000000003E-2</v>
      </c>
      <c r="C124" s="3">
        <v>8.2000000000000003E-2</v>
      </c>
      <c r="D124" s="3">
        <v>2.7E-2</v>
      </c>
      <c r="E124" s="3">
        <v>0</v>
      </c>
      <c r="F124" s="3">
        <v>0.112</v>
      </c>
      <c r="G124" s="3">
        <v>0.10299999999999999</v>
      </c>
    </row>
    <row r="125" spans="2:7" outlineLevel="1" x14ac:dyDescent="0.2">
      <c r="B125" s="3">
        <v>4.2999999999999997E-2</v>
      </c>
      <c r="C125" s="3">
        <v>0.104</v>
      </c>
      <c r="D125" s="3">
        <v>0.01</v>
      </c>
      <c r="E125" s="3">
        <v>0</v>
      </c>
      <c r="F125" s="3">
        <v>0.10100000000000001</v>
      </c>
      <c r="G125" s="3">
        <v>0.109</v>
      </c>
    </row>
    <row r="126" spans="2:7" outlineLevel="1" x14ac:dyDescent="0.2">
      <c r="B126" s="3">
        <v>5.7000000000000002E-2</v>
      </c>
      <c r="C126" s="3">
        <v>0.11600000000000001</v>
      </c>
      <c r="D126" s="3">
        <v>0</v>
      </c>
      <c r="E126" s="3">
        <v>0</v>
      </c>
      <c r="F126" s="3">
        <v>0</v>
      </c>
      <c r="G126" s="3">
        <v>0</v>
      </c>
    </row>
    <row r="127" spans="2:7" outlineLevel="1" x14ac:dyDescent="0.2">
      <c r="B127" s="3">
        <v>0.05</v>
      </c>
      <c r="C127" s="3">
        <v>0.11799999999999999</v>
      </c>
      <c r="D127" s="3">
        <v>0</v>
      </c>
      <c r="E127" s="3">
        <v>0</v>
      </c>
      <c r="F127" s="3">
        <v>0</v>
      </c>
      <c r="G127" s="3">
        <v>0</v>
      </c>
    </row>
    <row r="128" spans="2:7" outlineLevel="1" x14ac:dyDescent="0.2">
      <c r="B128" s="3">
        <v>4.5999999999999999E-2</v>
      </c>
      <c r="C128" s="3">
        <v>0.115</v>
      </c>
      <c r="D128" s="3">
        <v>0</v>
      </c>
      <c r="E128" s="3">
        <v>0</v>
      </c>
      <c r="F128" s="3">
        <v>0</v>
      </c>
      <c r="G128" s="3">
        <v>0</v>
      </c>
    </row>
    <row r="129" spans="2:7" outlineLevel="1" x14ac:dyDescent="0.2">
      <c r="B129" s="3">
        <v>6.2E-2</v>
      </c>
      <c r="C129" s="3">
        <v>9.1999999999999998E-2</v>
      </c>
      <c r="D129" s="3">
        <v>0</v>
      </c>
      <c r="E129" s="3">
        <v>0</v>
      </c>
      <c r="F129" s="3">
        <v>0</v>
      </c>
      <c r="G129" s="3">
        <v>0</v>
      </c>
    </row>
    <row r="130" spans="2:7" outlineLevel="1" x14ac:dyDescent="0.2">
      <c r="B130" s="3">
        <v>5.1999999999999998E-2</v>
      </c>
      <c r="C130" s="3">
        <v>6.2E-2</v>
      </c>
      <c r="D130" s="3">
        <v>0</v>
      </c>
      <c r="E130" s="3">
        <v>0</v>
      </c>
      <c r="F130" s="3">
        <v>0</v>
      </c>
      <c r="G130" s="3">
        <v>0</v>
      </c>
    </row>
    <row r="131" spans="2:7" outlineLevel="1" x14ac:dyDescent="0.2">
      <c r="B131" s="3">
        <v>4.4999999999999998E-2</v>
      </c>
      <c r="C131" s="3">
        <v>3.3000000000000002E-2</v>
      </c>
      <c r="D131" s="3">
        <v>0</v>
      </c>
      <c r="E131" s="3">
        <v>0</v>
      </c>
      <c r="F131" s="3">
        <v>0</v>
      </c>
      <c r="G131" s="3">
        <v>0</v>
      </c>
    </row>
    <row r="132" spans="2:7" outlineLevel="1" x14ac:dyDescent="0.2">
      <c r="B132" s="3">
        <v>6.0999999999999999E-2</v>
      </c>
      <c r="C132" s="3">
        <v>2.5000000000000001E-2</v>
      </c>
      <c r="D132" s="3">
        <v>0</v>
      </c>
      <c r="E132" s="3">
        <v>0</v>
      </c>
      <c r="F132" s="3">
        <v>0</v>
      </c>
      <c r="G132" s="3">
        <v>0</v>
      </c>
    </row>
    <row r="133" spans="2:7" outlineLevel="1" x14ac:dyDescent="0.2">
      <c r="B133" s="3">
        <v>5.0999999999999997E-2</v>
      </c>
      <c r="C133" s="3">
        <v>1.7000000000000001E-2</v>
      </c>
      <c r="D133" s="3">
        <v>0</v>
      </c>
      <c r="E133" s="3">
        <v>0</v>
      </c>
      <c r="F133" s="3">
        <v>0</v>
      </c>
      <c r="G133" s="3">
        <v>0</v>
      </c>
    </row>
    <row r="134" spans="2:7" outlineLevel="1" x14ac:dyDescent="0.2">
      <c r="B134" s="3">
        <v>0.04</v>
      </c>
      <c r="C134" s="3">
        <v>8.0000000000000002E-3</v>
      </c>
      <c r="D134" s="3">
        <v>0</v>
      </c>
      <c r="E134" s="3">
        <v>0</v>
      </c>
      <c r="F134" s="3">
        <v>0</v>
      </c>
      <c r="G134" s="3">
        <v>0</v>
      </c>
    </row>
    <row r="135" spans="2:7" outlineLevel="1" x14ac:dyDescent="0.2">
      <c r="B135" s="3">
        <v>5.1999999999999998E-2</v>
      </c>
      <c r="C135" s="3">
        <v>5.0000000000000001E-3</v>
      </c>
      <c r="D135" s="3">
        <v>0</v>
      </c>
      <c r="E135" s="3">
        <v>0</v>
      </c>
      <c r="F135" s="3">
        <v>0</v>
      </c>
      <c r="G135" s="3">
        <v>0</v>
      </c>
    </row>
    <row r="136" spans="2:7" outlineLevel="1" x14ac:dyDescent="0.2"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</row>
    <row r="137" spans="2:7" outlineLevel="1" x14ac:dyDescent="0.2"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</row>
    <row r="138" spans="2:7" outlineLevel="1" x14ac:dyDescent="0.2"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</row>
    <row r="139" spans="2:7" outlineLevel="1" x14ac:dyDescent="0.2"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</row>
    <row r="140" spans="2:7" outlineLevel="1" x14ac:dyDescent="0.2"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</row>
    <row r="141" spans="2:7" outlineLevel="1" x14ac:dyDescent="0.2"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2:7" outlineLevel="1" x14ac:dyDescent="0.2"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</row>
    <row r="143" spans="2:7" outlineLevel="1" x14ac:dyDescent="0.2"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</row>
    <row r="144" spans="2:7" outlineLevel="1" x14ac:dyDescent="0.2"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</row>
    <row r="145" spans="2:7" outlineLevel="1" x14ac:dyDescent="0.2"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</row>
    <row r="146" spans="2:7" outlineLevel="1" x14ac:dyDescent="0.2"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</row>
    <row r="147" spans="2:7" outlineLevel="1" x14ac:dyDescent="0.2"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</row>
    <row r="148" spans="2:7" outlineLevel="1" x14ac:dyDescent="0.2"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</row>
    <row r="149" spans="2:7" outlineLevel="1" x14ac:dyDescent="0.2"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2:7" outlineLevel="1" x14ac:dyDescent="0.2"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</row>
    <row r="151" spans="2:7" outlineLevel="1" x14ac:dyDescent="0.2"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</row>
    <row r="152" spans="2:7" outlineLevel="1" x14ac:dyDescent="0.2"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</row>
    <row r="153" spans="2:7" outlineLevel="1" x14ac:dyDescent="0.2"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</row>
    <row r="154" spans="2:7" outlineLevel="1" x14ac:dyDescent="0.2"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</row>
    <row r="155" spans="2:7" outlineLevel="1" x14ac:dyDescent="0.2"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</row>
    <row r="156" spans="2:7" outlineLevel="1" x14ac:dyDescent="0.2"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</row>
    <row r="157" spans="2:7" outlineLevel="1" x14ac:dyDescent="0.2"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</row>
    <row r="158" spans="2:7" outlineLevel="1" x14ac:dyDescent="0.2"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</row>
    <row r="159" spans="2:7" outlineLevel="1" x14ac:dyDescent="0.2"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</row>
    <row r="160" spans="2:7" outlineLevel="1" x14ac:dyDescent="0.2"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</row>
    <row r="161" spans="2:7" outlineLevel="1" x14ac:dyDescent="0.2"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</row>
    <row r="162" spans="2:7" outlineLevel="1" x14ac:dyDescent="0.2"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</row>
    <row r="163" spans="2:7" outlineLevel="1" x14ac:dyDescent="0.2"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</row>
    <row r="164" spans="2:7" outlineLevel="1" x14ac:dyDescent="0.2"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</row>
    <row r="165" spans="2:7" outlineLevel="1" x14ac:dyDescent="0.2"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</row>
    <row r="166" spans="2:7" outlineLevel="1" x14ac:dyDescent="0.2"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2:7" outlineLevel="1" x14ac:dyDescent="0.2"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</row>
    <row r="168" spans="2:7" outlineLevel="1" x14ac:dyDescent="0.2"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</row>
    <row r="169" spans="2:7" outlineLevel="1" x14ac:dyDescent="0.2"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2:7" outlineLevel="1" x14ac:dyDescent="0.2"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2:7" outlineLevel="1" x14ac:dyDescent="0.2"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2:7" outlineLevel="1" x14ac:dyDescent="0.2"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2:7" outlineLevel="1" x14ac:dyDescent="0.2"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</row>
    <row r="174" spans="2:7" outlineLevel="1" x14ac:dyDescent="0.2"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2:7" outlineLevel="1" x14ac:dyDescent="0.2"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</row>
    <row r="176" spans="2:7" outlineLevel="1" x14ac:dyDescent="0.2"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2:7" outlineLevel="1" x14ac:dyDescent="0.2"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</row>
    <row r="178" spans="2:7" outlineLevel="1" x14ac:dyDescent="0.2"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</row>
    <row r="179" spans="2:7" outlineLevel="1" x14ac:dyDescent="0.2"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</row>
    <row r="180" spans="2:7" outlineLevel="1" x14ac:dyDescent="0.2"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</row>
    <row r="181" spans="2:7" outlineLevel="1" x14ac:dyDescent="0.2"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</row>
    <row r="182" spans="2:7" outlineLevel="1" x14ac:dyDescent="0.2"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</row>
    <row r="183" spans="2:7" outlineLevel="1" x14ac:dyDescent="0.2"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</row>
    <row r="184" spans="2:7" outlineLevel="1" x14ac:dyDescent="0.2"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</row>
    <row r="185" spans="2:7" outlineLevel="1" x14ac:dyDescent="0.2"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</row>
    <row r="186" spans="2:7" outlineLevel="1" x14ac:dyDescent="0.2"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</row>
    <row r="187" spans="2:7" outlineLevel="1" x14ac:dyDescent="0.2"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</row>
    <row r="188" spans="2:7" outlineLevel="1" x14ac:dyDescent="0.2"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2:7" outlineLevel="1" x14ac:dyDescent="0.2"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</row>
    <row r="190" spans="2:7" outlineLevel="1" x14ac:dyDescent="0.2"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</row>
    <row r="191" spans="2:7" outlineLevel="1" x14ac:dyDescent="0.2"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</row>
    <row r="192" spans="2:7" outlineLevel="1" x14ac:dyDescent="0.2"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</row>
    <row r="193" spans="2:7" outlineLevel="1" x14ac:dyDescent="0.2"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</row>
    <row r="194" spans="2:7" outlineLevel="1" x14ac:dyDescent="0.2"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2:7" outlineLevel="1" x14ac:dyDescent="0.2"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2:7" outlineLevel="1" x14ac:dyDescent="0.2"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</row>
    <row r="197" spans="2:7" outlineLevel="1" x14ac:dyDescent="0.2"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2:7" outlineLevel="1" x14ac:dyDescent="0.2"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</row>
    <row r="199" spans="2:7" outlineLevel="1" x14ac:dyDescent="0.2"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</row>
    <row r="200" spans="2:7" outlineLevel="1" x14ac:dyDescent="0.2"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</row>
    <row r="201" spans="2:7" outlineLevel="1" x14ac:dyDescent="0.2"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</row>
    <row r="202" spans="2:7" outlineLevel="1" x14ac:dyDescent="0.2"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</row>
    <row r="203" spans="2:7" outlineLevel="1" x14ac:dyDescent="0.2"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</row>
    <row r="204" spans="2:7" outlineLevel="1" x14ac:dyDescent="0.2"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</row>
    <row r="205" spans="2:7" outlineLevel="1" x14ac:dyDescent="0.2"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</row>
    <row r="206" spans="2:7" outlineLevel="1" x14ac:dyDescent="0.2"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</row>
    <row r="207" spans="2:7" outlineLevel="1" x14ac:dyDescent="0.2"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</row>
    <row r="208" spans="2:7" outlineLevel="1" x14ac:dyDescent="0.2"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</row>
    <row r="209" spans="2:7" outlineLevel="1" x14ac:dyDescent="0.2"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</row>
    <row r="210" spans="2:7" outlineLevel="1" x14ac:dyDescent="0.2"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</row>
    <row r="211" spans="2:7" outlineLevel="1" x14ac:dyDescent="0.2"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</row>
    <row r="212" spans="2:7" outlineLevel="1" x14ac:dyDescent="0.2"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2:7" outlineLevel="1" x14ac:dyDescent="0.2"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</row>
    <row r="214" spans="2:7" outlineLevel="1" x14ac:dyDescent="0.2"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</row>
    <row r="215" spans="2:7" outlineLevel="1" x14ac:dyDescent="0.2"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</row>
    <row r="216" spans="2:7" outlineLevel="1" x14ac:dyDescent="0.2"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</row>
    <row r="217" spans="2:7" outlineLevel="1" x14ac:dyDescent="0.2"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</row>
    <row r="219" spans="2:7" outlineLevel="1" x14ac:dyDescent="0.2">
      <c r="B219" s="4" t="str">
        <f t="shared" ref="B219:B250" si="0">IF($B$4, $B14, $B13 / $B$10 &amp; REPT( " ", $B$7 ))</f>
        <v xml:space="preserve">0          </v>
      </c>
      <c r="C219" s="4" t="str">
        <f t="shared" ref="C219:C250" si="1">IF($C$4, $C14, $C13 / $C$10 &amp; REPT( " ", $C$7 ))</f>
        <v xml:space="preserve">-3.2          </v>
      </c>
      <c r="D219" s="4" t="str">
        <f t="shared" ref="D219:D250" si="2">IF($D$4, $D14, $D13 / $D$10 &amp; REPT( " ", $D$7 ))</f>
        <v xml:space="preserve">0          </v>
      </c>
      <c r="E219" s="4" t="str">
        <f t="shared" ref="E219:E250" si="3">IF($E$4, $E14, $E13 / $E$10 &amp; REPT( " ", $E$7 ))</f>
        <v xml:space="preserve">0.24          </v>
      </c>
      <c r="F219" s="4" t="str">
        <f t="shared" ref="F219:F250" si="4">IF($F$4, $F14, $F13 / $F$10 &amp; REPT( " ", $F$7 ))</f>
        <v xml:space="preserve">0          </v>
      </c>
      <c r="G219" s="4" t="str">
        <f t="shared" ref="G219:G250" si="5">IF($G$4, $G14, $G13 / $G$10 &amp; REPT( " ", $G$7 ))</f>
        <v xml:space="preserve">0          </v>
      </c>
    </row>
    <row r="220" spans="2:7" outlineLevel="1" x14ac:dyDescent="0.2">
      <c r="B220" s="4" t="str">
        <f t="shared" si="0"/>
        <v xml:space="preserve">0.05          </v>
      </c>
      <c r="C220" s="4" t="str">
        <f t="shared" si="1"/>
        <v xml:space="preserve">-2.9          </v>
      </c>
      <c r="D220" s="4" t="str">
        <f t="shared" si="2"/>
        <v xml:space="preserve">0.19          </v>
      </c>
      <c r="E220" s="4" t="str">
        <f t="shared" si="3"/>
        <v xml:space="preserve">0.26          </v>
      </c>
      <c r="F220" s="4" t="str">
        <f t="shared" si="4"/>
        <v xml:space="preserve">0.1          </v>
      </c>
      <c r="G220" s="4" t="str">
        <f t="shared" si="5"/>
        <v xml:space="preserve">0.1          </v>
      </c>
    </row>
    <row r="221" spans="2:7" outlineLevel="1" x14ac:dyDescent="0.2">
      <c r="B221" s="4" t="str">
        <f t="shared" si="0"/>
        <v xml:space="preserve">0.1          </v>
      </c>
      <c r="C221" s="4" t="str">
        <f t="shared" si="1"/>
        <v xml:space="preserve">-2.6          </v>
      </c>
      <c r="D221" s="4" t="str">
        <f t="shared" si="2"/>
        <v xml:space="preserve">0.38          </v>
      </c>
      <c r="E221" s="4" t="str">
        <f t="shared" si="3"/>
        <v xml:space="preserve">0.28          </v>
      </c>
      <c r="F221" s="4" t="str">
        <f t="shared" si="4"/>
        <v xml:space="preserve">0.2          </v>
      </c>
      <c r="G221" s="4" t="str">
        <f t="shared" si="5"/>
        <v xml:space="preserve">0.2          </v>
      </c>
    </row>
    <row r="222" spans="2:7" outlineLevel="1" x14ac:dyDescent="0.2">
      <c r="B222" s="4" t="str">
        <f t="shared" si="0"/>
        <v xml:space="preserve">0.15          </v>
      </c>
      <c r="C222" s="4" t="str">
        <f t="shared" si="1"/>
        <v xml:space="preserve">-2.3          </v>
      </c>
      <c r="D222" s="4" t="str">
        <f t="shared" si="2"/>
        <v xml:space="preserve">0.57          </v>
      </c>
      <c r="E222" s="4" t="str">
        <f t="shared" si="3"/>
        <v xml:space="preserve">0.3          </v>
      </c>
      <c r="F222" s="4" t="str">
        <f t="shared" si="4"/>
        <v xml:space="preserve">0.3          </v>
      </c>
      <c r="G222" s="4" t="str">
        <f t="shared" si="5"/>
        <v xml:space="preserve">0.3          </v>
      </c>
    </row>
    <row r="223" spans="2:7" outlineLevel="1" x14ac:dyDescent="0.2">
      <c r="B223" s="4" t="str">
        <f t="shared" si="0"/>
        <v xml:space="preserve">0.2          </v>
      </c>
      <c r="C223" s="4" t="str">
        <f t="shared" si="1"/>
        <v xml:space="preserve">-2          </v>
      </c>
      <c r="D223" s="4" t="str">
        <f t="shared" si="2"/>
        <v xml:space="preserve">0.76          </v>
      </c>
      <c r="E223" s="4" t="str">
        <f t="shared" si="3"/>
        <v xml:space="preserve">0.32          </v>
      </c>
      <c r="F223" s="4" t="str">
        <f t="shared" si="4"/>
        <v xml:space="preserve">0.4          </v>
      </c>
      <c r="G223" s="4" t="str">
        <f t="shared" si="5"/>
        <v xml:space="preserve">0.4          </v>
      </c>
    </row>
    <row r="224" spans="2:7" outlineLevel="1" x14ac:dyDescent="0.2">
      <c r="B224" s="4" t="str">
        <f t="shared" si="0"/>
        <v xml:space="preserve">0.25          </v>
      </c>
      <c r="C224" s="4" t="str">
        <f t="shared" si="1"/>
        <v xml:space="preserve">-1.7          </v>
      </c>
      <c r="D224" s="4" t="str">
        <f t="shared" si="2"/>
        <v xml:space="preserve">0.95          </v>
      </c>
      <c r="E224" s="4" t="str">
        <f t="shared" si="3"/>
        <v xml:space="preserve">0.34          </v>
      </c>
      <c r="F224" s="4" t="str">
        <f t="shared" si="4"/>
        <v xml:space="preserve">0.5          </v>
      </c>
      <c r="G224" s="4" t="str">
        <f t="shared" si="5"/>
        <v xml:space="preserve">0.5          </v>
      </c>
    </row>
    <row r="225" spans="2:7" outlineLevel="1" x14ac:dyDescent="0.2">
      <c r="B225" s="4" t="str">
        <f t="shared" si="0"/>
        <v xml:space="preserve">0.3          </v>
      </c>
      <c r="C225" s="4" t="str">
        <f t="shared" si="1"/>
        <v xml:space="preserve">-1.4          </v>
      </c>
      <c r="D225" s="4" t="str">
        <f t="shared" si="2"/>
        <v xml:space="preserve">1.14          </v>
      </c>
      <c r="E225" s="4" t="str">
        <f t="shared" si="3"/>
        <v xml:space="preserve">0.36          </v>
      </c>
      <c r="F225" s="4" t="str">
        <f t="shared" si="4"/>
        <v xml:space="preserve">0.6          </v>
      </c>
      <c r="G225" s="4" t="str">
        <f t="shared" si="5"/>
        <v xml:space="preserve">0.6          </v>
      </c>
    </row>
    <row r="226" spans="2:7" outlineLevel="1" x14ac:dyDescent="0.2">
      <c r="B226" s="4" t="str">
        <f t="shared" si="0"/>
        <v xml:space="preserve">0.35          </v>
      </c>
      <c r="C226" s="4" t="str">
        <f t="shared" si="1"/>
        <v xml:space="preserve">-1.1          </v>
      </c>
      <c r="D226" s="4" t="str">
        <f t="shared" si="2"/>
        <v xml:space="preserve">1.33          </v>
      </c>
      <c r="E226" s="4" t="str">
        <f t="shared" si="3"/>
        <v xml:space="preserve">0.38          </v>
      </c>
      <c r="F226" s="4" t="str">
        <f t="shared" si="4"/>
        <v xml:space="preserve">0.7          </v>
      </c>
      <c r="G226" s="4" t="str">
        <f t="shared" si="5"/>
        <v xml:space="preserve">0.7          </v>
      </c>
    </row>
    <row r="227" spans="2:7" outlineLevel="1" x14ac:dyDescent="0.2">
      <c r="B227" s="4" t="str">
        <f t="shared" si="0"/>
        <v xml:space="preserve">0.4          </v>
      </c>
      <c r="C227" s="4" t="str">
        <f t="shared" si="1"/>
        <v xml:space="preserve">-0.8          </v>
      </c>
      <c r="D227" s="4" t="str">
        <f t="shared" si="2"/>
        <v xml:space="preserve">1.52          </v>
      </c>
      <c r="E227" s="4" t="str">
        <f t="shared" si="3"/>
        <v xml:space="preserve">0.4          </v>
      </c>
      <c r="F227" s="4" t="str">
        <f t="shared" si="4"/>
        <v xml:space="preserve">0.8          </v>
      </c>
      <c r="G227" s="4" t="str">
        <f t="shared" si="5"/>
        <v xml:space="preserve">0.8          </v>
      </c>
    </row>
    <row r="228" spans="2:7" outlineLevel="1" x14ac:dyDescent="0.2">
      <c r="B228" s="4" t="str">
        <f t="shared" si="0"/>
        <v xml:space="preserve">0.45          </v>
      </c>
      <c r="C228" s="4" t="str">
        <f t="shared" si="1"/>
        <v xml:space="preserve">-0.5          </v>
      </c>
      <c r="D228" s="4" t="str">
        <f t="shared" si="2"/>
        <v xml:space="preserve">1.71          </v>
      </c>
      <c r="E228" s="4" t="str">
        <f t="shared" si="3"/>
        <v xml:space="preserve">0.42          </v>
      </c>
      <c r="F228" s="4" t="str">
        <f t="shared" si="4"/>
        <v xml:space="preserve">0.9          </v>
      </c>
      <c r="G228" s="4" t="str">
        <f t="shared" si="5"/>
        <v xml:space="preserve">0.9          </v>
      </c>
    </row>
    <row r="229" spans="2:7" outlineLevel="1" x14ac:dyDescent="0.2">
      <c r="B229" s="4" t="str">
        <f t="shared" si="0"/>
        <v xml:space="preserve">0.5          </v>
      </c>
      <c r="C229" s="4" t="str">
        <f t="shared" si="1"/>
        <v xml:space="preserve">-0.2          </v>
      </c>
      <c r="D229" s="4" t="str">
        <f t="shared" si="2"/>
        <v xml:space="preserve">1.9          </v>
      </c>
      <c r="E229" s="4" t="str">
        <f t="shared" si="3"/>
        <v xml:space="preserve">0.44          </v>
      </c>
      <c r="F229" s="4" t="str">
        <f t="shared" si="4"/>
        <v xml:space="preserve">1          </v>
      </c>
      <c r="G229" s="4" t="str">
        <f t="shared" si="5"/>
        <v xml:space="preserve">1          </v>
      </c>
    </row>
    <row r="230" spans="2:7" outlineLevel="1" x14ac:dyDescent="0.2">
      <c r="B230" s="4" t="str">
        <f t="shared" si="0"/>
        <v xml:space="preserve">0.55          </v>
      </c>
      <c r="C230" s="4" t="str">
        <f t="shared" si="1"/>
        <v xml:space="preserve">0.1          </v>
      </c>
      <c r="D230" s="4" t="str">
        <f t="shared" si="2"/>
        <v xml:space="preserve">2.09          </v>
      </c>
      <c r="E230" s="4" t="str">
        <f t="shared" si="3"/>
        <v xml:space="preserve">0.46          </v>
      </c>
      <c r="F230" s="4" t="str">
        <f t="shared" si="4"/>
        <v xml:space="preserve">1.1          </v>
      </c>
      <c r="G230" s="4" t="str">
        <f t="shared" si="5"/>
        <v xml:space="preserve">1.1          </v>
      </c>
    </row>
    <row r="231" spans="2:7" outlineLevel="1" x14ac:dyDescent="0.2">
      <c r="B231" s="4" t="str">
        <f t="shared" si="0"/>
        <v xml:space="preserve">0.6          </v>
      </c>
      <c r="C231" s="4" t="str">
        <f t="shared" si="1"/>
        <v xml:space="preserve">0.4          </v>
      </c>
      <c r="D231" s="4" t="str">
        <f t="shared" si="2"/>
        <v xml:space="preserve">2.28          </v>
      </c>
      <c r="E231" s="4" t="str">
        <f t="shared" si="3"/>
        <v xml:space="preserve">0.48          </v>
      </c>
      <c r="F231" s="4" t="str">
        <f t="shared" si="4"/>
        <v xml:space="preserve">1.2          </v>
      </c>
      <c r="G231" s="4" t="str">
        <f t="shared" si="5"/>
        <v xml:space="preserve">1.2          </v>
      </c>
    </row>
    <row r="232" spans="2:7" outlineLevel="1" x14ac:dyDescent="0.2">
      <c r="B232" s="4" t="str">
        <f t="shared" si="0"/>
        <v xml:space="preserve">0.65          </v>
      </c>
      <c r="C232" s="4" t="str">
        <f t="shared" si="1"/>
        <v xml:space="preserve">0.7          </v>
      </c>
      <c r="D232" s="4" t="str">
        <f t="shared" si="2"/>
        <v xml:space="preserve">2.47          </v>
      </c>
      <c r="E232" s="4" t="str">
        <f t="shared" si="3"/>
        <v xml:space="preserve">0.5          </v>
      </c>
      <c r="F232" s="4" t="str">
        <f t="shared" si="4"/>
        <v xml:space="preserve">1.3          </v>
      </c>
      <c r="G232" s="4" t="str">
        <f t="shared" si="5"/>
        <v xml:space="preserve">1.3          </v>
      </c>
    </row>
    <row r="233" spans="2:7" outlineLevel="1" x14ac:dyDescent="0.2">
      <c r="B233" s="4" t="str">
        <f t="shared" si="0"/>
        <v xml:space="preserve">0.7          </v>
      </c>
      <c r="C233" s="4" t="str">
        <f t="shared" si="1"/>
        <v xml:space="preserve">1          </v>
      </c>
      <c r="D233" s="4" t="str">
        <f t="shared" si="2"/>
        <v xml:space="preserve">2.66          </v>
      </c>
      <c r="E233" s="4" t="str">
        <f t="shared" si="3"/>
        <v xml:space="preserve">0.52          </v>
      </c>
      <c r="F233" s="4" t="str">
        <f t="shared" si="4"/>
        <v xml:space="preserve">1.4          </v>
      </c>
      <c r="G233" s="4" t="str">
        <f t="shared" si="5"/>
        <v xml:space="preserve">1.4          </v>
      </c>
    </row>
    <row r="234" spans="2:7" outlineLevel="1" x14ac:dyDescent="0.2">
      <c r="B234" s="4" t="str">
        <f t="shared" si="0"/>
        <v xml:space="preserve">0.75          </v>
      </c>
      <c r="C234" s="4" t="str">
        <f t="shared" si="1"/>
        <v xml:space="preserve">1.3          </v>
      </c>
      <c r="D234" s="4" t="str">
        <f t="shared" si="2"/>
        <v xml:space="preserve">2.85          </v>
      </c>
      <c r="E234" s="4" t="str">
        <f t="shared" si="3"/>
        <v xml:space="preserve">0.54          </v>
      </c>
      <c r="F234" s="4" t="str">
        <f t="shared" si="4"/>
        <v xml:space="preserve">1.5          </v>
      </c>
      <c r="G234" s="4" t="str">
        <f t="shared" si="5"/>
        <v xml:space="preserve">1.5          </v>
      </c>
    </row>
    <row r="235" spans="2:7" outlineLevel="1" x14ac:dyDescent="0.2">
      <c r="B235" s="4" t="str">
        <f t="shared" si="0"/>
        <v xml:space="preserve">0.8          </v>
      </c>
      <c r="C235" s="4" t="str">
        <f t="shared" si="1"/>
        <v xml:space="preserve">1.6          </v>
      </c>
      <c r="D235" s="4" t="str">
        <f t="shared" si="2"/>
        <v xml:space="preserve">3.04          </v>
      </c>
      <c r="E235" s="4" t="str">
        <f t="shared" si="3"/>
        <v xml:space="preserve">0.56          </v>
      </c>
      <c r="F235" s="4" t="str">
        <f t="shared" si="4"/>
        <v xml:space="preserve">1.6          </v>
      </c>
      <c r="G235" s="4" t="str">
        <f t="shared" si="5"/>
        <v xml:space="preserve">1.6          </v>
      </c>
    </row>
    <row r="236" spans="2:7" outlineLevel="1" x14ac:dyDescent="0.2">
      <c r="B236" s="4" t="str">
        <f t="shared" si="0"/>
        <v xml:space="preserve">0.85          </v>
      </c>
      <c r="C236" s="4" t="str">
        <f t="shared" si="1"/>
        <v xml:space="preserve">1.9          </v>
      </c>
      <c r="D236" s="4" t="str">
        <f t="shared" si="2"/>
        <v xml:space="preserve">3.23          </v>
      </c>
      <c r="E236" s="4" t="str">
        <f t="shared" si="3"/>
        <v xml:space="preserve">0.58          </v>
      </c>
      <c r="F236" s="4" t="str">
        <f t="shared" si="4"/>
        <v xml:space="preserve">1.7          </v>
      </c>
      <c r="G236" s="4" t="str">
        <f t="shared" si="5"/>
        <v xml:space="preserve">1.7          </v>
      </c>
    </row>
    <row r="237" spans="2:7" outlineLevel="1" x14ac:dyDescent="0.2">
      <c r="B237" s="4" t="str">
        <f t="shared" si="0"/>
        <v xml:space="preserve">0.9          </v>
      </c>
      <c r="C237" s="4" t="str">
        <f t="shared" si="1"/>
        <v xml:space="preserve">2.2          </v>
      </c>
      <c r="D237" s="4" t="str">
        <f t="shared" si="2"/>
        <v xml:space="preserve">3.42          </v>
      </c>
      <c r="E237" s="4" t="str">
        <f t="shared" si="3"/>
        <v xml:space="preserve">0.6          </v>
      </c>
      <c r="F237" s="4" t="str">
        <f t="shared" si="4"/>
        <v xml:space="preserve">1.8          </v>
      </c>
      <c r="G237" s="4" t="str">
        <f t="shared" si="5"/>
        <v xml:space="preserve">1.8          </v>
      </c>
    </row>
    <row r="238" spans="2:7" outlineLevel="1" x14ac:dyDescent="0.2">
      <c r="B238" s="4" t="str">
        <f t="shared" si="0"/>
        <v xml:space="preserve">0.95          </v>
      </c>
      <c r="C238" s="4" t="str">
        <f t="shared" si="1"/>
        <v xml:space="preserve">2.5          </v>
      </c>
      <c r="D238" s="4" t="str">
        <f t="shared" si="2"/>
        <v xml:space="preserve">3.61          </v>
      </c>
      <c r="E238" s="4" t="str">
        <f t="shared" si="3"/>
        <v xml:space="preserve">0.62          </v>
      </c>
      <c r="F238" s="4" t="str">
        <f t="shared" si="4"/>
        <v xml:space="preserve">1.9          </v>
      </c>
      <c r="G238" s="4" t="str">
        <f t="shared" si="5"/>
        <v xml:space="preserve">1.9          </v>
      </c>
    </row>
    <row r="239" spans="2:7" outlineLevel="1" x14ac:dyDescent="0.2">
      <c r="B239" s="4" t="str">
        <f t="shared" si="0"/>
        <v xml:space="preserve">1          </v>
      </c>
      <c r="C239" s="4" t="str">
        <f t="shared" si="1"/>
        <v xml:space="preserve">2.8          </v>
      </c>
      <c r="D239" s="4" t="str">
        <f t="shared" si="2"/>
        <v xml:space="preserve">3.8          </v>
      </c>
      <c r="E239" s="4" t="str">
        <f t="shared" si="3"/>
        <v xml:space="preserve">0.64          </v>
      </c>
      <c r="F239" s="4" t="str">
        <f t="shared" si="4"/>
        <v xml:space="preserve">2          </v>
      </c>
      <c r="G239" s="4" t="str">
        <f t="shared" si="5"/>
        <v xml:space="preserve">2          </v>
      </c>
    </row>
    <row r="240" spans="2:7" outlineLevel="1" x14ac:dyDescent="0.2">
      <c r="B240" s="4" t="str">
        <f t="shared" si="0"/>
        <v xml:space="preserve">1.05          </v>
      </c>
      <c r="C240" s="4" t="str">
        <f t="shared" si="1"/>
        <v xml:space="preserve">3.1          </v>
      </c>
      <c r="D240" s="4" t="str">
        <f t="shared" si="2"/>
        <v xml:space="preserve">3.99          </v>
      </c>
      <c r="E240" s="4" t="str">
        <f t="shared" si="3"/>
        <v xml:space="preserve">0.66          </v>
      </c>
      <c r="F240" s="4" t="str">
        <f t="shared" si="4"/>
        <v xml:space="preserve">2.1          </v>
      </c>
      <c r="G240" s="4" t="str">
        <f t="shared" si="5"/>
        <v xml:space="preserve">2.1          </v>
      </c>
    </row>
    <row r="241" spans="2:7" outlineLevel="1" x14ac:dyDescent="0.2">
      <c r="B241" s="4" t="str">
        <f t="shared" si="0"/>
        <v xml:space="preserve">1.1          </v>
      </c>
      <c r="C241" s="4" t="str">
        <f t="shared" si="1"/>
        <v xml:space="preserve">3.4          </v>
      </c>
      <c r="D241" s="4" t="str">
        <f t="shared" si="2"/>
        <v xml:space="preserve">4.18          </v>
      </c>
      <c r="E241" s="4" t="str">
        <f t="shared" si="3"/>
        <v xml:space="preserve">0.68          </v>
      </c>
      <c r="F241" s="4" t="str">
        <f t="shared" si="4"/>
        <v xml:space="preserve">2.2          </v>
      </c>
      <c r="G241" s="4" t="str">
        <f t="shared" si="5"/>
        <v xml:space="preserve">2.2          </v>
      </c>
    </row>
    <row r="242" spans="2:7" outlineLevel="1" x14ac:dyDescent="0.2">
      <c r="B242" s="4" t="str">
        <f t="shared" si="0"/>
        <v xml:space="preserve">1.15          </v>
      </c>
      <c r="C242" s="4" t="str">
        <f t="shared" si="1"/>
        <v xml:space="preserve">3.7          </v>
      </c>
      <c r="D242" s="4" t="str">
        <f t="shared" si="2"/>
        <v xml:space="preserve">4.37          </v>
      </c>
      <c r="E242" s="4" t="str">
        <f t="shared" si="3"/>
        <v xml:space="preserve">0.7          </v>
      </c>
      <c r="F242" s="4" t="str">
        <f t="shared" si="4"/>
        <v xml:space="preserve">2.3          </v>
      </c>
      <c r="G242" s="4" t="str">
        <f t="shared" si="5"/>
        <v xml:space="preserve">2.3          </v>
      </c>
    </row>
    <row r="243" spans="2:7" outlineLevel="1" x14ac:dyDescent="0.2">
      <c r="B243" s="4" t="str">
        <f t="shared" si="0"/>
        <v xml:space="preserve">1.2          </v>
      </c>
      <c r="C243" s="4" t="str">
        <f t="shared" si="1"/>
        <v xml:space="preserve">4          </v>
      </c>
      <c r="D243" s="4" t="str">
        <f t="shared" si="2"/>
        <v xml:space="preserve">4.56          </v>
      </c>
      <c r="E243" s="4" t="str">
        <f t="shared" si="3"/>
        <v xml:space="preserve">0.72          </v>
      </c>
      <c r="F243" s="4" t="str">
        <f t="shared" si="4"/>
        <v xml:space="preserve">2.4          </v>
      </c>
      <c r="G243" s="4" t="str">
        <f t="shared" si="5"/>
        <v xml:space="preserve">2.4          </v>
      </c>
    </row>
    <row r="244" spans="2:7" outlineLevel="1" x14ac:dyDescent="0.2">
      <c r="B244" s="4" t="str">
        <f t="shared" si="0"/>
        <v xml:space="preserve">1.25          </v>
      </c>
      <c r="C244" s="4" t="str">
        <f t="shared" si="1"/>
        <v xml:space="preserve">4.3          </v>
      </c>
      <c r="D244" s="4" t="str">
        <f t="shared" si="2"/>
        <v xml:space="preserve">4.75          </v>
      </c>
      <c r="E244" s="4" t="str">
        <f t="shared" si="3"/>
        <v xml:space="preserve">0.74          </v>
      </c>
      <c r="F244" s="4" t="str">
        <f t="shared" si="4"/>
        <v xml:space="preserve">2.5          </v>
      </c>
      <c r="G244" s="4" t="str">
        <f t="shared" si="5"/>
        <v xml:space="preserve">2.5          </v>
      </c>
    </row>
    <row r="245" spans="2:7" outlineLevel="1" x14ac:dyDescent="0.2">
      <c r="B245" s="4" t="str">
        <f t="shared" si="0"/>
        <v xml:space="preserve">1.3          </v>
      </c>
      <c r="C245" s="4" t="str">
        <f t="shared" si="1"/>
        <v xml:space="preserve">4.6          </v>
      </c>
      <c r="D245" s="4" t="str">
        <f t="shared" si="2"/>
        <v xml:space="preserve">4.94          </v>
      </c>
      <c r="E245" s="4" t="str">
        <f t="shared" si="3"/>
        <v xml:space="preserve">0.76          </v>
      </c>
      <c r="F245" s="4" t="str">
        <f t="shared" si="4"/>
        <v xml:space="preserve">2.6          </v>
      </c>
      <c r="G245" s="4" t="str">
        <f t="shared" si="5"/>
        <v xml:space="preserve">2.6          </v>
      </c>
    </row>
    <row r="246" spans="2:7" outlineLevel="1" x14ac:dyDescent="0.2">
      <c r="B246" s="4" t="str">
        <f t="shared" si="0"/>
        <v xml:space="preserve">1.35          </v>
      </c>
      <c r="C246" s="4" t="str">
        <f t="shared" si="1"/>
        <v xml:space="preserve">4.9          </v>
      </c>
      <c r="D246" s="4" t="str">
        <f t="shared" si="2"/>
        <v xml:space="preserve">5.13          </v>
      </c>
      <c r="E246" s="4" t="str">
        <f t="shared" si="3"/>
        <v xml:space="preserve">0.78          </v>
      </c>
      <c r="F246" s="4" t="str">
        <f t="shared" si="4"/>
        <v xml:space="preserve">2.7          </v>
      </c>
      <c r="G246" s="4" t="str">
        <f t="shared" si="5"/>
        <v xml:space="preserve">2.7          </v>
      </c>
    </row>
    <row r="247" spans="2:7" outlineLevel="1" x14ac:dyDescent="0.2">
      <c r="B247" s="4" t="str">
        <f t="shared" si="0"/>
        <v xml:space="preserve">1.4          </v>
      </c>
      <c r="C247" s="4" t="str">
        <f t="shared" si="1"/>
        <v xml:space="preserve">5.2          </v>
      </c>
      <c r="D247" s="4" t="str">
        <f t="shared" si="2"/>
        <v xml:space="preserve">5.32          </v>
      </c>
      <c r="E247" s="4" t="str">
        <f t="shared" si="3"/>
        <v xml:space="preserve">0.8          </v>
      </c>
      <c r="F247" s="4" t="str">
        <f t="shared" si="4"/>
        <v xml:space="preserve">2.8          </v>
      </c>
      <c r="G247" s="4" t="str">
        <f t="shared" si="5"/>
        <v xml:space="preserve">2.8          </v>
      </c>
    </row>
    <row r="248" spans="2:7" outlineLevel="1" x14ac:dyDescent="0.2">
      <c r="B248" s="4" t="str">
        <f t="shared" si="0"/>
        <v xml:space="preserve">1.45          </v>
      </c>
      <c r="C248" s="4" t="str">
        <f t="shared" si="1"/>
        <v xml:space="preserve">5.5          </v>
      </c>
      <c r="D248" s="4" t="str">
        <f t="shared" si="2"/>
        <v xml:space="preserve">5.51          </v>
      </c>
      <c r="E248" s="4" t="str">
        <f t="shared" si="3"/>
        <v xml:space="preserve">0.82          </v>
      </c>
      <c r="F248" s="4" t="str">
        <f t="shared" si="4"/>
        <v xml:space="preserve">2.9          </v>
      </c>
      <c r="G248" s="4" t="str">
        <f t="shared" si="5"/>
        <v xml:space="preserve">2.9          </v>
      </c>
    </row>
    <row r="249" spans="2:7" outlineLevel="1" x14ac:dyDescent="0.2">
      <c r="B249" s="4" t="str">
        <f t="shared" si="0"/>
        <v xml:space="preserve">1.5          </v>
      </c>
      <c r="C249" s="4" t="str">
        <f t="shared" si="1"/>
        <v xml:space="preserve">5.8          </v>
      </c>
      <c r="D249" s="4" t="str">
        <f t="shared" si="2"/>
        <v xml:space="preserve">5.7          </v>
      </c>
      <c r="E249" s="4" t="str">
        <f t="shared" si="3"/>
        <v xml:space="preserve">0.84          </v>
      </c>
      <c r="F249" s="4" t="str">
        <f t="shared" si="4"/>
        <v xml:space="preserve">3          </v>
      </c>
      <c r="G249" s="4" t="str">
        <f t="shared" si="5"/>
        <v xml:space="preserve">3          </v>
      </c>
    </row>
    <row r="250" spans="2:7" outlineLevel="1" x14ac:dyDescent="0.2">
      <c r="B250" s="4" t="str">
        <f t="shared" si="0"/>
        <v xml:space="preserve">1.55          </v>
      </c>
      <c r="C250" s="4" t="str">
        <f t="shared" si="1"/>
        <v xml:space="preserve">6.1          </v>
      </c>
      <c r="D250" s="4" t="str">
        <f t="shared" si="2"/>
        <v xml:space="preserve">5.89          </v>
      </c>
      <c r="E250" s="4" t="str">
        <f t="shared" si="3"/>
        <v xml:space="preserve">0.86          </v>
      </c>
      <c r="F250" s="4" t="str">
        <f t="shared" si="4"/>
        <v xml:space="preserve">3.1          </v>
      </c>
      <c r="G250" s="4" t="str">
        <f t="shared" si="5"/>
        <v xml:space="preserve">3.1          </v>
      </c>
    </row>
    <row r="251" spans="2:7" outlineLevel="1" x14ac:dyDescent="0.2">
      <c r="B251" s="4" t="str">
        <f t="shared" ref="B251:B282" si="6">IF($B$4, $B46, $B45 / $B$10 &amp; REPT( " ", $B$7 ))</f>
        <v xml:space="preserve">1.6          </v>
      </c>
      <c r="C251" s="4" t="str">
        <f t="shared" ref="C251:C282" si="7">IF($C$4, $C46, $C45 / $C$10 &amp; REPT( " ", $C$7 ))</f>
        <v xml:space="preserve">6.4          </v>
      </c>
      <c r="D251" s="4" t="str">
        <f t="shared" ref="D251:D282" si="8">IF($D$4, $D46, $D45 / $D$10 &amp; REPT( " ", $D$7 ))</f>
        <v xml:space="preserve">6.08          </v>
      </c>
      <c r="E251" s="4" t="str">
        <f t="shared" ref="E251:E282" si="9">IF($E$4, $E46, $E45 / $E$10 &amp; REPT( " ", $E$7 ))</f>
        <v xml:space="preserve">0.88          </v>
      </c>
      <c r="F251" s="4" t="str">
        <f t="shared" ref="F251:F282" si="10">IF($F$4, $F46, $F45 / $F$10 &amp; REPT( " ", $F$7 ))</f>
        <v xml:space="preserve">3.2          </v>
      </c>
      <c r="G251" s="4" t="str">
        <f t="shared" ref="G251:G282" si="11">IF($G$4, $G46, $G45 / $G$10 &amp; REPT( " ", $G$7 ))</f>
        <v xml:space="preserve">3.2          </v>
      </c>
    </row>
    <row r="252" spans="2:7" outlineLevel="1" x14ac:dyDescent="0.2">
      <c r="B252" s="4" t="str">
        <f t="shared" si="6"/>
        <v xml:space="preserve">1.65          </v>
      </c>
      <c r="C252" s="4" t="str">
        <f t="shared" si="7"/>
        <v xml:space="preserve">6.7          </v>
      </c>
      <c r="D252" s="4" t="str">
        <f t="shared" si="8"/>
        <v xml:space="preserve">6.27          </v>
      </c>
      <c r="E252" s="4" t="str">
        <f t="shared" si="9"/>
        <v xml:space="preserve">0.9          </v>
      </c>
      <c r="F252" s="4" t="str">
        <f t="shared" si="10"/>
        <v xml:space="preserve">3.3          </v>
      </c>
      <c r="G252" s="4" t="str">
        <f t="shared" si="11"/>
        <v xml:space="preserve">3.3          </v>
      </c>
    </row>
    <row r="253" spans="2:7" outlineLevel="1" x14ac:dyDescent="0.2">
      <c r="B253" s="4" t="str">
        <f t="shared" si="6"/>
        <v xml:space="preserve">1.7          </v>
      </c>
      <c r="C253" s="4" t="str">
        <f t="shared" si="7"/>
        <v xml:space="preserve">7          </v>
      </c>
      <c r="D253" s="4" t="str">
        <f t="shared" si="8"/>
        <v xml:space="preserve">6.46          </v>
      </c>
      <c r="E253" s="4" t="str">
        <f t="shared" si="9"/>
        <v xml:space="preserve">0.92          </v>
      </c>
      <c r="F253" s="4" t="str">
        <f t="shared" si="10"/>
        <v xml:space="preserve">3.4          </v>
      </c>
      <c r="G253" s="4" t="str">
        <f t="shared" si="11"/>
        <v xml:space="preserve">3.4          </v>
      </c>
    </row>
    <row r="254" spans="2:7" outlineLevel="1" x14ac:dyDescent="0.2">
      <c r="B254" s="4" t="str">
        <f t="shared" si="6"/>
        <v xml:space="preserve">1.75          </v>
      </c>
      <c r="C254" s="4" t="str">
        <f t="shared" si="7"/>
        <v xml:space="preserve">7.3          </v>
      </c>
      <c r="D254" s="4" t="str">
        <f t="shared" si="8"/>
        <v xml:space="preserve">6.65          </v>
      </c>
      <c r="E254" s="4" t="str">
        <f t="shared" si="9"/>
        <v xml:space="preserve">0.94          </v>
      </c>
      <c r="F254" s="4" t="str">
        <f t="shared" si="10"/>
        <v xml:space="preserve">3.5          </v>
      </c>
      <c r="G254" s="4" t="str">
        <f t="shared" si="11"/>
        <v xml:space="preserve">3.5          </v>
      </c>
    </row>
    <row r="255" spans="2:7" outlineLevel="1" x14ac:dyDescent="0.2">
      <c r="B255" s="4" t="str">
        <f t="shared" si="6"/>
        <v xml:space="preserve">1.8          </v>
      </c>
      <c r="C255" s="4" t="str">
        <f t="shared" si="7"/>
        <v xml:space="preserve">7.6          </v>
      </c>
      <c r="D255" s="4" t="str">
        <f t="shared" si="8"/>
        <v xml:space="preserve">6.84          </v>
      </c>
      <c r="E255" s="4" t="str">
        <f t="shared" si="9"/>
        <v xml:space="preserve">0.96          </v>
      </c>
      <c r="F255" s="4" t="str">
        <f t="shared" si="10"/>
        <v xml:space="preserve">3.6          </v>
      </c>
      <c r="G255" s="4" t="str">
        <f t="shared" si="11"/>
        <v xml:space="preserve">3.6          </v>
      </c>
    </row>
    <row r="256" spans="2:7" outlineLevel="1" x14ac:dyDescent="0.2">
      <c r="B256" s="4" t="str">
        <f t="shared" si="6"/>
        <v xml:space="preserve">1.85          </v>
      </c>
      <c r="C256" s="4" t="str">
        <f t="shared" si="7"/>
        <v xml:space="preserve">7.9          </v>
      </c>
      <c r="D256" s="4" t="str">
        <f t="shared" si="8"/>
        <v xml:space="preserve">7.03          </v>
      </c>
      <c r="E256" s="4" t="str">
        <f t="shared" si="9"/>
        <v xml:space="preserve">0.98          </v>
      </c>
      <c r="F256" s="4" t="str">
        <f t="shared" si="10"/>
        <v xml:space="preserve">3.7          </v>
      </c>
      <c r="G256" s="4" t="str">
        <f t="shared" si="11"/>
        <v xml:space="preserve">3.7          </v>
      </c>
    </row>
    <row r="257" spans="2:7" outlineLevel="1" x14ac:dyDescent="0.2">
      <c r="B257" s="4" t="str">
        <f t="shared" si="6"/>
        <v xml:space="preserve">1.9          </v>
      </c>
      <c r="C257" s="4" t="str">
        <f t="shared" si="7"/>
        <v xml:space="preserve">8.2          </v>
      </c>
      <c r="D257" s="4" t="str">
        <f t="shared" si="8"/>
        <v xml:space="preserve">7.22          </v>
      </c>
      <c r="E257" s="4" t="str">
        <f t="shared" si="9"/>
        <v xml:space="preserve">1          </v>
      </c>
      <c r="F257" s="4" t="str">
        <f t="shared" si="10"/>
        <v xml:space="preserve">3.8          </v>
      </c>
      <c r="G257" s="4" t="str">
        <f t="shared" si="11"/>
        <v xml:space="preserve">3.8          </v>
      </c>
    </row>
    <row r="258" spans="2:7" outlineLevel="1" x14ac:dyDescent="0.2">
      <c r="B258" s="4" t="str">
        <f t="shared" si="6"/>
        <v xml:space="preserve">1.95          </v>
      </c>
      <c r="C258" s="4" t="str">
        <f t="shared" si="7"/>
        <v xml:space="preserve">8.5          </v>
      </c>
      <c r="D258" s="4" t="str">
        <f t="shared" si="8"/>
        <v xml:space="preserve">7.41          </v>
      </c>
      <c r="E258" s="4" t="str">
        <f t="shared" si="9"/>
        <v xml:space="preserve">1.02          </v>
      </c>
      <c r="F258" s="4" t="str">
        <f t="shared" si="10"/>
        <v xml:space="preserve">3.9          </v>
      </c>
      <c r="G258" s="4" t="str">
        <f t="shared" si="11"/>
        <v xml:space="preserve">3.9          </v>
      </c>
    </row>
    <row r="259" spans="2:7" outlineLevel="1" x14ac:dyDescent="0.2">
      <c r="B259" s="4" t="str">
        <f t="shared" si="6"/>
        <v xml:space="preserve">2          </v>
      </c>
      <c r="C259" s="4" t="str">
        <f t="shared" si="7"/>
        <v xml:space="preserve">8.8          </v>
      </c>
      <c r="D259" s="4" t="str">
        <f t="shared" si="8"/>
        <v xml:space="preserve">7.6          </v>
      </c>
      <c r="E259" s="4" t="str">
        <f t="shared" si="9"/>
        <v xml:space="preserve">1.04          </v>
      </c>
      <c r="F259" s="4" t="str">
        <f t="shared" si="10"/>
        <v xml:space="preserve">4          </v>
      </c>
      <c r="G259" s="4" t="str">
        <f t="shared" si="11"/>
        <v xml:space="preserve">4          </v>
      </c>
    </row>
    <row r="260" spans="2:7" outlineLevel="1" x14ac:dyDescent="0.2">
      <c r="B260" s="4" t="str">
        <f t="shared" si="6"/>
        <v xml:space="preserve">2.05          </v>
      </c>
      <c r="C260" s="4" t="str">
        <f t="shared" si="7"/>
        <v xml:space="preserve">9.1          </v>
      </c>
      <c r="D260" s="4" t="str">
        <f t="shared" si="8"/>
        <v xml:space="preserve">7.79          </v>
      </c>
      <c r="E260" s="4" t="str">
        <f t="shared" si="9"/>
        <v xml:space="preserve">1.06          </v>
      </c>
      <c r="F260" s="4" t="str">
        <f t="shared" si="10"/>
        <v xml:space="preserve">4.1          </v>
      </c>
      <c r="G260" s="4" t="str">
        <f t="shared" si="11"/>
        <v xml:space="preserve">4.1          </v>
      </c>
    </row>
    <row r="261" spans="2:7" outlineLevel="1" x14ac:dyDescent="0.2">
      <c r="B261" s="4" t="str">
        <f t="shared" si="6"/>
        <v xml:space="preserve">2.1          </v>
      </c>
      <c r="C261" s="4" t="str">
        <f t="shared" si="7"/>
        <v xml:space="preserve">9.4          </v>
      </c>
      <c r="D261" s="4" t="str">
        <f t="shared" si="8"/>
        <v xml:space="preserve">7.98          </v>
      </c>
      <c r="E261" s="4" t="str">
        <f t="shared" si="9"/>
        <v xml:space="preserve">1.08          </v>
      </c>
      <c r="F261" s="4" t="str">
        <f t="shared" si="10"/>
        <v xml:space="preserve">4.2          </v>
      </c>
      <c r="G261" s="4" t="str">
        <f t="shared" si="11"/>
        <v xml:space="preserve">4.2          </v>
      </c>
    </row>
    <row r="262" spans="2:7" outlineLevel="1" x14ac:dyDescent="0.2">
      <c r="B262" s="4" t="str">
        <f t="shared" si="6"/>
        <v xml:space="preserve">2.15          </v>
      </c>
      <c r="C262" s="4" t="str">
        <f t="shared" si="7"/>
        <v xml:space="preserve">9.7          </v>
      </c>
      <c r="D262" s="4" t="str">
        <f t="shared" si="8"/>
        <v xml:space="preserve">8.17          </v>
      </c>
      <c r="E262" s="4" t="str">
        <f t="shared" si="9"/>
        <v xml:space="preserve">1.1          </v>
      </c>
      <c r="F262" s="4" t="str">
        <f t="shared" si="10"/>
        <v xml:space="preserve">4.3          </v>
      </c>
      <c r="G262" s="4" t="str">
        <f t="shared" si="11"/>
        <v xml:space="preserve">4.3          </v>
      </c>
    </row>
    <row r="263" spans="2:7" outlineLevel="1" x14ac:dyDescent="0.2">
      <c r="B263" s="4" t="str">
        <f t="shared" si="6"/>
        <v xml:space="preserve">2.2          </v>
      </c>
      <c r="C263" s="4" t="str">
        <f t="shared" si="7"/>
        <v xml:space="preserve">10          </v>
      </c>
      <c r="D263" s="4" t="str">
        <f t="shared" si="8"/>
        <v xml:space="preserve">8.36          </v>
      </c>
      <c r="E263" s="4" t="str">
        <f t="shared" si="9"/>
        <v xml:space="preserve">1.12          </v>
      </c>
      <c r="F263" s="4" t="str">
        <f t="shared" si="10"/>
        <v xml:space="preserve">4.4          </v>
      </c>
      <c r="G263" s="4" t="str">
        <f t="shared" si="11"/>
        <v xml:space="preserve">4.4          </v>
      </c>
    </row>
    <row r="264" spans="2:7" outlineLevel="1" x14ac:dyDescent="0.2">
      <c r="B264" s="4" t="str">
        <f t="shared" si="6"/>
        <v xml:space="preserve">2.25          </v>
      </c>
      <c r="C264" s="4" t="str">
        <f t="shared" si="7"/>
        <v xml:space="preserve">10.3          </v>
      </c>
      <c r="D264" s="4" t="str">
        <f t="shared" si="8"/>
        <v xml:space="preserve">8.55          </v>
      </c>
      <c r="E264" s="4" t="str">
        <f t="shared" si="9"/>
        <v xml:space="preserve">1.14          </v>
      </c>
      <c r="F264" s="4" t="str">
        <f t="shared" si="10"/>
        <v xml:space="preserve">4.5          </v>
      </c>
      <c r="G264" s="4" t="str">
        <f t="shared" si="11"/>
        <v xml:space="preserve">4.5          </v>
      </c>
    </row>
    <row r="265" spans="2:7" outlineLevel="1" x14ac:dyDescent="0.2">
      <c r="B265" s="4" t="str">
        <f t="shared" si="6"/>
        <v xml:space="preserve">2.3          </v>
      </c>
      <c r="C265" s="4" t="str">
        <f t="shared" si="7"/>
        <v xml:space="preserve">10.6          </v>
      </c>
      <c r="D265" s="4" t="str">
        <f t="shared" si="8"/>
        <v xml:space="preserve">8.74          </v>
      </c>
      <c r="E265" s="4" t="str">
        <f t="shared" si="9"/>
        <v xml:space="preserve">1.16          </v>
      </c>
      <c r="F265" s="4" t="str">
        <f t="shared" si="10"/>
        <v xml:space="preserve">4.6          </v>
      </c>
      <c r="G265" s="4" t="str">
        <f t="shared" si="11"/>
        <v xml:space="preserve">4.6          </v>
      </c>
    </row>
    <row r="266" spans="2:7" outlineLevel="1" x14ac:dyDescent="0.2">
      <c r="B266" s="4" t="str">
        <f t="shared" si="6"/>
        <v xml:space="preserve">2.35          </v>
      </c>
      <c r="C266" s="4" t="str">
        <f t="shared" si="7"/>
        <v xml:space="preserve">10.9          </v>
      </c>
      <c r="D266" s="4" t="str">
        <f t="shared" si="8"/>
        <v xml:space="preserve">8.93          </v>
      </c>
      <c r="E266" s="4" t="str">
        <f t="shared" si="9"/>
        <v xml:space="preserve">1.18          </v>
      </c>
      <c r="F266" s="4" t="str">
        <f t="shared" si="10"/>
        <v xml:space="preserve">4.7          </v>
      </c>
      <c r="G266" s="4" t="str">
        <f t="shared" si="11"/>
        <v xml:space="preserve">4.7          </v>
      </c>
    </row>
    <row r="267" spans="2:7" outlineLevel="1" x14ac:dyDescent="0.2">
      <c r="B267" s="4" t="str">
        <f t="shared" si="6"/>
        <v xml:space="preserve">2.4          </v>
      </c>
      <c r="C267" s="4" t="str">
        <f t="shared" si="7"/>
        <v xml:space="preserve">11.2          </v>
      </c>
      <c r="D267" s="4" t="str">
        <f t="shared" si="8"/>
        <v xml:space="preserve">9.12          </v>
      </c>
      <c r="E267" s="4" t="str">
        <f t="shared" si="9"/>
        <v xml:space="preserve">1.2          </v>
      </c>
      <c r="F267" s="4" t="str">
        <f t="shared" si="10"/>
        <v xml:space="preserve">4.8          </v>
      </c>
      <c r="G267" s="4" t="str">
        <f t="shared" si="11"/>
        <v xml:space="preserve">4.8          </v>
      </c>
    </row>
    <row r="268" spans="2:7" outlineLevel="1" x14ac:dyDescent="0.2">
      <c r="B268" s="4" t="str">
        <f t="shared" si="6"/>
        <v xml:space="preserve">2.45          </v>
      </c>
      <c r="C268" s="4" t="str">
        <f t="shared" si="7"/>
        <v xml:space="preserve">11.5          </v>
      </c>
      <c r="D268" s="4" t="str">
        <f t="shared" si="8"/>
        <v xml:space="preserve">9.31          </v>
      </c>
      <c r="E268" s="4" t="str">
        <f t="shared" si="9"/>
        <v xml:space="preserve">1.22          </v>
      </c>
      <c r="F268" s="4" t="str">
        <f t="shared" si="10"/>
        <v xml:space="preserve">4.9          </v>
      </c>
      <c r="G268" s="4" t="str">
        <f t="shared" si="11"/>
        <v xml:space="preserve">4.9          </v>
      </c>
    </row>
    <row r="269" spans="2:7" outlineLevel="1" x14ac:dyDescent="0.2">
      <c r="B269" s="4" t="str">
        <f t="shared" si="6"/>
        <v xml:space="preserve">2.5          </v>
      </c>
      <c r="C269" s="4" t="str">
        <f t="shared" si="7"/>
        <v xml:space="preserve">11.8          </v>
      </c>
      <c r="D269" s="4" t="str">
        <f t="shared" si="8"/>
        <v xml:space="preserve">9.5          </v>
      </c>
      <c r="E269" s="4" t="str">
        <f t="shared" si="9"/>
        <v xml:space="preserve">1.24          </v>
      </c>
      <c r="F269" s="4" t="str">
        <f t="shared" si="10"/>
        <v xml:space="preserve">5          </v>
      </c>
      <c r="G269" s="4" t="str">
        <f t="shared" si="11"/>
        <v xml:space="preserve">5          </v>
      </c>
    </row>
    <row r="270" spans="2:7" outlineLevel="1" x14ac:dyDescent="0.2">
      <c r="B270" s="4" t="str">
        <f t="shared" si="6"/>
        <v xml:space="preserve">2.55          </v>
      </c>
      <c r="C270" s="4" t="str">
        <f t="shared" si="7"/>
        <v xml:space="preserve">12.1          </v>
      </c>
      <c r="D270" s="4" t="str">
        <f t="shared" si="8"/>
        <v xml:space="preserve">9.69          </v>
      </c>
      <c r="E270" s="4" t="str">
        <f t="shared" si="9"/>
        <v xml:space="preserve">1.26          </v>
      </c>
      <c r="F270" s="4" t="str">
        <f t="shared" si="10"/>
        <v xml:space="preserve">5.1          </v>
      </c>
      <c r="G270" s="4" t="str">
        <f t="shared" si="11"/>
        <v xml:space="preserve">5.1          </v>
      </c>
    </row>
    <row r="271" spans="2:7" outlineLevel="1" x14ac:dyDescent="0.2">
      <c r="B271" s="4" t="str">
        <f t="shared" si="6"/>
        <v xml:space="preserve">2.6          </v>
      </c>
      <c r="C271" s="4" t="str">
        <f t="shared" si="7"/>
        <v xml:space="preserve">12.4          </v>
      </c>
      <c r="D271" s="4" t="str">
        <f t="shared" si="8"/>
        <v xml:space="preserve">9.88          </v>
      </c>
      <c r="E271" s="4" t="str">
        <f t="shared" si="9"/>
        <v xml:space="preserve">1.28          </v>
      </c>
      <c r="F271" s="4" t="str">
        <f t="shared" si="10"/>
        <v xml:space="preserve">5.2          </v>
      </c>
      <c r="G271" s="4" t="str">
        <f t="shared" si="11"/>
        <v xml:space="preserve">5.2          </v>
      </c>
    </row>
    <row r="272" spans="2:7" outlineLevel="1" x14ac:dyDescent="0.2">
      <c r="B272" s="4" t="str">
        <f t="shared" si="6"/>
        <v xml:space="preserve">2.65          </v>
      </c>
      <c r="C272" s="4" t="str">
        <f t="shared" si="7"/>
        <v xml:space="preserve">12.7          </v>
      </c>
      <c r="D272" s="4" t="str">
        <f t="shared" si="8"/>
        <v xml:space="preserve">10.07          </v>
      </c>
      <c r="E272" s="4" t="str">
        <f t="shared" si="9"/>
        <v xml:space="preserve">1.3          </v>
      </c>
      <c r="F272" s="4" t="str">
        <f t="shared" si="10"/>
        <v xml:space="preserve">5.3          </v>
      </c>
      <c r="G272" s="4" t="str">
        <f t="shared" si="11"/>
        <v xml:space="preserve">5.3          </v>
      </c>
    </row>
    <row r="273" spans="2:7" outlineLevel="1" x14ac:dyDescent="0.2">
      <c r="B273" s="4" t="str">
        <f t="shared" si="6"/>
        <v xml:space="preserve">2.7          </v>
      </c>
      <c r="C273" s="4" t="str">
        <f t="shared" si="7"/>
        <v xml:space="preserve">13          </v>
      </c>
      <c r="D273" s="4" t="str">
        <f t="shared" si="8"/>
        <v xml:space="preserve">10.26          </v>
      </c>
      <c r="E273" s="4" t="str">
        <f t="shared" si="9"/>
        <v xml:space="preserve">1.32          </v>
      </c>
      <c r="F273" s="4" t="str">
        <f t="shared" si="10"/>
        <v xml:space="preserve">5.4          </v>
      </c>
      <c r="G273" s="4" t="str">
        <f t="shared" si="11"/>
        <v xml:space="preserve">5.4          </v>
      </c>
    </row>
    <row r="274" spans="2:7" outlineLevel="1" x14ac:dyDescent="0.2">
      <c r="B274" s="4" t="str">
        <f t="shared" si="6"/>
        <v xml:space="preserve">2.75          </v>
      </c>
      <c r="C274" s="4" t="str">
        <f t="shared" si="7"/>
        <v xml:space="preserve">13.3          </v>
      </c>
      <c r="D274" s="4" t="str">
        <f t="shared" si="8"/>
        <v xml:space="preserve">10.45          </v>
      </c>
      <c r="E274" s="4" t="str">
        <f t="shared" si="9"/>
        <v xml:space="preserve">1.34          </v>
      </c>
      <c r="F274" s="4" t="str">
        <f t="shared" si="10"/>
        <v xml:space="preserve">5.5          </v>
      </c>
      <c r="G274" s="4" t="str">
        <f t="shared" si="11"/>
        <v xml:space="preserve">5.5          </v>
      </c>
    </row>
    <row r="275" spans="2:7" outlineLevel="1" x14ac:dyDescent="0.2">
      <c r="B275" s="4" t="str">
        <f t="shared" si="6"/>
        <v xml:space="preserve">2.8          </v>
      </c>
      <c r="C275" s="4" t="str">
        <f t="shared" si="7"/>
        <v xml:space="preserve">13.6          </v>
      </c>
      <c r="D275" s="4" t="str">
        <f t="shared" si="8"/>
        <v xml:space="preserve">10.64          </v>
      </c>
      <c r="E275" s="4" t="str">
        <f t="shared" si="9"/>
        <v xml:space="preserve">1.36          </v>
      </c>
      <c r="F275" s="4" t="str">
        <f t="shared" si="10"/>
        <v xml:space="preserve">5.6          </v>
      </c>
      <c r="G275" s="4" t="str">
        <f t="shared" si="11"/>
        <v xml:space="preserve">5.6          </v>
      </c>
    </row>
    <row r="276" spans="2:7" outlineLevel="1" x14ac:dyDescent="0.2">
      <c r="B276" s="4" t="str">
        <f t="shared" si="6"/>
        <v xml:space="preserve">2.85          </v>
      </c>
      <c r="C276" s="4" t="str">
        <f t="shared" si="7"/>
        <v xml:space="preserve">13.9          </v>
      </c>
      <c r="D276" s="4" t="str">
        <f t="shared" si="8"/>
        <v xml:space="preserve">10.83          </v>
      </c>
      <c r="E276" s="4" t="str">
        <f t="shared" si="9"/>
        <v xml:space="preserve">1.38          </v>
      </c>
      <c r="F276" s="4" t="str">
        <f t="shared" si="10"/>
        <v xml:space="preserve">5.7          </v>
      </c>
      <c r="G276" s="4" t="str">
        <f t="shared" si="11"/>
        <v xml:space="preserve">5.7          </v>
      </c>
    </row>
    <row r="277" spans="2:7" outlineLevel="1" x14ac:dyDescent="0.2">
      <c r="B277" s="4" t="str">
        <f t="shared" si="6"/>
        <v xml:space="preserve">2.9          </v>
      </c>
      <c r="C277" s="4" t="str">
        <f t="shared" si="7"/>
        <v xml:space="preserve">14.2          </v>
      </c>
      <c r="D277" s="4" t="str">
        <f t="shared" si="8"/>
        <v xml:space="preserve">11.02          </v>
      </c>
      <c r="E277" s="4" t="str">
        <f t="shared" si="9"/>
        <v xml:space="preserve">1.4          </v>
      </c>
      <c r="F277" s="4" t="str">
        <f t="shared" si="10"/>
        <v xml:space="preserve">5.8          </v>
      </c>
      <c r="G277" s="4" t="str">
        <f t="shared" si="11"/>
        <v xml:space="preserve">5.8          </v>
      </c>
    </row>
    <row r="278" spans="2:7" outlineLevel="1" x14ac:dyDescent="0.2">
      <c r="B278" s="4" t="str">
        <f t="shared" si="6"/>
        <v xml:space="preserve">2.95          </v>
      </c>
      <c r="C278" s="4" t="str">
        <f t="shared" si="7"/>
        <v xml:space="preserve">14.5          </v>
      </c>
      <c r="D278" s="4" t="str">
        <f t="shared" si="8"/>
        <v xml:space="preserve">11.21          </v>
      </c>
      <c r="E278" s="4" t="str">
        <f t="shared" si="9"/>
        <v xml:space="preserve">1.42          </v>
      </c>
      <c r="F278" s="4" t="str">
        <f t="shared" si="10"/>
        <v xml:space="preserve">5.9          </v>
      </c>
      <c r="G278" s="4" t="str">
        <f t="shared" si="11"/>
        <v xml:space="preserve">5.9          </v>
      </c>
    </row>
    <row r="279" spans="2:7" outlineLevel="1" x14ac:dyDescent="0.2">
      <c r="B279" s="4" t="str">
        <f t="shared" si="6"/>
        <v xml:space="preserve">3          </v>
      </c>
      <c r="C279" s="4" t="str">
        <f t="shared" si="7"/>
        <v xml:space="preserve">14.8          </v>
      </c>
      <c r="D279" s="4" t="str">
        <f t="shared" si="8"/>
        <v xml:space="preserve">11.4          </v>
      </c>
      <c r="E279" s="4" t="str">
        <f t="shared" si="9"/>
        <v xml:space="preserve">1.44          </v>
      </c>
      <c r="F279" s="4" t="str">
        <f t="shared" si="10"/>
        <v xml:space="preserve">6          </v>
      </c>
      <c r="G279" s="4" t="str">
        <f t="shared" si="11"/>
        <v xml:space="preserve">6          </v>
      </c>
    </row>
    <row r="280" spans="2:7" outlineLevel="1" x14ac:dyDescent="0.2">
      <c r="B280" s="4" t="str">
        <f t="shared" si="6"/>
        <v xml:space="preserve">3.05          </v>
      </c>
      <c r="C280" s="4" t="str">
        <f t="shared" si="7"/>
        <v xml:space="preserve">15.1          </v>
      </c>
      <c r="D280" s="4" t="str">
        <f t="shared" si="8"/>
        <v xml:space="preserve">11.59          </v>
      </c>
      <c r="E280" s="4" t="str">
        <f t="shared" si="9"/>
        <v xml:space="preserve">1.46          </v>
      </c>
      <c r="F280" s="4" t="str">
        <f t="shared" si="10"/>
        <v xml:space="preserve">6.1          </v>
      </c>
      <c r="G280" s="4" t="str">
        <f t="shared" si="11"/>
        <v xml:space="preserve">6.1          </v>
      </c>
    </row>
    <row r="281" spans="2:7" outlineLevel="1" x14ac:dyDescent="0.2">
      <c r="B281" s="4" t="str">
        <f t="shared" si="6"/>
        <v xml:space="preserve">3.1          </v>
      </c>
      <c r="C281" s="4" t="str">
        <f t="shared" si="7"/>
        <v xml:space="preserve">15.4          </v>
      </c>
      <c r="D281" s="4" t="str">
        <f t="shared" si="8"/>
        <v xml:space="preserve">11.78          </v>
      </c>
      <c r="E281" s="4" t="str">
        <f t="shared" si="9"/>
        <v xml:space="preserve">1.48          </v>
      </c>
      <c r="F281" s="4" t="str">
        <f t="shared" si="10"/>
        <v xml:space="preserve">6.2          </v>
      </c>
      <c r="G281" s="4" t="str">
        <f t="shared" si="11"/>
        <v xml:space="preserve">6.2          </v>
      </c>
    </row>
    <row r="282" spans="2:7" outlineLevel="1" x14ac:dyDescent="0.2">
      <c r="B282" s="4" t="str">
        <f t="shared" si="6"/>
        <v xml:space="preserve">3.15          </v>
      </c>
      <c r="C282" s="4" t="str">
        <f t="shared" si="7"/>
        <v xml:space="preserve">15.7          </v>
      </c>
      <c r="D282" s="4" t="str">
        <f t="shared" si="8"/>
        <v xml:space="preserve">11.97          </v>
      </c>
      <c r="E282" s="4" t="str">
        <f t="shared" si="9"/>
        <v xml:space="preserve">1.5          </v>
      </c>
      <c r="F282" s="4" t="str">
        <f t="shared" si="10"/>
        <v xml:space="preserve">6.3          </v>
      </c>
      <c r="G282" s="4" t="str">
        <f t="shared" si="11"/>
        <v xml:space="preserve">6.3          </v>
      </c>
    </row>
    <row r="283" spans="2:7" outlineLevel="1" x14ac:dyDescent="0.2">
      <c r="B283" s="4" t="str">
        <f t="shared" ref="B283:B314" si="12">IF($B$4, $B78, $B77 / $B$10 &amp; REPT( " ", $B$7 ))</f>
        <v xml:space="preserve">3.2          </v>
      </c>
      <c r="C283" s="4" t="str">
        <f t="shared" ref="C283:C314" si="13">IF($C$4, $C78, $C77 / $C$10 &amp; REPT( " ", $C$7 ))</f>
        <v xml:space="preserve">16          </v>
      </c>
      <c r="D283" s="4" t="str">
        <f t="shared" ref="D283:D314" si="14">IF($D$4, $D78, $D77 / $D$10 &amp; REPT( " ", $D$7 ))</f>
        <v xml:space="preserve">12.16          </v>
      </c>
      <c r="E283" s="4" t="str">
        <f t="shared" ref="E283:E314" si="15">IF($E$4, $E78, $E77 / $E$10 &amp; REPT( " ", $E$7 ))</f>
        <v xml:space="preserve">1.52          </v>
      </c>
      <c r="F283" s="4" t="str">
        <f t="shared" ref="F283:F314" si="16">IF($F$4, $F78, $F77 / $F$10 &amp; REPT( " ", $F$7 ))</f>
        <v xml:space="preserve">6.4          </v>
      </c>
      <c r="G283" s="4" t="str">
        <f t="shared" ref="G283:G314" si="17">IF($G$4, $G78, $G77 / $G$10 &amp; REPT( " ", $G$7 ))</f>
        <v xml:space="preserve">6.4          </v>
      </c>
    </row>
    <row r="284" spans="2:7" outlineLevel="1" x14ac:dyDescent="0.2">
      <c r="B284" s="4" t="str">
        <f t="shared" si="12"/>
        <v xml:space="preserve">3.25          </v>
      </c>
      <c r="C284" s="4" t="str">
        <f t="shared" si="13"/>
        <v xml:space="preserve">16.3          </v>
      </c>
      <c r="D284" s="4" t="str">
        <f t="shared" si="14"/>
        <v xml:space="preserve">12.35          </v>
      </c>
      <c r="E284" s="4" t="str">
        <f t="shared" si="15"/>
        <v xml:space="preserve">1.54          </v>
      </c>
      <c r="F284" s="4" t="str">
        <f t="shared" si="16"/>
        <v xml:space="preserve">6.5          </v>
      </c>
      <c r="G284" s="4" t="str">
        <f t="shared" si="17"/>
        <v xml:space="preserve">6.5          </v>
      </c>
    </row>
    <row r="285" spans="2:7" outlineLevel="1" x14ac:dyDescent="0.2">
      <c r="B285" s="4" t="str">
        <f t="shared" si="12"/>
        <v xml:space="preserve">3.3          </v>
      </c>
      <c r="C285" s="4" t="str">
        <f t="shared" si="13"/>
        <v xml:space="preserve">16.6          </v>
      </c>
      <c r="D285" s="4" t="str">
        <f t="shared" si="14"/>
        <v xml:space="preserve">12.54          </v>
      </c>
      <c r="E285" s="4" t="str">
        <f t="shared" si="15"/>
        <v xml:space="preserve">1.56          </v>
      </c>
      <c r="F285" s="4" t="str">
        <f t="shared" si="16"/>
        <v xml:space="preserve">6.6          </v>
      </c>
      <c r="G285" s="4" t="str">
        <f t="shared" si="17"/>
        <v xml:space="preserve">6.6          </v>
      </c>
    </row>
    <row r="286" spans="2:7" outlineLevel="1" x14ac:dyDescent="0.2">
      <c r="B286" s="4" t="str">
        <f t="shared" si="12"/>
        <v xml:space="preserve">3.35          </v>
      </c>
      <c r="C286" s="4" t="str">
        <f t="shared" si="13"/>
        <v xml:space="preserve">16.9          </v>
      </c>
      <c r="D286" s="4" t="str">
        <f t="shared" si="14"/>
        <v xml:space="preserve">12.73          </v>
      </c>
      <c r="E286" s="4" t="str">
        <f t="shared" si="15"/>
        <v xml:space="preserve">1.58          </v>
      </c>
      <c r="F286" s="4" t="str">
        <f t="shared" si="16"/>
        <v xml:space="preserve">6.7          </v>
      </c>
      <c r="G286" s="4" t="str">
        <f t="shared" si="17"/>
        <v xml:space="preserve">6.7          </v>
      </c>
    </row>
    <row r="287" spans="2:7" outlineLevel="1" x14ac:dyDescent="0.2">
      <c r="B287" s="4" t="str">
        <f t="shared" si="12"/>
        <v xml:space="preserve">3.4          </v>
      </c>
      <c r="C287" s="4" t="str">
        <f t="shared" si="13"/>
        <v xml:space="preserve">17.2          </v>
      </c>
      <c r="D287" s="4" t="str">
        <f t="shared" si="14"/>
        <v xml:space="preserve">12.92          </v>
      </c>
      <c r="E287" s="4" t="str">
        <f t="shared" si="15"/>
        <v xml:space="preserve">1.6          </v>
      </c>
      <c r="F287" s="4" t="str">
        <f t="shared" si="16"/>
        <v xml:space="preserve">6.8          </v>
      </c>
      <c r="G287" s="4" t="str">
        <f t="shared" si="17"/>
        <v xml:space="preserve">6.8          </v>
      </c>
    </row>
    <row r="288" spans="2:7" outlineLevel="1" x14ac:dyDescent="0.2">
      <c r="B288" s="4" t="str">
        <f t="shared" si="12"/>
        <v xml:space="preserve">3.45          </v>
      </c>
      <c r="C288" s="4" t="str">
        <f t="shared" si="13"/>
        <v xml:space="preserve">17.5          </v>
      </c>
      <c r="D288" s="4" t="str">
        <f t="shared" si="14"/>
        <v xml:space="preserve">13.11          </v>
      </c>
      <c r="E288" s="4" t="str">
        <f t="shared" si="15"/>
        <v xml:space="preserve">1.62          </v>
      </c>
      <c r="F288" s="4" t="str">
        <f t="shared" si="16"/>
        <v xml:space="preserve">6.9          </v>
      </c>
      <c r="G288" s="4" t="str">
        <f t="shared" si="17"/>
        <v xml:space="preserve">6.9          </v>
      </c>
    </row>
    <row r="289" spans="2:7" outlineLevel="1" x14ac:dyDescent="0.2">
      <c r="B289" s="4" t="str">
        <f t="shared" si="12"/>
        <v xml:space="preserve">3.5          </v>
      </c>
      <c r="C289" s="4" t="str">
        <f t="shared" si="13"/>
        <v xml:space="preserve">17.8          </v>
      </c>
      <c r="D289" s="4" t="str">
        <f t="shared" si="14"/>
        <v xml:space="preserve">13.3          </v>
      </c>
      <c r="E289" s="4" t="str">
        <f t="shared" si="15"/>
        <v xml:space="preserve">1.64          </v>
      </c>
      <c r="F289" s="4" t="str">
        <f t="shared" si="16"/>
        <v xml:space="preserve">7          </v>
      </c>
      <c r="G289" s="4" t="str">
        <f t="shared" si="17"/>
        <v xml:space="preserve">7          </v>
      </c>
    </row>
    <row r="290" spans="2:7" outlineLevel="1" x14ac:dyDescent="0.2">
      <c r="B290" s="4" t="str">
        <f t="shared" si="12"/>
        <v xml:space="preserve">3.55          </v>
      </c>
      <c r="C290" s="4" t="str">
        <f t="shared" si="13"/>
        <v xml:space="preserve">18.1          </v>
      </c>
      <c r="D290" s="4" t="str">
        <f t="shared" si="14"/>
        <v xml:space="preserve">13.49          </v>
      </c>
      <c r="E290" s="4" t="str">
        <f t="shared" si="15"/>
        <v xml:space="preserve">1.66          </v>
      </c>
      <c r="F290" s="4" t="str">
        <f t="shared" si="16"/>
        <v xml:space="preserve">7.1          </v>
      </c>
      <c r="G290" s="4" t="str">
        <f t="shared" si="17"/>
        <v xml:space="preserve">7.1          </v>
      </c>
    </row>
    <row r="291" spans="2:7" outlineLevel="1" x14ac:dyDescent="0.2">
      <c r="B291" s="4" t="str">
        <f t="shared" si="12"/>
        <v xml:space="preserve">3.6          </v>
      </c>
      <c r="C291" s="4" t="str">
        <f t="shared" si="13"/>
        <v xml:space="preserve">18.4          </v>
      </c>
      <c r="D291" s="4" t="str">
        <f t="shared" si="14"/>
        <v xml:space="preserve">13.68          </v>
      </c>
      <c r="E291" s="4" t="str">
        <f t="shared" si="15"/>
        <v xml:space="preserve">1.68          </v>
      </c>
      <c r="F291" s="4" t="str">
        <f t="shared" si="16"/>
        <v xml:space="preserve">7.2          </v>
      </c>
      <c r="G291" s="4" t="str">
        <f t="shared" si="17"/>
        <v xml:space="preserve">7.2          </v>
      </c>
    </row>
    <row r="292" spans="2:7" outlineLevel="1" x14ac:dyDescent="0.2">
      <c r="B292" s="4" t="str">
        <f t="shared" si="12"/>
        <v xml:space="preserve">3.65          </v>
      </c>
      <c r="C292" s="4" t="str">
        <f t="shared" si="13"/>
        <v xml:space="preserve">18.7          </v>
      </c>
      <c r="D292" s="4" t="str">
        <f t="shared" si="14"/>
        <v xml:space="preserve">13.87          </v>
      </c>
      <c r="E292" s="4" t="str">
        <f t="shared" si="15"/>
        <v xml:space="preserve">1.7          </v>
      </c>
      <c r="F292" s="4" t="str">
        <f t="shared" si="16"/>
        <v xml:space="preserve">7.3          </v>
      </c>
      <c r="G292" s="4" t="str">
        <f t="shared" si="17"/>
        <v xml:space="preserve">7.3          </v>
      </c>
    </row>
    <row r="293" spans="2:7" outlineLevel="1" x14ac:dyDescent="0.2">
      <c r="B293" s="4" t="str">
        <f t="shared" si="12"/>
        <v xml:space="preserve">3.7          </v>
      </c>
      <c r="C293" s="4" t="str">
        <f t="shared" si="13"/>
        <v xml:space="preserve">19          </v>
      </c>
      <c r="D293" s="4" t="str">
        <f t="shared" si="14"/>
        <v xml:space="preserve">14.06          </v>
      </c>
      <c r="E293" s="4" t="str">
        <f t="shared" si="15"/>
        <v xml:space="preserve">1.72          </v>
      </c>
      <c r="F293" s="4" t="str">
        <f t="shared" si="16"/>
        <v xml:space="preserve">7.4          </v>
      </c>
      <c r="G293" s="4" t="str">
        <f t="shared" si="17"/>
        <v xml:space="preserve">7.4          </v>
      </c>
    </row>
    <row r="294" spans="2:7" outlineLevel="1" x14ac:dyDescent="0.2">
      <c r="B294" s="4" t="str">
        <f t="shared" si="12"/>
        <v xml:space="preserve">3.75          </v>
      </c>
      <c r="C294" s="4" t="str">
        <f t="shared" si="13"/>
        <v xml:space="preserve">19.3          </v>
      </c>
      <c r="D294" s="4" t="str">
        <f t="shared" si="14"/>
        <v xml:space="preserve">14.25          </v>
      </c>
      <c r="E294" s="4" t="str">
        <f t="shared" si="15"/>
        <v xml:space="preserve">1.74          </v>
      </c>
      <c r="F294" s="4" t="str">
        <f t="shared" si="16"/>
        <v xml:space="preserve">7.5          </v>
      </c>
      <c r="G294" s="4" t="str">
        <f t="shared" si="17"/>
        <v xml:space="preserve">7.5          </v>
      </c>
    </row>
    <row r="295" spans="2:7" outlineLevel="1" x14ac:dyDescent="0.2">
      <c r="B295" s="4" t="str">
        <f t="shared" si="12"/>
        <v xml:space="preserve">3.8          </v>
      </c>
      <c r="C295" s="4" t="str">
        <f t="shared" si="13"/>
        <v xml:space="preserve">19.6          </v>
      </c>
      <c r="D295" s="4" t="str">
        <f t="shared" si="14"/>
        <v xml:space="preserve">14.44          </v>
      </c>
      <c r="E295" s="4" t="str">
        <f t="shared" si="15"/>
        <v xml:space="preserve">1.76          </v>
      </c>
      <c r="F295" s="4" t="str">
        <f t="shared" si="16"/>
        <v xml:space="preserve">7.6          </v>
      </c>
      <c r="G295" s="4" t="str">
        <f t="shared" si="17"/>
        <v xml:space="preserve">7.6          </v>
      </c>
    </row>
    <row r="296" spans="2:7" outlineLevel="1" x14ac:dyDescent="0.2">
      <c r="B296" s="4" t="str">
        <f t="shared" si="12"/>
        <v xml:space="preserve">3.85          </v>
      </c>
      <c r="C296" s="4" t="str">
        <f t="shared" si="13"/>
        <v xml:space="preserve">19.9          </v>
      </c>
      <c r="D296" s="4" t="str">
        <f t="shared" si="14"/>
        <v xml:space="preserve">14.63          </v>
      </c>
      <c r="E296" s="4" t="str">
        <f t="shared" si="15"/>
        <v xml:space="preserve">1.78          </v>
      </c>
      <c r="F296" s="4" t="str">
        <f t="shared" si="16"/>
        <v xml:space="preserve">7.7          </v>
      </c>
      <c r="G296" s="4" t="str">
        <f t="shared" si="17"/>
        <v xml:space="preserve">7.7          </v>
      </c>
    </row>
    <row r="297" spans="2:7" outlineLevel="1" x14ac:dyDescent="0.2">
      <c r="B297" s="4" t="str">
        <f t="shared" si="12"/>
        <v xml:space="preserve">3.9          </v>
      </c>
      <c r="C297" s="4" t="str">
        <f t="shared" si="13"/>
        <v xml:space="preserve">20.2          </v>
      </c>
      <c r="D297" s="4" t="str">
        <f t="shared" si="14"/>
        <v xml:space="preserve">14.82          </v>
      </c>
      <c r="E297" s="4" t="str">
        <f t="shared" si="15"/>
        <v xml:space="preserve">1.8          </v>
      </c>
      <c r="F297" s="4" t="str">
        <f t="shared" si="16"/>
        <v xml:space="preserve">7.8          </v>
      </c>
      <c r="G297" s="4" t="str">
        <f t="shared" si="17"/>
        <v xml:space="preserve">7.8          </v>
      </c>
    </row>
    <row r="298" spans="2:7" outlineLevel="1" x14ac:dyDescent="0.2">
      <c r="B298" s="4" t="str">
        <f t="shared" si="12"/>
        <v xml:space="preserve">3.95          </v>
      </c>
      <c r="C298" s="4" t="str">
        <f t="shared" si="13"/>
        <v xml:space="preserve">20.5          </v>
      </c>
      <c r="D298" s="4" t="str">
        <f t="shared" si="14"/>
        <v xml:space="preserve">15.01          </v>
      </c>
      <c r="E298" s="4" t="str">
        <f t="shared" si="15"/>
        <v xml:space="preserve">1.82          </v>
      </c>
      <c r="F298" s="4" t="str">
        <f t="shared" si="16"/>
        <v xml:space="preserve">7.9          </v>
      </c>
      <c r="G298" s="4" t="str">
        <f t="shared" si="17"/>
        <v xml:space="preserve">7.9          </v>
      </c>
    </row>
    <row r="299" spans="2:7" outlineLevel="1" x14ac:dyDescent="0.2">
      <c r="B299" s="4" t="str">
        <f t="shared" si="12"/>
        <v xml:space="preserve">4          </v>
      </c>
      <c r="C299" s="4" t="str">
        <f t="shared" si="13"/>
        <v xml:space="preserve">20.8          </v>
      </c>
      <c r="D299" s="4" t="str">
        <f t="shared" si="14"/>
        <v xml:space="preserve">15.2          </v>
      </c>
      <c r="E299" s="4" t="str">
        <f t="shared" si="15"/>
        <v xml:space="preserve">1.84          </v>
      </c>
      <c r="F299" s="4" t="str">
        <f t="shared" si="16"/>
        <v xml:space="preserve">8          </v>
      </c>
      <c r="G299" s="4" t="str">
        <f t="shared" si="17"/>
        <v xml:space="preserve">8          </v>
      </c>
    </row>
    <row r="300" spans="2:7" outlineLevel="1" x14ac:dyDescent="0.2">
      <c r="B300" s="4" t="str">
        <f t="shared" si="12"/>
        <v xml:space="preserve">4.05          </v>
      </c>
      <c r="C300" s="4" t="str">
        <f t="shared" si="13"/>
        <v xml:space="preserve">21.1          </v>
      </c>
      <c r="D300" s="4" t="str">
        <f t="shared" si="14"/>
        <v xml:space="preserve">15.39          </v>
      </c>
      <c r="E300" s="4" t="str">
        <f t="shared" si="15"/>
        <v xml:space="preserve">1.86          </v>
      </c>
      <c r="F300" s="4" t="str">
        <f t="shared" si="16"/>
        <v xml:space="preserve">8.1          </v>
      </c>
      <c r="G300" s="4" t="str">
        <f t="shared" si="17"/>
        <v xml:space="preserve">8.1          </v>
      </c>
    </row>
    <row r="301" spans="2:7" outlineLevel="1" x14ac:dyDescent="0.2">
      <c r="B301" s="4" t="str">
        <f t="shared" si="12"/>
        <v xml:space="preserve">4.1          </v>
      </c>
      <c r="C301" s="4" t="str">
        <f t="shared" si="13"/>
        <v xml:space="preserve">21.4          </v>
      </c>
      <c r="D301" s="4" t="str">
        <f t="shared" si="14"/>
        <v xml:space="preserve">15.58          </v>
      </c>
      <c r="E301" s="4" t="str">
        <f t="shared" si="15"/>
        <v xml:space="preserve">1.88          </v>
      </c>
      <c r="F301" s="4" t="str">
        <f t="shared" si="16"/>
        <v xml:space="preserve">8.2          </v>
      </c>
      <c r="G301" s="4" t="str">
        <f t="shared" si="17"/>
        <v xml:space="preserve">8.2          </v>
      </c>
    </row>
    <row r="302" spans="2:7" outlineLevel="1" x14ac:dyDescent="0.2">
      <c r="B302" s="4" t="str">
        <f t="shared" si="12"/>
        <v xml:space="preserve">4.15          </v>
      </c>
      <c r="C302" s="4" t="str">
        <f t="shared" si="13"/>
        <v xml:space="preserve">21.7          </v>
      </c>
      <c r="D302" s="4" t="str">
        <f t="shared" si="14"/>
        <v xml:space="preserve">15.77          </v>
      </c>
      <c r="E302" s="4" t="str">
        <f t="shared" si="15"/>
        <v xml:space="preserve">1.9          </v>
      </c>
      <c r="F302" s="4" t="str">
        <f t="shared" si="16"/>
        <v xml:space="preserve">8.3          </v>
      </c>
      <c r="G302" s="4" t="str">
        <f t="shared" si="17"/>
        <v xml:space="preserve">8.3          </v>
      </c>
    </row>
    <row r="303" spans="2:7" outlineLevel="1" x14ac:dyDescent="0.2">
      <c r="B303" s="4" t="str">
        <f t="shared" si="12"/>
        <v xml:space="preserve">4.2          </v>
      </c>
      <c r="C303" s="4" t="str">
        <f t="shared" si="13"/>
        <v xml:space="preserve">22          </v>
      </c>
      <c r="D303" s="4" t="str">
        <f t="shared" si="14"/>
        <v xml:space="preserve">15.96          </v>
      </c>
      <c r="E303" s="4" t="str">
        <f t="shared" si="15"/>
        <v xml:space="preserve">1.92          </v>
      </c>
      <c r="F303" s="4" t="str">
        <f t="shared" si="16"/>
        <v xml:space="preserve">8.4          </v>
      </c>
      <c r="G303" s="4" t="str">
        <f t="shared" si="17"/>
        <v xml:space="preserve">8.4          </v>
      </c>
    </row>
    <row r="304" spans="2:7" outlineLevel="1" x14ac:dyDescent="0.2">
      <c r="B304" s="4" t="str">
        <f t="shared" si="12"/>
        <v xml:space="preserve">4.25          </v>
      </c>
      <c r="C304" s="4" t="str">
        <f t="shared" si="13"/>
        <v xml:space="preserve">22.3          </v>
      </c>
      <c r="D304" s="4" t="str">
        <f t="shared" si="14"/>
        <v xml:space="preserve">16.15          </v>
      </c>
      <c r="E304" s="4" t="str">
        <f t="shared" si="15"/>
        <v xml:space="preserve">1.94          </v>
      </c>
      <c r="F304" s="4" t="str">
        <f t="shared" si="16"/>
        <v xml:space="preserve">8.5          </v>
      </c>
      <c r="G304" s="4" t="str">
        <f t="shared" si="17"/>
        <v xml:space="preserve">8.5          </v>
      </c>
    </row>
    <row r="305" spans="2:7" outlineLevel="1" x14ac:dyDescent="0.2">
      <c r="B305" s="4" t="str">
        <f t="shared" si="12"/>
        <v xml:space="preserve">4.3          </v>
      </c>
      <c r="C305" s="4" t="str">
        <f t="shared" si="13"/>
        <v xml:space="preserve">22.6          </v>
      </c>
      <c r="D305" s="4" t="str">
        <f t="shared" si="14"/>
        <v xml:space="preserve">16.34          </v>
      </c>
      <c r="E305" s="4" t="str">
        <f t="shared" si="15"/>
        <v xml:space="preserve">1.96          </v>
      </c>
      <c r="F305" s="4" t="str">
        <f t="shared" si="16"/>
        <v xml:space="preserve">8.6          </v>
      </c>
      <c r="G305" s="4" t="str">
        <f t="shared" si="17"/>
        <v xml:space="preserve">8.6          </v>
      </c>
    </row>
    <row r="306" spans="2:7" outlineLevel="1" x14ac:dyDescent="0.2">
      <c r="B306" s="4" t="str">
        <f t="shared" si="12"/>
        <v xml:space="preserve">4.35          </v>
      </c>
      <c r="C306" s="4" t="str">
        <f t="shared" si="13"/>
        <v xml:space="preserve">22.9          </v>
      </c>
      <c r="D306" s="4" t="str">
        <f t="shared" si="14"/>
        <v xml:space="preserve">16.53          </v>
      </c>
      <c r="E306" s="4" t="str">
        <f t="shared" si="15"/>
        <v xml:space="preserve">1.98          </v>
      </c>
      <c r="F306" s="4" t="str">
        <f t="shared" si="16"/>
        <v xml:space="preserve">8.7          </v>
      </c>
      <c r="G306" s="4" t="str">
        <f t="shared" si="17"/>
        <v xml:space="preserve">8.7          </v>
      </c>
    </row>
    <row r="307" spans="2:7" outlineLevel="1" x14ac:dyDescent="0.2">
      <c r="B307" s="4" t="str">
        <f t="shared" si="12"/>
        <v xml:space="preserve">4.4          </v>
      </c>
      <c r="C307" s="4" t="str">
        <f t="shared" si="13"/>
        <v xml:space="preserve">23.2          </v>
      </c>
      <c r="D307" s="4" t="str">
        <f t="shared" si="14"/>
        <v xml:space="preserve">16.72          </v>
      </c>
      <c r="E307" s="4" t="str">
        <f t="shared" si="15"/>
        <v xml:space="preserve">2          </v>
      </c>
      <c r="F307" s="4" t="str">
        <f t="shared" si="16"/>
        <v xml:space="preserve">8.8          </v>
      </c>
      <c r="G307" s="4" t="str">
        <f t="shared" si="17"/>
        <v xml:space="preserve">8.8          </v>
      </c>
    </row>
    <row r="308" spans="2:7" outlineLevel="1" x14ac:dyDescent="0.2">
      <c r="B308" s="4" t="str">
        <f t="shared" si="12"/>
        <v xml:space="preserve">4.45          </v>
      </c>
      <c r="C308" s="4" t="str">
        <f t="shared" si="13"/>
        <v xml:space="preserve">23.5          </v>
      </c>
      <c r="D308" s="4" t="str">
        <f t="shared" si="14"/>
        <v xml:space="preserve">16.91          </v>
      </c>
      <c r="E308" s="4" t="str">
        <f t="shared" si="15"/>
        <v xml:space="preserve">2.02          </v>
      </c>
      <c r="F308" s="4" t="str">
        <f t="shared" si="16"/>
        <v xml:space="preserve">8.9          </v>
      </c>
      <c r="G308" s="4" t="str">
        <f t="shared" si="17"/>
        <v xml:space="preserve">8.9          </v>
      </c>
    </row>
    <row r="309" spans="2:7" outlineLevel="1" x14ac:dyDescent="0.2">
      <c r="B309" s="4" t="str">
        <f t="shared" si="12"/>
        <v xml:space="preserve">4.5          </v>
      </c>
      <c r="C309" s="4" t="str">
        <f t="shared" si="13"/>
        <v xml:space="preserve">23.8          </v>
      </c>
      <c r="D309" s="4" t="str">
        <f t="shared" si="14"/>
        <v xml:space="preserve">17.1          </v>
      </c>
      <c r="E309" s="4" t="str">
        <f t="shared" si="15"/>
        <v xml:space="preserve">2.04          </v>
      </c>
      <c r="F309" s="4" t="str">
        <f t="shared" si="16"/>
        <v xml:space="preserve">9          </v>
      </c>
      <c r="G309" s="4" t="str">
        <f t="shared" si="17"/>
        <v xml:space="preserve">9          </v>
      </c>
    </row>
    <row r="310" spans="2:7" outlineLevel="1" x14ac:dyDescent="0.2">
      <c r="B310" s="4" t="str">
        <f t="shared" si="12"/>
        <v xml:space="preserve">4.55          </v>
      </c>
      <c r="C310" s="4" t="str">
        <f t="shared" si="13"/>
        <v xml:space="preserve">24.1          </v>
      </c>
      <c r="D310" s="4" t="str">
        <f t="shared" si="14"/>
        <v xml:space="preserve">17.29          </v>
      </c>
      <c r="E310" s="4" t="str">
        <f t="shared" si="15"/>
        <v xml:space="preserve">2.06          </v>
      </c>
      <c r="F310" s="4" t="str">
        <f t="shared" si="16"/>
        <v xml:space="preserve">9.1          </v>
      </c>
      <c r="G310" s="4" t="str">
        <f t="shared" si="17"/>
        <v xml:space="preserve">9.1          </v>
      </c>
    </row>
    <row r="311" spans="2:7" outlineLevel="1" x14ac:dyDescent="0.2">
      <c r="B311" s="4" t="str">
        <f t="shared" si="12"/>
        <v xml:space="preserve">4.6          </v>
      </c>
      <c r="C311" s="4" t="str">
        <f t="shared" si="13"/>
        <v xml:space="preserve">24.4          </v>
      </c>
      <c r="D311" s="4" t="str">
        <f t="shared" si="14"/>
        <v xml:space="preserve">17.48          </v>
      </c>
      <c r="E311" s="4" t="str">
        <f t="shared" si="15"/>
        <v xml:space="preserve">2.08          </v>
      </c>
      <c r="F311" s="4" t="str">
        <f t="shared" si="16"/>
        <v xml:space="preserve">9.2          </v>
      </c>
      <c r="G311" s="4" t="str">
        <f t="shared" si="17"/>
        <v xml:space="preserve">9.2          </v>
      </c>
    </row>
    <row r="312" spans="2:7" outlineLevel="1" x14ac:dyDescent="0.2">
      <c r="B312" s="4" t="str">
        <f t="shared" si="12"/>
        <v xml:space="preserve">4.65          </v>
      </c>
      <c r="C312" s="4" t="str">
        <f t="shared" si="13"/>
        <v xml:space="preserve">24.7          </v>
      </c>
      <c r="D312" s="4" t="str">
        <f t="shared" si="14"/>
        <v xml:space="preserve">17.67          </v>
      </c>
      <c r="E312" s="4" t="str">
        <f t="shared" si="15"/>
        <v xml:space="preserve">2.1          </v>
      </c>
      <c r="F312" s="4" t="str">
        <f t="shared" si="16"/>
        <v xml:space="preserve">9.3          </v>
      </c>
      <c r="G312" s="4" t="str">
        <f t="shared" si="17"/>
        <v xml:space="preserve">9.3          </v>
      </c>
    </row>
    <row r="313" spans="2:7" outlineLevel="1" x14ac:dyDescent="0.2">
      <c r="B313" s="4" t="str">
        <f t="shared" si="12"/>
        <v xml:space="preserve">4.7          </v>
      </c>
      <c r="C313" s="4" t="str">
        <f t="shared" si="13"/>
        <v xml:space="preserve">25          </v>
      </c>
      <c r="D313" s="4" t="str">
        <f t="shared" si="14"/>
        <v xml:space="preserve">17.86          </v>
      </c>
      <c r="E313" s="4" t="str">
        <f t="shared" si="15"/>
        <v xml:space="preserve">2.12          </v>
      </c>
      <c r="F313" s="4" t="str">
        <f t="shared" si="16"/>
        <v xml:space="preserve">9.4          </v>
      </c>
      <c r="G313" s="4" t="str">
        <f t="shared" si="17"/>
        <v xml:space="preserve">9.4          </v>
      </c>
    </row>
    <row r="314" spans="2:7" outlineLevel="1" x14ac:dyDescent="0.2">
      <c r="B314" s="4" t="str">
        <f t="shared" si="12"/>
        <v xml:space="preserve">4.75          </v>
      </c>
      <c r="C314" s="4" t="str">
        <f t="shared" si="13"/>
        <v xml:space="preserve">25.3          </v>
      </c>
      <c r="D314" s="4" t="str">
        <f t="shared" si="14"/>
        <v xml:space="preserve">18.05          </v>
      </c>
      <c r="E314" s="4" t="str">
        <f t="shared" si="15"/>
        <v xml:space="preserve">2.14          </v>
      </c>
      <c r="F314" s="4" t="str">
        <f t="shared" si="16"/>
        <v xml:space="preserve">9.5          </v>
      </c>
      <c r="G314" s="4" t="str">
        <f t="shared" si="17"/>
        <v xml:space="preserve">9.5          </v>
      </c>
    </row>
    <row r="315" spans="2:7" outlineLevel="1" x14ac:dyDescent="0.2">
      <c r="B315" s="4" t="str">
        <f t="shared" ref="B315:B320" si="18">IF($B$4, $B110, $B109 / $B$10 &amp; REPT( " ", $B$7 ))</f>
        <v xml:space="preserve">4.8          </v>
      </c>
      <c r="C315" s="4" t="str">
        <f t="shared" ref="C315:C320" si="19">IF($C$4, $C110, $C109 / $C$10 &amp; REPT( " ", $C$7 ))</f>
        <v xml:space="preserve">25.6          </v>
      </c>
      <c r="D315" s="4" t="str">
        <f t="shared" ref="D315:D320" si="20">IF($D$4, $D110, $D109 / $D$10 &amp; REPT( " ", $D$7 ))</f>
        <v xml:space="preserve">18.24          </v>
      </c>
      <c r="E315" s="4" t="str">
        <f t="shared" ref="E315:E320" si="21">IF($E$4, $E110, $E109 / $E$10 &amp; REPT( " ", $E$7 ))</f>
        <v xml:space="preserve">2.16          </v>
      </c>
      <c r="F315" s="4" t="str">
        <f t="shared" ref="F315:F320" si="22">IF($F$4, $F110, $F109 / $F$10 &amp; REPT( " ", $F$7 ))</f>
        <v xml:space="preserve">9.6          </v>
      </c>
      <c r="G315" s="4" t="str">
        <f t="shared" ref="G315:G320" si="23">IF($G$4, $G110, $G109 / $G$10 &amp; REPT( " ", $G$7 ))</f>
        <v xml:space="preserve">9.6          </v>
      </c>
    </row>
    <row r="316" spans="2:7" outlineLevel="1" x14ac:dyDescent="0.2">
      <c r="B316" s="4" t="str">
        <f t="shared" si="18"/>
        <v xml:space="preserve">4.85          </v>
      </c>
      <c r="C316" s="4" t="str">
        <f t="shared" si="19"/>
        <v xml:space="preserve">25.9          </v>
      </c>
      <c r="D316" s="4" t="str">
        <f t="shared" si="20"/>
        <v xml:space="preserve">18.43          </v>
      </c>
      <c r="E316" s="4" t="str">
        <f t="shared" si="21"/>
        <v xml:space="preserve">2.18          </v>
      </c>
      <c r="F316" s="4" t="str">
        <f t="shared" si="22"/>
        <v xml:space="preserve">9.7          </v>
      </c>
      <c r="G316" s="4" t="str">
        <f t="shared" si="23"/>
        <v xml:space="preserve">9.7          </v>
      </c>
    </row>
    <row r="317" spans="2:7" outlineLevel="1" x14ac:dyDescent="0.2">
      <c r="B317" s="4" t="str">
        <f t="shared" si="18"/>
        <v xml:space="preserve">4.9          </v>
      </c>
      <c r="C317" s="4" t="str">
        <f t="shared" si="19"/>
        <v xml:space="preserve">26.2          </v>
      </c>
      <c r="D317" s="4" t="str">
        <f t="shared" si="20"/>
        <v xml:space="preserve">18.62          </v>
      </c>
      <c r="E317" s="4" t="str">
        <f t="shared" si="21"/>
        <v xml:space="preserve">2.2          </v>
      </c>
      <c r="F317" s="4" t="str">
        <f t="shared" si="22"/>
        <v xml:space="preserve">9.8          </v>
      </c>
      <c r="G317" s="4" t="str">
        <f t="shared" si="23"/>
        <v xml:space="preserve">9.8          </v>
      </c>
    </row>
    <row r="318" spans="2:7" outlineLevel="1" x14ac:dyDescent="0.2">
      <c r="B318" s="4" t="str">
        <f t="shared" si="18"/>
        <v xml:space="preserve">4.95          </v>
      </c>
      <c r="C318" s="4" t="str">
        <f t="shared" si="19"/>
        <v xml:space="preserve">26.5          </v>
      </c>
      <c r="D318" s="4" t="str">
        <f t="shared" si="20"/>
        <v xml:space="preserve">18.81          </v>
      </c>
      <c r="E318" s="4" t="str">
        <f t="shared" si="21"/>
        <v xml:space="preserve">2.22          </v>
      </c>
      <c r="F318" s="4" t="str">
        <f t="shared" si="22"/>
        <v xml:space="preserve">9.9          </v>
      </c>
      <c r="G318" s="4" t="str">
        <f t="shared" si="23"/>
        <v xml:space="preserve">9.9          </v>
      </c>
    </row>
    <row r="319" spans="2:7" outlineLevel="1" x14ac:dyDescent="0.2">
      <c r="B319" s="4" t="str">
        <f t="shared" si="18"/>
        <v xml:space="preserve">5          </v>
      </c>
      <c r="C319" s="4" t="str">
        <f t="shared" si="19"/>
        <v xml:space="preserve">26.8          </v>
      </c>
      <c r="D319" s="4" t="str">
        <f t="shared" si="20"/>
        <v xml:space="preserve">19          </v>
      </c>
      <c r="E319" s="4" t="str">
        <f t="shared" si="21"/>
        <v xml:space="preserve">2.24          </v>
      </c>
      <c r="F319" s="4" t="str">
        <f t="shared" si="22"/>
        <v xml:space="preserve">10          </v>
      </c>
      <c r="G319" s="4" t="str">
        <f t="shared" si="23"/>
        <v xml:space="preserve">10          </v>
      </c>
    </row>
    <row r="320" spans="2:7" outlineLevel="1" x14ac:dyDescent="0.2">
      <c r="B320" s="4" t="str">
        <f t="shared" si="18"/>
        <v xml:space="preserve">5.05          </v>
      </c>
      <c r="C320" s="4" t="str">
        <f t="shared" si="19"/>
        <v xml:space="preserve">27.1          </v>
      </c>
      <c r="D320" s="4" t="str">
        <f t="shared" si="20"/>
        <v xml:space="preserve">19.19          </v>
      </c>
      <c r="E320" s="4" t="str">
        <f t="shared" si="21"/>
        <v xml:space="preserve">2.26          </v>
      </c>
      <c r="F320" s="4" t="str">
        <f t="shared" si="22"/>
        <v xml:space="preserve">10.1          </v>
      </c>
      <c r="G320" s="4" t="str">
        <f t="shared" si="23"/>
        <v xml:space="preserve">10.1          </v>
      </c>
    </row>
    <row r="322" spans="1:1" outlineLevel="1" x14ac:dyDescent="0.2">
      <c r="A322">
        <v>1E-3</v>
      </c>
    </row>
    <row r="323" spans="1:1" outlineLevel="1" x14ac:dyDescent="0.2">
      <c r="A323">
        <v>4.0000000000000001E-3</v>
      </c>
    </row>
    <row r="324" spans="1:1" outlineLevel="1" x14ac:dyDescent="0.2">
      <c r="A324">
        <v>7.0000000000000001E-3</v>
      </c>
    </row>
    <row r="325" spans="1:1" outlineLevel="1" x14ac:dyDescent="0.2">
      <c r="A325">
        <v>0.01</v>
      </c>
    </row>
    <row r="326" spans="1:1" outlineLevel="1" x14ac:dyDescent="0.2">
      <c r="A326">
        <v>0.02</v>
      </c>
    </row>
    <row r="327" spans="1:1" outlineLevel="1" x14ac:dyDescent="0.2">
      <c r="A327">
        <v>0.03</v>
      </c>
    </row>
    <row r="328" spans="1:1" outlineLevel="1" x14ac:dyDescent="0.2">
      <c r="A328">
        <v>0.04</v>
      </c>
    </row>
    <row r="329" spans="1:1" outlineLevel="1" x14ac:dyDescent="0.2">
      <c r="A329">
        <v>0.05</v>
      </c>
    </row>
    <row r="330" spans="1:1" outlineLevel="1" x14ac:dyDescent="0.2">
      <c r="A330">
        <v>0.06</v>
      </c>
    </row>
    <row r="331" spans="1:1" outlineLevel="1" x14ac:dyDescent="0.2">
      <c r="A331">
        <v>7.0000000000000007E-2</v>
      </c>
    </row>
    <row r="332" spans="1:1" outlineLevel="1" x14ac:dyDescent="0.2">
      <c r="A332">
        <v>0.08</v>
      </c>
    </row>
    <row r="333" spans="1:1" outlineLevel="1" x14ac:dyDescent="0.2">
      <c r="A333">
        <v>0.09</v>
      </c>
    </row>
    <row r="334" spans="1:1" outlineLevel="1" x14ac:dyDescent="0.2">
      <c r="A334">
        <v>0.1</v>
      </c>
    </row>
    <row r="335" spans="1:1" outlineLevel="1" x14ac:dyDescent="0.2">
      <c r="A335">
        <v>0.11</v>
      </c>
    </row>
    <row r="336" spans="1:1" outlineLevel="1" x14ac:dyDescent="0.2">
      <c r="A336">
        <v>0.12</v>
      </c>
    </row>
    <row r="337" spans="1:1" outlineLevel="1" x14ac:dyDescent="0.2">
      <c r="A337">
        <v>0.13</v>
      </c>
    </row>
    <row r="338" spans="1:1" outlineLevel="1" x14ac:dyDescent="0.2">
      <c r="A338">
        <v>0.14000000000000001</v>
      </c>
    </row>
    <row r="339" spans="1:1" outlineLevel="1" x14ac:dyDescent="0.2">
      <c r="A339">
        <v>0.15</v>
      </c>
    </row>
    <row r="340" spans="1:1" outlineLevel="1" x14ac:dyDescent="0.2">
      <c r="A340">
        <v>0.16</v>
      </c>
    </row>
    <row r="341" spans="1:1" outlineLevel="1" x14ac:dyDescent="0.2">
      <c r="A341">
        <v>0.17</v>
      </c>
    </row>
    <row r="342" spans="1:1" outlineLevel="1" x14ac:dyDescent="0.2">
      <c r="A342">
        <v>0.18</v>
      </c>
    </row>
    <row r="343" spans="1:1" outlineLevel="1" x14ac:dyDescent="0.2">
      <c r="A343">
        <v>0.19</v>
      </c>
    </row>
    <row r="344" spans="1:1" outlineLevel="1" x14ac:dyDescent="0.2">
      <c r="A344">
        <v>0.2</v>
      </c>
    </row>
    <row r="345" spans="1:1" outlineLevel="1" x14ac:dyDescent="0.2">
      <c r="A345">
        <v>0.21</v>
      </c>
    </row>
    <row r="346" spans="1:1" outlineLevel="1" x14ac:dyDescent="0.2">
      <c r="A346">
        <v>0.22</v>
      </c>
    </row>
    <row r="347" spans="1:1" outlineLevel="1" x14ac:dyDescent="0.2">
      <c r="A347">
        <v>0.23</v>
      </c>
    </row>
    <row r="348" spans="1:1" outlineLevel="1" x14ac:dyDescent="0.2">
      <c r="A348">
        <v>0.24</v>
      </c>
    </row>
    <row r="349" spans="1:1" outlineLevel="1" x14ac:dyDescent="0.2">
      <c r="A349">
        <v>0.25</v>
      </c>
    </row>
    <row r="350" spans="1:1" outlineLevel="1" x14ac:dyDescent="0.2">
      <c r="A350">
        <v>0.26</v>
      </c>
    </row>
    <row r="351" spans="1:1" outlineLevel="1" x14ac:dyDescent="0.2">
      <c r="A351">
        <v>0.27</v>
      </c>
    </row>
    <row r="352" spans="1:1" outlineLevel="1" x14ac:dyDescent="0.2">
      <c r="A352">
        <v>0.28000000000000003</v>
      </c>
    </row>
    <row r="353" spans="1:1" outlineLevel="1" x14ac:dyDescent="0.2">
      <c r="A353">
        <v>0.28999999999999998</v>
      </c>
    </row>
    <row r="354" spans="1:1" outlineLevel="1" x14ac:dyDescent="0.2">
      <c r="A354">
        <v>0.3</v>
      </c>
    </row>
    <row r="355" spans="1:1" outlineLevel="1" x14ac:dyDescent="0.2">
      <c r="A355">
        <v>0.31</v>
      </c>
    </row>
    <row r="356" spans="1:1" outlineLevel="1" x14ac:dyDescent="0.2">
      <c r="A356">
        <v>0.32</v>
      </c>
    </row>
    <row r="357" spans="1:1" outlineLevel="1" x14ac:dyDescent="0.2">
      <c r="A357">
        <v>0.33</v>
      </c>
    </row>
    <row r="358" spans="1:1" outlineLevel="1" x14ac:dyDescent="0.2">
      <c r="A358">
        <v>0.34</v>
      </c>
    </row>
    <row r="359" spans="1:1" outlineLevel="1" x14ac:dyDescent="0.2">
      <c r="A359">
        <v>0.35000000000000003</v>
      </c>
    </row>
    <row r="360" spans="1:1" outlineLevel="1" x14ac:dyDescent="0.2">
      <c r="A360">
        <v>0.36</v>
      </c>
    </row>
    <row r="361" spans="1:1" outlineLevel="1" x14ac:dyDescent="0.2">
      <c r="A361">
        <v>0.37</v>
      </c>
    </row>
    <row r="362" spans="1:1" outlineLevel="1" x14ac:dyDescent="0.2">
      <c r="A362">
        <v>0.38</v>
      </c>
    </row>
    <row r="363" spans="1:1" outlineLevel="1" x14ac:dyDescent="0.2">
      <c r="A363">
        <v>0.39</v>
      </c>
    </row>
    <row r="364" spans="1:1" outlineLevel="1" x14ac:dyDescent="0.2">
      <c r="A364">
        <v>0.4</v>
      </c>
    </row>
    <row r="365" spans="1:1" outlineLevel="1" x14ac:dyDescent="0.2">
      <c r="A365">
        <v>0.41000000000000003</v>
      </c>
    </row>
    <row r="366" spans="1:1" outlineLevel="1" x14ac:dyDescent="0.2">
      <c r="A366">
        <v>0.42</v>
      </c>
    </row>
    <row r="367" spans="1:1" outlineLevel="1" x14ac:dyDescent="0.2">
      <c r="A367">
        <v>0.43</v>
      </c>
    </row>
    <row r="368" spans="1:1" outlineLevel="1" x14ac:dyDescent="0.2">
      <c r="A368">
        <v>0.44</v>
      </c>
    </row>
    <row r="369" spans="1:1" outlineLevel="1" x14ac:dyDescent="0.2">
      <c r="A369">
        <v>0.45</v>
      </c>
    </row>
    <row r="370" spans="1:1" outlineLevel="1" x14ac:dyDescent="0.2">
      <c r="A370">
        <v>0.46</v>
      </c>
    </row>
    <row r="371" spans="1:1" outlineLevel="1" x14ac:dyDescent="0.2">
      <c r="A371">
        <v>0.47000000000000003</v>
      </c>
    </row>
    <row r="372" spans="1:1" outlineLevel="1" x14ac:dyDescent="0.2">
      <c r="A372">
        <v>0.48</v>
      </c>
    </row>
    <row r="373" spans="1:1" outlineLevel="1" x14ac:dyDescent="0.2">
      <c r="A373">
        <v>0.49</v>
      </c>
    </row>
    <row r="374" spans="1:1" outlineLevel="1" x14ac:dyDescent="0.2">
      <c r="A374">
        <v>0.5</v>
      </c>
    </row>
    <row r="375" spans="1:1" outlineLevel="1" x14ac:dyDescent="0.2">
      <c r="A375">
        <v>0.51</v>
      </c>
    </row>
    <row r="376" spans="1:1" outlineLevel="1" x14ac:dyDescent="0.2">
      <c r="A376">
        <v>0.52</v>
      </c>
    </row>
    <row r="377" spans="1:1" outlineLevel="1" x14ac:dyDescent="0.2">
      <c r="A377">
        <v>0.53</v>
      </c>
    </row>
    <row r="378" spans="1:1" outlineLevel="1" x14ac:dyDescent="0.2">
      <c r="A378">
        <v>0.54</v>
      </c>
    </row>
    <row r="379" spans="1:1" outlineLevel="1" x14ac:dyDescent="0.2">
      <c r="A379">
        <v>0.55000000000000004</v>
      </c>
    </row>
    <row r="380" spans="1:1" outlineLevel="1" x14ac:dyDescent="0.2">
      <c r="A380">
        <v>0.56000000000000005</v>
      </c>
    </row>
    <row r="381" spans="1:1" outlineLevel="1" x14ac:dyDescent="0.2">
      <c r="A381">
        <v>0.57000000000000006</v>
      </c>
    </row>
    <row r="382" spans="1:1" outlineLevel="1" x14ac:dyDescent="0.2">
      <c r="A382">
        <v>0.57999999999999996</v>
      </c>
    </row>
    <row r="383" spans="1:1" outlineLevel="1" x14ac:dyDescent="0.2">
      <c r="A383">
        <v>0.59</v>
      </c>
    </row>
    <row r="384" spans="1:1" outlineLevel="1" x14ac:dyDescent="0.2">
      <c r="A384">
        <v>0.6</v>
      </c>
    </row>
    <row r="385" spans="1:1" outlineLevel="1" x14ac:dyDescent="0.2">
      <c r="A385">
        <v>0.61</v>
      </c>
    </row>
    <row r="386" spans="1:1" outlineLevel="1" x14ac:dyDescent="0.2">
      <c r="A386">
        <v>0.62</v>
      </c>
    </row>
    <row r="387" spans="1:1" outlineLevel="1" x14ac:dyDescent="0.2">
      <c r="A387">
        <v>0.63</v>
      </c>
    </row>
    <row r="388" spans="1:1" outlineLevel="1" x14ac:dyDescent="0.2">
      <c r="A388">
        <v>0.64</v>
      </c>
    </row>
    <row r="389" spans="1:1" outlineLevel="1" x14ac:dyDescent="0.2">
      <c r="A389">
        <v>0.65</v>
      </c>
    </row>
    <row r="390" spans="1:1" outlineLevel="1" x14ac:dyDescent="0.2">
      <c r="A390">
        <v>0.66</v>
      </c>
    </row>
    <row r="391" spans="1:1" outlineLevel="1" x14ac:dyDescent="0.2">
      <c r="A391">
        <v>0.67</v>
      </c>
    </row>
    <row r="392" spans="1:1" outlineLevel="1" x14ac:dyDescent="0.2">
      <c r="A392">
        <v>0.68</v>
      </c>
    </row>
    <row r="393" spans="1:1" outlineLevel="1" x14ac:dyDescent="0.2">
      <c r="A393">
        <v>0.69000000000000006</v>
      </c>
    </row>
    <row r="394" spans="1:1" outlineLevel="1" x14ac:dyDescent="0.2">
      <c r="A394">
        <v>0.70000000000000007</v>
      </c>
    </row>
    <row r="395" spans="1:1" outlineLevel="1" x14ac:dyDescent="0.2">
      <c r="A395">
        <v>0.71</v>
      </c>
    </row>
    <row r="396" spans="1:1" outlineLevel="1" x14ac:dyDescent="0.2">
      <c r="A396">
        <v>0.72</v>
      </c>
    </row>
    <row r="397" spans="1:1" outlineLevel="1" x14ac:dyDescent="0.2">
      <c r="A397">
        <v>0.73</v>
      </c>
    </row>
    <row r="398" spans="1:1" outlineLevel="1" x14ac:dyDescent="0.2">
      <c r="A398">
        <v>0.74</v>
      </c>
    </row>
    <row r="399" spans="1:1" outlineLevel="1" x14ac:dyDescent="0.2">
      <c r="A399">
        <v>0.75</v>
      </c>
    </row>
    <row r="400" spans="1:1" outlineLevel="1" x14ac:dyDescent="0.2">
      <c r="A400">
        <v>0.76</v>
      </c>
    </row>
    <row r="401" spans="1:1" outlineLevel="1" x14ac:dyDescent="0.2">
      <c r="A401">
        <v>0.77</v>
      </c>
    </row>
    <row r="402" spans="1:1" outlineLevel="1" x14ac:dyDescent="0.2">
      <c r="A402">
        <v>0.78</v>
      </c>
    </row>
    <row r="403" spans="1:1" outlineLevel="1" x14ac:dyDescent="0.2">
      <c r="A403">
        <v>0.79</v>
      </c>
    </row>
    <row r="404" spans="1:1" outlineLevel="1" x14ac:dyDescent="0.2">
      <c r="A404">
        <v>0.8</v>
      </c>
    </row>
    <row r="405" spans="1:1" outlineLevel="1" x14ac:dyDescent="0.2">
      <c r="A405">
        <v>0.81</v>
      </c>
    </row>
    <row r="406" spans="1:1" outlineLevel="1" x14ac:dyDescent="0.2">
      <c r="A406">
        <v>0.82000000000000006</v>
      </c>
    </row>
    <row r="407" spans="1:1" outlineLevel="1" x14ac:dyDescent="0.2">
      <c r="A407">
        <v>0.83000000000000007</v>
      </c>
    </row>
    <row r="408" spans="1:1" outlineLevel="1" x14ac:dyDescent="0.2">
      <c r="A408">
        <v>0.84</v>
      </c>
    </row>
    <row r="409" spans="1:1" outlineLevel="1" x14ac:dyDescent="0.2">
      <c r="A409">
        <v>0.85</v>
      </c>
    </row>
    <row r="410" spans="1:1" outlineLevel="1" x14ac:dyDescent="0.2">
      <c r="A410">
        <v>0.86</v>
      </c>
    </row>
    <row r="411" spans="1:1" outlineLevel="1" x14ac:dyDescent="0.2">
      <c r="A411">
        <v>0.87</v>
      </c>
    </row>
    <row r="412" spans="1:1" outlineLevel="1" x14ac:dyDescent="0.2">
      <c r="A412">
        <v>0.88</v>
      </c>
    </row>
    <row r="413" spans="1:1" outlineLevel="1" x14ac:dyDescent="0.2">
      <c r="A413">
        <v>0.89</v>
      </c>
    </row>
    <row r="414" spans="1:1" outlineLevel="1" x14ac:dyDescent="0.2">
      <c r="A414">
        <v>0.9</v>
      </c>
    </row>
    <row r="415" spans="1:1" outlineLevel="1" x14ac:dyDescent="0.2">
      <c r="A415">
        <v>0.91</v>
      </c>
    </row>
    <row r="416" spans="1:1" outlineLevel="1" x14ac:dyDescent="0.2">
      <c r="A416">
        <v>0.92</v>
      </c>
    </row>
    <row r="417" spans="1:1" outlineLevel="1" x14ac:dyDescent="0.2">
      <c r="A417">
        <v>0.93</v>
      </c>
    </row>
    <row r="418" spans="1:1" outlineLevel="1" x14ac:dyDescent="0.2">
      <c r="A418">
        <v>0.94000000000000006</v>
      </c>
    </row>
    <row r="419" spans="1:1" outlineLevel="1" x14ac:dyDescent="0.2">
      <c r="A419">
        <v>0.95000000000000007</v>
      </c>
    </row>
    <row r="420" spans="1:1" outlineLevel="1" x14ac:dyDescent="0.2">
      <c r="A420">
        <v>0.96</v>
      </c>
    </row>
    <row r="421" spans="1:1" outlineLevel="1" x14ac:dyDescent="0.2">
      <c r="A421">
        <v>0.97</v>
      </c>
    </row>
    <row r="422" spans="1:1" outlineLevel="1" x14ac:dyDescent="0.2">
      <c r="A422">
        <v>0.98</v>
      </c>
    </row>
    <row r="423" spans="1:1" outlineLevel="1" x14ac:dyDescent="0.2">
      <c r="A423">
        <v>0.99</v>
      </c>
    </row>
    <row r="424" spans="1:1" outlineLevel="1" x14ac:dyDescent="0.2">
      <c r="A424">
        <v>0.99299999999999999</v>
      </c>
    </row>
    <row r="425" spans="1:1" outlineLevel="1" x14ac:dyDescent="0.2">
      <c r="A425">
        <v>0.996</v>
      </c>
    </row>
    <row r="426" spans="1:1" outlineLevel="1" x14ac:dyDescent="0.2">
      <c r="A426">
        <v>0.999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28</vt:i4>
      </vt:variant>
    </vt:vector>
  </HeadingPairs>
  <TitlesOfParts>
    <vt:vector size="32" baseType="lpstr">
      <vt:lpstr>Normal and Simulation</vt:lpstr>
      <vt:lpstr>Monte Carlo Integration</vt:lpstr>
      <vt:lpstr>PMTable</vt:lpstr>
      <vt:lpstr>SIPmath Chart Data</vt:lpstr>
      <vt:lpstr>Arc</vt:lpstr>
      <vt:lpstr>Net</vt:lpstr>
      <vt:lpstr>Net_pay</vt:lpstr>
      <vt:lpstr>Normal</vt:lpstr>
      <vt:lpstr>Normal_Distribution</vt:lpstr>
      <vt:lpstr>PM_Arc_bins</vt:lpstr>
      <vt:lpstr>PM_Arc_freq</vt:lpstr>
      <vt:lpstr>PM_Arc_lbls</vt:lpstr>
      <vt:lpstr>PM_cdf_Y</vt:lpstr>
      <vt:lpstr>PM_Index</vt:lpstr>
      <vt:lpstr>PM_Normal_bins</vt:lpstr>
      <vt:lpstr>PM_Normal_Distribution_bins</vt:lpstr>
      <vt:lpstr>PM_Normal_Distribution_freq</vt:lpstr>
      <vt:lpstr>PM_Normal_Distribution_lbls</vt:lpstr>
      <vt:lpstr>PM_Normal_freq</vt:lpstr>
      <vt:lpstr>PM_Normal_lbls</vt:lpstr>
      <vt:lpstr>PM_Random_bins</vt:lpstr>
      <vt:lpstr>PM_Random_freq</vt:lpstr>
      <vt:lpstr>PM_Random_lbls</vt:lpstr>
      <vt:lpstr>PM_X_bins</vt:lpstr>
      <vt:lpstr>PM_X_freq</vt:lpstr>
      <vt:lpstr>PM_X_lbls</vt:lpstr>
      <vt:lpstr>PM_Y_bins</vt:lpstr>
      <vt:lpstr>PM_Y_freq</vt:lpstr>
      <vt:lpstr>PM_Y_lbls</vt:lpstr>
      <vt:lpstr>Random</vt:lpstr>
      <vt:lpstr>X</vt:lpstr>
      <vt:lpstr>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Monte Carlo Simulation for Normal and Monte Carlo Integration</dc:title>
  <dc:subject/>
  <dc:creator>Daniel ONeil</dc:creator>
  <cp:keywords/>
  <dc:description/>
  <cp:lastModifiedBy>Daniel ONeil</cp:lastModifiedBy>
  <dcterms:created xsi:type="dcterms:W3CDTF">2019-08-09T02:05:35Z</dcterms:created>
  <dcterms:modified xsi:type="dcterms:W3CDTF">2019-08-10T23:15:05Z</dcterms:modified>
  <cp:category/>
</cp:coreProperties>
</file>