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sorensen\Desktop\IHA-student\1. Civil\TISYE\Tidsplan\"/>
    </mc:Choice>
  </mc:AlternateContent>
  <bookViews>
    <workbookView xWindow="-75" yWindow="0" windowWidth="19200" windowHeight="18240" tabRatio="500"/>
  </bookViews>
  <sheets>
    <sheet name="Ark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H26" i="1"/>
  <c r="H28" i="1"/>
  <c r="H29" i="1"/>
  <c r="H24" i="1"/>
  <c r="F29" i="1"/>
  <c r="G24" i="1"/>
  <c r="C21" i="1"/>
  <c r="F21" i="1"/>
  <c r="C12" i="1"/>
  <c r="E12" i="1"/>
  <c r="F12" i="1"/>
  <c r="C13" i="1"/>
  <c r="E13" i="1"/>
  <c r="F13" i="1"/>
  <c r="E9" i="1"/>
  <c r="C9" i="1"/>
  <c r="F9" i="1"/>
  <c r="E10" i="1"/>
  <c r="C10" i="1"/>
  <c r="F10" i="1"/>
  <c r="E11" i="1"/>
  <c r="C11" i="1"/>
  <c r="F11" i="1"/>
  <c r="E14" i="1"/>
  <c r="C14" i="1"/>
  <c r="F14" i="1"/>
  <c r="E15" i="1"/>
  <c r="C15" i="1"/>
  <c r="F15" i="1"/>
  <c r="E16" i="1"/>
  <c r="C16" i="1"/>
  <c r="F16" i="1"/>
  <c r="E17" i="1"/>
  <c r="C17" i="1"/>
  <c r="F17" i="1"/>
  <c r="E18" i="1"/>
  <c r="C18" i="1"/>
  <c r="F18" i="1"/>
  <c r="F32" i="1"/>
  <c r="F25" i="1"/>
  <c r="F24" i="1"/>
  <c r="F26" i="1"/>
  <c r="F31" i="1"/>
  <c r="F33" i="1"/>
  <c r="E21" i="1"/>
  <c r="F28" i="1"/>
  <c r="G25" i="1"/>
  <c r="G26" i="1"/>
</calcChain>
</file>

<file path=xl/sharedStrings.xml><?xml version="1.0" encoding="utf-8"?>
<sst xmlns="http://schemas.openxmlformats.org/spreadsheetml/2006/main" count="30" uniqueCount="27">
  <si>
    <t>Fase</t>
  </si>
  <si>
    <t>Antal dage</t>
  </si>
  <si>
    <t>Antal uger</t>
  </si>
  <si>
    <t>Dage på en uge</t>
  </si>
  <si>
    <t>dage/uge</t>
  </si>
  <si>
    <t>Involverede</t>
  </si>
  <si>
    <t>Pris for fase</t>
  </si>
  <si>
    <t>Pris pr. Enhed</t>
  </si>
  <si>
    <t>Arbejdstimer pr. Dag</t>
  </si>
  <si>
    <t>timer/dag</t>
  </si>
  <si>
    <t>pr dag</t>
  </si>
  <si>
    <t>Fase 10</t>
  </si>
  <si>
    <t>Arbejdsdage på en uge</t>
  </si>
  <si>
    <t>To mand i service center</t>
  </si>
  <si>
    <t>It-support</t>
  </si>
  <si>
    <t>Software udvikler (intern pris)</t>
  </si>
  <si>
    <t>Noter</t>
  </si>
  <si>
    <t>Vagttillæg</t>
  </si>
  <si>
    <t>Fase 8-9</t>
  </si>
  <si>
    <t>Total (u. prod.)</t>
  </si>
  <si>
    <t>Total (m. prod)</t>
  </si>
  <si>
    <t>Fase 7</t>
  </si>
  <si>
    <t>Fase 1-4</t>
  </si>
  <si>
    <t>Fase 5-6</t>
  </si>
  <si>
    <t>Garantiservice pr. år</t>
  </si>
  <si>
    <t>Hver person får 1000kr i vagttillæg pr. dag (24x7)</t>
  </si>
  <si>
    <t>Produktionspris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</si>
</sst>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r&quot;;[Red]#,##0.00\ &quot;kr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tabSelected="1" topLeftCell="D7" zoomScale="70" zoomScaleNormal="70" workbookViewId="0">
      <selection activeCell="H32" sqref="H32"/>
    </sheetView>
  </sheetViews>
  <sheetFormatPr defaultColWidth="11" defaultRowHeight="15.75" x14ac:dyDescent="0.25"/>
  <cols>
    <col min="5" max="5" width="13" bestFit="1" customWidth="1"/>
    <col min="6" max="6" width="16.75" bestFit="1" customWidth="1"/>
    <col min="7" max="7" width="41.625" bestFit="1" customWidth="1"/>
    <col min="8" max="8" width="29.625" bestFit="1" customWidth="1"/>
    <col min="9" max="9" width="11.375" bestFit="1" customWidth="1"/>
  </cols>
  <sheetData>
    <row r="3" spans="1:10" x14ac:dyDescent="0.25">
      <c r="H3" t="s">
        <v>8</v>
      </c>
      <c r="I3">
        <v>8</v>
      </c>
      <c r="J3" t="s">
        <v>9</v>
      </c>
    </row>
    <row r="4" spans="1:10" x14ac:dyDescent="0.25">
      <c r="H4" t="s">
        <v>12</v>
      </c>
      <c r="I4">
        <v>5</v>
      </c>
      <c r="J4" t="s">
        <v>4</v>
      </c>
    </row>
    <row r="5" spans="1:10" x14ac:dyDescent="0.25">
      <c r="H5" t="s">
        <v>3</v>
      </c>
      <c r="I5">
        <v>7</v>
      </c>
      <c r="J5" t="s">
        <v>4</v>
      </c>
    </row>
    <row r="6" spans="1:10" x14ac:dyDescent="0.25">
      <c r="H6" t="s">
        <v>15</v>
      </c>
      <c r="I6" s="1">
        <v>4000</v>
      </c>
      <c r="J6" t="s">
        <v>10</v>
      </c>
    </row>
    <row r="7" spans="1:10" x14ac:dyDescent="0.25">
      <c r="H7" t="s">
        <v>14</v>
      </c>
      <c r="I7" s="1">
        <v>3000</v>
      </c>
      <c r="J7" t="s">
        <v>10</v>
      </c>
    </row>
    <row r="8" spans="1:10" x14ac:dyDescent="0.25">
      <c r="A8" t="s">
        <v>0</v>
      </c>
      <c r="B8" t="s">
        <v>2</v>
      </c>
      <c r="C8" t="s">
        <v>1</v>
      </c>
      <c r="D8" t="s">
        <v>5</v>
      </c>
      <c r="E8" t="s">
        <v>7</v>
      </c>
      <c r="F8" t="s">
        <v>6</v>
      </c>
      <c r="G8" t="s">
        <v>16</v>
      </c>
      <c r="H8" t="s">
        <v>17</v>
      </c>
      <c r="I8" s="1">
        <v>1000</v>
      </c>
      <c r="J8" t="s">
        <v>10</v>
      </c>
    </row>
    <row r="9" spans="1:10" x14ac:dyDescent="0.25">
      <c r="A9">
        <v>1</v>
      </c>
      <c r="B9">
        <v>17.2</v>
      </c>
      <c r="C9">
        <f t="shared" ref="C9:C16" si="0">B9*I$4</f>
        <v>86</v>
      </c>
      <c r="D9">
        <v>10</v>
      </c>
      <c r="E9" s="1">
        <f>I$6</f>
        <v>4000</v>
      </c>
      <c r="F9" s="1">
        <f>E9*C9*D9</f>
        <v>3440000</v>
      </c>
    </row>
    <row r="10" spans="1:10" x14ac:dyDescent="0.25">
      <c r="A10">
        <v>2</v>
      </c>
      <c r="B10">
        <v>35.200000000000003</v>
      </c>
      <c r="C10">
        <f t="shared" si="0"/>
        <v>176</v>
      </c>
      <c r="D10">
        <v>15</v>
      </c>
      <c r="E10" s="1">
        <f>I$6</f>
        <v>4000</v>
      </c>
      <c r="F10" s="1">
        <f>E10*C10*D10</f>
        <v>10560000</v>
      </c>
    </row>
    <row r="11" spans="1:10" x14ac:dyDescent="0.25">
      <c r="A11">
        <v>4</v>
      </c>
      <c r="B11">
        <v>13</v>
      </c>
      <c r="C11">
        <f t="shared" si="0"/>
        <v>65</v>
      </c>
      <c r="D11">
        <v>20</v>
      </c>
      <c r="E11" s="1">
        <f t="shared" ref="E11:E15" si="1">I$6</f>
        <v>4000</v>
      </c>
      <c r="F11" s="1">
        <f t="shared" ref="F11:F15" si="2">E11*C11*D11</f>
        <v>5200000</v>
      </c>
    </row>
    <row r="12" spans="1:10" x14ac:dyDescent="0.25">
      <c r="A12">
        <v>5</v>
      </c>
      <c r="B12">
        <v>6.4</v>
      </c>
      <c r="C12">
        <f t="shared" si="0"/>
        <v>32</v>
      </c>
      <c r="D12">
        <v>40</v>
      </c>
      <c r="E12" s="1">
        <f t="shared" si="1"/>
        <v>4000</v>
      </c>
      <c r="F12" s="1">
        <f t="shared" si="2"/>
        <v>5120000</v>
      </c>
    </row>
    <row r="13" spans="1:10" x14ac:dyDescent="0.25">
      <c r="A13">
        <v>6</v>
      </c>
      <c r="B13">
        <v>6.2</v>
      </c>
      <c r="C13">
        <f t="shared" si="0"/>
        <v>31</v>
      </c>
      <c r="D13">
        <v>20</v>
      </c>
      <c r="E13" s="1">
        <f t="shared" si="1"/>
        <v>4000</v>
      </c>
      <c r="F13" s="1">
        <f t="shared" si="2"/>
        <v>2480000</v>
      </c>
    </row>
    <row r="14" spans="1:10" x14ac:dyDescent="0.25">
      <c r="A14">
        <v>7</v>
      </c>
      <c r="B14">
        <v>30</v>
      </c>
      <c r="C14">
        <f t="shared" si="0"/>
        <v>150</v>
      </c>
      <c r="D14">
        <v>40</v>
      </c>
      <c r="E14" s="1">
        <f t="shared" si="1"/>
        <v>4000</v>
      </c>
      <c r="F14" s="1">
        <f t="shared" si="2"/>
        <v>24000000</v>
      </c>
    </row>
    <row r="15" spans="1:10" x14ac:dyDescent="0.25">
      <c r="A15">
        <v>8</v>
      </c>
      <c r="B15">
        <v>21.8</v>
      </c>
      <c r="C15">
        <f t="shared" si="0"/>
        <v>109</v>
      </c>
      <c r="D15">
        <v>15</v>
      </c>
      <c r="E15" s="1">
        <f t="shared" si="1"/>
        <v>4000</v>
      </c>
      <c r="F15" s="1">
        <f t="shared" si="2"/>
        <v>6540000</v>
      </c>
    </row>
    <row r="16" spans="1:10" x14ac:dyDescent="0.25">
      <c r="A16">
        <v>9</v>
      </c>
      <c r="B16">
        <v>521.79999999999995</v>
      </c>
      <c r="C16">
        <f t="shared" si="0"/>
        <v>2609</v>
      </c>
      <c r="D16">
        <v>3</v>
      </c>
      <c r="E16" s="1">
        <f>I$6</f>
        <v>4000</v>
      </c>
      <c r="F16" s="1">
        <f>E16*C16*D16</f>
        <v>31308000</v>
      </c>
    </row>
    <row r="17" spans="1:8" x14ac:dyDescent="0.25">
      <c r="A17">
        <v>10</v>
      </c>
      <c r="B17">
        <v>1043.5999999999999</v>
      </c>
      <c r="C17">
        <f>B17*I$5</f>
        <v>7305.1999999999989</v>
      </c>
      <c r="D17">
        <v>2</v>
      </c>
      <c r="E17" s="1">
        <f>I$8</f>
        <v>1000</v>
      </c>
      <c r="F17" s="1">
        <f>E17*C17*D17</f>
        <v>14610399.999999998</v>
      </c>
      <c r="G17" t="s">
        <v>25</v>
      </c>
    </row>
    <row r="18" spans="1:8" x14ac:dyDescent="0.25">
      <c r="A18">
        <v>10</v>
      </c>
      <c r="B18">
        <v>1043.5999999999999</v>
      </c>
      <c r="C18">
        <f>B18*I$4</f>
        <v>5218</v>
      </c>
      <c r="D18">
        <v>2</v>
      </c>
      <c r="E18" s="1">
        <f>I$7</f>
        <v>3000</v>
      </c>
      <c r="F18" s="1">
        <f>E18*C18*D18</f>
        <v>31308000</v>
      </c>
      <c r="G18" t="s">
        <v>13</v>
      </c>
    </row>
    <row r="19" spans="1:8" x14ac:dyDescent="0.25">
      <c r="E19" s="1"/>
      <c r="F19" s="1"/>
    </row>
    <row r="20" spans="1:8" x14ac:dyDescent="0.25">
      <c r="E20" s="1"/>
      <c r="F20" s="1"/>
    </row>
    <row r="21" spans="1:8" x14ac:dyDescent="0.25">
      <c r="A21">
        <v>10</v>
      </c>
      <c r="B21">
        <v>52</v>
      </c>
      <c r="C21">
        <f>B21*I$4</f>
        <v>260</v>
      </c>
      <c r="D21">
        <v>2</v>
      </c>
      <c r="E21" s="1">
        <f>I8</f>
        <v>1000</v>
      </c>
      <c r="F21" s="1">
        <f>E21*C21*D21</f>
        <v>520000</v>
      </c>
      <c r="G21" t="s">
        <v>24</v>
      </c>
    </row>
    <row r="24" spans="1:8" x14ac:dyDescent="0.25">
      <c r="E24" t="s">
        <v>22</v>
      </c>
      <c r="F24" s="1">
        <f>SUM(F9:F11)</f>
        <v>19200000</v>
      </c>
      <c r="G24" s="2">
        <f>F24/F$31</f>
        <v>0.37795275590551181</v>
      </c>
      <c r="H24" s="2">
        <f>F24/F$32</f>
        <v>0.14268049082088843</v>
      </c>
    </row>
    <row r="25" spans="1:8" x14ac:dyDescent="0.25">
      <c r="E25" t="s">
        <v>23</v>
      </c>
      <c r="F25" s="1">
        <f>SUM(F12:F13)</f>
        <v>7600000</v>
      </c>
      <c r="G25" s="2">
        <f>F25/F$31</f>
        <v>0.14960629921259844</v>
      </c>
      <c r="H25" s="2">
        <f t="shared" ref="H25:H29" si="3">F25/F$32</f>
        <v>5.6477694283268334E-2</v>
      </c>
    </row>
    <row r="26" spans="1:8" x14ac:dyDescent="0.25">
      <c r="E26" t="s">
        <v>21</v>
      </c>
      <c r="F26" s="1">
        <f>F14</f>
        <v>24000000</v>
      </c>
      <c r="G26" s="2">
        <f>F26/F$31</f>
        <v>0.47244094488188976</v>
      </c>
      <c r="H26" s="2">
        <f t="shared" si="3"/>
        <v>0.17835061352611054</v>
      </c>
    </row>
    <row r="27" spans="1:8" x14ac:dyDescent="0.25">
      <c r="H27" s="2"/>
    </row>
    <row r="28" spans="1:8" x14ac:dyDescent="0.25">
      <c r="E28" t="s">
        <v>18</v>
      </c>
      <c r="F28" s="1">
        <f>F15+F16</f>
        <v>37848000</v>
      </c>
      <c r="G28" s="2"/>
      <c r="H28" s="2">
        <f t="shared" si="3"/>
        <v>0.28125891753067628</v>
      </c>
    </row>
    <row r="29" spans="1:8" x14ac:dyDescent="0.25">
      <c r="E29" t="s">
        <v>11</v>
      </c>
      <c r="F29" s="1">
        <f>F17+F18</f>
        <v>45918400</v>
      </c>
      <c r="G29" s="2"/>
      <c r="H29" s="2">
        <f t="shared" si="3"/>
        <v>0.34123228383905641</v>
      </c>
    </row>
    <row r="31" spans="1:8" x14ac:dyDescent="0.25">
      <c r="E31" t="s">
        <v>19</v>
      </c>
      <c r="F31" s="1">
        <f>SUM(F24:F26)</f>
        <v>50800000</v>
      </c>
    </row>
    <row r="32" spans="1:8" x14ac:dyDescent="0.25">
      <c r="E32" t="s">
        <v>20</v>
      </c>
      <c r="F32" s="1">
        <f>SUM(F9:F18)</f>
        <v>134566400</v>
      </c>
    </row>
    <row r="33" spans="5:6" x14ac:dyDescent="0.25">
      <c r="E33" t="s">
        <v>26</v>
      </c>
      <c r="F33" s="1">
        <f>F32-F31</f>
        <v>83766400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Lyngholm</dc:creator>
  <cp:lastModifiedBy>rasorensen</cp:lastModifiedBy>
  <dcterms:created xsi:type="dcterms:W3CDTF">2015-02-04T16:20:07Z</dcterms:created>
  <dcterms:modified xsi:type="dcterms:W3CDTF">2015-02-15T17:46:46Z</dcterms:modified>
</cp:coreProperties>
</file>