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dein\OneDrive\Documents\Coding\Cisco\Module 5 - Analyse the data using statistics\"/>
    </mc:Choice>
  </mc:AlternateContent>
  <xr:revisionPtr revIDLastSave="0" documentId="13_ncr:1_{EB59779C-256C-463C-8D1A-4B09C273C940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Bike Sales data" sheetId="1" r:id="rId1"/>
    <sheet name="Pivot" sheetId="2" r:id="rId2"/>
  </sheets>
  <definedNames>
    <definedName name="_xlnm._FilterDatabase" localSheetId="0" hidden="1">'Bike Sales data'!$A$1:$S$89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  <c r="H3" i="2"/>
  <c r="H2" i="2"/>
  <c r="R72" i="1"/>
  <c r="S7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<sst xmlns="http://schemas.openxmlformats.org/spreadsheetml/2006/main" count="819" uniqueCount="162">
  <si>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</si>
  <si>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</si>
  <si>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</si>
  <si>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</si>
  <si>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</si>
  <si>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</si>
  <si>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</si>
  <si>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</si>
  <si>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</si>
  <si>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</si>
  <si>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</si>
  <si>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</si>
  <si>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</si>
  <si>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</si>
  <si>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</si>
  <si>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</si>
  <si>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</si>
  <si>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</si>
  <si>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</si>
  <si>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</si>
  <si>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</si>
  <si>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</si>
  <si>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</si>
  <si>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</si>
  <si>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</si>
  <si>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</si>
  <si>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</si>
  <si>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</si>
  <si>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</si>
  <si>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</si>
  <si>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</si>
  <si>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</si>
  <si>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</si>
  <si>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</si>
  <si>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</si>
  <si>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</si>
  <si>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</si>
  <si>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</si>
  <si>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</si>
  <si>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</si>
  <si>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</si>
  <si>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</si>
  <si>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</si>
  <si>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</si>
  <si>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</si>
  <si>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</si>
  <si>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</si>
  <si>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</si>
  <si>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</si>
  <si>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</si>
  <si>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</si>
  <si>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</si>
  <si>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</si>
  <si>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</si>
  <si>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</si>
  <si>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</si>
  <si>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</si>
  <si>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</si>
  <si>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</si>
  <si>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</si>
  <si>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</si>
  <si>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</si>
  <si>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</si>
  <si>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</si>
  <si>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</si>
  <si>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</si>
  <si>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</si>
  <si>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</si>
  <si>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</si>
  <si>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</si>
  <si>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</si>
  <si>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</si>
  <si>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</si>
  <si>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</si>
  <si>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</si>
  <si>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</si>
  <si>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</si>
  <si>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</si>
  <si>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</si>
  <si>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</si>
  <si>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</si>
  <si>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</si>
  <si>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</si>
  <si>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</si>
  <si>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</si>
  <si>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</si>
  <si>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</si>
  <si>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</si>
  <si>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</si>
  <si>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</si>
  <si>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</si>
  <si>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</si>
  <si>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</si>
  <si>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</si>
  <si>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</si>
  <si>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</si>
  <si>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</si>
  <si>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</si>
  <si>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</si>
  <si>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</si>
  <si>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</si>
  <si>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</si>
  <si>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</si>
  <si>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</si>
  <si>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</si>
  <si>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</si>
  <si>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</si>
  <si>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</si>
  <si>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</si>
  <si>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</si>
  <si>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</si>
  <si>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</si>
  <si>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</si>
  <si>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</si>
  <si>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</si>
  <si>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</si>
  <si>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</si>
  <si>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</si>
  <si>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</si>
  <si>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</si>
  <si>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</si>
  <si>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</si>
  <si>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</si>
  <si>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</si>
  <si>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</si>
  <si>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</si>
  <si>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</si>
  <si>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</si>
  <si>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</si>
  <si>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</si>
  <si>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</si>
  <si>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</si>
  <si>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</si>
  <si>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</si>
  <si>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</si>
  <si>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</si>
  <si>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</si>
  <si>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</si>
  <si>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</si>
  <si>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</si>
  <si>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</si>
  <si>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</si>
  <si>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</si>
  <si>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</si>
  <si>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</si>
  <si>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</si>
  <si>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</si>
  <si>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</si>
  <si>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</si>
  <si>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</si>
  <si>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</si>
  <si>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</si>
  <si>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</si>
  <si>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</si>
  <si>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</si>
  <si>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</si>
  <si>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Row Labels</t>
  </si>
  <si>
    <t>Grand Total</t>
  </si>
  <si>
    <t>Sum of Order_Quantity</t>
  </si>
  <si>
    <t>Highest val:</t>
  </si>
  <si>
    <t>Lowest val:</t>
  </si>
  <si>
    <t>Highest 5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</si>
</sst>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16" fillId="33" borderId="10" xfId="0" applyFont="1" applyFill="1" applyBorder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iniol Owusu Ampomah" refreshedDate="45221.762561574076" createdVersion="8" refreshedVersion="8" minRefreshableVersion="3" recordCount="88" xr:uid="{4F989D88-84AC-49F2-B246-B61909E52353}">
  <cacheSource type="worksheet">
    <worksheetSource ref="A1:S89" sheet="Bike Sales data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11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13926"/>
    </cacheField>
    <cacheField name="Revenue" numFmtId="164">
      <sharedItems containsSemiMixedTypes="0" containsString="0" containsNumber="1" containsInteger="1" minValue="540" maxValue="2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x v="0"/>
    <n v="1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695"/>
    <x v="0"/>
    <n v="1"/>
    <s v="December"/>
    <n v="2021"/>
    <n v="44"/>
    <s v="Adults (35-64)"/>
    <s v="M"/>
    <s v="United Kingdom"/>
    <s v="England"/>
    <s v="Bikes"/>
    <s v="Mountain Bikes"/>
    <s v="Mountain-200 Silver, 42"/>
    <n v="1"/>
    <n v="1266"/>
    <n v="2320"/>
    <n v="1054"/>
    <n v="1266"/>
    <n v="2320"/>
  </r>
  <r>
    <s v="000261697"/>
    <x v="1"/>
    <n v="2"/>
    <s v="December"/>
    <n v="2021"/>
    <n v="37"/>
    <s v="Adults (35-64)"/>
    <s v="M"/>
    <s v="United States"/>
    <s v="California"/>
    <s v="Bikes"/>
    <s v="Mountain Bikes"/>
    <s v="Mountain-400-W Silver, 46"/>
    <n v="2"/>
    <n v="420"/>
    <n v="769"/>
    <n v="698"/>
    <n v="840"/>
    <n v="1538"/>
  </r>
  <r>
    <s v="000261698"/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n v="1"/>
    <n v="420"/>
    <n v="769"/>
    <n v="349"/>
    <n v="420"/>
    <n v="769"/>
  </r>
  <r>
    <s v="000261699"/>
    <x v="2"/>
    <n v="3"/>
    <s v="December"/>
    <n v="2021"/>
    <n v="37"/>
    <s v="Adults (35-64)"/>
    <s v="F"/>
    <s v="United States"/>
    <s v="California"/>
    <s v="Bikes"/>
    <s v="Mountain Bikes"/>
    <s v="Mountain-200 Black, 46"/>
    <n v="2"/>
    <n v="1252"/>
    <n v="2295"/>
    <n v="2086"/>
    <n v="2504"/>
    <n v="4590"/>
  </r>
  <r>
    <s v="000261700"/>
    <x v="2"/>
    <n v="3"/>
    <s v="December"/>
    <n v="2021"/>
    <n v="24"/>
    <s v="Youth (&lt;25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01"/>
    <x v="2"/>
    <n v="3"/>
    <s v="December"/>
    <n v="2021"/>
    <n v="37"/>
    <s v="Adults (35-64)"/>
    <s v="M"/>
    <s v="United States"/>
    <s v="Washington"/>
    <s v="Bikes"/>
    <s v="Mountain Bikes"/>
    <s v="Mountain-200 Black, 46"/>
    <n v="1"/>
    <n v="1252"/>
    <n v="2295"/>
    <n v="1043"/>
    <n v="1252"/>
    <n v="2295"/>
  </r>
  <r>
    <s v="000261702"/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n v="4"/>
    <n v="420"/>
    <n v="769"/>
    <n v="1396"/>
    <n v="1680"/>
    <n v="3076"/>
  </r>
  <r>
    <s v="000261703"/>
    <x v="4"/>
    <n v="5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04"/>
    <x v="4"/>
    <n v="5"/>
    <s v="December"/>
    <n v="2021"/>
    <n v="42"/>
    <s v="Adults (35-64)"/>
    <s v="M"/>
    <s v="Germany"/>
    <s v="Nordrhein-Westfalen"/>
    <s v="Bikes"/>
    <s v="Mountain Bikes"/>
    <s v="Mountain-200 Black, 38"/>
    <n v="4"/>
    <n v="1252"/>
    <n v="2295"/>
    <n v="4172"/>
    <n v="5008"/>
    <n v="9180"/>
  </r>
  <r>
    <s v="000261705"/>
    <x v="4"/>
    <n v="5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06"/>
    <x v="4"/>
    <n v="5"/>
    <s v="December"/>
    <n v="2021"/>
    <n v="37"/>
    <s v="Adults (35-64)"/>
    <s v="F"/>
    <s v="United States"/>
    <s v="California"/>
    <s v="Bikes"/>
    <s v="Mountain Bikes"/>
    <s v="Mountain-200 Black, 46"/>
    <n v="1"/>
    <n v="1252"/>
    <n v="2295"/>
    <n v="1043"/>
    <n v="1252"/>
    <n v="2295"/>
  </r>
  <r>
    <s v="000261707"/>
    <x v="5"/>
    <n v="6"/>
    <s v="December"/>
    <n v="2021"/>
    <n v="23"/>
    <s v="Youth (&lt;25)"/>
    <s v="M"/>
    <s v="United Kingdom"/>
    <s v="England"/>
    <s v="Bikes"/>
    <s v="Mountain Bikes"/>
    <s v="Mountain-400-W Silver, 46"/>
    <n v="3"/>
    <n v="420"/>
    <n v="769"/>
    <n v="1047"/>
    <n v="1260"/>
    <n v="2307"/>
  </r>
  <r>
    <s v="000261708"/>
    <x v="5"/>
    <n v="6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09"/>
    <x v="5"/>
    <n v="6"/>
    <s v="December"/>
    <n v="2021"/>
    <n v="36"/>
    <s v="Adults (35-64)"/>
    <s v="M"/>
    <s v="Australia"/>
    <s v="New South Wales"/>
    <s v="Bikes"/>
    <s v="Mountain Bikes"/>
    <s v="Mountain-200 Black, 42"/>
    <n v="1"/>
    <n v="1252"/>
    <n v="2295"/>
    <n v="1043"/>
    <n v="1252"/>
    <n v="2295"/>
  </r>
  <r>
    <s v="000261710"/>
    <x v="5"/>
    <n v="6"/>
    <s v="December"/>
    <n v="2021"/>
    <n v="47"/>
    <s v="Adults (35-64)"/>
    <s v="M"/>
    <s v="United Kingdom"/>
    <s v="England"/>
    <s v="Bikes"/>
    <s v="Mountain Bikes"/>
    <s v="Mountain-200 Silver, 38"/>
    <n v="1"/>
    <n v="1266"/>
    <n v="2320"/>
    <n v="1054"/>
    <n v="1266"/>
    <n v="2320"/>
  </r>
  <r>
    <s v="000261711"/>
    <x v="6"/>
    <n v="7"/>
    <s v="December"/>
    <n v="2021"/>
    <n v="30"/>
    <s v="Young Adults (25-34)"/>
    <s v="M"/>
    <s v="United States"/>
    <s v="California"/>
    <s v="Bikes"/>
    <s v="Mountain Bikes"/>
    <s v="Mountain-400-W Silver, 38"/>
    <n v="4"/>
    <n v="420"/>
    <n v="769"/>
    <n v="1396"/>
    <n v="1680"/>
    <n v="3076"/>
  </r>
  <r>
    <s v="000261712"/>
    <x v="6"/>
    <n v="7"/>
    <s v="December"/>
    <n v="2021"/>
    <n v="38"/>
    <s v="Adults (35-64)"/>
    <s v="M"/>
    <s v="United States"/>
    <s v="California"/>
    <s v="Bikes"/>
    <s v="Mountain Bikes"/>
    <s v="Mountain-200 Silver, 42"/>
    <n v="2"/>
    <n v="1266"/>
    <n v="2320"/>
    <n v="2108"/>
    <n v="2532"/>
    <n v="4640"/>
  </r>
  <r>
    <s v="000261713"/>
    <x v="7"/>
    <n v="8"/>
    <s v="December"/>
    <n v="2021"/>
    <n v="19"/>
    <s v="Youth (&lt;25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14"/>
    <x v="7"/>
    <n v="8"/>
    <s v="December"/>
    <n v="2021"/>
    <n v="30"/>
    <s v="Young Adults (25-34)"/>
    <s v="F"/>
    <s v="Canada"/>
    <s v="British Columbia"/>
    <s v="Bikes"/>
    <s v="Mountain Bikes"/>
    <s v="Mountain-200 Silver, 38"/>
    <n v="4"/>
    <n v="1266"/>
    <n v="2320"/>
    <n v="4216"/>
    <n v="5064"/>
    <n v="9280"/>
  </r>
  <r>
    <s v="000261715"/>
    <x v="7"/>
    <n v="8"/>
    <s v="December"/>
    <n v="2021"/>
    <n v="39"/>
    <s v="Adults (35-64)"/>
    <s v="F"/>
    <s v="United States"/>
    <s v="Oregon"/>
    <s v="Bikes"/>
    <s v="Mountain Bikes"/>
    <s v="Mountain-500 Black, 42"/>
    <n v="2"/>
    <n v="1252"/>
    <n v="2295"/>
    <n v="2086"/>
    <n v="2504"/>
    <n v="4590"/>
  </r>
  <r>
    <s v="000261716"/>
    <x v="7"/>
    <n v="8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17"/>
    <x v="8"/>
    <n v="9"/>
    <s v="December"/>
    <n v="2021"/>
    <n v="33"/>
    <s v="Young Adults (25-34)"/>
    <s v="F"/>
    <s v="Australia"/>
    <s v="Victoria"/>
    <s v="Bikes"/>
    <s v="Mountain Bikes"/>
    <s v="Mountain-100 Black, 38"/>
    <n v="2"/>
    <n v="1898"/>
    <n v="3375"/>
    <n v="2954"/>
    <n v="3796"/>
    <n v="6750"/>
  </r>
  <r>
    <s v="000261718"/>
    <x v="8"/>
    <n v="9"/>
    <s v="December"/>
    <n v="2021"/>
    <n v="41"/>
    <s v="Adults (35-64)"/>
    <s v="F"/>
    <s v="Germany"/>
    <s v="Hamburg"/>
    <s v="Bikes"/>
    <s v="Mountain Bikes"/>
    <s v="Mountain-200 Silver, 42"/>
    <n v="1"/>
    <n v="1266"/>
    <n v="2320"/>
    <n v="1054"/>
    <n v="1266"/>
    <n v="2320"/>
  </r>
  <r>
    <s v="000261719"/>
    <x v="9"/>
    <n v="10"/>
    <s v="December"/>
    <n v="2021"/>
    <n v="34"/>
    <s v="Young Adults (25-34)"/>
    <s v="F"/>
    <s v="United States"/>
    <s v="California"/>
    <s v="Bikes"/>
    <s v="Mountain Bikes"/>
    <s v="Mountain-200 Black, 42"/>
    <n v="2"/>
    <n v="1252"/>
    <n v="2295"/>
    <n v="2086"/>
    <n v="2504"/>
    <n v="4590"/>
  </r>
  <r>
    <s v="000261720"/>
    <x v="9"/>
    <n v="10"/>
    <s v="December"/>
    <n v="2021"/>
    <n v="40"/>
    <s v="Adults (35-64)"/>
    <s v="M"/>
    <s v="Australia"/>
    <s v="New South Wales"/>
    <s v="Bikes"/>
    <s v="Mountain Bikes"/>
    <s v="Mountain-200 Black, 42"/>
    <n v="2"/>
    <n v="1252"/>
    <n v="2295"/>
    <n v="2086"/>
    <n v="2504"/>
    <n v="4590"/>
  </r>
  <r>
    <s v="000261721"/>
    <x v="9"/>
    <n v="10"/>
    <s v="December"/>
    <n v="2021"/>
    <n v="26"/>
    <s v="Young Adults (25-3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22"/>
    <x v="9"/>
    <n v="10"/>
    <s v="December"/>
    <n v="2021"/>
    <n v="34"/>
    <s v="Young Adults (25-34)"/>
    <s v="M"/>
    <s v="United States"/>
    <s v="California"/>
    <s v="Bikes"/>
    <s v="Mountain Bikes"/>
    <s v="Mountain-500 Black, 40"/>
    <n v="1"/>
    <n v="295"/>
    <n v="540"/>
    <n v="245"/>
    <n v="295"/>
    <n v="540"/>
  </r>
  <r>
    <s v="000261723"/>
    <x v="9"/>
    <n v="10"/>
    <s v="December"/>
    <n v="2021"/>
    <n v="34"/>
    <s v="Young Adults (25-34)"/>
    <s v="F"/>
    <s v="United States"/>
    <s v="Washington"/>
    <s v="Bikes"/>
    <s v="Mountain Bikes"/>
    <s v="Mountain-100 Silver, 44"/>
    <n v="1"/>
    <n v="1912"/>
    <n v="3400"/>
    <n v="1488"/>
    <n v="1912"/>
    <n v="3400"/>
  </r>
  <r>
    <s v="000261724"/>
    <x v="9"/>
    <n v="10"/>
    <s v="December"/>
    <n v="2021"/>
    <n v="38"/>
    <s v="Adults (35-64)"/>
    <s v="M"/>
    <s v="Australia"/>
    <s v="New South Wales"/>
    <s v="Bikes"/>
    <s v="Mountain Bikes"/>
    <s v="Mountain-200 Black, 38"/>
    <n v="1"/>
    <n v="1252"/>
    <n v="2295"/>
    <n v="1043"/>
    <n v="1252"/>
    <n v="2295"/>
  </r>
  <r>
    <s v="000261725"/>
    <x v="10"/>
    <n v="11"/>
    <s v="December"/>
    <n v="2021"/>
    <n v="24"/>
    <s v="Youth (&lt;25)"/>
    <s v="F"/>
    <s v="France"/>
    <s v="Seine (Paris)"/>
    <s v="Bikes"/>
    <s v="Mountain Bikes"/>
    <s v="Mountain-200 Black, 38"/>
    <n v="3"/>
    <n v="1252"/>
    <n v="2295"/>
    <n v="3129"/>
    <n v="3756"/>
    <n v="6885"/>
  </r>
  <r>
    <s v="000261726"/>
    <x v="10"/>
    <n v="11"/>
    <s v="December"/>
    <n v="2021"/>
    <n v="41"/>
    <s v="Adults (35-64)"/>
    <s v="F"/>
    <s v="Australia"/>
    <s v="New South Wales"/>
    <s v="Bikes"/>
    <s v="Mountain Bikes"/>
    <s v="Mountain-400-W Silver, 38"/>
    <n v="2"/>
    <n v="420"/>
    <n v="769"/>
    <n v="698"/>
    <n v="840"/>
    <n v="1538"/>
  </r>
  <r>
    <s v="000261727"/>
    <x v="10"/>
    <n v="11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28"/>
    <x v="10"/>
    <n v="11"/>
    <s v="December"/>
    <n v="2021"/>
    <n v="37"/>
    <s v="Adults (35-64)"/>
    <s v="M"/>
    <s v="United States"/>
    <s v="California"/>
    <s v="Bikes"/>
    <s v="Mountain Bikes"/>
    <s v="Mountain-400-W Silver, 46"/>
    <n v="1"/>
    <n v="420"/>
    <n v="769"/>
    <n v="349"/>
    <n v="420"/>
    <n v="769"/>
  </r>
  <r>
    <s v="000261729"/>
    <x v="10"/>
    <n v="11"/>
    <s v="December"/>
    <n v="2021"/>
    <n v="38"/>
    <s v="Adults (35-64)"/>
    <s v="F"/>
    <s v="United States"/>
    <s v="California"/>
    <s v="Bikes"/>
    <s v="Mountain Bikes"/>
    <s v="Mountain-200 Silver, 38"/>
    <n v="1"/>
    <n v="1266"/>
    <n v="2320"/>
    <n v="1054"/>
    <n v="1266"/>
    <n v="2320"/>
  </r>
  <r>
    <s v="000261730"/>
    <x v="11"/>
    <n v="12"/>
    <s v="December"/>
    <n v="2021"/>
    <n v="36"/>
    <s v="Adults (35-64)"/>
    <s v="F"/>
    <s v="Australia"/>
    <s v="New South Wales"/>
    <s v="Bikes"/>
    <s v="Mountain Bikes"/>
    <s v="Mountain-200 Silver, 42"/>
    <n v="4"/>
    <n v="1266"/>
    <n v="2320"/>
    <n v="4216"/>
    <n v="5064"/>
    <n v="9280"/>
  </r>
  <r>
    <s v="000261731"/>
    <x v="11"/>
    <n v="12"/>
    <s v="December"/>
    <n v="2021"/>
    <n v="37"/>
    <s v="Adults (35-64)"/>
    <s v="M"/>
    <s v="United States"/>
    <s v="California"/>
    <s v="Bikes"/>
    <s v="Mountain Bikes"/>
    <s v="Mountain-400-W Silver, 46"/>
    <n v="4"/>
    <n v="420"/>
    <n v="769"/>
    <n v="1396"/>
    <n v="1680"/>
    <n v="3076"/>
  </r>
  <r>
    <s v="000261732"/>
    <x v="11"/>
    <n v="12"/>
    <s v="December"/>
    <n v="2021"/>
    <n v="34"/>
    <s v="Young Adults (25-3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33"/>
    <x v="11"/>
    <n v="12"/>
    <s v="December"/>
    <n v="2021"/>
    <n v="35"/>
    <s v="Adults (35-64)"/>
    <s v="F"/>
    <s v="Australia"/>
    <s v="Victoria"/>
    <s v="Bikes"/>
    <s v="Mountain Bikes"/>
    <s v="Mountain-200 Silver, 42"/>
    <n v="1"/>
    <n v="1266"/>
    <n v="2320"/>
    <n v="1054"/>
    <n v="1266"/>
    <n v="2320"/>
  </r>
  <r>
    <s v="000261734"/>
    <x v="11"/>
    <n v="12"/>
    <s v="December"/>
    <n v="2021"/>
    <n v="38"/>
    <s v="Adults (35-64)"/>
    <s v="F"/>
    <s v="United States"/>
    <s v="Washington"/>
    <s v="Bikes"/>
    <s v="Mountain Bikes"/>
    <s v="Mountain-200 Silver, 42"/>
    <n v="1"/>
    <n v="1266"/>
    <n v="2320"/>
    <n v="1054"/>
    <n v="1266"/>
    <n v="2320"/>
  </r>
  <r>
    <s v="000261735"/>
    <x v="12"/>
    <n v="13"/>
    <s v="December"/>
    <n v="2021"/>
    <n v="32"/>
    <s v="Young Adults (25-34)"/>
    <s v="F"/>
    <s v="Australia"/>
    <s v="Queensland"/>
    <s v="Bikes"/>
    <s v="Mountain Bikes"/>
    <s v="Mountain-200 Silver, 42"/>
    <n v="3"/>
    <n v="1266"/>
    <n v="2320"/>
    <n v="3162"/>
    <n v="3798"/>
    <n v="6960"/>
  </r>
  <r>
    <s v="000261736"/>
    <x v="12"/>
    <n v="13"/>
    <s v="December"/>
    <n v="2021"/>
    <n v="40"/>
    <s v="Adults (35-64)"/>
    <s v="F"/>
    <s v="United States"/>
    <s v="California"/>
    <s v="Bikes"/>
    <s v="Mountain Bikes"/>
    <s v="Mountain-500 Silver, 40"/>
    <n v="1"/>
    <n v="308"/>
    <n v="565"/>
    <n v="257"/>
    <n v="308"/>
    <n v="565"/>
  </r>
  <r>
    <s v="000261737"/>
    <x v="12"/>
    <n v="13"/>
    <s v="December"/>
    <n v="2021"/>
    <n v="44"/>
    <s v="Adults (35-64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38"/>
    <x v="12"/>
    <n v="13"/>
    <s v="December"/>
    <n v="2021"/>
    <n v="49"/>
    <s v="Adults (35-6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39"/>
    <x v="13"/>
    <n v="14"/>
    <s v="December"/>
    <n v="2021"/>
    <n v="30"/>
    <s v="Young Adults (25-3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0"/>
    <x v="13"/>
    <n v="14"/>
    <s v="December"/>
    <n v="2021"/>
    <n v="32"/>
    <s v="Young Adults (25-34)"/>
    <s v="M"/>
    <s v="United States"/>
    <s v="California"/>
    <s v="Bikes"/>
    <s v="Mountain Bikes"/>
    <s v="Mountain-200 Black, 46"/>
    <n v="1"/>
    <n v="1252"/>
    <n v="2295"/>
    <n v="1043"/>
    <n v="1252"/>
    <n v="2295"/>
  </r>
  <r>
    <s v="000261741"/>
    <x v="13"/>
    <n v="14"/>
    <s v="December"/>
    <n v="2021"/>
    <n v="32"/>
    <s v="Young Adults (25-34)"/>
    <s v="F"/>
    <s v="Australia"/>
    <s v="Victoria"/>
    <s v="Bikes"/>
    <s v="Mountain Bikes"/>
    <s v="Mountain-400-W Silver, 46"/>
    <n v="1"/>
    <n v="420"/>
    <n v="769"/>
    <n v="349"/>
    <n v="420"/>
    <n v="769"/>
  </r>
  <r>
    <s v="000261742"/>
    <x v="14"/>
    <n v="15"/>
    <s v="December"/>
    <n v="2021"/>
    <n v="29"/>
    <s v="Young Adults (25-34)"/>
    <s v="F"/>
    <s v="United States"/>
    <s v="California"/>
    <s v="Bikes"/>
    <s v="Mountain Bikes"/>
    <s v="Mountain-200 Silver, 42"/>
    <n v="1"/>
    <n v="1266"/>
    <n v="2320"/>
    <n v="1054"/>
    <n v="1266"/>
    <n v="2320"/>
  </r>
  <r>
    <s v="000261743"/>
    <x v="15"/>
    <n v="16"/>
    <s v="December"/>
    <n v="2021"/>
    <n v="33"/>
    <s v="Young Adults (25-34)"/>
    <s v="F"/>
    <s v="Australia"/>
    <s v="New South Wales"/>
    <s v="Bikes"/>
    <s v="Mountain Bikes"/>
    <s v="Mountain-200 Black, 38"/>
    <n v="2"/>
    <n v="1252"/>
    <n v="2295"/>
    <n v="2086"/>
    <n v="2504"/>
    <n v="4590"/>
  </r>
  <r>
    <s v="000261744"/>
    <x v="15"/>
    <n v="16"/>
    <s v="December"/>
    <n v="2021"/>
    <n v="38"/>
    <s v="Adults (35-6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45"/>
    <x v="15"/>
    <n v="16"/>
    <s v="December"/>
    <n v="2021"/>
    <n v="27"/>
    <s v="Young Adults (25-34)"/>
    <s v="F"/>
    <s v="France"/>
    <s v="Seine et Marne"/>
    <s v="Bikes"/>
    <s v="Mountain Bikes"/>
    <s v="Mountain-200 Silver, 46"/>
    <n v="1"/>
    <n v="1266"/>
    <n v="2320"/>
    <n v="1054"/>
    <n v="1266"/>
    <n v="2320"/>
  </r>
  <r>
    <s v="000261746"/>
    <x v="16"/>
    <n v="17"/>
    <s v="December"/>
    <n v="2021"/>
    <n v="37"/>
    <s v="Adults (35-6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7"/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n v="1"/>
    <n v="420"/>
    <n v="769"/>
    <n v="349"/>
    <n v="420"/>
    <n v="769"/>
  </r>
  <r>
    <s v="000261748"/>
    <x v="16"/>
    <n v="17"/>
    <s v="December"/>
    <n v="2021"/>
    <n v="42"/>
    <s v="Adults (35-64)"/>
    <s v="F"/>
    <s v="Germany"/>
    <s v="Nordrhein-Westfalen"/>
    <s v="Bikes"/>
    <s v="Mountain Bikes"/>
    <s v="Mountain-200 Silver, 46"/>
    <n v="1"/>
    <n v="1266"/>
    <n v="2320"/>
    <n v="1054"/>
    <n v="1266"/>
    <n v="2320"/>
  </r>
  <r>
    <s v="000261749"/>
    <x v="17"/>
    <n v="18"/>
    <s v="December"/>
    <n v="2021"/>
    <n v="35"/>
    <s v="Adults (35-64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50"/>
    <x v="17"/>
    <n v="18"/>
    <s v="December"/>
    <n v="2021"/>
    <n v="38"/>
    <s v="Adults (35-64)"/>
    <s v="F"/>
    <s v="Germany"/>
    <s v="Nordrhein-Westfalen"/>
    <s v="Bikes"/>
    <s v="Mountain Bikes"/>
    <s v="Mountain-200 Silver, 46"/>
    <n v="4"/>
    <n v="1266"/>
    <n v="2320"/>
    <n v="4216"/>
    <n v="5064"/>
    <n v="9280"/>
  </r>
  <r>
    <s v="000261751"/>
    <x v="17"/>
    <n v="18"/>
    <s v="December"/>
    <n v="2021"/>
    <n v="24"/>
    <s v="Youth (&lt;25)"/>
    <s v="F"/>
    <s v="France"/>
    <s v="Seine Saint Denis"/>
    <s v="Bikes"/>
    <s v="Mountain Bikes"/>
    <s v="Mountain-200 Silver, 38"/>
    <n v="3"/>
    <n v="1266"/>
    <n v="2320"/>
    <n v="3162"/>
    <n v="3798"/>
    <n v="6960"/>
  </r>
  <r>
    <s v="000261752"/>
    <x v="17"/>
    <n v="18"/>
    <s v="December"/>
    <n v="2021"/>
    <n v="26"/>
    <s v="Young Adults (25-34)"/>
    <s v="F"/>
    <s v="United Kingdom"/>
    <s v="England"/>
    <s v="Bikes"/>
    <s v="Mountain Bikes"/>
    <s v="Mountain-400-W Silver, 42"/>
    <n v="3"/>
    <n v="420"/>
    <n v="769"/>
    <n v="1047"/>
    <n v="1260"/>
    <n v="2307"/>
  </r>
  <r>
    <s v="000261753"/>
    <x v="17"/>
    <n v="18"/>
    <s v="December"/>
    <n v="2021"/>
    <n v="39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54"/>
    <x v="17"/>
    <n v="18"/>
    <s v="December"/>
    <n v="2021"/>
    <n v="26"/>
    <s v="Young Adults (25-34)"/>
    <s v="M"/>
    <s v="France"/>
    <s v="Seine (Paris)"/>
    <s v="Bikes"/>
    <s v="Mountain Bikes"/>
    <s v="Mountain-200 Black, 46"/>
    <n v="1"/>
    <n v="1252"/>
    <n v="2295"/>
    <n v="1043"/>
    <n v="1252"/>
    <n v="2295"/>
  </r>
  <r>
    <s v="000261755"/>
    <x v="17"/>
    <n v="18"/>
    <s v="December"/>
    <n v="2021"/>
    <n v="36"/>
    <s v="Adults (35-64)"/>
    <s v="M"/>
    <s v="United States"/>
    <s v="Washington"/>
    <s v="Bikes"/>
    <s v="Mountain Bikes"/>
    <s v="Mountain-200 Silver, 38"/>
    <n v="1"/>
    <n v="1266"/>
    <n v="2320"/>
    <n v="1054"/>
    <n v="1266"/>
    <n v="2320"/>
  </r>
  <r>
    <s v="000261756"/>
    <x v="18"/>
    <n v="19"/>
    <s v="December"/>
    <n v="2021"/>
    <n v="17"/>
    <s v="Youth (&lt;25)"/>
    <s v="M"/>
    <s v="France"/>
    <s v="Nord"/>
    <s v="Bikes"/>
    <s v="Mountain Bikes"/>
    <s v="Mountain-200 Silver, 46"/>
    <n v="4"/>
    <n v="1266"/>
    <n v="2320"/>
    <n v="4216"/>
    <n v="5064"/>
    <n v="9280"/>
  </r>
  <r>
    <s v="000261757"/>
    <x v="18"/>
    <n v="19"/>
    <s v="December"/>
    <n v="2021"/>
    <n v="19"/>
    <s v="Youth (&lt;25)"/>
    <s v="F"/>
    <s v="Australia"/>
    <s v="Victoria"/>
    <s v="Bikes"/>
    <s v="Mountain Bikes"/>
    <s v="Mountain-500 Black, 44"/>
    <n v="4"/>
    <n v="295"/>
    <n v="540"/>
    <n v="980"/>
    <n v="1180"/>
    <n v="2160"/>
  </r>
  <r>
    <s v="000261758"/>
    <x v="18"/>
    <n v="19"/>
    <s v="December"/>
    <n v="2021"/>
    <n v="25"/>
    <s v="Young Adults (25-34)"/>
    <s v="M"/>
    <s v="France"/>
    <s v="Seine (Paris)"/>
    <s v="Bikes"/>
    <s v="Mountain Bikes"/>
    <s v="Mountain-200 Black, 38"/>
    <n v="4"/>
    <n v="1252"/>
    <n v="2295"/>
    <n v="4172"/>
    <n v="5008"/>
    <n v="9180"/>
  </r>
  <r>
    <s v="000261759"/>
    <x v="18"/>
    <n v="19"/>
    <s v="December"/>
    <n v="2021"/>
    <n v="35"/>
    <s v="Adults (35-64)"/>
    <s v="F"/>
    <s v="United States"/>
    <s v="Oregon"/>
    <s v="Bikes"/>
    <s v="Mountain Bikes"/>
    <s v="Mountain-100 Black, 48"/>
    <n v="4"/>
    <n v="1898"/>
    <n v="3375"/>
    <n v="5908"/>
    <n v="7592"/>
    <n v="13500"/>
  </r>
  <r>
    <s v="000261760"/>
    <x v="18"/>
    <n v="19"/>
    <s v="December"/>
    <n v="2021"/>
    <n v="37"/>
    <s v="Adults (35-64)"/>
    <s v="M"/>
    <s v="United States"/>
    <s v="Oregon"/>
    <s v="Bikes"/>
    <s v="Mountain Bikes"/>
    <s v="Mountain-200 Black, 38"/>
    <n v="4"/>
    <n v="1252"/>
    <n v="2295"/>
    <n v="4172"/>
    <n v="5008"/>
    <n v="9180"/>
  </r>
  <r>
    <s v="000261761"/>
    <x v="18"/>
    <n v="19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62"/>
    <x v="18"/>
    <n v="19"/>
    <s v="December"/>
    <n v="2021"/>
    <n v="63"/>
    <s v="Adults (35-64)"/>
    <s v="F"/>
    <s v="Australia"/>
    <s v="Queensland"/>
    <s v="Bikes"/>
    <s v="Mountain Bikes"/>
    <s v="Mountain-200 Black, 46"/>
    <n v="4"/>
    <n v="1252"/>
    <n v="2295"/>
    <n v="4172"/>
    <n v="5008"/>
    <n v="9180"/>
  </r>
  <r>
    <s v="000261763"/>
    <x v="18"/>
    <n v="19"/>
    <s v="December"/>
    <n v="2021"/>
    <n v="18"/>
    <s v="Youth (&lt;25)"/>
    <s v="M"/>
    <s v="Australia"/>
    <s v="South Australia"/>
    <s v="Bikes"/>
    <s v="Mountain Bikes"/>
    <s v="Mountain-500 Black, 40"/>
    <n v="2"/>
    <n v="295"/>
    <n v="540"/>
    <n v="490"/>
    <n v="590"/>
    <n v="1080"/>
  </r>
  <r>
    <s v="000261764"/>
    <x v="18"/>
    <n v="19"/>
    <s v="December"/>
    <n v="2021"/>
    <n v="56"/>
    <s v="Adults (35-64)"/>
    <s v="F"/>
    <s v="Germany"/>
    <s v="Hessen"/>
    <s v="Bikes"/>
    <s v="Mountain Bikes"/>
    <s v="Mountain-200 Black, 46"/>
    <n v="2"/>
    <n v="1252"/>
    <n v="2295"/>
    <n v="2086"/>
    <n v="2504"/>
    <n v="4590"/>
  </r>
  <r>
    <s v="000261765"/>
    <x v="18"/>
    <n v="19"/>
    <s v="December"/>
    <n v="2021"/>
    <n v="39"/>
    <s v="Adults (35-64)"/>
    <s v="F"/>
    <s v="United States"/>
    <s v="Washington"/>
    <s v="Bikes"/>
    <s v="Mountain Bikes"/>
    <s v="Mountain-200 Silver, 38"/>
    <n v="11"/>
    <n v="1266"/>
    <n v="2320"/>
    <n v="1054"/>
    <n v="13926"/>
    <n v="25520"/>
  </r>
  <r>
    <s v="000261766"/>
    <x v="19"/>
    <n v="20"/>
    <s v="December"/>
    <n v="2021"/>
    <n v="33"/>
    <s v="Young Adults (25-34)"/>
    <s v="F"/>
    <s v="Australia"/>
    <s v="Victoria"/>
    <s v="Bikes"/>
    <s v="Mountain Bikes"/>
    <s v="Mountain-100 Black, 38"/>
    <n v="4"/>
    <n v="1898"/>
    <n v="3375"/>
    <n v="5908"/>
    <n v="7592"/>
    <n v="13500"/>
  </r>
  <r>
    <s v="000261767"/>
    <x v="19"/>
    <n v="20"/>
    <s v="December"/>
    <n v="2021"/>
    <n v="57"/>
    <s v="Adults (35-64)"/>
    <s v="M"/>
    <s v="Australia"/>
    <s v="Queensland"/>
    <s v="Bikes"/>
    <s v="Mountain Bikes"/>
    <s v="Mountain-200 Black, 46"/>
    <n v="4"/>
    <n v="1252"/>
    <n v="2295"/>
    <n v="4172"/>
    <n v="5008"/>
    <n v="9180"/>
  </r>
  <r>
    <s v="000261768"/>
    <x v="19"/>
    <n v="20"/>
    <s v="December"/>
    <n v="2021"/>
    <n v="29"/>
    <s v="Young Adults (25-34)"/>
    <s v="M"/>
    <s v="Canada"/>
    <s v="British Columbia"/>
    <s v="Bikes"/>
    <s v="Mountain Bikes"/>
    <s v="Mountain-500 Black, 52"/>
    <n v="3"/>
    <n v="295"/>
    <n v="540"/>
    <n v="735"/>
    <n v="885"/>
    <n v="1620"/>
  </r>
  <r>
    <s v="000261769"/>
    <x v="19"/>
    <n v="20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70"/>
    <x v="19"/>
    <n v="20"/>
    <s v="December"/>
    <n v="2021"/>
    <n v="35"/>
    <s v="Adults (35-64)"/>
    <s v="M"/>
    <s v="Australia"/>
    <s v="Victoria"/>
    <s v="Bikes"/>
    <s v="Mountain Bikes"/>
    <s v="Mountain-200 Silver, 38"/>
    <n v="1"/>
    <n v="1266"/>
    <n v="2320"/>
    <n v="1054"/>
    <n v="1266"/>
    <n v="2320"/>
  </r>
  <r>
    <s v="000261771"/>
    <x v="20"/>
    <n v="21"/>
    <s v="December"/>
    <n v="2021"/>
    <n v="26"/>
    <s v="Young Adults (25-34)"/>
    <s v="M"/>
    <s v="France"/>
    <s v="Somme"/>
    <s v="Bikes"/>
    <s v="Mountain Bikes"/>
    <s v="Mountain-200 Silver, 38"/>
    <n v="3"/>
    <n v="1266"/>
    <n v="2320"/>
    <n v="3162"/>
    <n v="3798"/>
    <n v="6960"/>
  </r>
  <r>
    <s v="000261772"/>
    <x v="20"/>
    <n v="21"/>
    <s v="December"/>
    <n v="2021"/>
    <n v="23"/>
    <s v="Youth (&lt;25)"/>
    <s v="M"/>
    <s v="United Kingdom"/>
    <s v="England"/>
    <s v="Bikes"/>
    <s v="Mountain Bikes"/>
    <s v="Mountain-400-W Silver, 46"/>
    <n v="2"/>
    <n v="420"/>
    <n v="769"/>
    <n v="698"/>
    <n v="840"/>
    <n v="1538"/>
  </r>
  <r>
    <s v="000261773"/>
    <x v="21"/>
    <n v="22"/>
    <s v="December"/>
    <n v="2021"/>
    <n v="30"/>
    <s v="Young Adults (25-34)"/>
    <s v="F"/>
    <s v="United States"/>
    <s v="Washington"/>
    <s v="Bikes"/>
    <s v="Mountain Bikes"/>
    <s v="Mountain-200 Silver, 38"/>
    <n v="3"/>
    <n v="1266"/>
    <n v="2320"/>
    <n v="3162"/>
    <n v="3798"/>
    <n v="6960"/>
  </r>
  <r>
    <s v="000261774"/>
    <x v="21"/>
    <n v="22"/>
    <s v="December"/>
    <n v="2021"/>
    <n v="41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75"/>
    <x v="21"/>
    <n v="22"/>
    <s v="December"/>
    <n v="2021"/>
    <n v="19"/>
    <s v="Youth (&lt;25)"/>
    <s v="F"/>
    <s v="Australia"/>
    <s v="New South Wales"/>
    <s v="Bikes"/>
    <s v="Mountain Bikes"/>
    <s v="Mountain-500 Silver, 42"/>
    <n v="1"/>
    <n v="308"/>
    <n v="565"/>
    <n v="257"/>
    <n v="308"/>
    <n v="565"/>
  </r>
  <r>
    <s v="000261776"/>
    <x v="21"/>
    <n v="22"/>
    <s v="December"/>
    <n v="2021"/>
    <n v="25"/>
    <s v="Young Adults (25-34)"/>
    <s v="M"/>
    <s v="France"/>
    <s v="Seine (Paris)"/>
    <s v="Bikes"/>
    <s v="Mountain Bikes"/>
    <s v="Mountain-200 Black, 38"/>
    <n v="1"/>
    <n v="1252"/>
    <n v="2295"/>
    <n v="1043"/>
    <n v="1252"/>
    <n v="2295"/>
  </r>
  <r>
    <s v="000261777"/>
    <x v="21"/>
    <n v="22"/>
    <s v="December"/>
    <n v="2021"/>
    <n v="27"/>
    <s v="Young Adults (25-34)"/>
    <s v="F"/>
    <s v="Canada"/>
    <s v="British Columbia"/>
    <s v="Bikes"/>
    <s v="Mountain Bikes"/>
    <s v="Mountain-200 Black, 46"/>
    <n v="1"/>
    <n v="1252"/>
    <n v="2295"/>
    <n v="1043"/>
    <n v="1252"/>
    <n v="2295"/>
  </r>
  <r>
    <s v="000261778"/>
    <x v="21"/>
    <n v="22"/>
    <s v="December"/>
    <n v="2021"/>
    <n v="41"/>
    <s v="Adults (35-64)"/>
    <s v="M"/>
    <s v="Germany"/>
    <s v="Hessen"/>
    <s v="Bikes"/>
    <s v="Mountain Bikes"/>
    <s v="Mountain-200 Silver, 38"/>
    <n v="1"/>
    <n v="1266"/>
    <n v="2320"/>
    <n v="1054"/>
    <n v="1266"/>
    <n v="2320"/>
  </r>
  <r>
    <s v="000261779"/>
    <x v="22"/>
    <n v="23"/>
    <s v="December"/>
    <n v="2021"/>
    <n v="30"/>
    <s v="Young Adults (25-34)"/>
    <s v="F"/>
    <s v="United States"/>
    <s v="Oregon"/>
    <s v="Bikes"/>
    <s v="Mountain Bikes"/>
    <s v="Mountain-200 Silver, 42"/>
    <n v="1"/>
    <n v="1266"/>
    <n v="2320"/>
    <n v="1054"/>
    <n v="1266"/>
    <n v="2320"/>
  </r>
  <r>
    <s v="000261780"/>
    <x v="22"/>
    <n v="23"/>
    <s v="December"/>
    <n v="2021"/>
    <n v="31"/>
    <s v="Young Adults (25-34)"/>
    <s v="F"/>
    <s v="Canada"/>
    <s v="British Columbia"/>
    <s v="Bikes"/>
    <s v="Mountain Bikes"/>
    <s v="Mountain-200 Black, 42"/>
    <n v="1"/>
    <n v="1252"/>
    <n v="2295"/>
    <n v="1043"/>
    <n v="1252"/>
    <n v="2295"/>
  </r>
  <r>
    <s v="000261781"/>
    <x v="22"/>
    <n v="23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82"/>
    <x v="23"/>
    <n v="24"/>
    <s v="December"/>
    <n v="2021"/>
    <n v="38"/>
    <s v="Adults (35-64)"/>
    <s v="M"/>
    <s v="Australia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E3CB8B-2125-4127-A860-938D844EE60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26" firstHeaderRow="1" firstDataRow="1" firstDataCol="1"/>
  <pivotFields count="19">
    <pivotField showAll="0"/>
    <pivotField axis="axisRow" numFmtId="14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1"/>
  </rowFields>
  <rowItems count="25">
    <i>
      <x v="18"/>
    </i>
    <i>
      <x v="17"/>
    </i>
    <i>
      <x v="19"/>
    </i>
    <i>
      <x v="11"/>
    </i>
    <i>
      <x v="7"/>
    </i>
    <i>
      <x v="4"/>
    </i>
    <i>
      <x v="21"/>
    </i>
    <i>
      <x v="10"/>
    </i>
    <i>
      <x v="9"/>
    </i>
    <i>
      <x v="6"/>
    </i>
    <i>
      <x v="5"/>
    </i>
    <i>
      <x v="12"/>
    </i>
    <i>
      <x v="20"/>
    </i>
    <i>
      <x/>
    </i>
    <i>
      <x v="15"/>
    </i>
    <i>
      <x v="3"/>
    </i>
    <i>
      <x v="23"/>
    </i>
    <i>
      <x v="16"/>
    </i>
    <i>
      <x v="2"/>
    </i>
    <i>
      <x v="13"/>
    </i>
    <i>
      <x v="1"/>
    </i>
    <i>
      <x v="22"/>
    </i>
    <i>
      <x v="8"/>
    </i>
    <i>
      <x v="14"/>
    </i>
    <i t="grand">
      <x/>
    </i>
  </rowItems>
  <colItems count="1">
    <i/>
  </colItems>
  <dataFields count="1">
    <dataField name="Sum of Order_Quantity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zoomScale="80" zoomScaleNormal="80" workbookViewId="0"/>
  </sheetViews>
  <sheetFormatPr defaultRowHeight="15" x14ac:dyDescent="0.25"/>
  <cols>
    <col min="1" max="1" width="13.5703125" bestFit="1" customWidth="1"/>
    <col min="2" max="2" width="11.5703125" bestFit="1" customWidth="1"/>
    <col min="3" max="3" width="4.85546875" bestFit="1" customWidth="1"/>
    <col min="4" max="4" width="11" bestFit="1" customWidth="1"/>
    <col min="5" max="5" width="5.5703125" bestFit="1" customWidth="1"/>
    <col min="6" max="6" width="14.28515625" bestFit="1" customWidth="1"/>
    <col min="7" max="7" width="21.28515625" style="8" bestFit="1" customWidth="1"/>
    <col min="8" max="8" width="17.5703125" bestFit="1" customWidth="1"/>
    <col min="9" max="9" width="17" bestFit="1" customWidth="1"/>
    <col min="10" max="10" width="22.28515625" bestFit="1" customWidth="1"/>
    <col min="11" max="11" width="17" bestFit="1" customWidth="1"/>
    <col min="12" max="12" width="16.7109375" bestFit="1" customWidth="1"/>
    <col min="13" max="13" width="27" bestFit="1" customWidth="1"/>
    <col min="14" max="14" width="15.140625" bestFit="1" customWidth="1"/>
    <col min="15" max="15" width="10.85546875" bestFit="1" customWidth="1"/>
    <col min="16" max="16" width="11.42578125" bestFit="1" customWidth="1"/>
    <col min="17" max="17" width="10.5703125" bestFit="1" customWidth="1"/>
    <col min="18" max="19" width="11.5703125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25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x14ac:dyDescent="0.25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2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2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x14ac:dyDescent="0.25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25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x14ac:dyDescent="0.25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x14ac:dyDescent="0.25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x14ac:dyDescent="0.25">
      <c r="A11" s="3" t="s">
        <v>48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25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x14ac:dyDescent="0.25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x14ac:dyDescent="0.25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x14ac:dyDescent="0.25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x14ac:dyDescent="0.25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25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x14ac:dyDescent="0.25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x14ac:dyDescent="0.25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x14ac:dyDescent="0.25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x14ac:dyDescent="0.25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x14ac:dyDescent="0.25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x14ac:dyDescent="0.2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x14ac:dyDescent="0.25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x14ac:dyDescent="0.25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x14ac:dyDescent="0.25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x14ac:dyDescent="0.25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25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x14ac:dyDescent="0.25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x14ac:dyDescent="0.25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x14ac:dyDescent="0.25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x14ac:dyDescent="0.25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x14ac:dyDescent="0.25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x14ac:dyDescent="0.25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x14ac:dyDescent="0.25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x14ac:dyDescent="0.25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x14ac:dyDescent="0.25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x14ac:dyDescent="0.25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x14ac:dyDescent="0.25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x14ac:dyDescent="0.25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x14ac:dyDescent="0.25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25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x14ac:dyDescent="0.25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x14ac:dyDescent="0.25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x14ac:dyDescent="0.25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25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x14ac:dyDescent="0.25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x14ac:dyDescent="0.25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x14ac:dyDescent="0.25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x14ac:dyDescent="0.25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x14ac:dyDescent="0.25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25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x14ac:dyDescent="0.25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x14ac:dyDescent="0.25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x14ac:dyDescent="0.25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x14ac:dyDescent="0.25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x14ac:dyDescent="0.25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x14ac:dyDescent="0.25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x14ac:dyDescent="0.25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x14ac:dyDescent="0.25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x14ac:dyDescent="0.25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x14ac:dyDescent="0.25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25">
      <c r="A63" s="3" t="s">
        <v>122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29</v>
      </c>
      <c r="I63" t="s">
        <v>86</v>
      </c>
      <c r="J63" t="s">
        <v>123</v>
      </c>
      <c r="K63" t="s">
        <v>25</v>
      </c>
      <c r="L63" t="s">
        <v>26</v>
      </c>
      <c r="M63" s="5" t="s">
        <v>110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25">
      <c r="A64" s="3" t="s">
        <v>124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37</v>
      </c>
      <c r="J64" t="s">
        <v>73</v>
      </c>
      <c r="K64" t="s">
        <v>25</v>
      </c>
      <c r="L64" t="s">
        <v>26</v>
      </c>
      <c r="M64" s="5" t="s">
        <v>125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25">
      <c r="A65" s="3" t="s">
        <v>126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86</v>
      </c>
      <c r="J65" t="s">
        <v>87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25">
      <c r="A66" s="3" t="s">
        <v>127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69</v>
      </c>
      <c r="K66" t="s">
        <v>25</v>
      </c>
      <c r="L66" t="s">
        <v>26</v>
      </c>
      <c r="M66" s="5" t="s">
        <v>128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25">
      <c r="A67" s="3" t="s">
        <v>129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69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25">
      <c r="A68" s="3" t="s">
        <v>130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25">
      <c r="A69" s="3" t="s">
        <v>131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52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25">
      <c r="A70" s="3" t="s">
        <v>132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29</v>
      </c>
      <c r="I70" t="s">
        <v>37</v>
      </c>
      <c r="J70" t="s">
        <v>133</v>
      </c>
      <c r="K70" t="s">
        <v>25</v>
      </c>
      <c r="L70" t="s">
        <v>26</v>
      </c>
      <c r="M70" s="5" t="s">
        <v>81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25">
      <c r="A71" s="3" t="s">
        <v>134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49</v>
      </c>
      <c r="J71" t="s">
        <v>135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25">
      <c r="A72" s="3" t="s">
        <v>136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45</v>
      </c>
      <c r="K72" t="s">
        <v>25</v>
      </c>
      <c r="L72" t="s">
        <v>26</v>
      </c>
      <c r="M72" s="5" t="s">
        <v>53</v>
      </c>
      <c r="N72">
        <v>11</v>
      </c>
      <c r="O72" s="2">
        <v>1266</v>
      </c>
      <c r="P72" s="2">
        <v>2320</v>
      </c>
      <c r="Q72" s="2">
        <v>1054</v>
      </c>
      <c r="R72" s="2">
        <f t="shared" si="2"/>
        <v>13926</v>
      </c>
      <c r="S72" s="2">
        <f t="shared" si="3"/>
        <v>25520</v>
      </c>
    </row>
    <row r="73" spans="1:19" x14ac:dyDescent="0.25">
      <c r="A73" s="3" t="s">
        <v>137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73</v>
      </c>
      <c r="K73" t="s">
        <v>25</v>
      </c>
      <c r="L73" t="s">
        <v>26</v>
      </c>
      <c r="M73" s="5" t="s">
        <v>74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x14ac:dyDescent="0.25">
      <c r="A74" s="3" t="s">
        <v>138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52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x14ac:dyDescent="0.25">
      <c r="A75" s="3" t="s">
        <v>139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57</v>
      </c>
      <c r="J75" t="s">
        <v>58</v>
      </c>
      <c r="K75" t="s">
        <v>25</v>
      </c>
      <c r="L75" t="s">
        <v>26</v>
      </c>
      <c r="M75" s="5" t="s">
        <v>140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x14ac:dyDescent="0.25">
      <c r="A76" s="3" t="s">
        <v>141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52</v>
      </c>
      <c r="K76" t="s">
        <v>25</v>
      </c>
      <c r="L76" t="s">
        <v>26</v>
      </c>
      <c r="M76" s="5" t="s">
        <v>53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x14ac:dyDescent="0.25">
      <c r="A77" s="3" t="s">
        <v>142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73</v>
      </c>
      <c r="K77" t="s">
        <v>25</v>
      </c>
      <c r="L77" t="s">
        <v>26</v>
      </c>
      <c r="M77" s="5" t="s">
        <v>53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x14ac:dyDescent="0.25">
      <c r="A78" s="3" t="s">
        <v>143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86</v>
      </c>
      <c r="J78" t="s">
        <v>144</v>
      </c>
      <c r="K78" t="s">
        <v>25</v>
      </c>
      <c r="L78" t="s">
        <v>26</v>
      </c>
      <c r="M78" s="5" t="s">
        <v>53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x14ac:dyDescent="0.25">
      <c r="A79" s="3" t="s">
        <v>145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x14ac:dyDescent="0.25">
      <c r="A80" s="3" t="s">
        <v>146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45</v>
      </c>
      <c r="K80" t="s">
        <v>25</v>
      </c>
      <c r="L80" t="s">
        <v>26</v>
      </c>
      <c r="M80" s="5" t="s">
        <v>53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x14ac:dyDescent="0.25">
      <c r="A81" s="3" t="s">
        <v>147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60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x14ac:dyDescent="0.25">
      <c r="A82" s="3" t="s">
        <v>148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66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x14ac:dyDescent="0.25">
      <c r="A83" s="3" t="s">
        <v>149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86</v>
      </c>
      <c r="J83" t="s">
        <v>87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x14ac:dyDescent="0.25">
      <c r="A84" s="3" t="s">
        <v>150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57</v>
      </c>
      <c r="J84" t="s">
        <v>58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x14ac:dyDescent="0.25">
      <c r="A85" s="3" t="s">
        <v>151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49</v>
      </c>
      <c r="J85" t="s">
        <v>135</v>
      </c>
      <c r="K85" t="s">
        <v>25</v>
      </c>
      <c r="L85" t="s">
        <v>26</v>
      </c>
      <c r="M85" s="5" t="s">
        <v>53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x14ac:dyDescent="0.25">
      <c r="A86" s="3" t="s">
        <v>152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69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x14ac:dyDescent="0.25">
      <c r="A87" s="3" t="s">
        <v>153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57</v>
      </c>
      <c r="J87" t="s">
        <v>58</v>
      </c>
      <c r="K87" t="s">
        <v>25</v>
      </c>
      <c r="L87" t="s">
        <v>26</v>
      </c>
      <c r="M87" s="5" t="s">
        <v>60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x14ac:dyDescent="0.25">
      <c r="A88" s="3" t="s">
        <v>154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70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x14ac:dyDescent="0.25">
      <c r="A89" s="3" t="s">
        <v>155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52</v>
      </c>
      <c r="K89" t="s">
        <v>25</v>
      </c>
      <c r="L89" t="s">
        <v>26</v>
      </c>
      <c r="M89" s="5" t="s">
        <v>60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8D4F-A4FF-4C5F-8D9B-298911B4CB1D}">
  <dimension ref="A1:J26"/>
  <sheetViews>
    <sheetView workbookViewId="0"/>
  </sheetViews>
  <sheetFormatPr defaultRowHeight="15" x14ac:dyDescent="0.25"/>
  <cols>
    <col min="1" max="1" width="13.140625" bestFit="1" customWidth="1"/>
    <col min="2" max="2" width="21.85546875" bestFit="1" customWidth="1"/>
    <col min="4" max="4" width="10.85546875" bestFit="1" customWidth="1"/>
    <col min="5" max="5" width="21.85546875" bestFit="1" customWidth="1"/>
    <col min="10" max="10" width="15.42578125" bestFit="1" customWidth="1"/>
  </cols>
  <sheetData>
    <row r="1" spans="1:10" x14ac:dyDescent="0.25">
      <c r="A1" s="9" t="s">
        <v>156</v>
      </c>
      <c r="B1" t="s">
        <v>158</v>
      </c>
      <c r="D1" s="11" t="s">
        <v>156</v>
      </c>
      <c r="E1" s="11" t="s">
        <v>158</v>
      </c>
      <c r="J1" t="s">
        <v>161</v>
      </c>
    </row>
    <row r="2" spans="1:10" x14ac:dyDescent="0.25">
      <c r="A2" s="10">
        <v>44549</v>
      </c>
      <c r="B2">
        <v>43</v>
      </c>
      <c r="D2" s="10">
        <v>44545</v>
      </c>
      <c r="E2">
        <v>1</v>
      </c>
      <c r="G2" s="12" t="s">
        <v>159</v>
      </c>
      <c r="H2">
        <f>LARGE($E:$E,1)</f>
        <v>43</v>
      </c>
      <c r="J2" cm="1">
        <f t="array" ref="J2:J6">LARGE($E$2:$E25, ROW($1:5))</f>
        <v>43</v>
      </c>
    </row>
    <row r="3" spans="1:10" x14ac:dyDescent="0.25">
      <c r="A3" s="10">
        <v>44548</v>
      </c>
      <c r="B3">
        <v>19</v>
      </c>
      <c r="D3" s="10">
        <v>44532</v>
      </c>
      <c r="E3">
        <v>3</v>
      </c>
      <c r="G3" s="12" t="s">
        <v>160</v>
      </c>
      <c r="H3">
        <f>SMALL($E$2:$E$25,1)</f>
        <v>1</v>
      </c>
      <c r="J3">
        <v>19</v>
      </c>
    </row>
    <row r="4" spans="1:10" x14ac:dyDescent="0.25">
      <c r="A4" s="10">
        <v>44550</v>
      </c>
      <c r="B4">
        <v>13</v>
      </c>
      <c r="D4" s="10">
        <v>44553</v>
      </c>
      <c r="E4">
        <v>3</v>
      </c>
      <c r="J4">
        <v>13</v>
      </c>
    </row>
    <row r="5" spans="1:10" x14ac:dyDescent="0.25">
      <c r="A5" s="10">
        <v>44542</v>
      </c>
      <c r="B5">
        <v>12</v>
      </c>
      <c r="D5" s="10">
        <v>44539</v>
      </c>
      <c r="E5">
        <v>3</v>
      </c>
      <c r="J5">
        <v>12</v>
      </c>
    </row>
    <row r="6" spans="1:10" x14ac:dyDescent="0.25">
      <c r="A6" s="10">
        <v>44538</v>
      </c>
      <c r="B6">
        <v>11</v>
      </c>
      <c r="D6" s="10">
        <v>44534</v>
      </c>
      <c r="E6">
        <v>4</v>
      </c>
      <c r="J6">
        <v>11</v>
      </c>
    </row>
    <row r="7" spans="1:10" x14ac:dyDescent="0.25">
      <c r="A7" s="10">
        <v>44535</v>
      </c>
      <c r="B7">
        <v>10</v>
      </c>
      <c r="D7" s="10">
        <v>44554</v>
      </c>
      <c r="E7">
        <v>4</v>
      </c>
    </row>
    <row r="8" spans="1:10" x14ac:dyDescent="0.25">
      <c r="A8" s="10">
        <v>44552</v>
      </c>
      <c r="B8">
        <v>10</v>
      </c>
      <c r="D8" s="10">
        <v>44547</v>
      </c>
      <c r="E8">
        <v>4</v>
      </c>
    </row>
    <row r="9" spans="1:10" x14ac:dyDescent="0.25">
      <c r="A9" s="10">
        <v>44541</v>
      </c>
      <c r="B9">
        <v>8</v>
      </c>
      <c r="D9" s="10">
        <v>44533</v>
      </c>
      <c r="E9">
        <v>4</v>
      </c>
    </row>
    <row r="10" spans="1:10" x14ac:dyDescent="0.25">
      <c r="A10" s="10">
        <v>44540</v>
      </c>
      <c r="B10">
        <v>8</v>
      </c>
      <c r="D10" s="10">
        <v>44544</v>
      </c>
      <c r="E10">
        <v>4</v>
      </c>
    </row>
    <row r="11" spans="1:10" x14ac:dyDescent="0.25">
      <c r="A11" s="10">
        <v>44537</v>
      </c>
      <c r="B11">
        <v>6</v>
      </c>
      <c r="D11" s="10">
        <v>44551</v>
      </c>
      <c r="E11">
        <v>5</v>
      </c>
    </row>
    <row r="12" spans="1:10" x14ac:dyDescent="0.25">
      <c r="A12" s="10">
        <v>44536</v>
      </c>
      <c r="B12">
        <v>6</v>
      </c>
      <c r="D12" s="10">
        <v>44531</v>
      </c>
      <c r="E12">
        <v>5</v>
      </c>
    </row>
    <row r="13" spans="1:10" x14ac:dyDescent="0.25">
      <c r="A13" s="10">
        <v>44543</v>
      </c>
      <c r="B13">
        <v>6</v>
      </c>
      <c r="D13" s="10">
        <v>44546</v>
      </c>
      <c r="E13">
        <v>5</v>
      </c>
    </row>
    <row r="14" spans="1:10" x14ac:dyDescent="0.25">
      <c r="A14" s="10">
        <v>44551</v>
      </c>
      <c r="B14">
        <v>5</v>
      </c>
      <c r="D14" s="10">
        <v>44537</v>
      </c>
      <c r="E14">
        <v>6</v>
      </c>
    </row>
    <row r="15" spans="1:10" x14ac:dyDescent="0.25">
      <c r="A15" s="10">
        <v>44531</v>
      </c>
      <c r="B15">
        <v>5</v>
      </c>
      <c r="D15" s="10">
        <v>44536</v>
      </c>
      <c r="E15">
        <v>6</v>
      </c>
    </row>
    <row r="16" spans="1:10" x14ac:dyDescent="0.25">
      <c r="A16" s="10">
        <v>44546</v>
      </c>
      <c r="B16">
        <v>5</v>
      </c>
      <c r="D16" s="10">
        <v>44543</v>
      </c>
      <c r="E16">
        <v>6</v>
      </c>
    </row>
    <row r="17" spans="1:5" x14ac:dyDescent="0.25">
      <c r="A17" s="10">
        <v>44534</v>
      </c>
      <c r="B17">
        <v>4</v>
      </c>
      <c r="D17" s="10">
        <v>44541</v>
      </c>
      <c r="E17">
        <v>8</v>
      </c>
    </row>
    <row r="18" spans="1:5" x14ac:dyDescent="0.25">
      <c r="A18" s="10">
        <v>44554</v>
      </c>
      <c r="B18">
        <v>4</v>
      </c>
      <c r="D18" s="10">
        <v>44540</v>
      </c>
      <c r="E18">
        <v>8</v>
      </c>
    </row>
    <row r="19" spans="1:5" x14ac:dyDescent="0.25">
      <c r="A19" s="10">
        <v>44547</v>
      </c>
      <c r="B19">
        <v>4</v>
      </c>
      <c r="D19" s="10">
        <v>44535</v>
      </c>
      <c r="E19">
        <v>10</v>
      </c>
    </row>
    <row r="20" spans="1:5" x14ac:dyDescent="0.25">
      <c r="A20" s="10">
        <v>44533</v>
      </c>
      <c r="B20">
        <v>4</v>
      </c>
      <c r="D20" s="10">
        <v>44552</v>
      </c>
      <c r="E20">
        <v>10</v>
      </c>
    </row>
    <row r="21" spans="1:5" x14ac:dyDescent="0.25">
      <c r="A21" s="10">
        <v>44544</v>
      </c>
      <c r="B21">
        <v>4</v>
      </c>
      <c r="D21" s="10">
        <v>44538</v>
      </c>
      <c r="E21">
        <v>11</v>
      </c>
    </row>
    <row r="22" spans="1:5" x14ac:dyDescent="0.25">
      <c r="A22" s="10">
        <v>44532</v>
      </c>
      <c r="B22">
        <v>3</v>
      </c>
      <c r="D22" s="10">
        <v>44542</v>
      </c>
      <c r="E22">
        <v>12</v>
      </c>
    </row>
    <row r="23" spans="1:5" x14ac:dyDescent="0.25">
      <c r="A23" s="10">
        <v>44553</v>
      </c>
      <c r="B23">
        <v>3</v>
      </c>
      <c r="D23" s="10">
        <v>44550</v>
      </c>
      <c r="E23">
        <v>13</v>
      </c>
    </row>
    <row r="24" spans="1:5" x14ac:dyDescent="0.25">
      <c r="A24" s="10">
        <v>44539</v>
      </c>
      <c r="B24">
        <v>3</v>
      </c>
      <c r="D24" s="10">
        <v>44548</v>
      </c>
      <c r="E24">
        <v>19</v>
      </c>
    </row>
    <row r="25" spans="1:5" x14ac:dyDescent="0.25">
      <c r="A25" s="10">
        <v>44545</v>
      </c>
      <c r="B25">
        <v>1</v>
      </c>
      <c r="D25" s="10">
        <v>44549</v>
      </c>
      <c r="E25">
        <v>43</v>
      </c>
    </row>
    <row r="26" spans="1:5" x14ac:dyDescent="0.25">
      <c r="A26" s="10" t="s">
        <v>157</v>
      </c>
      <c r="B26">
        <v>197</v>
      </c>
    </row>
  </sheetData>
  <sortState xmlns:xlrd2="http://schemas.microsoft.com/office/spreadsheetml/2017/richdata2" ref="D2:E25">
    <sortCondition ref="E2:E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A2BFF5-7901-4AE1-9EAC-C53400A8AC5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2.xml><?xml version="1.0" encoding="utf-8"?>
<ds:datastoreItem xmlns:ds="http://schemas.openxmlformats.org/officeDocument/2006/customXml" ds:itemID="{6A449075-01A6-451D-9F66-A0FA0F4FD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B93B57-25C3-448B-BDF9-E62880BE52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Sales data</vt:lpstr>
      <vt:lpstr>Pivot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AMPOMAH, Deiniol (SHEFFIELD TEACHING HOSPITALS NHS FOU</cp:lastModifiedBy>
  <cp:revision/>
  <dcterms:created xsi:type="dcterms:W3CDTF">2022-11-04T20:14:11Z</dcterms:created>
  <dcterms:modified xsi:type="dcterms:W3CDTF">2023-12-03T18:44:36Z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