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e Studies" sheetId="1" r:id="rId4"/>
    <sheet state="visible" name="Hand Sketches" sheetId="2" r:id="rId5"/>
  </sheets>
  <definedNames/>
  <calcPr/>
</workbook>
</file>

<file path=xl/sharedStrings.xml><?xml version="1.0" encoding="utf-8"?>
<sst xmlns="http://schemas.openxmlformats.org/spreadsheetml/2006/main" count="71" uniqueCount="55">
  <si>
    <t>PH Electrode, Decision Matrix</t>
  </si>
  <si>
    <t>Date:</t>
  </si>
  <si>
    <t>Created By:</t>
  </si>
  <si>
    <t>John B.</t>
  </si>
  <si>
    <t>Blue Labs PH Sensor</t>
  </si>
  <si>
    <r>
      <rPr>
        <color rgb="FF1155CC"/>
        <u/>
      </rPr>
      <t>Hanna PH Electrode</t>
    </r>
    <r>
      <rPr>
        <color rgb="FF000000"/>
      </rPr>
      <t xml:space="preserve"> HI2114P</t>
    </r>
  </si>
  <si>
    <t>Hanna Gel PH Electrode HI1110B</t>
  </si>
  <si>
    <t>Hanna Gel PH Electrode HI2114P/5</t>
  </si>
  <si>
    <t>Hanna PH+EC</t>
  </si>
  <si>
    <t>Milwaukee Gel PH</t>
  </si>
  <si>
    <t>Arduino Basic PH Sensor</t>
  </si>
  <si>
    <t>Arduino Advanced PH</t>
  </si>
  <si>
    <t>Atlas Scientific Mini Lab Grade PH</t>
  </si>
  <si>
    <t>Criteria</t>
  </si>
  <si>
    <t>Weight:  %/100</t>
  </si>
  <si>
    <t>Score: /5</t>
  </si>
  <si>
    <t>Weighted Score</t>
  </si>
  <si>
    <t>Cost</t>
  </si>
  <si>
    <t>Control System Complexity</t>
  </si>
  <si>
    <t>PH Electrode Type</t>
  </si>
  <si>
    <t>EC Electrode Type</t>
  </si>
  <si>
    <t>Probe Body Configuration</t>
  </si>
  <si>
    <t xml:space="preserve">Temperature Sensor </t>
  </si>
  <si>
    <t>Points Total:</t>
  </si>
  <si>
    <t>Key: Score-&gt;</t>
  </si>
  <si>
    <t>&gt;150</t>
  </si>
  <si>
    <t>&lt;120</t>
  </si>
  <si>
    <t>&lt;75</t>
  </si>
  <si>
    <t>&lt;50</t>
  </si>
  <si>
    <t>&lt;25</t>
  </si>
  <si>
    <t>No data/Support</t>
  </si>
  <si>
    <t>Data sheet</t>
  </si>
  <si>
    <t>Data sheet+Support</t>
  </si>
  <si>
    <t>3+ US AG company</t>
  </si>
  <si>
    <t>Designed for PLC</t>
  </si>
  <si>
    <t>Liquid</t>
  </si>
  <si>
    <t>Gel</t>
  </si>
  <si>
    <t>N/A</t>
  </si>
  <si>
    <t>2 Prong</t>
  </si>
  <si>
    <t>4 Prong</t>
  </si>
  <si>
    <t>Toroidal</t>
  </si>
  <si>
    <t>glass</t>
  </si>
  <si>
    <t>Epoxy</t>
  </si>
  <si>
    <t>EC+PH</t>
  </si>
  <si>
    <t>No Temp Supp</t>
  </si>
  <si>
    <t>Has port for temp</t>
  </si>
  <si>
    <t>Integrated temp</t>
  </si>
  <si>
    <t>Liquid Vs. Gel Electrode:</t>
  </si>
  <si>
    <t>Liquid must be refilled on frequent basis, Gel requires no maintence</t>
  </si>
  <si>
    <t>EC electrode type:</t>
  </si>
  <si>
    <t>2 Prong is most suceptiable to errors/fouling. Toroidal will almost never break &amp; doesn't require calibration</t>
  </si>
  <si>
    <t xml:space="preserve">Glass vs Epoxy vs Integrated probe: </t>
  </si>
  <si>
    <t>Glass bodies are very fragile/susceptible to fouling, Epoxy bodies are more damage resistant. Integrated EC/PH require the least space and are easier to service.</t>
  </si>
  <si>
    <t>Temp Sensor Integration:</t>
  </si>
  <si>
    <t>A temperature offset is required for accurate readings. However it would be fairly easy to use a stand alone temp sensor.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</si>
</sst>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#,##0&quot;$&quot;"/>
  </numFmts>
  <fonts count="23">
    <font>
      <sz val="11.0"/>
      <color theme="1"/>
      <name val="Arial"/>
    </font>
    <font>
      <b/>
      <sz val="16.0"/>
      <color rgb="FF000000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</font>
    <font>
      <b/>
      <u/>
      <sz val="12.0"/>
      <color rgb="FF1155CC"/>
    </font>
    <font>
      <b/>
      <u/>
      <color rgb="FF1155CC"/>
    </font>
    <font>
      <b/>
      <sz val="12.0"/>
      <color theme="1"/>
      <name val="Calibri"/>
    </font>
    <font>
      <b/>
      <sz val="12.0"/>
      <color rgb="FF000000"/>
      <name val="Calibri"/>
    </font>
    <font>
      <sz val="10.0"/>
      <color rgb="FF000000"/>
      <name val="Calibri"/>
    </font>
    <font>
      <sz val="10.0"/>
      <color theme="1"/>
      <name val="Calibri"/>
    </font>
    <font>
      <b/>
      <sz val="10.0"/>
      <color rgb="FF000000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  <font>
      <sz val="10.0"/>
      <color rgb="FF333333"/>
      <name val="Calibri"/>
    </font>
    <font>
      <sz val="11.0"/>
      <color rgb="FF333333"/>
      <name val="Arial"/>
    </font>
    <font>
      <b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30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CCCCCC"/>
      </right>
      <top style="thin">
        <color rgb="FF000000"/>
      </top>
      <bottom style="thin">
        <color rgb="FF000000"/>
      </bottom>
    </border>
    <border>
      <left/>
      <right style="medium">
        <color rgb="FFCCCCCC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thin">
        <color rgb="FF000000"/>
      </right>
      <top/>
      <bottom style="medium">
        <color rgb="FFCCCCCC"/>
      </bottom>
    </border>
    <border>
      <left style="thin">
        <color rgb="FF000000"/>
      </left>
      <right style="medium">
        <color rgb="FFCCCCCC"/>
      </right>
      <top/>
      <bottom style="medium">
        <color rgb="FFCCCCCC"/>
      </bottom>
    </border>
    <border>
      <left/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thin">
        <color rgb="FF000000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thin">
        <color rgb="FF000000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/>
    </border>
    <border>
      <left style="medium">
        <color rgb="FFCCCCCC"/>
      </left>
      <right style="medium">
        <color rgb="FFCCCCCC"/>
      </right>
      <top style="medium">
        <color rgb="FFCCCCCC"/>
      </top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5" fillId="2" fontId="3" numFmtId="0" xfId="0" applyBorder="1" applyFont="1"/>
    <xf borderId="6" fillId="2" fontId="4" numFmtId="0" xfId="0" applyAlignment="1" applyBorder="1" applyFont="1">
      <alignment horizontal="right" vertical="center"/>
    </xf>
    <xf borderId="6" fillId="2" fontId="4" numFmtId="164" xfId="0" applyAlignment="1" applyBorder="1" applyFont="1" applyNumberFormat="1">
      <alignment horizontal="left" readingOrder="0" vertical="center"/>
    </xf>
    <xf borderId="7" fillId="2" fontId="5" numFmtId="0" xfId="0" applyAlignment="1" applyBorder="1" applyFont="1">
      <alignment horizontal="right" vertical="center"/>
    </xf>
    <xf borderId="8" fillId="0" fontId="2" numFmtId="0" xfId="0" applyBorder="1" applyFont="1"/>
    <xf borderId="6" fillId="2" fontId="4" numFmtId="0" xfId="0" applyAlignment="1" applyBorder="1" applyFont="1">
      <alignment readingOrder="0"/>
    </xf>
    <xf borderId="9" fillId="2" fontId="3" numFmtId="0" xfId="0" applyBorder="1" applyFont="1"/>
    <xf borderId="10" fillId="2" fontId="3" numFmtId="0" xfId="0" applyBorder="1" applyFont="1"/>
    <xf borderId="11" fillId="3" fontId="3" numFmtId="0" xfId="0" applyBorder="1" applyFill="1" applyFont="1"/>
    <xf borderId="8" fillId="0" fontId="3" numFmtId="0" xfId="0" applyBorder="1" applyFont="1"/>
    <xf borderId="7" fillId="3" fontId="6" numFmtId="0" xfId="0" applyAlignment="1" applyBorder="1" applyFont="1">
      <alignment horizontal="center" readingOrder="0"/>
    </xf>
    <xf borderId="7" fillId="2" fontId="7" numFmtId="0" xfId="0" applyAlignment="1" applyBorder="1" applyFont="1">
      <alignment horizontal="center" readingOrder="0"/>
    </xf>
    <xf borderId="12" fillId="3" fontId="8" numFmtId="0" xfId="0" applyAlignment="1" applyBorder="1" applyFont="1">
      <alignment horizontal="center" readingOrder="0"/>
    </xf>
    <xf borderId="13" fillId="0" fontId="2" numFmtId="0" xfId="0" applyBorder="1" applyFont="1"/>
    <xf borderId="7" fillId="0" fontId="9" numFmtId="0" xfId="0" applyAlignment="1" applyBorder="1" applyFont="1">
      <alignment horizontal="center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14" fillId="3" fontId="12" numFmtId="0" xfId="0" applyAlignment="1" applyBorder="1" applyFont="1">
      <alignment horizontal="center" shrinkToFit="0" vertical="center" wrapText="1"/>
    </xf>
    <xf borderId="15" fillId="2" fontId="13" numFmtId="0" xfId="0" applyAlignment="1" applyBorder="1" applyFont="1">
      <alignment horizontal="center" shrinkToFit="0" vertical="center" wrapText="1"/>
    </xf>
    <xf borderId="16" fillId="3" fontId="12" numFmtId="0" xfId="0" applyAlignment="1" applyBorder="1" applyFont="1">
      <alignment horizontal="center" shrinkToFit="0" vertical="center" wrapText="1"/>
    </xf>
    <xf borderId="15" fillId="3" fontId="13" numFmtId="0" xfId="0" applyAlignment="1" applyBorder="1" applyFont="1">
      <alignment horizontal="center" readingOrder="0" shrinkToFit="0" vertical="center" wrapText="1"/>
    </xf>
    <xf borderId="17" fillId="2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7" fillId="3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8" fillId="3" fontId="14" numFmtId="0" xfId="0" applyAlignment="1" applyBorder="1" applyFont="1">
      <alignment readingOrder="0" shrinkToFit="0" wrapText="1"/>
    </xf>
    <xf borderId="19" fillId="2" fontId="14" numFmtId="0" xfId="0" applyAlignment="1" applyBorder="1" applyFont="1">
      <alignment horizontal="center" readingOrder="0" shrinkToFit="0" vertical="center" wrapText="1"/>
    </xf>
    <xf borderId="20" fillId="3" fontId="14" numFmtId="0" xfId="0" applyAlignment="1" applyBorder="1" applyFont="1">
      <alignment horizontal="center" readingOrder="0" shrinkToFit="0" vertical="center" wrapText="1"/>
    </xf>
    <xf borderId="19" fillId="3" fontId="15" numFmtId="0" xfId="0" applyAlignment="1" applyBorder="1" applyFont="1">
      <alignment horizontal="center" shrinkToFit="0" vertical="center" wrapText="1"/>
    </xf>
    <xf borderId="21" fillId="2" fontId="15" numFmtId="0" xfId="0" applyAlignment="1" applyBorder="1" applyFont="1">
      <alignment horizontal="center" readingOrder="0" shrinkToFit="0" vertical="center" wrapText="1"/>
    </xf>
    <xf borderId="22" fillId="0" fontId="15" numFmtId="0" xfId="0" applyAlignment="1" applyBorder="1" applyFont="1">
      <alignment horizontal="center" shrinkToFit="0" vertical="center" wrapText="1"/>
    </xf>
    <xf borderId="21" fillId="3" fontId="15" numFmtId="0" xfId="0" applyAlignment="1" applyBorder="1" applyFont="1">
      <alignment horizontal="center" readingOrder="0" shrinkToFit="0" vertical="center" wrapText="1"/>
    </xf>
    <xf borderId="18" fillId="3" fontId="15" numFmtId="0" xfId="0" applyAlignment="1" applyBorder="1" applyFont="1">
      <alignment horizontal="center" shrinkToFit="0" vertical="center" wrapText="1"/>
    </xf>
    <xf borderId="21" fillId="0" fontId="15" numFmtId="0" xfId="0" applyAlignment="1" applyBorder="1" applyFont="1">
      <alignment horizontal="center" readingOrder="0" shrinkToFit="0" vertical="center" wrapText="1"/>
    </xf>
    <xf borderId="18" fillId="0" fontId="15" numFmtId="0" xfId="0" applyAlignment="1" applyBorder="1" applyFont="1">
      <alignment horizontal="center" shrinkToFit="0" vertical="center" wrapText="1"/>
    </xf>
    <xf borderId="23" fillId="3" fontId="14" numFmtId="0" xfId="0" applyAlignment="1" applyBorder="1" applyFont="1">
      <alignment readingOrder="0" shrinkToFit="0" wrapText="1"/>
    </xf>
    <xf borderId="24" fillId="2" fontId="14" numFmtId="0" xfId="0" applyAlignment="1" applyBorder="1" applyFont="1">
      <alignment horizontal="center" readingOrder="0" shrinkToFit="0" vertical="center" wrapText="1"/>
    </xf>
    <xf borderId="25" fillId="2" fontId="15" numFmtId="0" xfId="0" applyAlignment="1" applyBorder="1" applyFont="1">
      <alignment horizontal="center" readingOrder="0" shrinkToFit="0" vertical="center" wrapText="1"/>
    </xf>
    <xf borderId="25" fillId="3" fontId="15" numFmtId="0" xfId="0" applyAlignment="1" applyBorder="1" applyFont="1">
      <alignment horizontal="center" readingOrder="0" shrinkToFit="0" vertical="center" wrapText="1"/>
    </xf>
    <xf borderId="25" fillId="0" fontId="15" numFmtId="0" xfId="0" applyAlignment="1" applyBorder="1" applyFont="1">
      <alignment horizontal="center" readingOrder="0" shrinkToFit="0" vertical="center" wrapText="1"/>
    </xf>
    <xf borderId="26" fillId="2" fontId="14" numFmtId="0" xfId="0" applyAlignment="1" applyBorder="1" applyFont="1">
      <alignment horizontal="center" readingOrder="0" shrinkToFit="0" vertical="center" wrapText="1"/>
    </xf>
    <xf borderId="27" fillId="2" fontId="15" numFmtId="0" xfId="0" applyAlignment="1" applyBorder="1" applyFont="1">
      <alignment horizontal="center" readingOrder="0" shrinkToFit="0" vertical="center" wrapText="1"/>
    </xf>
    <xf borderId="27" fillId="3" fontId="15" numFmtId="0" xfId="0" applyAlignment="1" applyBorder="1" applyFont="1">
      <alignment horizontal="center" readingOrder="0" shrinkToFit="0" vertical="center" wrapText="1"/>
    </xf>
    <xf borderId="27" fillId="0" fontId="15" numFmtId="0" xfId="0" applyAlignment="1" applyBorder="1" applyFont="1">
      <alignment horizontal="center" readingOrder="0" shrinkToFit="0" vertical="center" wrapText="1"/>
    </xf>
    <xf borderId="23" fillId="0" fontId="16" numFmtId="0" xfId="0" applyAlignment="1" applyBorder="1" applyFont="1">
      <alignment shrinkToFit="0" vertical="center" wrapText="1"/>
    </xf>
    <xf borderId="23" fillId="2" fontId="17" numFmtId="49" xfId="0" applyAlignment="1" applyBorder="1" applyFont="1" applyNumberFormat="1">
      <alignment horizontal="center" shrinkToFit="0" vertical="center" wrapText="1"/>
    </xf>
    <xf borderId="23" fillId="2" fontId="17" numFmtId="0" xfId="0" applyAlignment="1" applyBorder="1" applyFont="1">
      <alignment horizontal="center" shrinkToFit="0" vertical="center" wrapText="1"/>
    </xf>
    <xf borderId="23" fillId="4" fontId="17" numFmtId="49" xfId="0" applyAlignment="1" applyBorder="1" applyFill="1" applyFont="1" applyNumberFormat="1">
      <alignment horizontal="center" shrinkToFit="0" vertical="center" wrapText="1"/>
    </xf>
    <xf borderId="23" fillId="0" fontId="17" numFmtId="0" xfId="0" applyAlignment="1" applyBorder="1" applyFont="1">
      <alignment shrinkToFit="0" wrapText="1"/>
    </xf>
    <xf borderId="28" fillId="3" fontId="15" numFmtId="0" xfId="0" applyAlignment="1" applyBorder="1" applyFont="1">
      <alignment shrinkToFit="0" wrapText="1"/>
    </xf>
    <xf borderId="28" fillId="3" fontId="14" numFmtId="0" xfId="0" applyAlignment="1" applyBorder="1" applyFont="1">
      <alignment horizontal="center" readingOrder="0" shrinkToFit="0" vertical="center" wrapText="1"/>
    </xf>
    <xf borderId="29" fillId="3" fontId="18" numFmtId="0" xfId="0" applyAlignment="1" applyBorder="1" applyFont="1">
      <alignment horizontal="center" readingOrder="0" shrinkToFit="0" wrapText="1"/>
    </xf>
    <xf borderId="6" fillId="0" fontId="15" numFmtId="0" xfId="0" applyAlignment="1" applyBorder="1" applyFont="1">
      <alignment shrinkToFit="0" wrapText="1"/>
    </xf>
    <xf borderId="6" fillId="0" fontId="15" numFmtId="165" xfId="0" applyAlignment="1" applyBorder="1" applyFont="1" applyNumberFormat="1">
      <alignment horizontal="center" readingOrder="0" shrinkToFit="0" wrapText="1"/>
    </xf>
    <xf borderId="6" fillId="0" fontId="15" numFmtId="0" xfId="0" applyAlignment="1" applyBorder="1" applyFont="1">
      <alignment horizontal="center" readingOrder="0" shrinkToFit="0" wrapText="1"/>
    </xf>
    <xf borderId="6" fillId="0" fontId="15" numFmtId="4" xfId="0" applyAlignment="1" applyBorder="1" applyFont="1" applyNumberFormat="1">
      <alignment horizontal="center" readingOrder="0" shrinkToFit="0" wrapText="1"/>
    </xf>
    <xf borderId="6" fillId="0" fontId="14" numFmtId="0" xfId="0" applyAlignment="1" applyBorder="1" applyFont="1">
      <alignment horizontal="center" readingOrder="0" shrinkToFit="0" wrapText="1"/>
    </xf>
    <xf borderId="0" fillId="0" fontId="19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6" fillId="5" fontId="20" numFmtId="0" xfId="0" applyAlignment="1" applyBorder="1" applyFill="1" applyFont="1">
      <alignment horizontal="center" readingOrder="0"/>
    </xf>
    <xf borderId="6" fillId="0" fontId="19" numFmtId="0" xfId="0" applyBorder="1" applyFont="1"/>
    <xf borderId="0" fillId="5" fontId="21" numFmtId="0" xfId="0" applyAlignment="1" applyFont="1">
      <alignment readingOrder="0"/>
    </xf>
    <xf borderId="0" fillId="5" fontId="21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0" fontId="19" numFmtId="0" xfId="0" applyAlignment="1" applyFont="1">
      <alignment readingOrder="0"/>
    </xf>
  </cellXfs>
  <cellStyles count="1">
    <cellStyle xfId="0" name="Normal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bluelab.com/usa/bluelab-ph-probe" TargetMode="External"/><Relationship Id="rId2" Type="http://schemas.openxmlformats.org/officeDocument/2006/relationships/hyperlink" Target="https://www.hannainst.com/spare-ph-electrode-for-hi981406-2m.html" TargetMode="External"/><Relationship Id="rId3" Type="http://schemas.openxmlformats.org/officeDocument/2006/relationships/hyperlink" Target="https://www.hannainst.com/gel-filled-ph-electrode-with-bnc-connector.html" TargetMode="External"/><Relationship Id="rId4" Type="http://schemas.openxmlformats.org/officeDocument/2006/relationships/hyperlink" Target="https://www.hannainst.com/spare-ph-electrode-for-hi981406-5m.html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atlas-scientific.com/probes/mini-ph-probe/" TargetMode="External"/><Relationship Id="rId5" Type="http://schemas.openxmlformats.org/officeDocument/2006/relationships/hyperlink" Target="https://www.hannainst.com/hi1285-6-ph-ec-tds-multiparameter-probe-with-cal-check.html" TargetMode="External"/><Relationship Id="rId6" Type="http://schemas.openxmlformats.org/officeDocument/2006/relationships/hyperlink" Target="https://milwaukeeinstruments.com/double-junction-ph-electrode/" TargetMode="External"/><Relationship Id="rId7" Type="http://schemas.openxmlformats.org/officeDocument/2006/relationships/hyperlink" Target="https://www.dfrobot.com/product-1025.html" TargetMode="External"/><Relationship Id="rId8" Type="http://schemas.openxmlformats.org/officeDocument/2006/relationships/hyperlink" Target="https://www.dfrobot.com/product-1110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4.0"/>
    <col customWidth="1" min="3" max="3" width="13.0"/>
    <col customWidth="1" min="4" max="4" width="14.5"/>
    <col customWidth="1" min="5" max="5" width="16.25"/>
    <col customWidth="1" min="6" max="6" width="14.63"/>
    <col customWidth="1" min="7" max="7" width="12.63"/>
    <col customWidth="1" min="8" max="8" width="21.0"/>
    <col customWidth="1" min="9" max="9" width="8.5"/>
    <col customWidth="1" min="10" max="10" width="21.5"/>
    <col customWidth="1" min="11" max="11" width="9.13"/>
    <col customWidth="1" min="12" max="12" width="22.38"/>
    <col customWidth="1" min="13" max="13" width="12.5"/>
    <col customWidth="1" min="14" max="14" width="15.25"/>
    <col customWidth="1" min="15" max="15" width="12.13"/>
    <col customWidth="1" min="16" max="16" width="14.25"/>
    <col customWidth="1" min="17" max="17" width="12.75"/>
    <col customWidth="1" min="18" max="18" width="16.38"/>
    <col customWidth="1" min="19" max="19" width="10.5"/>
    <col customWidth="1" min="20" max="20" width="15.25"/>
    <col customWidth="1" min="21" max="26" width="7.63"/>
  </cols>
  <sheetData>
    <row r="1" ht="93.75" customHeight="1">
      <c r="A1" s="1" t="s">
        <v>0</v>
      </c>
      <c r="B1" s="2"/>
      <c r="C1" s="2"/>
      <c r="D1" s="3"/>
      <c r="E1" s="4"/>
      <c r="F1" s="4"/>
      <c r="G1" s="4"/>
      <c r="H1" s="4"/>
      <c r="I1" s="5"/>
    </row>
    <row r="2" ht="12.75" customHeight="1">
      <c r="A2" s="6" t="s">
        <v>1</v>
      </c>
      <c r="B2" s="7">
        <v>44112.0</v>
      </c>
      <c r="C2" s="8" t="s">
        <v>2</v>
      </c>
      <c r="D2" s="9"/>
      <c r="E2" s="10" t="s">
        <v>3</v>
      </c>
      <c r="F2" s="11"/>
      <c r="G2" s="11"/>
      <c r="H2" s="11"/>
      <c r="I2" s="12"/>
    </row>
    <row r="3" ht="20.25" customHeight="1">
      <c r="A3" s="13"/>
      <c r="B3" s="14"/>
      <c r="C3" s="15" t="s">
        <v>4</v>
      </c>
      <c r="D3" s="9"/>
      <c r="E3" s="16" t="s">
        <v>5</v>
      </c>
      <c r="F3" s="9"/>
      <c r="G3" s="17" t="s">
        <v>6</v>
      </c>
      <c r="H3" s="18"/>
      <c r="I3" s="19" t="s">
        <v>7</v>
      </c>
      <c r="J3" s="9"/>
      <c r="K3" s="19" t="s">
        <v>8</v>
      </c>
      <c r="L3" s="9"/>
      <c r="M3" s="19" t="s">
        <v>9</v>
      </c>
      <c r="N3" s="9"/>
      <c r="O3" s="20" t="s">
        <v>10</v>
      </c>
      <c r="Q3" s="19" t="s">
        <v>11</v>
      </c>
      <c r="R3" s="9"/>
      <c r="S3" s="21" t="s">
        <v>12</v>
      </c>
    </row>
    <row r="4" ht="35.25" customHeight="1">
      <c r="A4" s="22" t="s">
        <v>13</v>
      </c>
      <c r="B4" s="23" t="s">
        <v>14</v>
      </c>
      <c r="C4" s="24" t="s">
        <v>15</v>
      </c>
      <c r="D4" s="25" t="s">
        <v>16</v>
      </c>
      <c r="E4" s="26" t="s">
        <v>15</v>
      </c>
      <c r="F4" s="27" t="s">
        <v>16</v>
      </c>
      <c r="G4" s="28" t="s">
        <v>15</v>
      </c>
      <c r="H4" s="22" t="s">
        <v>16</v>
      </c>
      <c r="I4" s="29" t="s">
        <v>15</v>
      </c>
      <c r="J4" s="30" t="s">
        <v>16</v>
      </c>
      <c r="K4" s="28" t="s">
        <v>15</v>
      </c>
      <c r="L4" s="22" t="s">
        <v>16</v>
      </c>
      <c r="M4" s="29" t="s">
        <v>15</v>
      </c>
      <c r="N4" s="30" t="s">
        <v>16</v>
      </c>
      <c r="O4" s="28" t="s">
        <v>15</v>
      </c>
      <c r="P4" s="22" t="s">
        <v>16</v>
      </c>
      <c r="Q4" s="29" t="s">
        <v>15</v>
      </c>
      <c r="R4" s="30" t="s">
        <v>16</v>
      </c>
      <c r="S4" s="28" t="s">
        <v>15</v>
      </c>
      <c r="T4" s="22" t="s">
        <v>16</v>
      </c>
    </row>
    <row r="5" ht="14.25" customHeight="1">
      <c r="A5" s="31" t="s">
        <v>17</v>
      </c>
      <c r="B5" s="32">
        <v>27.0</v>
      </c>
      <c r="C5" s="33">
        <v>3.0</v>
      </c>
      <c r="D5" s="34">
        <f t="shared" ref="D5:D10" si="1">B5*C5</f>
        <v>81</v>
      </c>
      <c r="E5" s="35">
        <v>4.0</v>
      </c>
      <c r="F5" s="36">
        <f t="shared" ref="F5:F10" si="2">E5*B5</f>
        <v>108</v>
      </c>
      <c r="G5" s="37">
        <v>3.0</v>
      </c>
      <c r="H5" s="38">
        <f t="shared" ref="H5:H10" si="3">G5*B5</f>
        <v>81</v>
      </c>
      <c r="I5" s="39">
        <v>2.0</v>
      </c>
      <c r="J5" s="40">
        <f t="shared" ref="J5:J10" si="4">I5*B5</f>
        <v>54</v>
      </c>
      <c r="K5" s="37">
        <v>2.0</v>
      </c>
      <c r="L5" s="38">
        <f t="shared" ref="L5:L10" si="5">K5*B5</f>
        <v>54</v>
      </c>
      <c r="M5" s="39">
        <v>4.0</v>
      </c>
      <c r="N5" s="40">
        <f t="shared" ref="N5:N10" si="6">M5*B5</f>
        <v>108</v>
      </c>
      <c r="O5" s="37">
        <v>4.0</v>
      </c>
      <c r="P5" s="38">
        <f t="shared" ref="P5:P10" si="7">O5*B5</f>
        <v>108</v>
      </c>
      <c r="Q5" s="39">
        <v>4.0</v>
      </c>
      <c r="R5" s="40">
        <f t="shared" ref="R5:R10" si="8">Q5*B5</f>
        <v>108</v>
      </c>
      <c r="S5" s="37">
        <v>4.0</v>
      </c>
      <c r="T5" s="38">
        <f t="shared" ref="T5:T10" si="9">S5*B5</f>
        <v>108</v>
      </c>
    </row>
    <row r="6" ht="14.25" customHeight="1">
      <c r="A6" s="41" t="s">
        <v>18</v>
      </c>
      <c r="B6" s="42">
        <v>10.0</v>
      </c>
      <c r="C6" s="33">
        <v>2.5</v>
      </c>
      <c r="D6" s="34">
        <f t="shared" si="1"/>
        <v>25</v>
      </c>
      <c r="E6" s="43">
        <v>4.0</v>
      </c>
      <c r="F6" s="36">
        <f t="shared" si="2"/>
        <v>40</v>
      </c>
      <c r="G6" s="44">
        <v>4.0</v>
      </c>
      <c r="H6" s="38">
        <f t="shared" si="3"/>
        <v>40</v>
      </c>
      <c r="I6" s="45">
        <v>4.0</v>
      </c>
      <c r="J6" s="40">
        <f t="shared" si="4"/>
        <v>40</v>
      </c>
      <c r="K6" s="44">
        <v>4.0</v>
      </c>
      <c r="L6" s="38">
        <f t="shared" si="5"/>
        <v>40</v>
      </c>
      <c r="M6" s="45">
        <v>4.0</v>
      </c>
      <c r="N6" s="40">
        <f t="shared" si="6"/>
        <v>40</v>
      </c>
      <c r="O6" s="44">
        <v>5.0</v>
      </c>
      <c r="P6" s="38">
        <f t="shared" si="7"/>
        <v>50</v>
      </c>
      <c r="Q6" s="45">
        <v>5.0</v>
      </c>
      <c r="R6" s="40">
        <f t="shared" si="8"/>
        <v>50</v>
      </c>
      <c r="S6" s="44">
        <v>5.0</v>
      </c>
      <c r="T6" s="38">
        <f t="shared" si="9"/>
        <v>50</v>
      </c>
    </row>
    <row r="7" ht="14.25" customHeight="1">
      <c r="A7" s="41" t="s">
        <v>19</v>
      </c>
      <c r="B7" s="42">
        <v>15.0</v>
      </c>
      <c r="C7" s="33">
        <v>1.0</v>
      </c>
      <c r="D7" s="34">
        <f t="shared" si="1"/>
        <v>15</v>
      </c>
      <c r="E7" s="43">
        <v>1.0</v>
      </c>
      <c r="F7" s="36">
        <f t="shared" si="2"/>
        <v>15</v>
      </c>
      <c r="G7" s="44">
        <v>5.0</v>
      </c>
      <c r="H7" s="38">
        <f t="shared" si="3"/>
        <v>75</v>
      </c>
      <c r="I7" s="45">
        <v>5.0</v>
      </c>
      <c r="J7" s="40">
        <f t="shared" si="4"/>
        <v>75</v>
      </c>
      <c r="K7" s="44">
        <v>5.0</v>
      </c>
      <c r="L7" s="38">
        <f t="shared" si="5"/>
        <v>75</v>
      </c>
      <c r="M7" s="45">
        <v>5.0</v>
      </c>
      <c r="N7" s="40">
        <f t="shared" si="6"/>
        <v>75</v>
      </c>
      <c r="O7" s="44">
        <v>1.0</v>
      </c>
      <c r="P7" s="38">
        <f t="shared" si="7"/>
        <v>15</v>
      </c>
      <c r="Q7" s="45">
        <v>4.0</v>
      </c>
      <c r="R7" s="40">
        <f t="shared" si="8"/>
        <v>60</v>
      </c>
      <c r="S7" s="44">
        <v>1.0</v>
      </c>
      <c r="T7" s="38">
        <f t="shared" si="9"/>
        <v>15</v>
      </c>
    </row>
    <row r="8" ht="14.25" customHeight="1">
      <c r="A8" s="41" t="s">
        <v>20</v>
      </c>
      <c r="B8" s="42">
        <v>18.0</v>
      </c>
      <c r="C8" s="33">
        <v>1.0</v>
      </c>
      <c r="D8" s="34">
        <f t="shared" si="1"/>
        <v>18</v>
      </c>
      <c r="E8" s="43">
        <v>1.0</v>
      </c>
      <c r="F8" s="36">
        <f t="shared" si="2"/>
        <v>18</v>
      </c>
      <c r="G8" s="44">
        <v>1.0</v>
      </c>
      <c r="H8" s="38">
        <f t="shared" si="3"/>
        <v>18</v>
      </c>
      <c r="I8" s="45">
        <v>1.0</v>
      </c>
      <c r="J8" s="40">
        <f t="shared" si="4"/>
        <v>18</v>
      </c>
      <c r="K8" s="44">
        <v>3.0</v>
      </c>
      <c r="L8" s="38">
        <f t="shared" si="5"/>
        <v>54</v>
      </c>
      <c r="M8" s="45">
        <v>1.0</v>
      </c>
      <c r="N8" s="40">
        <f t="shared" si="6"/>
        <v>18</v>
      </c>
      <c r="O8" s="44">
        <v>1.0</v>
      </c>
      <c r="P8" s="38">
        <f t="shared" si="7"/>
        <v>18</v>
      </c>
      <c r="Q8" s="45">
        <v>1.0</v>
      </c>
      <c r="R8" s="40">
        <f t="shared" si="8"/>
        <v>18</v>
      </c>
      <c r="S8" s="44">
        <v>1.0</v>
      </c>
      <c r="T8" s="38">
        <f t="shared" si="9"/>
        <v>18</v>
      </c>
    </row>
    <row r="9" ht="14.25" customHeight="1">
      <c r="A9" s="41" t="s">
        <v>21</v>
      </c>
      <c r="B9" s="42">
        <v>12.0</v>
      </c>
      <c r="C9" s="33">
        <v>3.0</v>
      </c>
      <c r="D9" s="34">
        <f t="shared" si="1"/>
        <v>36</v>
      </c>
      <c r="E9" s="43">
        <v>3.0</v>
      </c>
      <c r="F9" s="36">
        <f t="shared" si="2"/>
        <v>36</v>
      </c>
      <c r="G9" s="44">
        <v>1.0</v>
      </c>
      <c r="H9" s="38">
        <f t="shared" si="3"/>
        <v>12</v>
      </c>
      <c r="I9" s="45">
        <v>3.0</v>
      </c>
      <c r="J9" s="40">
        <f t="shared" si="4"/>
        <v>36</v>
      </c>
      <c r="K9" s="44">
        <v>5.0</v>
      </c>
      <c r="L9" s="38">
        <f t="shared" si="5"/>
        <v>60</v>
      </c>
      <c r="M9" s="45">
        <v>3.0</v>
      </c>
      <c r="N9" s="40">
        <f t="shared" si="6"/>
        <v>36</v>
      </c>
      <c r="O9" s="44">
        <v>2.0</v>
      </c>
      <c r="P9" s="38">
        <f t="shared" si="7"/>
        <v>24</v>
      </c>
      <c r="Q9" s="45">
        <v>3.0</v>
      </c>
      <c r="R9" s="40">
        <f t="shared" si="8"/>
        <v>36</v>
      </c>
      <c r="S9" s="44">
        <v>2.0</v>
      </c>
      <c r="T9" s="38">
        <f t="shared" si="9"/>
        <v>24</v>
      </c>
    </row>
    <row r="10" ht="15.0" customHeight="1">
      <c r="A10" s="41" t="s">
        <v>22</v>
      </c>
      <c r="B10" s="46">
        <v>18.0</v>
      </c>
      <c r="C10" s="33">
        <v>1.0</v>
      </c>
      <c r="D10" s="34">
        <f t="shared" si="1"/>
        <v>18</v>
      </c>
      <c r="E10" s="47">
        <v>1.0</v>
      </c>
      <c r="F10" s="36">
        <f t="shared" si="2"/>
        <v>18</v>
      </c>
      <c r="G10" s="48">
        <v>5.0</v>
      </c>
      <c r="H10" s="38">
        <f t="shared" si="3"/>
        <v>90</v>
      </c>
      <c r="I10" s="49">
        <v>1.0</v>
      </c>
      <c r="J10" s="40">
        <f t="shared" si="4"/>
        <v>18</v>
      </c>
      <c r="K10" s="48">
        <v>5.0</v>
      </c>
      <c r="L10" s="38">
        <f t="shared" si="5"/>
        <v>90</v>
      </c>
      <c r="M10" s="49">
        <v>1.0</v>
      </c>
      <c r="N10" s="40">
        <f t="shared" si="6"/>
        <v>18</v>
      </c>
      <c r="O10" s="48">
        <v>1.0</v>
      </c>
      <c r="P10" s="38">
        <f t="shared" si="7"/>
        <v>18</v>
      </c>
      <c r="Q10" s="49">
        <v>1.0</v>
      </c>
      <c r="R10" s="40">
        <f t="shared" si="8"/>
        <v>18</v>
      </c>
      <c r="S10" s="48">
        <v>1.0</v>
      </c>
      <c r="T10" s="38">
        <f t="shared" si="9"/>
        <v>18</v>
      </c>
    </row>
    <row r="11" ht="14.25" customHeight="1">
      <c r="A11" s="50" t="s">
        <v>23</v>
      </c>
      <c r="B11" s="51">
        <f>SUM(B5:B10)</f>
        <v>100</v>
      </c>
      <c r="C11" s="52"/>
      <c r="D11" s="51">
        <f>SUM(D5:D10)</f>
        <v>193</v>
      </c>
      <c r="E11" s="52"/>
      <c r="F11" s="51">
        <f>SUM(F5:F10)</f>
        <v>235</v>
      </c>
      <c r="G11" s="52"/>
      <c r="H11" s="51">
        <f>SUM(H5:H10)</f>
        <v>316</v>
      </c>
      <c r="I11" s="52"/>
      <c r="J11" s="51">
        <f>SUM(J5:J10)</f>
        <v>241</v>
      </c>
      <c r="K11" s="52"/>
      <c r="L11" s="53">
        <f>SUM(L5:L10)</f>
        <v>373</v>
      </c>
      <c r="M11" s="52"/>
      <c r="N11" s="51">
        <f>SUM(N5:N10)</f>
        <v>295</v>
      </c>
      <c r="O11" s="52"/>
      <c r="P11" s="51">
        <f>SUM(P5:P10)</f>
        <v>233</v>
      </c>
      <c r="Q11" s="52"/>
      <c r="R11" s="51">
        <f>SUM(R5:R10)</f>
        <v>290</v>
      </c>
      <c r="S11" s="52"/>
      <c r="T11" s="51">
        <f>SUM(T5:T10)</f>
        <v>233</v>
      </c>
    </row>
    <row r="12" ht="14.25" customHeight="1">
      <c r="A12" s="54"/>
      <c r="B12" s="54"/>
      <c r="C12" s="54"/>
      <c r="D12" s="54"/>
      <c r="E12" s="54"/>
      <c r="F12" s="54"/>
    </row>
    <row r="13" ht="14.25" customHeight="1">
      <c r="A13" s="55" t="s">
        <v>24</v>
      </c>
      <c r="B13" s="56">
        <v>1.0</v>
      </c>
      <c r="C13" s="56">
        <v>2.0</v>
      </c>
      <c r="D13" s="56">
        <v>3.0</v>
      </c>
      <c r="E13" s="56">
        <v>4.0</v>
      </c>
      <c r="F13" s="57">
        <v>5.0</v>
      </c>
    </row>
    <row r="14" ht="14.25" customHeight="1">
      <c r="A14" s="58" t="str">
        <f t="shared" ref="A14:A19" si="10">A5</f>
        <v>Cost</v>
      </c>
      <c r="B14" s="59" t="s">
        <v>25</v>
      </c>
      <c r="C14" s="60" t="s">
        <v>26</v>
      </c>
      <c r="D14" s="61" t="s">
        <v>27</v>
      </c>
      <c r="E14" s="60" t="s">
        <v>28</v>
      </c>
      <c r="F14" s="62" t="s">
        <v>29</v>
      </c>
    </row>
    <row r="15" ht="14.25" customHeight="1">
      <c r="A15" s="58" t="str">
        <f t="shared" si="10"/>
        <v>Control System Complexity</v>
      </c>
      <c r="B15" s="60" t="s">
        <v>30</v>
      </c>
      <c r="C15" s="60" t="s">
        <v>31</v>
      </c>
      <c r="D15" s="60" t="s">
        <v>32</v>
      </c>
      <c r="E15" s="60" t="s">
        <v>33</v>
      </c>
      <c r="F15" s="62" t="s">
        <v>34</v>
      </c>
    </row>
    <row r="16" ht="14.25" customHeight="1">
      <c r="A16" s="58" t="str">
        <f t="shared" si="10"/>
        <v>PH Electrode Type</v>
      </c>
      <c r="B16" s="60" t="s">
        <v>35</v>
      </c>
      <c r="C16" s="60"/>
      <c r="D16" s="60"/>
      <c r="E16" s="60"/>
      <c r="F16" s="62" t="s">
        <v>36</v>
      </c>
    </row>
    <row r="17" ht="14.25" customHeight="1">
      <c r="A17" s="58" t="str">
        <f t="shared" si="10"/>
        <v>EC Electrode Type</v>
      </c>
      <c r="B17" s="63" t="s">
        <v>37</v>
      </c>
      <c r="C17" s="63"/>
      <c r="D17" s="60" t="s">
        <v>38</v>
      </c>
      <c r="E17" s="64" t="s">
        <v>39</v>
      </c>
      <c r="F17" s="62" t="s">
        <v>40</v>
      </c>
    </row>
    <row r="18" ht="14.25" customHeight="1">
      <c r="A18" s="58" t="str">
        <f t="shared" si="10"/>
        <v>Probe Body Configuration</v>
      </c>
      <c r="B18" s="60" t="s">
        <v>41</v>
      </c>
      <c r="C18" s="60"/>
      <c r="D18" s="60" t="s">
        <v>42</v>
      </c>
      <c r="F18" s="62" t="s">
        <v>43</v>
      </c>
    </row>
    <row r="19" ht="14.25" customHeight="1">
      <c r="A19" s="58" t="str">
        <f t="shared" si="10"/>
        <v>Temperature Sensor </v>
      </c>
      <c r="B19" s="65" t="s">
        <v>44</v>
      </c>
      <c r="C19" s="66"/>
      <c r="D19" s="60" t="s">
        <v>45</v>
      </c>
      <c r="E19" s="60"/>
      <c r="F19" s="62" t="s">
        <v>46</v>
      </c>
    </row>
    <row r="20" ht="14.25" customHeight="1">
      <c r="B20" s="67"/>
      <c r="C20" s="68"/>
    </row>
    <row r="21" ht="14.25" customHeight="1">
      <c r="B21" s="68"/>
    </row>
    <row r="22" ht="14.25" customHeight="1">
      <c r="A22" s="69" t="s">
        <v>47</v>
      </c>
      <c r="B22" s="70" t="s">
        <v>48</v>
      </c>
    </row>
    <row r="23" ht="14.25" customHeight="1">
      <c r="A23" s="69" t="s">
        <v>49</v>
      </c>
      <c r="B23" s="70" t="s">
        <v>50</v>
      </c>
    </row>
    <row r="24" ht="14.25" customHeight="1">
      <c r="A24" s="69" t="s">
        <v>51</v>
      </c>
      <c r="B24" s="70" t="s">
        <v>52</v>
      </c>
    </row>
    <row r="25" ht="14.25" customHeight="1">
      <c r="A25" s="69" t="s">
        <v>53</v>
      </c>
      <c r="B25" s="70" t="s">
        <v>54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mergeCells count="11">
    <mergeCell ref="M3:N3"/>
    <mergeCell ref="O3:P3"/>
    <mergeCell ref="Q3:R3"/>
    <mergeCell ref="S3:T3"/>
    <mergeCell ref="A1:D1"/>
    <mergeCell ref="C2:D2"/>
    <mergeCell ref="C3:D3"/>
    <mergeCell ref="E3:F3"/>
    <mergeCell ref="G3:H3"/>
    <mergeCell ref="I3:J3"/>
    <mergeCell ref="K3:L3"/>
  </mergeCells>
  <conditionalFormatting sqref="B11">
    <cfRule type="cellIs" dxfId="0" priority="1" operator="equal">
      <formula>100%</formula>
    </cfRule>
  </conditionalFormatting>
  <conditionalFormatting sqref="B11">
    <cfRule type="cellIs" dxfId="1" priority="2" operator="lessThan">
      <formula>1</formula>
    </cfRule>
  </conditionalFormatting>
  <hyperlinks>
    <hyperlink r:id="rId1" ref="C3"/>
    <hyperlink r:id="rId2" ref="E3"/>
    <hyperlink r:id="rId3" ref="G3"/>
    <hyperlink r:id="rId4" ref="I3"/>
    <hyperlink r:id="rId5" ref="K3"/>
    <hyperlink r:id="rId6" ref="M3"/>
    <hyperlink r:id="rId7" ref="O3"/>
    <hyperlink r:id="rId8" ref="Q3"/>
    <hyperlink r:id="rId9" ref="S3"/>
  </hyperlinks>
  <printOptions/>
  <pageMargins bottom="0.75" footer="0.0" header="0.0" left="0.7" right="0.7" top="0.75"/>
  <pageSetup orientation="portrait"/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