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ữ liệu gốc" sheetId="1" r:id="rId4"/>
    <sheet state="visible" name="Kmean" sheetId="2" r:id="rId5"/>
  </sheets>
  <definedNames/>
  <calcPr/>
  <extLst>
    <ext uri="GoogleSheetsCustomDataVersion2">
      <go:sheetsCustomData xmlns:go="http://customooxmlschemas.google.com/" r:id="rId6" roundtripDataChecksum="SE2MtO4Fztf2z2O0+YEhYeWXSoP16OBII+C4O2h+lfk="/>
    </ext>
  </extLst>
</workbook>
</file>

<file path=xl/sharedStrings.xml><?xml version="1.0" encoding="utf-8"?>
<sst xmlns="http://schemas.openxmlformats.org/spreadsheetml/2006/main" count="52" uniqueCount="21">
  <si>
    <t>Diện tích bề mặt</t>
  </si>
  <si>
    <t>Chu vi</t>
  </si>
  <si>
    <t>Độ chặt</t>
  </si>
  <si>
    <t>Chiều dài của hạt</t>
  </si>
  <si>
    <t>Chiều rộng của hạt</t>
  </si>
  <si>
    <t>Hệ số bất đối xứng</t>
  </si>
  <si>
    <t>Chiều dài đường rãnh của hạt</t>
  </si>
  <si>
    <t>Loại</t>
  </si>
  <si>
    <t>Cluster1</t>
  </si>
  <si>
    <t>Cluster2</t>
  </si>
  <si>
    <t>Cluster3</t>
  </si>
  <si>
    <t>LẦN 1</t>
  </si>
  <si>
    <t>C1</t>
  </si>
  <si>
    <t>C2</t>
  </si>
  <si>
    <t>C3</t>
  </si>
  <si>
    <t>Min Distance</t>
  </si>
  <si>
    <t>LẦN 2</t>
  </si>
  <si>
    <t>LẦN 3</t>
  </si>
  <si>
    <t>Center</t>
  </si>
  <si>
    <t>Diện tích</t>
  </si>
  <si>
    <t>Số lượng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</si>
</sst>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1.0"/>
      <color theme="1"/>
      <name val="Calibri"/>
      <scheme val="minor"/>
    </font>
    <font>
      <b/>
      <sz val="10.0"/>
      <color theme="0"/>
      <name val="Calibri"/>
    </font>
    <font>
      <sz val="10.0"/>
      <color theme="1"/>
      <name val="Calibri"/>
    </font>
    <font>
      <b/>
      <sz val="11.0"/>
      <color theme="0"/>
      <name val="Calibri"/>
    </font>
    <font>
      <sz val="11.0"/>
      <color rgb="FFFFFFFF"/>
      <name val="Calibri"/>
    </font>
    <font>
      <b/>
      <sz val="11.0"/>
      <color rgb="FFFFFFFF"/>
      <name val="Calibri"/>
    </font>
    <font/>
    <font>
      <sz val="11.0"/>
      <color theme="1"/>
      <name val="Calibri"/>
    </font>
    <font>
      <b/>
      <sz val="10.0"/>
      <color rgb="FFDD7E6B"/>
      <name val="Calibri"/>
    </font>
  </fonts>
  <fills count="9">
    <fill>
      <patternFill patternType="none"/>
    </fill>
    <fill>
      <patternFill patternType="lightGray"/>
    </fill>
    <fill>
      <patternFill patternType="solid">
        <fgColor rgb="FFD99594"/>
        <bgColor rgb="FFD99594"/>
      </patternFill>
    </fill>
    <fill>
      <patternFill patternType="solid">
        <fgColor rgb="FFB2A1C7"/>
        <bgColor rgb="FFB2A1C7"/>
      </patternFill>
    </fill>
    <fill>
      <patternFill patternType="solid">
        <fgColor theme="4"/>
        <bgColor theme="4"/>
      </patternFill>
    </fill>
    <fill>
      <patternFill patternType="solid">
        <fgColor theme="6"/>
        <bgColor theme="6"/>
      </patternFill>
    </fill>
    <fill>
      <patternFill patternType="solid">
        <fgColor rgb="FFCCC0D9"/>
        <bgColor rgb="FFCCC0D9"/>
      </patternFill>
    </fill>
    <fill>
      <patternFill patternType="solid">
        <fgColor rgb="FFDBE5F1"/>
        <bgColor rgb="FFDBE5F1"/>
      </patternFill>
    </fill>
    <fill>
      <patternFill patternType="solid">
        <fgColor rgb="FFFFFFFF"/>
        <bgColor rgb="FFFFFFFF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95B3D7"/>
      </right>
      <top style="thin">
        <color rgb="FF95B3D7"/>
      </top>
      <bottom style="thin">
        <color rgb="FF95B3D7"/>
      </bottom>
    </border>
    <border>
      <left/>
      <right style="thin">
        <color rgb="FFC2D69B"/>
      </right>
      <top style="thin">
        <color rgb="FFC2D69B"/>
      </top>
      <bottom style="thin">
        <color rgb="FFC2D69B"/>
      </bottom>
    </border>
    <border>
      <left style="thin">
        <color rgb="FF000000"/>
      </left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95B3D7"/>
      </left>
      <right/>
      <top style="thin">
        <color rgb="FF95B3D7"/>
      </top>
      <bottom style="thin">
        <color rgb="FF95B3D7"/>
      </bottom>
    </border>
    <border>
      <left/>
      <right/>
      <top style="thin">
        <color rgb="FF95B3D7"/>
      </top>
      <bottom style="thin">
        <color rgb="FF95B3D7"/>
      </bottom>
    </border>
    <border>
      <left style="thin">
        <color rgb="FFC2D69B"/>
      </left>
      <right/>
      <top style="thin">
        <color rgb="FFC2D69B"/>
      </top>
      <bottom style="thin">
        <color rgb="FFC2D69B"/>
      </bottom>
    </border>
    <border>
      <left/>
      <right/>
      <top style="thin">
        <color rgb="FFC2D69B"/>
      </top>
      <bottom style="thin">
        <color rgb="FFC2D69B"/>
      </bottom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1" fillId="0" fontId="2" numFmtId="0" xfId="0" applyAlignment="1" applyBorder="1" applyFont="1">
      <alignment horizontal="center"/>
    </xf>
    <xf borderId="2" fillId="3" fontId="3" numFmtId="0" xfId="0" applyAlignment="1" applyBorder="1" applyFill="1" applyFont="1">
      <alignment horizontal="center" vertical="center"/>
    </xf>
    <xf borderId="2" fillId="4" fontId="3" numFmtId="0" xfId="0" applyAlignment="1" applyBorder="1" applyFill="1" applyFont="1">
      <alignment horizontal="center" vertical="center"/>
    </xf>
    <xf borderId="3" fillId="5" fontId="3" numFmtId="0" xfId="0" applyAlignment="1" applyBorder="1" applyFill="1" applyFont="1">
      <alignment horizontal="center" vertical="center"/>
    </xf>
    <xf borderId="0" fillId="0" fontId="4" numFmtId="0" xfId="0" applyFont="1"/>
    <xf borderId="4" fillId="6" fontId="5" numFmtId="0" xfId="0" applyAlignment="1" applyBorder="1" applyFill="1" applyFont="1">
      <alignment horizontal="center"/>
    </xf>
    <xf borderId="5" fillId="0" fontId="6" numFmtId="0" xfId="0" applyBorder="1" applyFont="1"/>
    <xf borderId="1" fillId="3" fontId="5" numFmtId="0" xfId="0" applyAlignment="1" applyBorder="1" applyFont="1">
      <alignment horizontal="center" vertical="center"/>
    </xf>
    <xf borderId="4" fillId="4" fontId="3" numFmtId="0" xfId="0" applyAlignment="1" applyBorder="1" applyFont="1">
      <alignment horizontal="center"/>
    </xf>
    <xf borderId="6" fillId="4" fontId="3" numFmtId="0" xfId="0" applyAlignment="1" applyBorder="1" applyFont="1">
      <alignment horizontal="center" vertical="center"/>
    </xf>
    <xf borderId="7" fillId="4" fontId="3" numFmtId="0" xfId="0" applyAlignment="1" applyBorder="1" applyFont="1">
      <alignment horizontal="center" vertical="center"/>
    </xf>
    <xf borderId="4" fillId="5" fontId="3" numFmtId="0" xfId="0" applyAlignment="1" applyBorder="1" applyFont="1">
      <alignment horizontal="center"/>
    </xf>
    <xf borderId="8" fillId="5" fontId="3" numFmtId="0" xfId="0" applyAlignment="1" applyBorder="1" applyFont="1">
      <alignment horizontal="center" vertical="center"/>
    </xf>
    <xf borderId="9" fillId="5" fontId="3" numFmtId="0" xfId="0" applyAlignment="1" applyBorder="1" applyFont="1">
      <alignment horizontal="center" vertical="center"/>
    </xf>
    <xf borderId="1" fillId="7" fontId="7" numFmtId="0" xfId="0" applyAlignment="1" applyBorder="1" applyFill="1" applyFont="1">
      <alignment horizontal="center" vertical="center"/>
    </xf>
    <xf borderId="1" fillId="6" fontId="5" numFmtId="0" xfId="0" applyAlignment="1" applyBorder="1" applyFont="1">
      <alignment horizontal="center" vertical="center"/>
    </xf>
    <xf borderId="1" fillId="0" fontId="7" numFmtId="0" xfId="0" applyAlignment="1" applyBorder="1" applyFont="1">
      <alignment horizontal="center" vertical="center"/>
    </xf>
    <xf borderId="1" fillId="4" fontId="3" numFmtId="0" xfId="0" applyAlignment="1" applyBorder="1" applyFont="1">
      <alignment horizontal="center" vertical="center"/>
    </xf>
    <xf borderId="1" fillId="5" fontId="3" numFmtId="0" xfId="0" applyAlignment="1" applyBorder="1" applyFont="1">
      <alignment horizontal="center" vertical="center"/>
    </xf>
    <xf borderId="1" fillId="6" fontId="5" numFmtId="0" xfId="0" applyBorder="1" applyFont="1"/>
    <xf borderId="1" fillId="4" fontId="5" numFmtId="0" xfId="0" applyBorder="1" applyFont="1"/>
    <xf borderId="1" fillId="5" fontId="4" numFmtId="0" xfId="0" applyBorder="1" applyFont="1"/>
    <xf borderId="1" fillId="0" fontId="7" numFmtId="0" xfId="0" applyBorder="1" applyFont="1"/>
    <xf borderId="1" fillId="8" fontId="8" numFmtId="0" xfId="0" applyAlignment="1" applyBorder="1" applyFill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0"/>
    <col customWidth="1" min="2" max="3" width="8.71"/>
    <col customWidth="1" min="4" max="4" width="14.29"/>
    <col customWidth="1" min="5" max="5" width="15.71"/>
    <col customWidth="1" min="6" max="6" width="16.57"/>
    <col customWidth="1" min="7" max="7" width="27.71"/>
    <col customWidth="1" min="8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2">
        <v>15.26</v>
      </c>
      <c r="B2" s="2">
        <v>14.84</v>
      </c>
      <c r="C2" s="2">
        <v>0.871</v>
      </c>
      <c r="D2" s="2">
        <v>5.763</v>
      </c>
      <c r="E2" s="2">
        <v>3.312</v>
      </c>
      <c r="F2" s="2">
        <v>2.221</v>
      </c>
      <c r="G2" s="2">
        <v>5.22</v>
      </c>
      <c r="H2" s="2">
        <v>1.0</v>
      </c>
    </row>
    <row r="3">
      <c r="A3" s="2">
        <v>14.88</v>
      </c>
      <c r="B3" s="2">
        <v>14.57</v>
      </c>
      <c r="C3" s="2">
        <v>0.8811</v>
      </c>
      <c r="D3" s="2">
        <v>5.554</v>
      </c>
      <c r="E3" s="2">
        <v>3.333</v>
      </c>
      <c r="F3" s="2">
        <v>1.018</v>
      </c>
      <c r="G3" s="2">
        <v>4.956</v>
      </c>
      <c r="H3" s="2">
        <v>1.0</v>
      </c>
    </row>
    <row r="4">
      <c r="A4" s="2">
        <v>14.29</v>
      </c>
      <c r="B4" s="2">
        <v>14.09</v>
      </c>
      <c r="C4" s="2">
        <v>0.905</v>
      </c>
      <c r="D4" s="2">
        <v>5.291</v>
      </c>
      <c r="E4" s="2">
        <v>3.337</v>
      </c>
      <c r="F4" s="2">
        <v>2.699</v>
      </c>
      <c r="G4" s="2">
        <v>4.825</v>
      </c>
      <c r="H4" s="2">
        <v>1.0</v>
      </c>
    </row>
    <row r="5">
      <c r="A5" s="2">
        <v>13.84</v>
      </c>
      <c r="B5" s="2">
        <v>13.94</v>
      </c>
      <c r="C5" s="2">
        <v>0.8955</v>
      </c>
      <c r="D5" s="2">
        <v>5.324</v>
      </c>
      <c r="E5" s="2">
        <v>3.379</v>
      </c>
      <c r="F5" s="2">
        <v>2.259</v>
      </c>
      <c r="G5" s="2">
        <v>4.805</v>
      </c>
      <c r="H5" s="2">
        <v>1.0</v>
      </c>
    </row>
    <row r="6">
      <c r="A6" s="2">
        <v>16.14</v>
      </c>
      <c r="B6" s="2">
        <v>14.99</v>
      </c>
      <c r="C6" s="2">
        <v>0.9034</v>
      </c>
      <c r="D6" s="2">
        <v>5.658</v>
      </c>
      <c r="E6" s="2">
        <v>3.562</v>
      </c>
      <c r="F6" s="2">
        <v>1.355</v>
      </c>
      <c r="G6" s="2">
        <v>5.175</v>
      </c>
      <c r="H6" s="2">
        <v>1.0</v>
      </c>
    </row>
    <row r="7">
      <c r="A7" s="2">
        <v>14.38</v>
      </c>
      <c r="B7" s="2">
        <v>14.21</v>
      </c>
      <c r="C7" s="2">
        <v>0.8951</v>
      </c>
      <c r="D7" s="2">
        <v>5.386</v>
      </c>
      <c r="E7" s="2">
        <v>3.312</v>
      </c>
      <c r="F7" s="2">
        <v>2.462</v>
      </c>
      <c r="G7" s="2">
        <v>4.956</v>
      </c>
      <c r="H7" s="2">
        <v>1.0</v>
      </c>
    </row>
    <row r="8">
      <c r="A8" s="2">
        <v>14.69</v>
      </c>
      <c r="B8" s="2">
        <v>14.49</v>
      </c>
      <c r="C8" s="2">
        <v>0.8799</v>
      </c>
      <c r="D8" s="2">
        <v>5.563</v>
      </c>
      <c r="E8" s="2">
        <v>3.259</v>
      </c>
      <c r="F8" s="2">
        <v>3.586</v>
      </c>
      <c r="G8" s="2">
        <v>5.219</v>
      </c>
      <c r="H8" s="2">
        <v>1.0</v>
      </c>
    </row>
    <row r="9">
      <c r="A9" s="2">
        <v>14.11</v>
      </c>
      <c r="B9" s="2">
        <v>14.1</v>
      </c>
      <c r="C9" s="2">
        <v>0.8911</v>
      </c>
      <c r="D9" s="2">
        <v>5.42</v>
      </c>
      <c r="E9" s="2">
        <v>3.302</v>
      </c>
      <c r="F9" s="2">
        <v>2.7</v>
      </c>
      <c r="G9" s="2">
        <v>5.0</v>
      </c>
      <c r="H9" s="2">
        <v>1.0</v>
      </c>
    </row>
    <row r="10">
      <c r="A10" s="2">
        <v>16.63</v>
      </c>
      <c r="B10" s="2">
        <v>15.46</v>
      </c>
      <c r="C10" s="2">
        <v>0.8747</v>
      </c>
      <c r="D10" s="2">
        <v>6.053</v>
      </c>
      <c r="E10" s="2">
        <v>3.465</v>
      </c>
      <c r="F10" s="2">
        <v>2.04</v>
      </c>
      <c r="G10" s="2">
        <v>5.877</v>
      </c>
      <c r="H10" s="2">
        <v>1.0</v>
      </c>
    </row>
    <row r="11">
      <c r="A11" s="2">
        <v>14.16</v>
      </c>
      <c r="B11" s="2">
        <v>14.4</v>
      </c>
      <c r="C11" s="2">
        <v>0.8584</v>
      </c>
      <c r="D11" s="2">
        <v>5.658</v>
      </c>
      <c r="E11" s="2">
        <v>3.129</v>
      </c>
      <c r="F11" s="2">
        <v>3.072</v>
      </c>
      <c r="G11" s="2">
        <v>5.176</v>
      </c>
      <c r="H11" s="2">
        <v>1.0</v>
      </c>
    </row>
    <row r="12">
      <c r="A12" s="2">
        <v>14.11</v>
      </c>
      <c r="B12" s="2">
        <v>14.26</v>
      </c>
      <c r="C12" s="2">
        <v>0.8722</v>
      </c>
      <c r="D12" s="2">
        <v>5.52</v>
      </c>
      <c r="E12" s="2">
        <v>3.168</v>
      </c>
      <c r="F12" s="2">
        <v>2.688</v>
      </c>
      <c r="G12" s="2">
        <v>5.219</v>
      </c>
      <c r="H12" s="2">
        <v>1.0</v>
      </c>
    </row>
    <row r="13">
      <c r="A13" s="2">
        <v>15.88</v>
      </c>
      <c r="B13" s="2">
        <v>14.9</v>
      </c>
      <c r="C13" s="2">
        <v>0.8988</v>
      </c>
      <c r="D13" s="2">
        <v>5.618</v>
      </c>
      <c r="E13" s="2">
        <v>3.507</v>
      </c>
      <c r="F13" s="2">
        <v>0.7651</v>
      </c>
      <c r="G13" s="2">
        <v>5.091</v>
      </c>
      <c r="H13" s="2">
        <v>1.0</v>
      </c>
    </row>
    <row r="14">
      <c r="A14" s="2">
        <v>15.01</v>
      </c>
      <c r="B14" s="2">
        <v>14.76</v>
      </c>
      <c r="C14" s="2">
        <v>0.8657</v>
      </c>
      <c r="D14" s="2">
        <v>5.789</v>
      </c>
      <c r="E14" s="2">
        <v>3.245</v>
      </c>
      <c r="F14" s="2">
        <v>1.791</v>
      </c>
      <c r="G14" s="2">
        <v>5.001</v>
      </c>
      <c r="H14" s="2">
        <v>1.0</v>
      </c>
    </row>
    <row r="15">
      <c r="A15" s="2">
        <v>14.28</v>
      </c>
      <c r="B15" s="2">
        <v>14.17</v>
      </c>
      <c r="C15" s="2">
        <v>0.8944</v>
      </c>
      <c r="D15" s="2">
        <v>5.397</v>
      </c>
      <c r="E15" s="2">
        <v>3.298</v>
      </c>
      <c r="F15" s="2">
        <v>6.685</v>
      </c>
      <c r="G15" s="2">
        <v>5.001</v>
      </c>
      <c r="H15" s="2">
        <v>1.0</v>
      </c>
    </row>
    <row r="16">
      <c r="A16" s="2">
        <v>14.92</v>
      </c>
      <c r="B16" s="2">
        <v>14.43</v>
      </c>
      <c r="C16" s="2">
        <v>0.9006</v>
      </c>
      <c r="D16" s="2">
        <v>5.384</v>
      </c>
      <c r="E16" s="2">
        <v>3.412</v>
      </c>
      <c r="F16" s="2">
        <v>1.142</v>
      </c>
      <c r="G16" s="2">
        <v>5.088</v>
      </c>
      <c r="H16" s="2">
        <v>1.0</v>
      </c>
    </row>
    <row r="17">
      <c r="A17" s="2">
        <v>15.38</v>
      </c>
      <c r="B17" s="2">
        <v>14.77</v>
      </c>
      <c r="C17" s="2">
        <v>0.8857</v>
      </c>
      <c r="D17" s="2">
        <v>5.662</v>
      </c>
      <c r="E17" s="2">
        <v>3.419</v>
      </c>
      <c r="F17" s="2">
        <v>1.999</v>
      </c>
      <c r="G17" s="2">
        <v>5.222</v>
      </c>
      <c r="H17" s="2">
        <v>1.0</v>
      </c>
    </row>
    <row r="18">
      <c r="A18" s="2">
        <v>17.63</v>
      </c>
      <c r="B18" s="2">
        <v>15.98</v>
      </c>
      <c r="C18" s="2">
        <v>0.8673</v>
      </c>
      <c r="D18" s="2">
        <v>6.191</v>
      </c>
      <c r="E18" s="2">
        <v>3.561</v>
      </c>
      <c r="F18" s="2">
        <v>4.076</v>
      </c>
      <c r="G18" s="2">
        <v>6.06</v>
      </c>
      <c r="H18" s="2">
        <v>2.0</v>
      </c>
    </row>
    <row r="19">
      <c r="A19" s="2">
        <v>16.84</v>
      </c>
      <c r="B19" s="2">
        <v>15.67</v>
      </c>
      <c r="C19" s="2">
        <v>0.8623</v>
      </c>
      <c r="D19" s="2">
        <v>5.998</v>
      </c>
      <c r="E19" s="2">
        <v>3.484</v>
      </c>
      <c r="F19" s="2">
        <v>4.675</v>
      </c>
      <c r="G19" s="2">
        <v>5.877</v>
      </c>
      <c r="H19" s="2">
        <v>2.0</v>
      </c>
    </row>
    <row r="20" ht="15.75" customHeight="1">
      <c r="A20" s="2">
        <v>17.26</v>
      </c>
      <c r="B20" s="2">
        <v>15.73</v>
      </c>
      <c r="C20" s="2">
        <v>0.8763</v>
      </c>
      <c r="D20" s="2">
        <v>5.978</v>
      </c>
      <c r="E20" s="2">
        <v>3.594</v>
      </c>
      <c r="F20" s="2">
        <v>4.539</v>
      </c>
      <c r="G20" s="2">
        <v>5.791</v>
      </c>
      <c r="H20" s="2">
        <v>2.0</v>
      </c>
    </row>
    <row r="21" ht="15.75" customHeight="1">
      <c r="A21" s="2">
        <v>19.11</v>
      </c>
      <c r="B21" s="2">
        <v>16.26</v>
      </c>
      <c r="C21" s="2">
        <v>0.9081</v>
      </c>
      <c r="D21" s="2">
        <v>6.154</v>
      </c>
      <c r="E21" s="2">
        <v>3.93</v>
      </c>
      <c r="F21" s="2">
        <v>2.936</v>
      </c>
      <c r="G21" s="2">
        <v>6.079</v>
      </c>
      <c r="H21" s="2">
        <v>2.0</v>
      </c>
    </row>
    <row r="22" ht="15.75" customHeight="1">
      <c r="A22" s="2">
        <v>16.82</v>
      </c>
      <c r="B22" s="2">
        <v>15.51</v>
      </c>
      <c r="C22" s="2">
        <v>0.8786</v>
      </c>
      <c r="D22" s="2">
        <v>6.017</v>
      </c>
      <c r="E22" s="2">
        <v>3.486</v>
      </c>
      <c r="F22" s="2">
        <v>4.004</v>
      </c>
      <c r="G22" s="2">
        <v>5.841</v>
      </c>
      <c r="H22" s="2">
        <v>2.0</v>
      </c>
    </row>
    <row r="23" ht="15.75" customHeight="1">
      <c r="A23" s="2">
        <v>16.77</v>
      </c>
      <c r="B23" s="2">
        <v>15.62</v>
      </c>
      <c r="C23" s="2">
        <v>0.8638</v>
      </c>
      <c r="D23" s="2">
        <v>5.927</v>
      </c>
      <c r="E23" s="2">
        <v>3.438</v>
      </c>
      <c r="F23" s="2">
        <v>4.92</v>
      </c>
      <c r="G23" s="2">
        <v>5.795</v>
      </c>
      <c r="H23" s="2">
        <v>2.0</v>
      </c>
    </row>
    <row r="24" ht="15.75" customHeight="1">
      <c r="A24" s="2">
        <v>17.32</v>
      </c>
      <c r="B24" s="2">
        <v>15.91</v>
      </c>
      <c r="C24" s="2">
        <v>0.8599</v>
      </c>
      <c r="D24" s="2">
        <v>6.064</v>
      </c>
      <c r="E24" s="2">
        <v>3.403</v>
      </c>
      <c r="F24" s="2">
        <v>3.824</v>
      </c>
      <c r="G24" s="2">
        <v>5.922</v>
      </c>
      <c r="H24" s="2">
        <v>2.0</v>
      </c>
    </row>
    <row r="25" ht="15.75" customHeight="1">
      <c r="A25" s="2">
        <v>20.71</v>
      </c>
      <c r="B25" s="2">
        <v>17.23</v>
      </c>
      <c r="C25" s="2">
        <v>0.8763</v>
      </c>
      <c r="D25" s="2">
        <v>6.579</v>
      </c>
      <c r="E25" s="2">
        <v>3.814</v>
      </c>
      <c r="F25" s="2">
        <v>4.451</v>
      </c>
      <c r="G25" s="2">
        <v>6.451</v>
      </c>
      <c r="H25" s="2">
        <v>2.0</v>
      </c>
    </row>
    <row r="26" ht="15.75" customHeight="1">
      <c r="A26" s="2">
        <v>18.94</v>
      </c>
      <c r="B26" s="2">
        <v>16.49</v>
      </c>
      <c r="C26" s="2">
        <v>0.875</v>
      </c>
      <c r="D26" s="2">
        <v>6.445</v>
      </c>
      <c r="E26" s="2">
        <v>3.639</v>
      </c>
      <c r="F26" s="2">
        <v>5.064</v>
      </c>
      <c r="G26" s="2">
        <v>6.362</v>
      </c>
      <c r="H26" s="2">
        <v>2.0</v>
      </c>
    </row>
    <row r="27" ht="15.75" customHeight="1">
      <c r="A27" s="2">
        <v>17.12</v>
      </c>
      <c r="B27" s="2">
        <v>15.55</v>
      </c>
      <c r="C27" s="2">
        <v>0.8892</v>
      </c>
      <c r="D27" s="2">
        <v>5.85</v>
      </c>
      <c r="E27" s="2">
        <v>3.566</v>
      </c>
      <c r="F27" s="2">
        <v>2.858</v>
      </c>
      <c r="G27" s="2">
        <v>5.746</v>
      </c>
      <c r="H27" s="2">
        <v>2.0</v>
      </c>
    </row>
    <row r="28" ht="15.75" customHeight="1">
      <c r="A28" s="2">
        <v>16.53</v>
      </c>
      <c r="B28" s="2">
        <v>15.34</v>
      </c>
      <c r="C28" s="2">
        <v>0.8823</v>
      </c>
      <c r="D28" s="2">
        <v>5.875</v>
      </c>
      <c r="E28" s="2">
        <v>3.467</v>
      </c>
      <c r="F28" s="2">
        <v>5.532</v>
      </c>
      <c r="G28" s="2">
        <v>5.88</v>
      </c>
      <c r="H28" s="2">
        <v>2.0</v>
      </c>
    </row>
    <row r="29" ht="15.75" customHeight="1">
      <c r="A29" s="2">
        <v>18.72</v>
      </c>
      <c r="B29" s="2">
        <v>16.19</v>
      </c>
      <c r="C29" s="2">
        <v>0.8977</v>
      </c>
      <c r="D29" s="2">
        <v>6.006</v>
      </c>
      <c r="E29" s="2">
        <v>3.857</v>
      </c>
      <c r="F29" s="2">
        <v>5.324</v>
      </c>
      <c r="G29" s="2">
        <v>5.879</v>
      </c>
      <c r="H29" s="2">
        <v>2.0</v>
      </c>
    </row>
    <row r="30" ht="15.75" customHeight="1">
      <c r="A30" s="2">
        <v>20.2</v>
      </c>
      <c r="B30" s="2">
        <v>16.89</v>
      </c>
      <c r="C30" s="2">
        <v>0.8894</v>
      </c>
      <c r="D30" s="2">
        <v>6.285</v>
      </c>
      <c r="E30" s="2">
        <v>3.864</v>
      </c>
      <c r="F30" s="2">
        <v>5.173</v>
      </c>
      <c r="G30" s="2">
        <v>6.187</v>
      </c>
      <c r="H30" s="2">
        <v>2.0</v>
      </c>
    </row>
    <row r="31" ht="15.75" customHeight="1">
      <c r="A31" s="2">
        <v>19.57</v>
      </c>
      <c r="B31" s="2">
        <v>16.74</v>
      </c>
      <c r="C31" s="2">
        <v>0.8779</v>
      </c>
      <c r="D31" s="2">
        <v>6.384</v>
      </c>
      <c r="E31" s="2">
        <v>3.772</v>
      </c>
      <c r="F31" s="2">
        <v>1.472</v>
      </c>
      <c r="G31" s="2">
        <v>6.273</v>
      </c>
      <c r="H31" s="2">
        <v>2.0</v>
      </c>
    </row>
    <row r="32" ht="15.75" customHeight="1">
      <c r="A32" s="2">
        <v>19.51</v>
      </c>
      <c r="B32" s="2">
        <v>16.71</v>
      </c>
      <c r="C32" s="2">
        <v>0.878</v>
      </c>
      <c r="D32" s="2">
        <v>6.366</v>
      </c>
      <c r="E32" s="2">
        <v>3.801</v>
      </c>
      <c r="F32" s="2">
        <v>2.962</v>
      </c>
      <c r="G32" s="2">
        <v>6.185</v>
      </c>
      <c r="H32" s="2">
        <v>2.0</v>
      </c>
    </row>
    <row r="33" ht="15.75" customHeight="1">
      <c r="A33" s="2">
        <v>13.07</v>
      </c>
      <c r="B33" s="2">
        <v>13.92</v>
      </c>
      <c r="C33" s="2">
        <v>0.848</v>
      </c>
      <c r="D33" s="2">
        <v>5.472</v>
      </c>
      <c r="E33" s="2">
        <v>2.994</v>
      </c>
      <c r="F33" s="2">
        <v>5.304</v>
      </c>
      <c r="G33" s="2">
        <v>5.395</v>
      </c>
      <c r="H33" s="2">
        <v>3.0</v>
      </c>
    </row>
    <row r="34" ht="15.75" customHeight="1">
      <c r="A34" s="2">
        <v>13.32</v>
      </c>
      <c r="B34" s="2">
        <v>13.94</v>
      </c>
      <c r="C34" s="2">
        <v>0.8613</v>
      </c>
      <c r="D34" s="2">
        <v>5.541</v>
      </c>
      <c r="E34" s="2">
        <v>3.073</v>
      </c>
      <c r="F34" s="2">
        <v>7.035</v>
      </c>
      <c r="G34" s="2">
        <v>5.44</v>
      </c>
      <c r="H34" s="2">
        <v>3.0</v>
      </c>
    </row>
    <row r="35" ht="15.75" customHeight="1">
      <c r="A35" s="2">
        <v>13.34</v>
      </c>
      <c r="B35" s="2">
        <v>13.95</v>
      </c>
      <c r="C35" s="2">
        <v>0.862</v>
      </c>
      <c r="D35" s="2">
        <v>5.389</v>
      </c>
      <c r="E35" s="2">
        <v>3.074</v>
      </c>
      <c r="F35" s="2">
        <v>5.995</v>
      </c>
      <c r="G35" s="2">
        <v>5.307</v>
      </c>
      <c r="H35" s="2">
        <v>3.0</v>
      </c>
    </row>
    <row r="36" ht="15.75" customHeight="1">
      <c r="A36" s="2">
        <v>12.22</v>
      </c>
      <c r="B36" s="2">
        <v>13.32</v>
      </c>
      <c r="C36" s="2">
        <v>0.8652</v>
      </c>
      <c r="D36" s="2">
        <v>5.224</v>
      </c>
      <c r="E36" s="2">
        <v>2.967</v>
      </c>
      <c r="F36" s="2">
        <v>5.469</v>
      </c>
      <c r="G36" s="2">
        <v>5.221</v>
      </c>
      <c r="H36" s="2">
        <v>3.0</v>
      </c>
    </row>
    <row r="37" ht="15.75" customHeight="1">
      <c r="A37" s="2">
        <v>11.82</v>
      </c>
      <c r="B37" s="2">
        <v>13.4</v>
      </c>
      <c r="C37" s="2">
        <v>0.8274</v>
      </c>
      <c r="D37" s="2">
        <v>5.314</v>
      </c>
      <c r="E37" s="2">
        <v>2.777</v>
      </c>
      <c r="F37" s="2">
        <v>4.471</v>
      </c>
      <c r="G37" s="2">
        <v>5.178</v>
      </c>
      <c r="H37" s="2">
        <v>3.0</v>
      </c>
    </row>
    <row r="38" ht="15.75" customHeight="1">
      <c r="A38" s="2">
        <v>11.21</v>
      </c>
      <c r="B38" s="2">
        <v>13.13</v>
      </c>
      <c r="C38" s="2">
        <v>0.8167</v>
      </c>
      <c r="D38" s="2">
        <v>5.279</v>
      </c>
      <c r="E38" s="2">
        <v>2.687</v>
      </c>
      <c r="F38" s="2">
        <v>6.169</v>
      </c>
      <c r="G38" s="2">
        <v>5.275</v>
      </c>
      <c r="H38" s="2">
        <v>3.0</v>
      </c>
    </row>
    <row r="39" ht="15.75" customHeight="1">
      <c r="A39" s="2">
        <v>11.43</v>
      </c>
      <c r="B39" s="2">
        <v>13.13</v>
      </c>
      <c r="C39" s="2">
        <v>0.8335</v>
      </c>
      <c r="D39" s="2">
        <v>5.176</v>
      </c>
      <c r="E39" s="2">
        <v>2.719</v>
      </c>
      <c r="F39" s="2">
        <v>2.221</v>
      </c>
      <c r="G39" s="2">
        <v>5.132</v>
      </c>
      <c r="H39" s="2">
        <v>3.0</v>
      </c>
    </row>
    <row r="40" ht="15.75" customHeight="1">
      <c r="A40" s="2">
        <v>12.49</v>
      </c>
      <c r="B40" s="2">
        <v>13.46</v>
      </c>
      <c r="C40" s="2">
        <v>0.8658</v>
      </c>
      <c r="D40" s="2">
        <v>5.267</v>
      </c>
      <c r="E40" s="2">
        <v>2.967</v>
      </c>
      <c r="F40" s="2">
        <v>4.421</v>
      </c>
      <c r="G40" s="2">
        <v>5.002</v>
      </c>
      <c r="H40" s="2">
        <v>3.0</v>
      </c>
    </row>
    <row r="41" ht="15.75" customHeight="1">
      <c r="A41" s="2">
        <v>12.7</v>
      </c>
      <c r="B41" s="2">
        <v>13.71</v>
      </c>
      <c r="C41" s="2">
        <v>0.8491</v>
      </c>
      <c r="D41" s="2">
        <v>5.386</v>
      </c>
      <c r="E41" s="2">
        <v>2.911</v>
      </c>
      <c r="F41" s="2">
        <v>3.26</v>
      </c>
      <c r="G41" s="2">
        <v>5.316</v>
      </c>
      <c r="H41" s="2">
        <v>3.0</v>
      </c>
    </row>
    <row r="42" ht="15.75" customHeight="1">
      <c r="A42" s="2">
        <v>10.79</v>
      </c>
      <c r="B42" s="2">
        <v>12.93</v>
      </c>
      <c r="C42" s="2">
        <v>0.8107</v>
      </c>
      <c r="D42" s="2">
        <v>5.317</v>
      </c>
      <c r="E42" s="2">
        <v>2.648</v>
      </c>
      <c r="F42" s="2">
        <v>5.462</v>
      </c>
      <c r="G42" s="2">
        <v>5.194</v>
      </c>
      <c r="H42" s="2">
        <v>3.0</v>
      </c>
    </row>
    <row r="43" ht="15.75" customHeight="1">
      <c r="A43" s="2">
        <v>11.83</v>
      </c>
      <c r="B43" s="2">
        <v>13.23</v>
      </c>
      <c r="C43" s="2">
        <v>0.8496</v>
      </c>
      <c r="D43" s="2">
        <v>5.263</v>
      </c>
      <c r="E43" s="2">
        <v>2.84</v>
      </c>
      <c r="F43" s="2">
        <v>5.195</v>
      </c>
      <c r="G43" s="2">
        <v>5.307</v>
      </c>
      <c r="H43" s="2">
        <v>3.0</v>
      </c>
    </row>
    <row r="44" ht="15.75" customHeight="1">
      <c r="A44" s="2">
        <v>12.01</v>
      </c>
      <c r="B44" s="2">
        <v>13.52</v>
      </c>
      <c r="C44" s="2">
        <v>0.8249</v>
      </c>
      <c r="D44" s="2">
        <v>5.405</v>
      </c>
      <c r="E44" s="2">
        <v>2.776</v>
      </c>
      <c r="F44" s="2">
        <v>6.992</v>
      </c>
      <c r="G44" s="2">
        <v>5.27</v>
      </c>
      <c r="H44" s="2">
        <v>3.0</v>
      </c>
    </row>
    <row r="45" ht="15.75" customHeight="1">
      <c r="A45" s="2">
        <v>12.26</v>
      </c>
      <c r="B45" s="2">
        <v>13.6</v>
      </c>
      <c r="C45" s="2">
        <v>0.8333</v>
      </c>
      <c r="D45" s="2">
        <v>5.408</v>
      </c>
      <c r="E45" s="2">
        <v>2.833</v>
      </c>
      <c r="F45" s="2">
        <v>4.756</v>
      </c>
      <c r="G45" s="2">
        <v>5.36</v>
      </c>
      <c r="H45" s="2">
        <v>3.0</v>
      </c>
    </row>
    <row r="46" ht="15.75" customHeight="1">
      <c r="A46" s="2">
        <v>11.18</v>
      </c>
      <c r="B46" s="2">
        <v>13.04</v>
      </c>
      <c r="C46" s="2">
        <v>0.8266</v>
      </c>
      <c r="D46" s="2">
        <v>5.22</v>
      </c>
      <c r="E46" s="2">
        <v>2.693</v>
      </c>
      <c r="F46" s="2">
        <v>3.332</v>
      </c>
      <c r="G46" s="2">
        <v>5.001</v>
      </c>
      <c r="H46" s="2">
        <v>3.0</v>
      </c>
    </row>
    <row r="47" ht="15.75" customHeight="1">
      <c r="A47" s="2">
        <v>11.36</v>
      </c>
      <c r="B47" s="2">
        <v>13.05</v>
      </c>
      <c r="C47" s="2">
        <v>0.8382</v>
      </c>
      <c r="D47" s="2">
        <v>5.175</v>
      </c>
      <c r="E47" s="2">
        <v>2.755</v>
      </c>
      <c r="F47" s="2">
        <v>4.048</v>
      </c>
      <c r="G47" s="2">
        <v>5.263</v>
      </c>
      <c r="H47" s="2">
        <v>3.0</v>
      </c>
    </row>
    <row r="48" ht="15.75" customHeight="1">
      <c r="A48" s="2">
        <v>11.19</v>
      </c>
      <c r="B48" s="2">
        <v>13.05</v>
      </c>
      <c r="C48" s="2">
        <v>0.8253</v>
      </c>
      <c r="D48" s="2">
        <v>5.25</v>
      </c>
      <c r="E48" s="2">
        <v>2.675</v>
      </c>
      <c r="F48" s="2">
        <v>5.813</v>
      </c>
      <c r="G48" s="2">
        <v>5.219</v>
      </c>
      <c r="H48" s="2">
        <v>3.0</v>
      </c>
    </row>
    <row r="49" ht="15.75" customHeight="1">
      <c r="A49" s="2">
        <v>11.34</v>
      </c>
      <c r="B49" s="2">
        <v>12.87</v>
      </c>
      <c r="C49" s="2">
        <v>0.8596</v>
      </c>
      <c r="D49" s="2">
        <v>5.053</v>
      </c>
      <c r="E49" s="2">
        <v>2.849</v>
      </c>
      <c r="F49" s="2">
        <v>3.347</v>
      </c>
      <c r="G49" s="2">
        <v>5.003</v>
      </c>
      <c r="H49" s="2">
        <v>3.0</v>
      </c>
    </row>
    <row r="50" ht="15.75" customHeight="1">
      <c r="A50" s="2">
        <v>12.13</v>
      </c>
      <c r="B50" s="2">
        <v>13.73</v>
      </c>
      <c r="C50" s="2">
        <v>0.8081</v>
      </c>
      <c r="D50" s="2">
        <v>5.394</v>
      </c>
      <c r="E50" s="2">
        <v>2.745</v>
      </c>
      <c r="F50" s="2">
        <v>4.825</v>
      </c>
      <c r="G50" s="2">
        <v>5.22</v>
      </c>
      <c r="H50" s="2">
        <v>3.0</v>
      </c>
    </row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0"/>
    <col customWidth="1" min="2" max="2" width="11.29"/>
    <col customWidth="1" min="3" max="3" width="11.43"/>
    <col customWidth="1" min="4" max="4" width="12.29"/>
    <col customWidth="1" min="5" max="5" width="8.29"/>
    <col customWidth="1" min="6" max="6" width="8.71"/>
    <col customWidth="1" min="7" max="7" width="15.57"/>
    <col customWidth="1" min="8" max="8" width="12.86"/>
    <col customWidth="1" min="9" max="9" width="11.29"/>
    <col customWidth="1" min="10" max="10" width="16.71"/>
    <col customWidth="1" min="11" max="11" width="8.71"/>
    <col customWidth="1" min="12" max="12" width="16.29"/>
    <col customWidth="1" min="13" max="13" width="15.29"/>
    <col customWidth="1" min="14" max="14" width="15.86"/>
    <col customWidth="1" min="15" max="15" width="15.71"/>
    <col customWidth="1" min="16" max="16" width="11.43"/>
    <col customWidth="1" min="17" max="17" width="8.71"/>
    <col customWidth="1" min="18" max="18" width="15.57"/>
    <col customWidth="1" min="19" max="19" width="12.0"/>
    <col customWidth="1" min="20" max="20" width="14.86"/>
    <col customWidth="1" min="21" max="21" width="12.57"/>
    <col customWidth="1" min="22" max="22" width="8.71"/>
    <col customWidth="1" min="23" max="23" width="16.71"/>
    <col customWidth="1" min="24" max="24" width="20.71"/>
    <col customWidth="1" min="25" max="25" width="17.0"/>
    <col customWidth="1" min="26" max="26" width="17.71"/>
    <col customWidth="1" min="27" max="27" width="8.29"/>
    <col customWidth="1" min="28" max="28" width="8.71"/>
    <col customWidth="1" min="29" max="29" width="15.57"/>
    <col customWidth="1" min="30" max="30" width="9.43"/>
    <col customWidth="1" min="31" max="31" width="18.0"/>
    <col customWidth="1" min="32" max="32" width="14.57"/>
    <col customWidth="1" min="33" max="33" width="8.71"/>
    <col customWidth="1" min="34" max="34" width="17.29"/>
    <col customWidth="1" min="35" max="35" width="17.57"/>
    <col customWidth="1" min="36" max="36" width="19.43"/>
    <col customWidth="1" min="37" max="37" width="16.71"/>
    <col customWidth="1" min="38" max="38" width="8.29"/>
  </cols>
  <sheetData>
    <row r="1">
      <c r="A1" s="1" t="s">
        <v>0</v>
      </c>
      <c r="B1" s="1" t="s">
        <v>1</v>
      </c>
      <c r="C1" s="3" t="s">
        <v>8</v>
      </c>
      <c r="D1" s="4" t="s">
        <v>9</v>
      </c>
      <c r="E1" s="5" t="s">
        <v>10</v>
      </c>
      <c r="G1" s="6"/>
      <c r="H1" s="7" t="s">
        <v>11</v>
      </c>
      <c r="I1" s="8"/>
      <c r="J1" s="6"/>
      <c r="L1" s="9" t="s">
        <v>12</v>
      </c>
      <c r="M1" s="9" t="s">
        <v>13</v>
      </c>
      <c r="N1" s="9" t="s">
        <v>14</v>
      </c>
      <c r="O1" s="9" t="s">
        <v>15</v>
      </c>
      <c r="P1" s="9" t="s">
        <v>8</v>
      </c>
      <c r="S1" s="10" t="s">
        <v>16</v>
      </c>
      <c r="T1" s="8"/>
      <c r="W1" s="11" t="s">
        <v>12</v>
      </c>
      <c r="X1" s="12" t="s">
        <v>13</v>
      </c>
      <c r="Y1" s="12" t="s">
        <v>14</v>
      </c>
      <c r="Z1" s="12" t="s">
        <v>15</v>
      </c>
      <c r="AA1" s="4" t="s">
        <v>9</v>
      </c>
      <c r="AD1" s="13" t="s">
        <v>17</v>
      </c>
      <c r="AE1" s="8"/>
      <c r="AH1" s="14" t="s">
        <v>12</v>
      </c>
      <c r="AI1" s="15" t="s">
        <v>13</v>
      </c>
      <c r="AJ1" s="15" t="s">
        <v>14</v>
      </c>
      <c r="AK1" s="15" t="s">
        <v>15</v>
      </c>
      <c r="AL1" s="5" t="s">
        <v>10</v>
      </c>
    </row>
    <row r="2">
      <c r="A2" s="2">
        <v>15.26</v>
      </c>
      <c r="B2" s="2">
        <v>14.84</v>
      </c>
      <c r="C2" s="16">
        <v>1.0</v>
      </c>
      <c r="D2" s="16">
        <v>1.0</v>
      </c>
      <c r="E2" s="16">
        <v>1.0</v>
      </c>
      <c r="G2" s="17" t="s">
        <v>18</v>
      </c>
      <c r="H2" s="17" t="s">
        <v>12</v>
      </c>
      <c r="I2" s="17" t="s">
        <v>13</v>
      </c>
      <c r="J2" s="17" t="s">
        <v>14</v>
      </c>
      <c r="L2" s="18">
        <f t="shared" ref="L2:L50" si="1">SQRT((A2-$H$3)^2+(B2-$H$4)^2)</f>
        <v>1.367515996</v>
      </c>
      <c r="M2" s="18">
        <f t="shared" ref="M2:M50" si="2">SQRT((A2-$I$3)^2+(B2-$I$4)^2)</f>
        <v>5.34846707</v>
      </c>
      <c r="N2" s="18">
        <f t="shared" ref="N2:N50" si="3">SQRT((A2-$J$3)^2+(B2-$J$4)^2)</f>
        <v>3.50783409</v>
      </c>
      <c r="O2" s="18">
        <f t="shared" ref="O2:O50" si="4">MIN(L2:N2)</f>
        <v>1.367515996</v>
      </c>
      <c r="P2" s="18">
        <f t="shared" ref="P2:P50" si="5">IF(O2=L2,1,IF(O2=M2,2,3))</f>
        <v>1</v>
      </c>
      <c r="R2" s="19" t="s">
        <v>18</v>
      </c>
      <c r="S2" s="19" t="s">
        <v>12</v>
      </c>
      <c r="T2" s="19" t="s">
        <v>13</v>
      </c>
      <c r="U2" s="19" t="s">
        <v>14</v>
      </c>
      <c r="W2" s="18">
        <f t="shared" ref="W2:W50" si="6">SQRT((A2-$S$3)^2+(B2-$S$4)^2)</f>
        <v>0.2578601177</v>
      </c>
      <c r="X2" s="18">
        <f t="shared" ref="X2:X50" si="7">SQRT((A2-$T$3)^2+(B2-$T$4)^2)</f>
        <v>3.962587286</v>
      </c>
      <c r="Y2" s="18">
        <f t="shared" ref="Y2:Y50" si="8">SQRT((A2-$U$3)^2+(B2-$U$4)^2)</f>
        <v>3.859538545</v>
      </c>
      <c r="Z2" s="18">
        <f t="shared" ref="Z2:Z50" si="9">MIN(W2:Y2)</f>
        <v>0.2578601177</v>
      </c>
      <c r="AA2" s="18">
        <f t="shared" ref="AA2:AA50" si="10">IF(Z2=W2,1,IF(Z2=X2,2,3))</f>
        <v>1</v>
      </c>
      <c r="AC2" s="20" t="s">
        <v>18</v>
      </c>
      <c r="AD2" s="20" t="s">
        <v>12</v>
      </c>
      <c r="AE2" s="20" t="s">
        <v>13</v>
      </c>
      <c r="AF2" s="20" t="s">
        <v>14</v>
      </c>
      <c r="AH2" s="18">
        <f t="shared" ref="AH2:AH50" si="11">SQRT((A2-$AD$3)^2+(B2-$AD$4)^2)</f>
        <v>0.1148564321</v>
      </c>
      <c r="AI2" s="18">
        <f t="shared" ref="AI2:AI50" si="12">SQRT((A2-$AE$3)^2+(B2-$AE$4)^2)</f>
        <v>3.783179934</v>
      </c>
      <c r="AJ2" s="18">
        <f t="shared" ref="AJ2:AJ50" si="13">SQRT((A2-$AF$3)^2+(B2-$AF$4)^2)</f>
        <v>3.601923321</v>
      </c>
      <c r="AK2" s="18">
        <f t="shared" ref="AK2:AK50" si="14">MIN(AH2:AJ2)</f>
        <v>0.1148564321</v>
      </c>
      <c r="AL2" s="18">
        <f t="shared" ref="AL2:AL50" si="15">IF(AK2=AH2,1,IF(AK2=AI2,2,3))</f>
        <v>1</v>
      </c>
    </row>
    <row r="3">
      <c r="A3" s="2">
        <v>14.88</v>
      </c>
      <c r="B3" s="2">
        <v>14.57</v>
      </c>
      <c r="C3" s="16">
        <v>1.0</v>
      </c>
      <c r="D3" s="16">
        <v>1.0</v>
      </c>
      <c r="E3" s="16">
        <v>1.0</v>
      </c>
      <c r="G3" s="21" t="s">
        <v>19</v>
      </c>
      <c r="H3" s="18">
        <f>A9</f>
        <v>14.11</v>
      </c>
      <c r="I3" s="18">
        <f>A30</f>
        <v>20.2</v>
      </c>
      <c r="J3" s="18">
        <f>A44</f>
        <v>12.01</v>
      </c>
      <c r="L3" s="18">
        <f t="shared" si="1"/>
        <v>0.9021086409</v>
      </c>
      <c r="M3" s="18">
        <f t="shared" si="2"/>
        <v>5.803860784</v>
      </c>
      <c r="N3" s="18">
        <f t="shared" si="3"/>
        <v>3.056043193</v>
      </c>
      <c r="O3" s="18">
        <f t="shared" si="4"/>
        <v>0.9021086409</v>
      </c>
      <c r="P3" s="18">
        <f t="shared" si="5"/>
        <v>1</v>
      </c>
      <c r="R3" s="22" t="s">
        <v>19</v>
      </c>
      <c r="S3" s="18">
        <f>AVERAGEIF(C2:C50,1,A2:A50)</f>
        <v>15.07375</v>
      </c>
      <c r="T3" s="18">
        <f>AVERAGEIF(C2:C50,2,A2:A50)</f>
        <v>18.897</v>
      </c>
      <c r="U3" s="18">
        <f>AVERAGEIF(C2:C50,3,A2:A50)</f>
        <v>11.73066667</v>
      </c>
      <c r="W3" s="18">
        <f t="shared" si="6"/>
        <v>0.2143404775</v>
      </c>
      <c r="X3" s="18">
        <f t="shared" si="7"/>
        <v>4.419608354</v>
      </c>
      <c r="Y3" s="18">
        <f t="shared" si="8"/>
        <v>3.404051181</v>
      </c>
      <c r="Z3" s="18">
        <f t="shared" si="9"/>
        <v>0.2143404775</v>
      </c>
      <c r="AA3" s="18">
        <f t="shared" si="10"/>
        <v>1</v>
      </c>
      <c r="AC3" s="23" t="s">
        <v>19</v>
      </c>
      <c r="AD3" s="18">
        <f>AVERAGEIF($D:$D,1,$A:$A)</f>
        <v>15.246</v>
      </c>
      <c r="AE3" s="18">
        <f>AVERAGEIF($D:$D,2,$A:$A)</f>
        <v>18.73545455</v>
      </c>
      <c r="AF3" s="18">
        <f>AVERAGEIF($D:$D,3,$A:$A)</f>
        <v>11.98277778</v>
      </c>
      <c r="AH3" s="18">
        <f t="shared" si="11"/>
        <v>0.3978592716</v>
      </c>
      <c r="AI3" s="18">
        <f t="shared" si="12"/>
        <v>4.240064907</v>
      </c>
      <c r="AJ3" s="18">
        <f t="shared" si="13"/>
        <v>3.392273171</v>
      </c>
      <c r="AK3" s="18">
        <f t="shared" si="14"/>
        <v>0.3978592716</v>
      </c>
      <c r="AL3" s="18">
        <f t="shared" si="15"/>
        <v>1</v>
      </c>
    </row>
    <row r="4">
      <c r="A4" s="2">
        <v>14.29</v>
      </c>
      <c r="B4" s="2">
        <v>14.09</v>
      </c>
      <c r="C4" s="16">
        <v>1.0</v>
      </c>
      <c r="D4" s="16">
        <v>1.0</v>
      </c>
      <c r="E4" s="16">
        <v>1.0</v>
      </c>
      <c r="G4" s="21" t="s">
        <v>1</v>
      </c>
      <c r="H4" s="18">
        <f>B9</f>
        <v>14.1</v>
      </c>
      <c r="I4" s="18">
        <f>B30</f>
        <v>16.89</v>
      </c>
      <c r="J4" s="18">
        <f>B44</f>
        <v>13.52</v>
      </c>
      <c r="L4" s="18">
        <f t="shared" si="1"/>
        <v>0.1802775638</v>
      </c>
      <c r="M4" s="18">
        <f t="shared" si="2"/>
        <v>6.53973241</v>
      </c>
      <c r="N4" s="18">
        <f t="shared" si="3"/>
        <v>2.350170207</v>
      </c>
      <c r="O4" s="18">
        <f t="shared" si="4"/>
        <v>0.1802775638</v>
      </c>
      <c r="P4" s="18">
        <f t="shared" si="5"/>
        <v>1</v>
      </c>
      <c r="R4" s="22" t="s">
        <v>1</v>
      </c>
      <c r="S4" s="18">
        <f>AVERAGEIF(C2:C50,1,B2:B50)</f>
        <v>14.66166667</v>
      </c>
      <c r="T4" s="18">
        <f>AVERAGEIF(C2:C50,2,B2:B50)</f>
        <v>16.413</v>
      </c>
      <c r="U4" s="18">
        <f>AVERAGEIF(C2:C50,3,B2:B50)</f>
        <v>13.278</v>
      </c>
      <c r="W4" s="18">
        <f t="shared" si="6"/>
        <v>0.9700859963</v>
      </c>
      <c r="X4" s="18">
        <f t="shared" si="7"/>
        <v>5.159532731</v>
      </c>
      <c r="Y4" s="18">
        <f t="shared" si="8"/>
        <v>2.685057003</v>
      </c>
      <c r="Z4" s="18">
        <f t="shared" si="9"/>
        <v>0.9700859963</v>
      </c>
      <c r="AA4" s="18">
        <f t="shared" si="10"/>
        <v>1</v>
      </c>
      <c r="AC4" s="23" t="s">
        <v>1</v>
      </c>
      <c r="AD4" s="18">
        <f>AVERAGEIF($D:$D,1,$B:$B)</f>
        <v>14.726</v>
      </c>
      <c r="AE4" s="18">
        <f t="shared" ref="AE4:AF4" si="16">AVERAGEIF($D:$D,2,$B:$B)</f>
        <v>16.33454545</v>
      </c>
      <c r="AF4" s="18">
        <f t="shared" si="16"/>
        <v>16.33454545</v>
      </c>
      <c r="AH4" s="18">
        <f t="shared" si="11"/>
        <v>1.148229942</v>
      </c>
      <c r="AI4" s="18">
        <f t="shared" si="12"/>
        <v>4.979964901</v>
      </c>
      <c r="AJ4" s="18">
        <f t="shared" si="13"/>
        <v>3.218890908</v>
      </c>
      <c r="AK4" s="18">
        <f t="shared" si="14"/>
        <v>1.148229942</v>
      </c>
      <c r="AL4" s="18">
        <f t="shared" si="15"/>
        <v>1</v>
      </c>
    </row>
    <row r="5">
      <c r="A5" s="2">
        <v>13.84</v>
      </c>
      <c r="B5" s="2">
        <v>13.94</v>
      </c>
      <c r="C5" s="16">
        <v>1.0</v>
      </c>
      <c r="D5" s="16">
        <v>1.0</v>
      </c>
      <c r="E5" s="16">
        <v>1.0</v>
      </c>
      <c r="G5" s="24" t="s">
        <v>20</v>
      </c>
      <c r="H5" s="18">
        <f>COUNTIF(P2:P50,"1")</f>
        <v>24</v>
      </c>
      <c r="I5" s="18">
        <f>COUNTIF(P2:P50,"2")</f>
        <v>10</v>
      </c>
      <c r="J5" s="18">
        <f>COUNTIF(P2:P50,"3")</f>
        <v>15</v>
      </c>
      <c r="L5" s="18">
        <f t="shared" si="1"/>
        <v>0.3138470965</v>
      </c>
      <c r="M5" s="18">
        <f t="shared" si="2"/>
        <v>7.010855868</v>
      </c>
      <c r="N5" s="18">
        <f t="shared" si="3"/>
        <v>1.877578227</v>
      </c>
      <c r="O5" s="18">
        <f t="shared" si="4"/>
        <v>0.3138470965</v>
      </c>
      <c r="P5" s="18">
        <f t="shared" si="5"/>
        <v>1</v>
      </c>
      <c r="R5" s="24" t="s">
        <v>20</v>
      </c>
      <c r="S5" s="24">
        <f>COUNTIF(AA2:AA50,"1")</f>
        <v>20</v>
      </c>
      <c r="T5" s="24">
        <f>COUNTIF(AA2:AA50,"2")</f>
        <v>11</v>
      </c>
      <c r="U5" s="24">
        <f>COUNTIF(AA2:AA50,"3")</f>
        <v>18</v>
      </c>
      <c r="W5" s="18">
        <f t="shared" si="6"/>
        <v>1.429315165</v>
      </c>
      <c r="X5" s="18">
        <f t="shared" si="7"/>
        <v>5.629296404</v>
      </c>
      <c r="Y5" s="18">
        <f t="shared" si="8"/>
        <v>2.210776133</v>
      </c>
      <c r="Z5" s="18">
        <f t="shared" si="9"/>
        <v>1.429315165</v>
      </c>
      <c r="AA5" s="18">
        <f t="shared" si="10"/>
        <v>1</v>
      </c>
      <c r="AC5" s="24" t="s">
        <v>20</v>
      </c>
      <c r="AD5" s="24">
        <f>COUNTIF($D:$D,"1")</f>
        <v>20</v>
      </c>
      <c r="AE5" s="24">
        <f>COUNTIF($D:$D,"2")</f>
        <v>11</v>
      </c>
      <c r="AF5" s="24">
        <f>COUNTIF($D:$D,"3")</f>
        <v>18</v>
      </c>
      <c r="AH5" s="18">
        <f t="shared" si="11"/>
        <v>1.610786143</v>
      </c>
      <c r="AI5" s="18">
        <f t="shared" si="12"/>
        <v>5.449708537</v>
      </c>
      <c r="AJ5" s="18">
        <f t="shared" si="13"/>
        <v>3.030366697</v>
      </c>
      <c r="AK5" s="18">
        <f t="shared" si="14"/>
        <v>1.610786143</v>
      </c>
      <c r="AL5" s="18">
        <f t="shared" si="15"/>
        <v>1</v>
      </c>
    </row>
    <row r="6">
      <c r="A6" s="2">
        <v>16.14</v>
      </c>
      <c r="B6" s="2">
        <v>14.99</v>
      </c>
      <c r="C6" s="16">
        <v>1.0</v>
      </c>
      <c r="D6" s="16">
        <v>1.0</v>
      </c>
      <c r="E6" s="16">
        <v>1.0</v>
      </c>
      <c r="L6" s="18">
        <f t="shared" si="1"/>
        <v>2.216528818</v>
      </c>
      <c r="M6" s="18">
        <f t="shared" si="2"/>
        <v>4.482588538</v>
      </c>
      <c r="N6" s="18">
        <f t="shared" si="3"/>
        <v>4.383811127</v>
      </c>
      <c r="O6" s="18">
        <f t="shared" si="4"/>
        <v>2.216528818</v>
      </c>
      <c r="P6" s="18">
        <f t="shared" si="5"/>
        <v>1</v>
      </c>
      <c r="W6" s="18">
        <f t="shared" si="6"/>
        <v>1.115657582</v>
      </c>
      <c r="X6" s="18">
        <f t="shared" si="7"/>
        <v>3.102576026</v>
      </c>
      <c r="Y6" s="18">
        <f t="shared" si="8"/>
        <v>4.730027954</v>
      </c>
      <c r="Z6" s="18">
        <f t="shared" si="9"/>
        <v>1.115657582</v>
      </c>
      <c r="AA6" s="18">
        <f t="shared" si="10"/>
        <v>1</v>
      </c>
      <c r="AH6" s="18">
        <f t="shared" si="11"/>
        <v>0.9321652214</v>
      </c>
      <c r="AI6" s="18">
        <f t="shared" si="12"/>
        <v>2.923044094</v>
      </c>
      <c r="AJ6" s="18">
        <f t="shared" si="13"/>
        <v>4.369244681</v>
      </c>
      <c r="AK6" s="18">
        <f t="shared" si="14"/>
        <v>0.9321652214</v>
      </c>
      <c r="AL6" s="18">
        <f t="shared" si="15"/>
        <v>1</v>
      </c>
    </row>
    <row r="7">
      <c r="A7" s="2">
        <v>14.38</v>
      </c>
      <c r="B7" s="2">
        <v>14.21</v>
      </c>
      <c r="C7" s="16">
        <v>1.0</v>
      </c>
      <c r="D7" s="16">
        <v>1.0</v>
      </c>
      <c r="E7" s="16">
        <v>1.0</v>
      </c>
      <c r="L7" s="18">
        <f t="shared" si="1"/>
        <v>0.2915475947</v>
      </c>
      <c r="M7" s="18">
        <f t="shared" si="2"/>
        <v>6.40740197</v>
      </c>
      <c r="N7" s="18">
        <f t="shared" si="3"/>
        <v>2.468400292</v>
      </c>
      <c r="O7" s="18">
        <f t="shared" si="4"/>
        <v>0.2915475947</v>
      </c>
      <c r="P7" s="18">
        <f t="shared" si="5"/>
        <v>1</v>
      </c>
      <c r="W7" s="18">
        <f t="shared" si="6"/>
        <v>0.8278235562</v>
      </c>
      <c r="X7" s="18">
        <f t="shared" si="7"/>
        <v>5.025584344</v>
      </c>
      <c r="Y7" s="18">
        <f t="shared" si="8"/>
        <v>2.808485555</v>
      </c>
      <c r="Z7" s="18">
        <f t="shared" si="9"/>
        <v>0.8278235562</v>
      </c>
      <c r="AA7" s="18">
        <f t="shared" si="10"/>
        <v>1</v>
      </c>
      <c r="AH7" s="18">
        <f t="shared" si="11"/>
        <v>1.00807341</v>
      </c>
      <c r="AI7" s="18">
        <f t="shared" si="12"/>
        <v>4.845996047</v>
      </c>
      <c r="AJ7" s="18">
        <f t="shared" si="13"/>
        <v>3.203180883</v>
      </c>
      <c r="AK7" s="18">
        <f t="shared" si="14"/>
        <v>1.00807341</v>
      </c>
      <c r="AL7" s="18">
        <f t="shared" si="15"/>
        <v>1</v>
      </c>
    </row>
    <row r="8">
      <c r="A8" s="2">
        <v>14.69</v>
      </c>
      <c r="B8" s="2">
        <v>14.49</v>
      </c>
      <c r="C8" s="16">
        <v>1.0</v>
      </c>
      <c r="D8" s="16">
        <v>1.0</v>
      </c>
      <c r="E8" s="16">
        <v>1.0</v>
      </c>
      <c r="L8" s="18">
        <f t="shared" si="1"/>
        <v>0.6989277502</v>
      </c>
      <c r="M8" s="18">
        <f t="shared" si="2"/>
        <v>6.01</v>
      </c>
      <c r="N8" s="18">
        <f t="shared" si="3"/>
        <v>2.850140347</v>
      </c>
      <c r="O8" s="18">
        <f t="shared" si="4"/>
        <v>0.6989277502</v>
      </c>
      <c r="P8" s="18">
        <f t="shared" si="5"/>
        <v>1</v>
      </c>
      <c r="W8" s="18">
        <f t="shared" si="6"/>
        <v>0.4203968446</v>
      </c>
      <c r="X8" s="18">
        <f t="shared" si="7"/>
        <v>4.625665141</v>
      </c>
      <c r="Y8" s="18">
        <f t="shared" si="8"/>
        <v>3.197905217</v>
      </c>
      <c r="Z8" s="18">
        <f t="shared" si="9"/>
        <v>0.4203968446</v>
      </c>
      <c r="AA8" s="18">
        <f t="shared" si="10"/>
        <v>1</v>
      </c>
      <c r="AH8" s="18">
        <f t="shared" si="11"/>
        <v>0.6040132449</v>
      </c>
      <c r="AI8" s="18">
        <f t="shared" si="12"/>
        <v>4.446127575</v>
      </c>
      <c r="AJ8" s="18">
        <f t="shared" si="13"/>
        <v>3.275881575</v>
      </c>
      <c r="AK8" s="18">
        <f t="shared" si="14"/>
        <v>0.6040132449</v>
      </c>
      <c r="AL8" s="18">
        <f t="shared" si="15"/>
        <v>1</v>
      </c>
    </row>
    <row r="9">
      <c r="A9" s="25">
        <v>14.11</v>
      </c>
      <c r="B9" s="25">
        <v>14.1</v>
      </c>
      <c r="C9" s="16">
        <v>1.0</v>
      </c>
      <c r="D9" s="16">
        <v>1.0</v>
      </c>
      <c r="E9" s="16">
        <v>1.0</v>
      </c>
      <c r="L9" s="18">
        <f t="shared" si="1"/>
        <v>0</v>
      </c>
      <c r="M9" s="18">
        <f t="shared" si="2"/>
        <v>6.69867151</v>
      </c>
      <c r="N9" s="18">
        <f t="shared" si="3"/>
        <v>2.178623419</v>
      </c>
      <c r="O9" s="18">
        <f t="shared" si="4"/>
        <v>0</v>
      </c>
      <c r="P9" s="18">
        <f t="shared" si="5"/>
        <v>1</v>
      </c>
      <c r="W9" s="18">
        <f t="shared" si="6"/>
        <v>1.115474566</v>
      </c>
      <c r="X9" s="18">
        <f t="shared" si="7"/>
        <v>5.316515588</v>
      </c>
      <c r="Y9" s="18">
        <f t="shared" si="8"/>
        <v>2.51732221</v>
      </c>
      <c r="Z9" s="18">
        <f t="shared" si="9"/>
        <v>1.115474566</v>
      </c>
      <c r="AA9" s="18">
        <f t="shared" si="10"/>
        <v>1</v>
      </c>
      <c r="AH9" s="18">
        <f t="shared" si="11"/>
        <v>1.297062836</v>
      </c>
      <c r="AI9" s="18">
        <f t="shared" si="12"/>
        <v>5.136927403</v>
      </c>
      <c r="AJ9" s="18">
        <f t="shared" si="13"/>
        <v>3.085169002</v>
      </c>
      <c r="AK9" s="18">
        <f t="shared" si="14"/>
        <v>1.297062836</v>
      </c>
      <c r="AL9" s="18">
        <f t="shared" si="15"/>
        <v>1</v>
      </c>
    </row>
    <row r="10">
      <c r="A10" s="2">
        <v>16.63</v>
      </c>
      <c r="B10" s="2">
        <v>15.46</v>
      </c>
      <c r="C10" s="16">
        <v>1.0</v>
      </c>
      <c r="D10" s="16">
        <v>1.0</v>
      </c>
      <c r="E10" s="16">
        <v>1.0</v>
      </c>
      <c r="L10" s="18">
        <f t="shared" si="1"/>
        <v>2.863564213</v>
      </c>
      <c r="M10" s="18">
        <f t="shared" si="2"/>
        <v>3.845750902</v>
      </c>
      <c r="N10" s="18">
        <f t="shared" si="3"/>
        <v>5.010788361</v>
      </c>
      <c r="O10" s="18">
        <f t="shared" si="4"/>
        <v>2.863564213</v>
      </c>
      <c r="P10" s="18">
        <f t="shared" si="5"/>
        <v>1</v>
      </c>
      <c r="W10" s="18">
        <f t="shared" si="6"/>
        <v>1.749071232</v>
      </c>
      <c r="X10" s="18">
        <f t="shared" si="7"/>
        <v>2.459166119</v>
      </c>
      <c r="Y10" s="18">
        <f t="shared" si="8"/>
        <v>5.363263103</v>
      </c>
      <c r="Z10" s="18">
        <f t="shared" si="9"/>
        <v>1.749071232</v>
      </c>
      <c r="AA10" s="18">
        <f t="shared" si="10"/>
        <v>1</v>
      </c>
      <c r="AH10" s="18">
        <f t="shared" si="11"/>
        <v>1.566592481</v>
      </c>
      <c r="AI10" s="18">
        <f t="shared" si="12"/>
        <v>2.27986153</v>
      </c>
      <c r="AJ10" s="18">
        <f t="shared" si="13"/>
        <v>4.72879521</v>
      </c>
      <c r="AK10" s="18">
        <f t="shared" si="14"/>
        <v>1.566592481</v>
      </c>
      <c r="AL10" s="18">
        <f t="shared" si="15"/>
        <v>1</v>
      </c>
    </row>
    <row r="11">
      <c r="A11" s="2">
        <v>14.16</v>
      </c>
      <c r="B11" s="2">
        <v>14.4</v>
      </c>
      <c r="C11" s="16">
        <v>1.0</v>
      </c>
      <c r="D11" s="16">
        <v>1.0</v>
      </c>
      <c r="E11" s="16">
        <v>1.0</v>
      </c>
      <c r="L11" s="18">
        <f t="shared" si="1"/>
        <v>0.3041381265</v>
      </c>
      <c r="M11" s="18">
        <f t="shared" si="2"/>
        <v>6.533123296</v>
      </c>
      <c r="N11" s="18">
        <f t="shared" si="3"/>
        <v>2.323122898</v>
      </c>
      <c r="O11" s="18">
        <f t="shared" si="4"/>
        <v>0.3041381265</v>
      </c>
      <c r="P11" s="18">
        <f t="shared" si="5"/>
        <v>1</v>
      </c>
      <c r="W11" s="18">
        <f t="shared" si="6"/>
        <v>0.9504780413</v>
      </c>
      <c r="X11" s="18">
        <f t="shared" si="7"/>
        <v>5.146973674</v>
      </c>
      <c r="Y11" s="18">
        <f t="shared" si="8"/>
        <v>2.675919364</v>
      </c>
      <c r="Z11" s="18">
        <f t="shared" si="9"/>
        <v>0.9504780413</v>
      </c>
      <c r="AA11" s="18">
        <f t="shared" si="10"/>
        <v>1</v>
      </c>
      <c r="AH11" s="18">
        <f t="shared" si="11"/>
        <v>1.133874773</v>
      </c>
      <c r="AI11" s="18">
        <f t="shared" si="12"/>
        <v>4.967620196</v>
      </c>
      <c r="AJ11" s="18">
        <f t="shared" si="13"/>
        <v>2.912518278</v>
      </c>
      <c r="AK11" s="18">
        <f t="shared" si="14"/>
        <v>1.133874773</v>
      </c>
      <c r="AL11" s="18">
        <f t="shared" si="15"/>
        <v>1</v>
      </c>
    </row>
    <row r="12">
      <c r="A12" s="2">
        <v>14.11</v>
      </c>
      <c r="B12" s="2">
        <v>14.26</v>
      </c>
      <c r="C12" s="16">
        <v>1.0</v>
      </c>
      <c r="D12" s="16">
        <v>1.0</v>
      </c>
      <c r="E12" s="16">
        <v>1.0</v>
      </c>
      <c r="L12" s="18">
        <f t="shared" si="1"/>
        <v>0.16</v>
      </c>
      <c r="M12" s="18">
        <f t="shared" si="2"/>
        <v>6.633626459</v>
      </c>
      <c r="N12" s="18">
        <f t="shared" si="3"/>
        <v>2.226566864</v>
      </c>
      <c r="O12" s="18">
        <f t="shared" si="4"/>
        <v>0.16</v>
      </c>
      <c r="P12" s="18">
        <f t="shared" si="5"/>
        <v>1</v>
      </c>
      <c r="W12" s="18">
        <f t="shared" si="6"/>
        <v>1.044102569</v>
      </c>
      <c r="X12" s="18">
        <f t="shared" si="7"/>
        <v>5.2488835</v>
      </c>
      <c r="Y12" s="18">
        <f t="shared" si="8"/>
        <v>2.57401459</v>
      </c>
      <c r="Z12" s="18">
        <f t="shared" si="9"/>
        <v>1.044102569</v>
      </c>
      <c r="AA12" s="18">
        <f t="shared" si="10"/>
        <v>1</v>
      </c>
      <c r="AH12" s="18">
        <f t="shared" si="11"/>
        <v>1.227864813</v>
      </c>
      <c r="AI12" s="18">
        <f t="shared" si="12"/>
        <v>5.069375563</v>
      </c>
      <c r="AJ12" s="18">
        <f t="shared" si="13"/>
        <v>2.971331894</v>
      </c>
      <c r="AK12" s="18">
        <f t="shared" si="14"/>
        <v>1.227864813</v>
      </c>
      <c r="AL12" s="18">
        <f t="shared" si="15"/>
        <v>1</v>
      </c>
    </row>
    <row r="13">
      <c r="A13" s="2">
        <v>15.88</v>
      </c>
      <c r="B13" s="2">
        <v>14.9</v>
      </c>
      <c r="C13" s="16">
        <v>1.0</v>
      </c>
      <c r="D13" s="16">
        <v>1.0</v>
      </c>
      <c r="E13" s="16">
        <v>1.0</v>
      </c>
      <c r="L13" s="18">
        <f t="shared" si="1"/>
        <v>1.942395428</v>
      </c>
      <c r="M13" s="18">
        <f t="shared" si="2"/>
        <v>4.756311596</v>
      </c>
      <c r="N13" s="18">
        <f t="shared" si="3"/>
        <v>4.108685921</v>
      </c>
      <c r="O13" s="18">
        <f t="shared" si="4"/>
        <v>1.942395428</v>
      </c>
      <c r="P13" s="18">
        <f t="shared" si="5"/>
        <v>1</v>
      </c>
      <c r="W13" s="18">
        <f t="shared" si="6"/>
        <v>0.8407388657</v>
      </c>
      <c r="X13" s="18">
        <f t="shared" si="7"/>
        <v>3.375123405</v>
      </c>
      <c r="Y13" s="18">
        <f t="shared" si="8"/>
        <v>4.455092716</v>
      </c>
      <c r="Z13" s="18">
        <f t="shared" si="9"/>
        <v>0.8407388657</v>
      </c>
      <c r="AA13" s="18">
        <f t="shared" si="10"/>
        <v>1</v>
      </c>
      <c r="AH13" s="18">
        <f t="shared" si="11"/>
        <v>0.6574435337</v>
      </c>
      <c r="AI13" s="18">
        <f t="shared" si="12"/>
        <v>3.195550238</v>
      </c>
      <c r="AJ13" s="18">
        <f t="shared" si="13"/>
        <v>4.15286187</v>
      </c>
      <c r="AK13" s="18">
        <f t="shared" si="14"/>
        <v>0.6574435337</v>
      </c>
      <c r="AL13" s="18">
        <f t="shared" si="15"/>
        <v>1</v>
      </c>
    </row>
    <row r="14">
      <c r="A14" s="2">
        <v>15.01</v>
      </c>
      <c r="B14" s="2">
        <v>14.76</v>
      </c>
      <c r="C14" s="16">
        <v>1.0</v>
      </c>
      <c r="D14" s="16">
        <v>1.0</v>
      </c>
      <c r="E14" s="16">
        <v>1.0</v>
      </c>
      <c r="L14" s="18">
        <f t="shared" si="1"/>
        <v>1.116064514</v>
      </c>
      <c r="M14" s="18">
        <f t="shared" si="2"/>
        <v>5.610080213</v>
      </c>
      <c r="N14" s="18">
        <f t="shared" si="3"/>
        <v>3.24616697</v>
      </c>
      <c r="O14" s="18">
        <f t="shared" si="4"/>
        <v>1.116064514</v>
      </c>
      <c r="P14" s="18">
        <f t="shared" si="5"/>
        <v>1</v>
      </c>
      <c r="W14" s="18">
        <f t="shared" si="6"/>
        <v>0.1171900463</v>
      </c>
      <c r="X14" s="18">
        <f t="shared" si="7"/>
        <v>4.223881864</v>
      </c>
      <c r="Y14" s="18">
        <f t="shared" si="8"/>
        <v>3.598659627</v>
      </c>
      <c r="Z14" s="18">
        <f t="shared" si="9"/>
        <v>0.1171900463</v>
      </c>
      <c r="AA14" s="18">
        <f t="shared" si="10"/>
        <v>1</v>
      </c>
      <c r="AH14" s="18">
        <f t="shared" si="11"/>
        <v>0.2384365744</v>
      </c>
      <c r="AI14" s="18">
        <f t="shared" si="12"/>
        <v>4.044527779</v>
      </c>
      <c r="AJ14" s="18">
        <f t="shared" si="13"/>
        <v>3.412223289</v>
      </c>
      <c r="AK14" s="18">
        <f t="shared" si="14"/>
        <v>0.2384365744</v>
      </c>
      <c r="AL14" s="18">
        <f t="shared" si="15"/>
        <v>1</v>
      </c>
    </row>
    <row r="15">
      <c r="A15" s="2">
        <v>14.28</v>
      </c>
      <c r="B15" s="2">
        <v>14.17</v>
      </c>
      <c r="C15" s="16">
        <v>1.0</v>
      </c>
      <c r="D15" s="16">
        <v>1.0</v>
      </c>
      <c r="E15" s="16">
        <v>1.0</v>
      </c>
      <c r="L15" s="18">
        <f t="shared" si="1"/>
        <v>0.1838477631</v>
      </c>
      <c r="M15" s="18">
        <f t="shared" si="2"/>
        <v>6.514967383</v>
      </c>
      <c r="N15" s="18">
        <f t="shared" si="3"/>
        <v>2.361228494</v>
      </c>
      <c r="O15" s="18">
        <f t="shared" si="4"/>
        <v>0.1838477631</v>
      </c>
      <c r="P15" s="18">
        <f t="shared" si="5"/>
        <v>1</v>
      </c>
      <c r="W15" s="18">
        <f t="shared" si="6"/>
        <v>0.9336890133</v>
      </c>
      <c r="X15" s="18">
        <f t="shared" si="7"/>
        <v>5.133004773</v>
      </c>
      <c r="Y15" s="18">
        <f t="shared" si="8"/>
        <v>2.70088216</v>
      </c>
      <c r="Z15" s="18">
        <f t="shared" si="9"/>
        <v>0.9336890133</v>
      </c>
      <c r="AA15" s="18">
        <f t="shared" si="10"/>
        <v>1</v>
      </c>
      <c r="AH15" s="18">
        <f t="shared" si="11"/>
        <v>1.114581536</v>
      </c>
      <c r="AI15" s="18">
        <f t="shared" si="12"/>
        <v>4.953416218</v>
      </c>
      <c r="AJ15" s="18">
        <f t="shared" si="13"/>
        <v>3.156340755</v>
      </c>
      <c r="AK15" s="18">
        <f t="shared" si="14"/>
        <v>1.114581536</v>
      </c>
      <c r="AL15" s="18">
        <f t="shared" si="15"/>
        <v>1</v>
      </c>
    </row>
    <row r="16">
      <c r="A16" s="2">
        <v>14.92</v>
      </c>
      <c r="B16" s="2">
        <v>14.43</v>
      </c>
      <c r="C16" s="16">
        <v>1.0</v>
      </c>
      <c r="D16" s="16">
        <v>1.0</v>
      </c>
      <c r="E16" s="16">
        <v>1.0</v>
      </c>
      <c r="L16" s="18">
        <f t="shared" si="1"/>
        <v>0.8746427842</v>
      </c>
      <c r="M16" s="18">
        <f t="shared" si="2"/>
        <v>5.824946352</v>
      </c>
      <c r="N16" s="18">
        <f t="shared" si="3"/>
        <v>3.048967038</v>
      </c>
      <c r="O16" s="18">
        <f t="shared" si="4"/>
        <v>0.8746427842</v>
      </c>
      <c r="P16" s="18">
        <f t="shared" si="5"/>
        <v>1</v>
      </c>
      <c r="W16" s="18">
        <f t="shared" si="6"/>
        <v>0.2780440737</v>
      </c>
      <c r="X16" s="18">
        <f t="shared" si="7"/>
        <v>4.443964221</v>
      </c>
      <c r="Y16" s="18">
        <f t="shared" si="8"/>
        <v>3.391010338</v>
      </c>
      <c r="Z16" s="18">
        <f t="shared" si="9"/>
        <v>0.2780440737</v>
      </c>
      <c r="AA16" s="18">
        <f t="shared" si="10"/>
        <v>1</v>
      </c>
      <c r="AH16" s="18">
        <f t="shared" si="11"/>
        <v>0.4403316932</v>
      </c>
      <c r="AI16" s="18">
        <f t="shared" si="12"/>
        <v>4.264385862</v>
      </c>
      <c r="AJ16" s="18">
        <f t="shared" si="13"/>
        <v>3.500652478</v>
      </c>
      <c r="AK16" s="18">
        <f t="shared" si="14"/>
        <v>0.4403316932</v>
      </c>
      <c r="AL16" s="18">
        <f t="shared" si="15"/>
        <v>1</v>
      </c>
    </row>
    <row r="17">
      <c r="A17" s="2">
        <v>15.38</v>
      </c>
      <c r="B17" s="2">
        <v>14.77</v>
      </c>
      <c r="C17" s="16">
        <v>1.0</v>
      </c>
      <c r="D17" s="16">
        <v>1.0</v>
      </c>
      <c r="E17" s="16">
        <v>1.0</v>
      </c>
      <c r="L17" s="18">
        <f t="shared" si="1"/>
        <v>1.435896932</v>
      </c>
      <c r="M17" s="18">
        <f t="shared" si="2"/>
        <v>5.265624369</v>
      </c>
      <c r="N17" s="18">
        <f t="shared" si="3"/>
        <v>3.594356688</v>
      </c>
      <c r="O17" s="18">
        <f t="shared" si="4"/>
        <v>1.435896932</v>
      </c>
      <c r="P17" s="18">
        <f t="shared" si="5"/>
        <v>1</v>
      </c>
      <c r="W17" s="18">
        <f t="shared" si="6"/>
        <v>0.3248463846</v>
      </c>
      <c r="X17" s="18">
        <f t="shared" si="7"/>
        <v>3.881847241</v>
      </c>
      <c r="Y17" s="18">
        <f t="shared" si="8"/>
        <v>3.942549654</v>
      </c>
      <c r="Z17" s="18">
        <f t="shared" si="9"/>
        <v>0.3248463846</v>
      </c>
      <c r="AA17" s="18">
        <f t="shared" si="10"/>
        <v>1</v>
      </c>
      <c r="AH17" s="18">
        <f t="shared" si="11"/>
        <v>0.1410390017</v>
      </c>
      <c r="AI17" s="18">
        <f t="shared" si="12"/>
        <v>3.702280066</v>
      </c>
      <c r="AJ17" s="18">
        <f t="shared" si="13"/>
        <v>3.740176641</v>
      </c>
      <c r="AK17" s="18">
        <f t="shared" si="14"/>
        <v>0.1410390017</v>
      </c>
      <c r="AL17" s="18">
        <f t="shared" si="15"/>
        <v>1</v>
      </c>
    </row>
    <row r="18">
      <c r="A18" s="2">
        <v>17.63</v>
      </c>
      <c r="B18" s="2">
        <v>15.98</v>
      </c>
      <c r="C18" s="16">
        <v>2.0</v>
      </c>
      <c r="D18" s="16">
        <v>2.0</v>
      </c>
      <c r="E18" s="16">
        <v>2.0</v>
      </c>
      <c r="L18" s="18">
        <f t="shared" si="1"/>
        <v>3.990588929</v>
      </c>
      <c r="M18" s="18">
        <f t="shared" si="2"/>
        <v>2.726352875</v>
      </c>
      <c r="N18" s="18">
        <f t="shared" si="3"/>
        <v>6.134818661</v>
      </c>
      <c r="O18" s="18">
        <f t="shared" si="4"/>
        <v>2.726352875</v>
      </c>
      <c r="P18" s="18">
        <f t="shared" si="5"/>
        <v>2</v>
      </c>
      <c r="W18" s="18">
        <f t="shared" si="6"/>
        <v>2.876180947</v>
      </c>
      <c r="X18" s="18">
        <f t="shared" si="7"/>
        <v>1.338946601</v>
      </c>
      <c r="Y18" s="18">
        <f t="shared" si="8"/>
        <v>6.48867766</v>
      </c>
      <c r="Z18" s="18">
        <f t="shared" si="9"/>
        <v>1.338946601</v>
      </c>
      <c r="AA18" s="18">
        <f t="shared" si="10"/>
        <v>2</v>
      </c>
      <c r="AH18" s="18">
        <f t="shared" si="11"/>
        <v>2.693691148</v>
      </c>
      <c r="AI18" s="18">
        <f t="shared" si="12"/>
        <v>1.160918701</v>
      </c>
      <c r="AJ18" s="18">
        <f t="shared" si="13"/>
        <v>5.658340862</v>
      </c>
      <c r="AK18" s="18">
        <f t="shared" si="14"/>
        <v>1.160918701</v>
      </c>
      <c r="AL18" s="18">
        <f t="shared" si="15"/>
        <v>2</v>
      </c>
    </row>
    <row r="19">
      <c r="A19" s="2">
        <v>16.84</v>
      </c>
      <c r="B19" s="2">
        <v>15.67</v>
      </c>
      <c r="C19" s="16">
        <v>1.0</v>
      </c>
      <c r="D19" s="16">
        <v>1.0</v>
      </c>
      <c r="E19" s="16">
        <v>1.0</v>
      </c>
      <c r="L19" s="18">
        <f t="shared" si="1"/>
        <v>3.14925388</v>
      </c>
      <c r="M19" s="18">
        <f t="shared" si="2"/>
        <v>3.574632848</v>
      </c>
      <c r="N19" s="18">
        <f t="shared" si="3"/>
        <v>5.286908359</v>
      </c>
      <c r="O19" s="18">
        <f t="shared" si="4"/>
        <v>3.14925388</v>
      </c>
      <c r="P19" s="18">
        <f t="shared" si="5"/>
        <v>1</v>
      </c>
      <c r="W19" s="18">
        <f t="shared" si="6"/>
        <v>2.033808047</v>
      </c>
      <c r="X19" s="18">
        <f t="shared" si="7"/>
        <v>2.187075216</v>
      </c>
      <c r="Y19" s="18">
        <f t="shared" si="8"/>
        <v>5.641538009</v>
      </c>
      <c r="Z19" s="18">
        <f t="shared" si="9"/>
        <v>2.033808047</v>
      </c>
      <c r="AA19" s="18">
        <f t="shared" si="10"/>
        <v>1</v>
      </c>
      <c r="AH19" s="18">
        <f t="shared" si="11"/>
        <v>1.852558231</v>
      </c>
      <c r="AI19" s="18">
        <f t="shared" si="12"/>
        <v>2.008573771</v>
      </c>
      <c r="AJ19" s="18">
        <f t="shared" si="13"/>
        <v>4.90247166</v>
      </c>
      <c r="AK19" s="18">
        <f t="shared" si="14"/>
        <v>1.852558231</v>
      </c>
      <c r="AL19" s="18">
        <f t="shared" si="15"/>
        <v>1</v>
      </c>
    </row>
    <row r="20" ht="15.75" customHeight="1">
      <c r="A20" s="2">
        <v>17.26</v>
      </c>
      <c r="B20" s="2">
        <v>15.73</v>
      </c>
      <c r="C20" s="16">
        <v>2.0</v>
      </c>
      <c r="D20" s="16">
        <v>2.0</v>
      </c>
      <c r="E20" s="16">
        <v>2.0</v>
      </c>
      <c r="L20" s="18">
        <f t="shared" si="1"/>
        <v>3.546744987</v>
      </c>
      <c r="M20" s="18">
        <f t="shared" si="2"/>
        <v>3.160569569</v>
      </c>
      <c r="N20" s="18">
        <f t="shared" si="3"/>
        <v>5.69619171</v>
      </c>
      <c r="O20" s="18">
        <f t="shared" si="4"/>
        <v>3.160569569</v>
      </c>
      <c r="P20" s="18">
        <f t="shared" si="5"/>
        <v>2</v>
      </c>
      <c r="W20" s="18">
        <f t="shared" si="6"/>
        <v>2.433315675</v>
      </c>
      <c r="X20" s="18">
        <f t="shared" si="7"/>
        <v>1.773769433</v>
      </c>
      <c r="Y20" s="18">
        <f t="shared" si="8"/>
        <v>6.048622249</v>
      </c>
      <c r="Z20" s="18">
        <f t="shared" si="9"/>
        <v>1.773769433</v>
      </c>
      <c r="AA20" s="18">
        <f t="shared" si="10"/>
        <v>2</v>
      </c>
      <c r="AH20" s="18">
        <f t="shared" si="11"/>
        <v>2.250380412</v>
      </c>
      <c r="AI20" s="18">
        <f t="shared" si="12"/>
        <v>1.594503472</v>
      </c>
      <c r="AJ20" s="18">
        <f t="shared" si="13"/>
        <v>5.311736965</v>
      </c>
      <c r="AK20" s="18">
        <f t="shared" si="14"/>
        <v>1.594503472</v>
      </c>
      <c r="AL20" s="18">
        <f t="shared" si="15"/>
        <v>2</v>
      </c>
    </row>
    <row r="21" ht="15.75" customHeight="1">
      <c r="A21" s="2">
        <v>19.11</v>
      </c>
      <c r="B21" s="2">
        <v>16.26</v>
      </c>
      <c r="C21" s="16">
        <v>2.0</v>
      </c>
      <c r="D21" s="16">
        <v>2.0</v>
      </c>
      <c r="E21" s="16">
        <v>2.0</v>
      </c>
      <c r="L21" s="18">
        <f t="shared" si="1"/>
        <v>5.446613627</v>
      </c>
      <c r="M21" s="18">
        <f t="shared" si="2"/>
        <v>1.258967831</v>
      </c>
      <c r="N21" s="18">
        <f t="shared" si="3"/>
        <v>7.610361358</v>
      </c>
      <c r="O21" s="18">
        <f t="shared" si="4"/>
        <v>1.258967831</v>
      </c>
      <c r="P21" s="18">
        <f t="shared" si="5"/>
        <v>2</v>
      </c>
      <c r="W21" s="18">
        <f t="shared" si="6"/>
        <v>4.341196092</v>
      </c>
      <c r="X21" s="18">
        <f t="shared" si="7"/>
        <v>0.2622556005</v>
      </c>
      <c r="Y21" s="18">
        <f t="shared" si="8"/>
        <v>7.959075602</v>
      </c>
      <c r="Z21" s="18">
        <f t="shared" si="9"/>
        <v>0.2622556005</v>
      </c>
      <c r="AA21" s="18">
        <f t="shared" si="10"/>
        <v>2</v>
      </c>
      <c r="AH21" s="18">
        <f t="shared" si="11"/>
        <v>4.157361182</v>
      </c>
      <c r="AI21" s="18">
        <f t="shared" si="12"/>
        <v>0.3818917678</v>
      </c>
      <c r="AJ21" s="18">
        <f t="shared" si="13"/>
        <v>7.127612057</v>
      </c>
      <c r="AK21" s="18">
        <f t="shared" si="14"/>
        <v>0.3818917678</v>
      </c>
      <c r="AL21" s="18">
        <f t="shared" si="15"/>
        <v>2</v>
      </c>
    </row>
    <row r="22" ht="15.75" customHeight="1">
      <c r="A22" s="2">
        <v>16.82</v>
      </c>
      <c r="B22" s="2">
        <v>15.51</v>
      </c>
      <c r="C22" s="16">
        <v>1.0</v>
      </c>
      <c r="D22" s="16">
        <v>1.0</v>
      </c>
      <c r="E22" s="16">
        <v>1.0</v>
      </c>
      <c r="L22" s="18">
        <f t="shared" si="1"/>
        <v>3.054864972</v>
      </c>
      <c r="M22" s="18">
        <f t="shared" si="2"/>
        <v>3.650862912</v>
      </c>
      <c r="N22" s="18">
        <f t="shared" si="3"/>
        <v>5.205401041</v>
      </c>
      <c r="O22" s="18">
        <f t="shared" si="4"/>
        <v>3.054864972</v>
      </c>
      <c r="P22" s="18">
        <f t="shared" si="5"/>
        <v>1</v>
      </c>
      <c r="W22" s="18">
        <f t="shared" si="6"/>
        <v>1.941406322</v>
      </c>
      <c r="X22" s="18">
        <f t="shared" si="7"/>
        <v>2.264804186</v>
      </c>
      <c r="Y22" s="18">
        <f t="shared" si="8"/>
        <v>5.557259916</v>
      </c>
      <c r="Z22" s="18">
        <f t="shared" si="9"/>
        <v>1.941406322</v>
      </c>
      <c r="AA22" s="18">
        <f t="shared" si="10"/>
        <v>1</v>
      </c>
      <c r="AH22" s="18">
        <f t="shared" si="11"/>
        <v>1.758445905</v>
      </c>
      <c r="AI22" s="18">
        <f t="shared" si="12"/>
        <v>2.085387571</v>
      </c>
      <c r="AJ22" s="18">
        <f t="shared" si="13"/>
        <v>4.906994399</v>
      </c>
      <c r="AK22" s="18">
        <f t="shared" si="14"/>
        <v>1.758445905</v>
      </c>
      <c r="AL22" s="18">
        <f t="shared" si="15"/>
        <v>1</v>
      </c>
    </row>
    <row r="23" ht="15.75" customHeight="1">
      <c r="A23" s="2">
        <v>16.77</v>
      </c>
      <c r="B23" s="2">
        <v>15.62</v>
      </c>
      <c r="C23" s="16">
        <v>1.0</v>
      </c>
      <c r="D23" s="16">
        <v>1.0</v>
      </c>
      <c r="E23" s="16">
        <v>1.0</v>
      </c>
      <c r="L23" s="18">
        <f t="shared" si="1"/>
        <v>3.063657944</v>
      </c>
      <c r="M23" s="18">
        <f t="shared" si="2"/>
        <v>3.657567498</v>
      </c>
      <c r="N23" s="18">
        <f t="shared" si="3"/>
        <v>5.202653169</v>
      </c>
      <c r="O23" s="18">
        <f t="shared" si="4"/>
        <v>3.063657944</v>
      </c>
      <c r="P23" s="18">
        <f t="shared" si="5"/>
        <v>1</v>
      </c>
      <c r="W23" s="18">
        <f t="shared" si="6"/>
        <v>1.94824712</v>
      </c>
      <c r="X23" s="18">
        <f t="shared" si="7"/>
        <v>2.270017181</v>
      </c>
      <c r="Y23" s="18">
        <f t="shared" si="8"/>
        <v>5.556963599</v>
      </c>
      <c r="Z23" s="18">
        <f t="shared" si="9"/>
        <v>1.94824712</v>
      </c>
      <c r="AA23" s="18">
        <f t="shared" si="10"/>
        <v>1</v>
      </c>
      <c r="AH23" s="18">
        <f t="shared" si="11"/>
        <v>1.76686502</v>
      </c>
      <c r="AI23" s="18">
        <f t="shared" si="12"/>
        <v>2.091312214</v>
      </c>
      <c r="AJ23" s="18">
        <f t="shared" si="13"/>
        <v>4.840255346</v>
      </c>
      <c r="AK23" s="18">
        <f t="shared" si="14"/>
        <v>1.76686502</v>
      </c>
      <c r="AL23" s="18">
        <f t="shared" si="15"/>
        <v>1</v>
      </c>
    </row>
    <row r="24" ht="15.75" customHeight="1">
      <c r="A24" s="2">
        <v>17.32</v>
      </c>
      <c r="B24" s="2">
        <v>15.91</v>
      </c>
      <c r="C24" s="16">
        <v>2.0</v>
      </c>
      <c r="D24" s="16">
        <v>2.0</v>
      </c>
      <c r="E24" s="16">
        <v>2.0</v>
      </c>
      <c r="L24" s="18">
        <f t="shared" si="1"/>
        <v>3.685132291</v>
      </c>
      <c r="M24" s="18">
        <f t="shared" si="2"/>
        <v>3.042170278</v>
      </c>
      <c r="N24" s="18">
        <f t="shared" si="3"/>
        <v>5.823074789</v>
      </c>
      <c r="O24" s="18">
        <f t="shared" si="4"/>
        <v>3.042170278</v>
      </c>
      <c r="P24" s="18">
        <f t="shared" si="5"/>
        <v>2</v>
      </c>
      <c r="W24" s="18">
        <f t="shared" si="6"/>
        <v>2.569820066</v>
      </c>
      <c r="X24" s="18">
        <f t="shared" si="7"/>
        <v>1.655275808</v>
      </c>
      <c r="Y24" s="18">
        <f t="shared" si="8"/>
        <v>6.17803133</v>
      </c>
      <c r="Z24" s="18">
        <f t="shared" si="9"/>
        <v>1.655275808</v>
      </c>
      <c r="AA24" s="18">
        <f t="shared" si="10"/>
        <v>2</v>
      </c>
      <c r="AH24" s="18">
        <f t="shared" si="11"/>
        <v>2.388164986</v>
      </c>
      <c r="AI24" s="18">
        <f t="shared" si="12"/>
        <v>1.47775181</v>
      </c>
      <c r="AJ24" s="18">
        <f t="shared" si="13"/>
        <v>5.354080677</v>
      </c>
      <c r="AK24" s="18">
        <f t="shared" si="14"/>
        <v>1.47775181</v>
      </c>
      <c r="AL24" s="18">
        <f t="shared" si="15"/>
        <v>2</v>
      </c>
    </row>
    <row r="25" ht="15.75" customHeight="1">
      <c r="A25" s="2">
        <v>20.71</v>
      </c>
      <c r="B25" s="2">
        <v>17.23</v>
      </c>
      <c r="C25" s="16">
        <v>2.0</v>
      </c>
      <c r="D25" s="16">
        <v>2.0</v>
      </c>
      <c r="E25" s="16">
        <v>2.0</v>
      </c>
      <c r="L25" s="18">
        <f t="shared" si="1"/>
        <v>7.304580755</v>
      </c>
      <c r="M25" s="18">
        <f t="shared" si="2"/>
        <v>0.6129437168</v>
      </c>
      <c r="N25" s="18">
        <f t="shared" si="3"/>
        <v>9.458017763</v>
      </c>
      <c r="O25" s="18">
        <f t="shared" si="4"/>
        <v>0.6129437168</v>
      </c>
      <c r="P25" s="18">
        <f t="shared" si="5"/>
        <v>2</v>
      </c>
      <c r="W25" s="18">
        <f t="shared" si="6"/>
        <v>6.193839696</v>
      </c>
      <c r="X25" s="18">
        <f t="shared" si="7"/>
        <v>1.988581907</v>
      </c>
      <c r="Y25" s="18">
        <f t="shared" si="8"/>
        <v>9.810541836</v>
      </c>
      <c r="Z25" s="18">
        <f t="shared" si="9"/>
        <v>1.988581907</v>
      </c>
      <c r="AA25" s="18">
        <f t="shared" si="10"/>
        <v>2</v>
      </c>
      <c r="AH25" s="18">
        <f t="shared" si="11"/>
        <v>6.010433595</v>
      </c>
      <c r="AI25" s="18">
        <f t="shared" si="12"/>
        <v>2.168102533</v>
      </c>
      <c r="AJ25" s="18">
        <f t="shared" si="13"/>
        <v>8.773040896</v>
      </c>
      <c r="AK25" s="18">
        <f t="shared" si="14"/>
        <v>2.168102533</v>
      </c>
      <c r="AL25" s="18">
        <f t="shared" si="15"/>
        <v>2</v>
      </c>
    </row>
    <row r="26" ht="15.75" customHeight="1">
      <c r="A26" s="2">
        <v>18.94</v>
      </c>
      <c r="B26" s="2">
        <v>16.49</v>
      </c>
      <c r="C26" s="16">
        <v>2.0</v>
      </c>
      <c r="D26" s="16">
        <v>2.0</v>
      </c>
      <c r="E26" s="16">
        <v>2.0</v>
      </c>
      <c r="L26" s="18">
        <f t="shared" si="1"/>
        <v>5.388970217</v>
      </c>
      <c r="M26" s="18">
        <f t="shared" si="2"/>
        <v>1.32196823</v>
      </c>
      <c r="N26" s="18">
        <f t="shared" si="3"/>
        <v>7.539615375</v>
      </c>
      <c r="O26" s="18">
        <f t="shared" si="4"/>
        <v>1.32196823</v>
      </c>
      <c r="P26" s="18">
        <f t="shared" si="5"/>
        <v>2</v>
      </c>
      <c r="W26" s="18">
        <f t="shared" si="6"/>
        <v>4.27676184</v>
      </c>
      <c r="X26" s="18">
        <f t="shared" si="7"/>
        <v>0.08819297024</v>
      </c>
      <c r="Y26" s="18">
        <f t="shared" si="8"/>
        <v>7.892492072</v>
      </c>
      <c r="Z26" s="18">
        <f t="shared" si="9"/>
        <v>0.08819297024</v>
      </c>
      <c r="AA26" s="18">
        <f t="shared" si="10"/>
        <v>2</v>
      </c>
      <c r="AH26" s="18">
        <f t="shared" si="11"/>
        <v>4.093572034</v>
      </c>
      <c r="AI26" s="18">
        <f t="shared" si="12"/>
        <v>0.2569143022</v>
      </c>
      <c r="AJ26" s="18">
        <f t="shared" si="13"/>
        <v>6.95895877</v>
      </c>
      <c r="AK26" s="18">
        <f t="shared" si="14"/>
        <v>0.2569143022</v>
      </c>
      <c r="AL26" s="18">
        <f t="shared" si="15"/>
        <v>2</v>
      </c>
    </row>
    <row r="27" ht="15.75" customHeight="1">
      <c r="A27" s="2">
        <v>17.12</v>
      </c>
      <c r="B27" s="2">
        <v>15.55</v>
      </c>
      <c r="C27" s="16">
        <v>1.0</v>
      </c>
      <c r="D27" s="16">
        <v>2.0</v>
      </c>
      <c r="E27" s="16">
        <v>2.0</v>
      </c>
      <c r="L27" s="18">
        <f t="shared" si="1"/>
        <v>3.34104774</v>
      </c>
      <c r="M27" s="18">
        <f t="shared" si="2"/>
        <v>3.358868857</v>
      </c>
      <c r="N27" s="18">
        <f t="shared" si="3"/>
        <v>5.498454328</v>
      </c>
      <c r="O27" s="18">
        <f t="shared" si="4"/>
        <v>3.34104774</v>
      </c>
      <c r="P27" s="18">
        <f t="shared" si="5"/>
        <v>1</v>
      </c>
      <c r="W27" s="18">
        <f t="shared" si="6"/>
        <v>2.230756637</v>
      </c>
      <c r="X27" s="18">
        <f t="shared" si="7"/>
        <v>1.97547412</v>
      </c>
      <c r="Y27" s="18">
        <f t="shared" si="8"/>
        <v>5.848666325</v>
      </c>
      <c r="Z27" s="18">
        <f t="shared" si="9"/>
        <v>1.97547412</v>
      </c>
      <c r="AA27" s="18">
        <f t="shared" si="10"/>
        <v>2</v>
      </c>
      <c r="AH27" s="18">
        <f t="shared" si="11"/>
        <v>2.047157053</v>
      </c>
      <c r="AI27" s="18">
        <f t="shared" si="12"/>
        <v>1.795885564</v>
      </c>
      <c r="AJ27" s="18">
        <f t="shared" si="13"/>
        <v>5.19678398</v>
      </c>
      <c r="AK27" s="18">
        <f t="shared" si="14"/>
        <v>1.795885564</v>
      </c>
      <c r="AL27" s="18">
        <f t="shared" si="15"/>
        <v>2</v>
      </c>
    </row>
    <row r="28" ht="15.75" customHeight="1">
      <c r="A28" s="2">
        <v>16.53</v>
      </c>
      <c r="B28" s="2">
        <v>15.34</v>
      </c>
      <c r="C28" s="16">
        <v>1.0</v>
      </c>
      <c r="D28" s="16">
        <v>1.0</v>
      </c>
      <c r="E28" s="16">
        <v>1.0</v>
      </c>
      <c r="L28" s="18">
        <f t="shared" si="1"/>
        <v>2.719191056</v>
      </c>
      <c r="M28" s="18">
        <f t="shared" si="2"/>
        <v>3.983892569</v>
      </c>
      <c r="N28" s="18">
        <f t="shared" si="3"/>
        <v>4.872658412</v>
      </c>
      <c r="O28" s="18">
        <f t="shared" si="4"/>
        <v>2.719191056</v>
      </c>
      <c r="P28" s="18">
        <f t="shared" si="5"/>
        <v>1</v>
      </c>
      <c r="W28" s="18">
        <f t="shared" si="6"/>
        <v>1.606486904</v>
      </c>
      <c r="X28" s="18">
        <f t="shared" si="7"/>
        <v>2.598849361</v>
      </c>
      <c r="Y28" s="18">
        <f t="shared" si="8"/>
        <v>5.223547113</v>
      </c>
      <c r="Z28" s="18">
        <f t="shared" si="9"/>
        <v>1.606486904</v>
      </c>
      <c r="AA28" s="18">
        <f t="shared" si="10"/>
        <v>1</v>
      </c>
      <c r="AH28" s="18">
        <f t="shared" si="11"/>
        <v>1.423254018</v>
      </c>
      <c r="AI28" s="18">
        <f t="shared" si="12"/>
        <v>2.419328505</v>
      </c>
      <c r="AJ28" s="18">
        <f t="shared" si="13"/>
        <v>4.65471273</v>
      </c>
      <c r="AK28" s="18">
        <f t="shared" si="14"/>
        <v>1.423254018</v>
      </c>
      <c r="AL28" s="18">
        <f t="shared" si="15"/>
        <v>1</v>
      </c>
    </row>
    <row r="29" ht="15.75" customHeight="1">
      <c r="A29" s="2">
        <v>18.72</v>
      </c>
      <c r="B29" s="2">
        <v>16.19</v>
      </c>
      <c r="C29" s="16">
        <v>2.0</v>
      </c>
      <c r="D29" s="16">
        <v>2.0</v>
      </c>
      <c r="E29" s="16">
        <v>2.0</v>
      </c>
      <c r="L29" s="18">
        <f t="shared" si="1"/>
        <v>5.06164005</v>
      </c>
      <c r="M29" s="18">
        <f t="shared" si="2"/>
        <v>1.637192719</v>
      </c>
      <c r="N29" s="18">
        <f t="shared" si="3"/>
        <v>7.2217034</v>
      </c>
      <c r="O29" s="18">
        <f t="shared" si="4"/>
        <v>1.637192719</v>
      </c>
      <c r="P29" s="18">
        <f t="shared" si="5"/>
        <v>2</v>
      </c>
      <c r="W29" s="18">
        <f t="shared" si="6"/>
        <v>3.953598594</v>
      </c>
      <c r="X29" s="18">
        <f t="shared" si="7"/>
        <v>0.2847068668</v>
      </c>
      <c r="Y29" s="18">
        <f t="shared" si="8"/>
        <v>7.57169231</v>
      </c>
      <c r="Z29" s="18">
        <f t="shared" si="9"/>
        <v>0.2847068668</v>
      </c>
      <c r="AA29" s="18">
        <f t="shared" si="10"/>
        <v>2</v>
      </c>
      <c r="AH29" s="18">
        <f t="shared" si="11"/>
        <v>3.769876921</v>
      </c>
      <c r="AI29" s="18">
        <f t="shared" si="12"/>
        <v>0.1453692932</v>
      </c>
      <c r="AJ29" s="18">
        <f t="shared" si="13"/>
        <v>6.738772638</v>
      </c>
      <c r="AK29" s="18">
        <f t="shared" si="14"/>
        <v>0.1453692932</v>
      </c>
      <c r="AL29" s="18">
        <f t="shared" si="15"/>
        <v>2</v>
      </c>
    </row>
    <row r="30" ht="15.75" customHeight="1">
      <c r="A30" s="25">
        <v>20.2</v>
      </c>
      <c r="B30" s="25">
        <v>16.89</v>
      </c>
      <c r="C30" s="16">
        <v>2.0</v>
      </c>
      <c r="D30" s="16">
        <v>2.0</v>
      </c>
      <c r="E30" s="16">
        <v>2.0</v>
      </c>
      <c r="L30" s="18">
        <f t="shared" si="1"/>
        <v>6.69867151</v>
      </c>
      <c r="M30" s="18">
        <f t="shared" si="2"/>
        <v>0</v>
      </c>
      <c r="N30" s="18">
        <f t="shared" si="3"/>
        <v>8.856240737</v>
      </c>
      <c r="O30" s="18">
        <f t="shared" si="4"/>
        <v>0</v>
      </c>
      <c r="P30" s="18">
        <f t="shared" si="5"/>
        <v>2</v>
      </c>
      <c r="W30" s="18">
        <f t="shared" si="6"/>
        <v>5.589625077</v>
      </c>
      <c r="X30" s="18">
        <f t="shared" si="7"/>
        <v>1.387565494</v>
      </c>
      <c r="Y30" s="18">
        <f t="shared" si="8"/>
        <v>9.207396544</v>
      </c>
      <c r="Z30" s="18">
        <f t="shared" si="9"/>
        <v>1.387565494</v>
      </c>
      <c r="AA30" s="18">
        <f t="shared" si="10"/>
        <v>2</v>
      </c>
      <c r="AH30" s="18">
        <f t="shared" si="11"/>
        <v>5.406016278</v>
      </c>
      <c r="AI30" s="18">
        <f t="shared" si="12"/>
        <v>1.566340685</v>
      </c>
      <c r="AJ30" s="18">
        <f t="shared" si="13"/>
        <v>8.235974187</v>
      </c>
      <c r="AK30" s="18">
        <f t="shared" si="14"/>
        <v>1.566340685</v>
      </c>
      <c r="AL30" s="18">
        <f t="shared" si="15"/>
        <v>2</v>
      </c>
    </row>
    <row r="31" ht="15.75" customHeight="1">
      <c r="A31" s="2">
        <v>19.57</v>
      </c>
      <c r="B31" s="2">
        <v>16.74</v>
      </c>
      <c r="C31" s="16">
        <v>2.0</v>
      </c>
      <c r="D31" s="16">
        <v>2.0</v>
      </c>
      <c r="E31" s="16">
        <v>2.0</v>
      </c>
      <c r="L31" s="18">
        <f t="shared" si="1"/>
        <v>6.064750613</v>
      </c>
      <c r="M31" s="18">
        <f t="shared" si="2"/>
        <v>0.6476109943</v>
      </c>
      <c r="N31" s="18">
        <f t="shared" si="3"/>
        <v>8.217177131</v>
      </c>
      <c r="O31" s="18">
        <f t="shared" si="4"/>
        <v>0.6476109943</v>
      </c>
      <c r="P31" s="18">
        <f t="shared" si="5"/>
        <v>2</v>
      </c>
      <c r="W31" s="18">
        <f t="shared" si="6"/>
        <v>4.953355782</v>
      </c>
      <c r="X31" s="18">
        <f t="shared" si="7"/>
        <v>0.7482365936</v>
      </c>
      <c r="Y31" s="18">
        <f t="shared" si="8"/>
        <v>8.569748603</v>
      </c>
      <c r="Z31" s="18">
        <f t="shared" si="9"/>
        <v>0.7482365936</v>
      </c>
      <c r="AA31" s="18">
        <f t="shared" si="10"/>
        <v>2</v>
      </c>
      <c r="AH31" s="18">
        <f t="shared" si="11"/>
        <v>4.770028511</v>
      </c>
      <c r="AI31" s="18">
        <f t="shared" si="12"/>
        <v>0.9278251474</v>
      </c>
      <c r="AJ31" s="18">
        <f t="shared" si="13"/>
        <v>7.598048068</v>
      </c>
      <c r="AK31" s="18">
        <f t="shared" si="14"/>
        <v>0.9278251474</v>
      </c>
      <c r="AL31" s="18">
        <f t="shared" si="15"/>
        <v>2</v>
      </c>
    </row>
    <row r="32" ht="15.75" customHeight="1">
      <c r="A32" s="2">
        <v>19.51</v>
      </c>
      <c r="B32" s="2">
        <v>16.71</v>
      </c>
      <c r="C32" s="16">
        <v>2.0</v>
      </c>
      <c r="D32" s="16">
        <v>2.0</v>
      </c>
      <c r="E32" s="16">
        <v>2.0</v>
      </c>
      <c r="L32" s="18">
        <f t="shared" si="1"/>
        <v>5.997674549</v>
      </c>
      <c r="M32" s="18">
        <f t="shared" si="2"/>
        <v>0.7130918594</v>
      </c>
      <c r="N32" s="18">
        <f t="shared" si="3"/>
        <v>8.150220856</v>
      </c>
      <c r="O32" s="18">
        <f t="shared" si="4"/>
        <v>0.7130918594</v>
      </c>
      <c r="P32" s="18">
        <f t="shared" si="5"/>
        <v>2</v>
      </c>
      <c r="W32" s="18">
        <f t="shared" si="6"/>
        <v>4.886305712</v>
      </c>
      <c r="X32" s="18">
        <f t="shared" si="7"/>
        <v>0.6811593059</v>
      </c>
      <c r="Y32" s="18">
        <f t="shared" si="8"/>
        <v>8.50274374</v>
      </c>
      <c r="Z32" s="18">
        <f t="shared" si="9"/>
        <v>0.6811593059</v>
      </c>
      <c r="AA32" s="18">
        <f t="shared" si="10"/>
        <v>2</v>
      </c>
      <c r="AH32" s="18">
        <f t="shared" si="11"/>
        <v>4.702972677</v>
      </c>
      <c r="AI32" s="18">
        <f t="shared" si="12"/>
        <v>0.860747801</v>
      </c>
      <c r="AJ32" s="18">
        <f t="shared" si="13"/>
        <v>7.536580159</v>
      </c>
      <c r="AK32" s="18">
        <f t="shared" si="14"/>
        <v>0.860747801</v>
      </c>
      <c r="AL32" s="18">
        <f t="shared" si="15"/>
        <v>2</v>
      </c>
    </row>
    <row r="33" ht="15.75" customHeight="1">
      <c r="A33" s="2">
        <v>13.07</v>
      </c>
      <c r="B33" s="2">
        <v>13.92</v>
      </c>
      <c r="C33" s="16">
        <v>1.0</v>
      </c>
      <c r="D33" s="16">
        <v>3.0</v>
      </c>
      <c r="E33" s="16">
        <v>1.0</v>
      </c>
      <c r="L33" s="18">
        <f t="shared" si="1"/>
        <v>1.055461984</v>
      </c>
      <c r="M33" s="18">
        <f t="shared" si="2"/>
        <v>7.723846192</v>
      </c>
      <c r="N33" s="18">
        <f t="shared" si="3"/>
        <v>1.132960723</v>
      </c>
      <c r="O33" s="18">
        <f t="shared" si="4"/>
        <v>1.055461984</v>
      </c>
      <c r="P33" s="18">
        <f t="shared" si="5"/>
        <v>1</v>
      </c>
      <c r="W33" s="18">
        <f t="shared" si="6"/>
        <v>2.136605604</v>
      </c>
      <c r="X33" s="18">
        <f t="shared" si="7"/>
        <v>6.337900125</v>
      </c>
      <c r="Y33" s="18">
        <f t="shared" si="8"/>
        <v>1.485253439</v>
      </c>
      <c r="Z33" s="18">
        <f t="shared" si="9"/>
        <v>1.485253439</v>
      </c>
      <c r="AA33" s="18">
        <f t="shared" si="10"/>
        <v>3</v>
      </c>
      <c r="AH33" s="18">
        <f t="shared" si="11"/>
        <v>2.320476675</v>
      </c>
      <c r="AI33" s="18">
        <f t="shared" si="12"/>
        <v>6.158522953</v>
      </c>
      <c r="AJ33" s="18">
        <f t="shared" si="13"/>
        <v>2.648033594</v>
      </c>
      <c r="AK33" s="18">
        <f t="shared" si="14"/>
        <v>2.320476675</v>
      </c>
      <c r="AL33" s="18">
        <f t="shared" si="15"/>
        <v>1</v>
      </c>
    </row>
    <row r="34" ht="15.75" customHeight="1">
      <c r="A34" s="2">
        <v>13.32</v>
      </c>
      <c r="B34" s="2">
        <v>13.94</v>
      </c>
      <c r="C34" s="16">
        <v>1.0</v>
      </c>
      <c r="D34" s="16">
        <v>3.0</v>
      </c>
      <c r="E34" s="16">
        <v>1.0</v>
      </c>
      <c r="L34" s="18">
        <f t="shared" si="1"/>
        <v>0.8060397013</v>
      </c>
      <c r="M34" s="18">
        <f t="shared" si="2"/>
        <v>7.485779852</v>
      </c>
      <c r="N34" s="18">
        <f t="shared" si="3"/>
        <v>1.375681649</v>
      </c>
      <c r="O34" s="18">
        <f t="shared" si="4"/>
        <v>0.8060397013</v>
      </c>
      <c r="P34" s="18">
        <f t="shared" si="5"/>
        <v>1</v>
      </c>
      <c r="W34" s="18">
        <f t="shared" si="6"/>
        <v>1.896428707</v>
      </c>
      <c r="X34" s="18">
        <f t="shared" si="7"/>
        <v>6.100709631</v>
      </c>
      <c r="Y34" s="18">
        <f t="shared" si="8"/>
        <v>1.72169232</v>
      </c>
      <c r="Z34" s="18">
        <f t="shared" si="9"/>
        <v>1.72169232</v>
      </c>
      <c r="AA34" s="18">
        <f t="shared" si="10"/>
        <v>3</v>
      </c>
      <c r="AH34" s="18">
        <f t="shared" si="11"/>
        <v>2.080209605</v>
      </c>
      <c r="AI34" s="18">
        <f t="shared" si="12"/>
        <v>5.921232631</v>
      </c>
      <c r="AJ34" s="18">
        <f t="shared" si="13"/>
        <v>2.742628521</v>
      </c>
      <c r="AK34" s="18">
        <f t="shared" si="14"/>
        <v>2.080209605</v>
      </c>
      <c r="AL34" s="18">
        <f t="shared" si="15"/>
        <v>1</v>
      </c>
    </row>
    <row r="35" ht="15.75" customHeight="1">
      <c r="A35" s="2">
        <v>13.34</v>
      </c>
      <c r="B35" s="2">
        <v>13.95</v>
      </c>
      <c r="C35" s="16">
        <v>1.0</v>
      </c>
      <c r="D35" s="16">
        <v>3.0</v>
      </c>
      <c r="E35" s="16">
        <v>1.0</v>
      </c>
      <c r="L35" s="18">
        <f t="shared" si="1"/>
        <v>0.7844743463</v>
      </c>
      <c r="M35" s="18">
        <f t="shared" si="2"/>
        <v>7.463457644</v>
      </c>
      <c r="N35" s="18">
        <f t="shared" si="3"/>
        <v>1.39778396</v>
      </c>
      <c r="O35" s="18">
        <f t="shared" si="4"/>
        <v>0.7844743463</v>
      </c>
      <c r="P35" s="18">
        <f t="shared" si="5"/>
        <v>1</v>
      </c>
      <c r="W35" s="18">
        <f t="shared" si="6"/>
        <v>1.874128733</v>
      </c>
      <c r="X35" s="18">
        <f t="shared" si="7"/>
        <v>6.078372973</v>
      </c>
      <c r="Y35" s="18">
        <f t="shared" si="8"/>
        <v>1.74400051</v>
      </c>
      <c r="Z35" s="18">
        <f t="shared" si="9"/>
        <v>1.74400051</v>
      </c>
      <c r="AA35" s="18">
        <f t="shared" si="10"/>
        <v>3</v>
      </c>
      <c r="AH35" s="18">
        <f t="shared" si="11"/>
        <v>2.057914478</v>
      </c>
      <c r="AI35" s="18">
        <f t="shared" si="12"/>
        <v>5.898897081</v>
      </c>
      <c r="AJ35" s="18">
        <f t="shared" si="13"/>
        <v>2.74374</v>
      </c>
      <c r="AK35" s="18">
        <f t="shared" si="14"/>
        <v>2.057914478</v>
      </c>
      <c r="AL35" s="18">
        <f t="shared" si="15"/>
        <v>1</v>
      </c>
    </row>
    <row r="36" ht="15.75" customHeight="1">
      <c r="A36" s="2">
        <v>12.22</v>
      </c>
      <c r="B36" s="2">
        <v>13.32</v>
      </c>
      <c r="C36" s="16">
        <v>3.0</v>
      </c>
      <c r="D36" s="16">
        <v>3.0</v>
      </c>
      <c r="E36" s="16">
        <v>3.0</v>
      </c>
      <c r="L36" s="18">
        <f t="shared" si="1"/>
        <v>2.044627105</v>
      </c>
      <c r="M36" s="18">
        <f t="shared" si="2"/>
        <v>8.742156485</v>
      </c>
      <c r="N36" s="18">
        <f t="shared" si="3"/>
        <v>0.29</v>
      </c>
      <c r="O36" s="18">
        <f t="shared" si="4"/>
        <v>0.29</v>
      </c>
      <c r="P36" s="18">
        <f t="shared" si="5"/>
        <v>3</v>
      </c>
      <c r="W36" s="18">
        <f t="shared" si="6"/>
        <v>3.153404273</v>
      </c>
      <c r="X36" s="18">
        <f t="shared" si="7"/>
        <v>7.358598916</v>
      </c>
      <c r="Y36" s="18">
        <f t="shared" si="8"/>
        <v>0.4911324782</v>
      </c>
      <c r="Z36" s="18">
        <f t="shared" si="9"/>
        <v>0.4911324782</v>
      </c>
      <c r="AA36" s="18">
        <f t="shared" si="10"/>
        <v>3</v>
      </c>
      <c r="AH36" s="18">
        <f t="shared" si="11"/>
        <v>3.336691775</v>
      </c>
      <c r="AI36" s="18">
        <f t="shared" si="12"/>
        <v>7.179041178</v>
      </c>
      <c r="AJ36" s="18">
        <f t="shared" si="13"/>
        <v>3.023864858</v>
      </c>
      <c r="AK36" s="18">
        <f t="shared" si="14"/>
        <v>3.023864858</v>
      </c>
      <c r="AL36" s="18">
        <f t="shared" si="15"/>
        <v>3</v>
      </c>
    </row>
    <row r="37" ht="15.75" customHeight="1">
      <c r="A37" s="2">
        <v>11.82</v>
      </c>
      <c r="B37" s="2">
        <v>13.4</v>
      </c>
      <c r="C37" s="16">
        <v>3.0</v>
      </c>
      <c r="D37" s="16">
        <v>3.0</v>
      </c>
      <c r="E37" s="16">
        <v>3.0</v>
      </c>
      <c r="L37" s="18">
        <f t="shared" si="1"/>
        <v>2.394598087</v>
      </c>
      <c r="M37" s="18">
        <f t="shared" si="2"/>
        <v>9.077692438</v>
      </c>
      <c r="N37" s="18">
        <f t="shared" si="3"/>
        <v>0.2247220505</v>
      </c>
      <c r="O37" s="18">
        <f t="shared" si="4"/>
        <v>0.2247220505</v>
      </c>
      <c r="P37" s="18">
        <f t="shared" si="5"/>
        <v>3</v>
      </c>
      <c r="W37" s="18">
        <f t="shared" si="6"/>
        <v>3.489798252</v>
      </c>
      <c r="X37" s="18">
        <f t="shared" si="7"/>
        <v>7.691690191</v>
      </c>
      <c r="Y37" s="18">
        <f t="shared" si="8"/>
        <v>0.151209935</v>
      </c>
      <c r="Z37" s="18">
        <f t="shared" si="9"/>
        <v>0.151209935</v>
      </c>
      <c r="AA37" s="18">
        <f t="shared" si="10"/>
        <v>3</v>
      </c>
      <c r="AH37" s="18">
        <f t="shared" si="11"/>
        <v>3.673656489</v>
      </c>
      <c r="AI37" s="18">
        <f t="shared" si="12"/>
        <v>7.512327775</v>
      </c>
      <c r="AJ37" s="18">
        <f t="shared" si="13"/>
        <v>2.939056588</v>
      </c>
      <c r="AK37" s="18">
        <f t="shared" si="14"/>
        <v>2.939056588</v>
      </c>
      <c r="AL37" s="18">
        <f t="shared" si="15"/>
        <v>3</v>
      </c>
    </row>
    <row r="38" ht="15.75" customHeight="1">
      <c r="A38" s="2">
        <v>11.21</v>
      </c>
      <c r="B38" s="2">
        <v>13.13</v>
      </c>
      <c r="C38" s="16">
        <v>3.0</v>
      </c>
      <c r="D38" s="16">
        <v>3.0</v>
      </c>
      <c r="E38" s="16">
        <v>3.0</v>
      </c>
      <c r="L38" s="18">
        <f t="shared" si="1"/>
        <v>3.057924132</v>
      </c>
      <c r="M38" s="18">
        <f t="shared" si="2"/>
        <v>9.744624159</v>
      </c>
      <c r="N38" s="18">
        <f t="shared" si="3"/>
        <v>0.89</v>
      </c>
      <c r="O38" s="18">
        <f t="shared" si="4"/>
        <v>0.89</v>
      </c>
      <c r="P38" s="18">
        <f t="shared" si="5"/>
        <v>3</v>
      </c>
      <c r="W38" s="18">
        <f t="shared" si="6"/>
        <v>4.156268379</v>
      </c>
      <c r="X38" s="18">
        <f t="shared" si="7"/>
        <v>8.358711504</v>
      </c>
      <c r="Y38" s="18">
        <f t="shared" si="8"/>
        <v>0.5412926914</v>
      </c>
      <c r="Z38" s="18">
        <f t="shared" si="9"/>
        <v>0.5412926914</v>
      </c>
      <c r="AA38" s="18">
        <f t="shared" si="10"/>
        <v>3</v>
      </c>
      <c r="AH38" s="18">
        <f t="shared" si="11"/>
        <v>4.340105068</v>
      </c>
      <c r="AI38" s="18">
        <f t="shared" si="12"/>
        <v>8.179338463</v>
      </c>
      <c r="AJ38" s="18">
        <f t="shared" si="13"/>
        <v>3.29640669</v>
      </c>
      <c r="AK38" s="18">
        <f t="shared" si="14"/>
        <v>3.29640669</v>
      </c>
      <c r="AL38" s="18">
        <f t="shared" si="15"/>
        <v>3</v>
      </c>
    </row>
    <row r="39" ht="15.75" customHeight="1">
      <c r="A39" s="2">
        <v>11.43</v>
      </c>
      <c r="B39" s="2">
        <v>13.13</v>
      </c>
      <c r="C39" s="16">
        <v>3.0</v>
      </c>
      <c r="D39" s="16">
        <v>3.0</v>
      </c>
      <c r="E39" s="16">
        <v>3.0</v>
      </c>
      <c r="L39" s="18">
        <f t="shared" si="1"/>
        <v>2.850140347</v>
      </c>
      <c r="M39" s="18">
        <f t="shared" si="2"/>
        <v>9.542038566</v>
      </c>
      <c r="N39" s="18">
        <f t="shared" si="3"/>
        <v>0.6989277502</v>
      </c>
      <c r="O39" s="18">
        <f t="shared" si="4"/>
        <v>0.6989277502</v>
      </c>
      <c r="P39" s="18">
        <f t="shared" si="5"/>
        <v>3</v>
      </c>
      <c r="W39" s="18">
        <f t="shared" si="6"/>
        <v>3.952583565</v>
      </c>
      <c r="X39" s="18">
        <f t="shared" si="7"/>
        <v>8.156848534</v>
      </c>
      <c r="Y39" s="18">
        <f t="shared" si="8"/>
        <v>0.3351185528</v>
      </c>
      <c r="Z39" s="18">
        <f t="shared" si="9"/>
        <v>0.3351185528</v>
      </c>
      <c r="AA39" s="18">
        <f t="shared" si="10"/>
        <v>3</v>
      </c>
      <c r="AH39" s="18">
        <f t="shared" si="11"/>
        <v>4.1363114</v>
      </c>
      <c r="AI39" s="18">
        <f t="shared" si="12"/>
        <v>7.977391659</v>
      </c>
      <c r="AJ39" s="18">
        <f t="shared" si="13"/>
        <v>3.251872513</v>
      </c>
      <c r="AK39" s="18">
        <f t="shared" si="14"/>
        <v>3.251872513</v>
      </c>
      <c r="AL39" s="18">
        <f t="shared" si="15"/>
        <v>3</v>
      </c>
    </row>
    <row r="40" ht="15.75" customHeight="1">
      <c r="A40" s="2">
        <v>12.49</v>
      </c>
      <c r="B40" s="2">
        <v>13.46</v>
      </c>
      <c r="C40" s="16">
        <v>3.0</v>
      </c>
      <c r="D40" s="16">
        <v>3.0</v>
      </c>
      <c r="E40" s="16">
        <v>3.0</v>
      </c>
      <c r="L40" s="18">
        <f t="shared" si="1"/>
        <v>1.74183811</v>
      </c>
      <c r="M40" s="18">
        <f t="shared" si="2"/>
        <v>8.438542528</v>
      </c>
      <c r="N40" s="18">
        <f t="shared" si="3"/>
        <v>0.4837354649</v>
      </c>
      <c r="O40" s="18">
        <f t="shared" si="4"/>
        <v>0.4837354649</v>
      </c>
      <c r="P40" s="18">
        <f t="shared" si="5"/>
        <v>3</v>
      </c>
      <c r="W40" s="18">
        <f t="shared" si="6"/>
        <v>2.849520458</v>
      </c>
      <c r="X40" s="18">
        <f t="shared" si="7"/>
        <v>7.054775546</v>
      </c>
      <c r="Y40" s="18">
        <f t="shared" si="8"/>
        <v>0.7808400035</v>
      </c>
      <c r="Z40" s="18">
        <f t="shared" si="9"/>
        <v>0.7808400035</v>
      </c>
      <c r="AA40" s="18">
        <f t="shared" si="10"/>
        <v>3</v>
      </c>
      <c r="AH40" s="18">
        <f t="shared" si="11"/>
        <v>3.032868609</v>
      </c>
      <c r="AI40" s="18">
        <f t="shared" si="12"/>
        <v>6.875224654</v>
      </c>
      <c r="AJ40" s="18">
        <f t="shared" si="13"/>
        <v>2.918952886</v>
      </c>
      <c r="AK40" s="18">
        <f t="shared" si="14"/>
        <v>2.918952886</v>
      </c>
      <c r="AL40" s="18">
        <f t="shared" si="15"/>
        <v>3</v>
      </c>
    </row>
    <row r="41" ht="15.75" customHeight="1">
      <c r="A41" s="2">
        <v>12.7</v>
      </c>
      <c r="B41" s="2">
        <v>13.71</v>
      </c>
      <c r="C41" s="16">
        <v>3.0</v>
      </c>
      <c r="D41" s="16">
        <v>3.0</v>
      </c>
      <c r="E41" s="16">
        <v>3.0</v>
      </c>
      <c r="L41" s="18">
        <f t="shared" si="1"/>
        <v>1.462942241</v>
      </c>
      <c r="M41" s="18">
        <f t="shared" si="2"/>
        <v>8.146312049</v>
      </c>
      <c r="N41" s="18">
        <f t="shared" si="3"/>
        <v>0.7156814934</v>
      </c>
      <c r="O41" s="18">
        <f t="shared" si="4"/>
        <v>0.7156814934</v>
      </c>
      <c r="P41" s="18">
        <f t="shared" si="5"/>
        <v>3</v>
      </c>
      <c r="W41" s="18">
        <f t="shared" si="6"/>
        <v>2.557412463</v>
      </c>
      <c r="X41" s="18">
        <f t="shared" si="7"/>
        <v>6.760844474</v>
      </c>
      <c r="Y41" s="18">
        <f t="shared" si="8"/>
        <v>1.061240364</v>
      </c>
      <c r="Z41" s="18">
        <f t="shared" si="9"/>
        <v>1.061240364</v>
      </c>
      <c r="AA41" s="18">
        <f t="shared" si="10"/>
        <v>3</v>
      </c>
      <c r="AH41" s="18">
        <f t="shared" si="11"/>
        <v>2.741235488</v>
      </c>
      <c r="AI41" s="18">
        <f t="shared" si="12"/>
        <v>6.581409455</v>
      </c>
      <c r="AJ41" s="18">
        <f t="shared" si="13"/>
        <v>2.720780505</v>
      </c>
      <c r="AK41" s="18">
        <f t="shared" si="14"/>
        <v>2.720780505</v>
      </c>
      <c r="AL41" s="18">
        <f t="shared" si="15"/>
        <v>3</v>
      </c>
    </row>
    <row r="42" ht="15.75" customHeight="1">
      <c r="A42" s="2">
        <v>10.79</v>
      </c>
      <c r="B42" s="2">
        <v>12.93</v>
      </c>
      <c r="C42" s="16">
        <v>3.0</v>
      </c>
      <c r="D42" s="16">
        <v>3.0</v>
      </c>
      <c r="E42" s="16">
        <v>3.0</v>
      </c>
      <c r="L42" s="18">
        <f t="shared" si="1"/>
        <v>3.520127839</v>
      </c>
      <c r="M42" s="18">
        <f t="shared" si="2"/>
        <v>10.20929478</v>
      </c>
      <c r="N42" s="18">
        <f t="shared" si="3"/>
        <v>1.355175265</v>
      </c>
      <c r="O42" s="18">
        <f t="shared" si="4"/>
        <v>1.355175265</v>
      </c>
      <c r="P42" s="18">
        <f t="shared" si="5"/>
        <v>3</v>
      </c>
      <c r="W42" s="18">
        <f t="shared" si="6"/>
        <v>4.620517667</v>
      </c>
      <c r="X42" s="18">
        <f t="shared" si="7"/>
        <v>8.823533193</v>
      </c>
      <c r="Y42" s="18">
        <f t="shared" si="8"/>
        <v>1.002974465</v>
      </c>
      <c r="Z42" s="18">
        <f t="shared" si="9"/>
        <v>1.002974465</v>
      </c>
      <c r="AA42" s="18">
        <f t="shared" si="10"/>
        <v>3</v>
      </c>
      <c r="AH42" s="18">
        <f t="shared" si="11"/>
        <v>4.804326384</v>
      </c>
      <c r="AI42" s="18">
        <f t="shared" si="12"/>
        <v>8.644141235</v>
      </c>
      <c r="AJ42" s="18">
        <f t="shared" si="13"/>
        <v>3.607443496</v>
      </c>
      <c r="AK42" s="18">
        <f t="shared" si="14"/>
        <v>3.607443496</v>
      </c>
      <c r="AL42" s="18">
        <f t="shared" si="15"/>
        <v>3</v>
      </c>
    </row>
    <row r="43" ht="15.75" customHeight="1">
      <c r="A43" s="2">
        <v>11.83</v>
      </c>
      <c r="B43" s="2">
        <v>13.23</v>
      </c>
      <c r="C43" s="16">
        <v>3.0</v>
      </c>
      <c r="D43" s="16">
        <v>3.0</v>
      </c>
      <c r="E43" s="16">
        <v>3.0</v>
      </c>
      <c r="L43" s="18">
        <f t="shared" si="1"/>
        <v>2.440348336</v>
      </c>
      <c r="M43" s="18">
        <f t="shared" si="2"/>
        <v>9.135233987</v>
      </c>
      <c r="N43" s="18">
        <f t="shared" si="3"/>
        <v>0.3413209633</v>
      </c>
      <c r="O43" s="18">
        <f t="shared" si="4"/>
        <v>0.3413209633</v>
      </c>
      <c r="P43" s="18">
        <f t="shared" si="5"/>
        <v>3</v>
      </c>
      <c r="W43" s="18">
        <f t="shared" si="6"/>
        <v>3.54564289</v>
      </c>
      <c r="X43" s="18">
        <f t="shared" si="7"/>
        <v>7.750740481</v>
      </c>
      <c r="Y43" s="18">
        <f t="shared" si="8"/>
        <v>0.1103227588</v>
      </c>
      <c r="Z43" s="18">
        <f t="shared" si="9"/>
        <v>0.1103227588</v>
      </c>
      <c r="AA43" s="18">
        <f t="shared" si="10"/>
        <v>3</v>
      </c>
      <c r="AH43" s="18">
        <f t="shared" si="11"/>
        <v>3.729218685</v>
      </c>
      <c r="AI43" s="18">
        <f t="shared" si="12"/>
        <v>7.571228761</v>
      </c>
      <c r="AJ43" s="18">
        <f t="shared" si="13"/>
        <v>3.108302355</v>
      </c>
      <c r="AK43" s="18">
        <f t="shared" si="14"/>
        <v>3.108302355</v>
      </c>
      <c r="AL43" s="18">
        <f t="shared" si="15"/>
        <v>3</v>
      </c>
    </row>
    <row r="44" ht="15.75" customHeight="1">
      <c r="A44" s="25">
        <v>12.01</v>
      </c>
      <c r="B44" s="25">
        <v>13.52</v>
      </c>
      <c r="C44" s="16">
        <v>3.0</v>
      </c>
      <c r="D44" s="16">
        <v>3.0</v>
      </c>
      <c r="E44" s="16">
        <v>3.0</v>
      </c>
      <c r="L44" s="18">
        <f t="shared" si="1"/>
        <v>2.178623419</v>
      </c>
      <c r="M44" s="18">
        <f t="shared" si="2"/>
        <v>8.856240737</v>
      </c>
      <c r="N44" s="18">
        <f t="shared" si="3"/>
        <v>0</v>
      </c>
      <c r="O44" s="18">
        <f t="shared" si="4"/>
        <v>0</v>
      </c>
      <c r="P44" s="18">
        <f t="shared" si="5"/>
        <v>3</v>
      </c>
      <c r="W44" s="18">
        <f t="shared" si="6"/>
        <v>3.269551474</v>
      </c>
      <c r="X44" s="18">
        <f t="shared" si="7"/>
        <v>7.469954351</v>
      </c>
      <c r="Y44" s="18">
        <f t="shared" si="8"/>
        <v>0.3695823469</v>
      </c>
      <c r="Z44" s="18">
        <f t="shared" si="9"/>
        <v>0.3695823469</v>
      </c>
      <c r="AA44" s="18">
        <f t="shared" si="10"/>
        <v>3</v>
      </c>
      <c r="AH44" s="18">
        <f t="shared" si="11"/>
        <v>3.453423229</v>
      </c>
      <c r="AI44" s="18">
        <f t="shared" si="12"/>
        <v>7.290638172</v>
      </c>
      <c r="AJ44" s="18">
        <f t="shared" si="13"/>
        <v>2.814677098</v>
      </c>
      <c r="AK44" s="18">
        <f t="shared" si="14"/>
        <v>2.814677098</v>
      </c>
      <c r="AL44" s="18">
        <f t="shared" si="15"/>
        <v>3</v>
      </c>
    </row>
    <row r="45" ht="15.75" customHeight="1">
      <c r="A45" s="2">
        <v>12.26</v>
      </c>
      <c r="B45" s="2">
        <v>13.6</v>
      </c>
      <c r="C45" s="16">
        <v>3.0</v>
      </c>
      <c r="D45" s="16">
        <v>3.0</v>
      </c>
      <c r="E45" s="16">
        <v>3.0</v>
      </c>
      <c r="L45" s="18">
        <f t="shared" si="1"/>
        <v>1.91637679</v>
      </c>
      <c r="M45" s="18">
        <f t="shared" si="2"/>
        <v>8.594632046</v>
      </c>
      <c r="N45" s="18">
        <f t="shared" si="3"/>
        <v>0.262488095</v>
      </c>
      <c r="O45" s="18">
        <f t="shared" si="4"/>
        <v>0.262488095</v>
      </c>
      <c r="P45" s="18">
        <f t="shared" si="5"/>
        <v>3</v>
      </c>
      <c r="W45" s="18">
        <f t="shared" si="6"/>
        <v>3.007378455</v>
      </c>
      <c r="X45" s="18">
        <f t="shared" si="7"/>
        <v>7.208518433</v>
      </c>
      <c r="Y45" s="18">
        <f t="shared" si="8"/>
        <v>0.6195787099</v>
      </c>
      <c r="Z45" s="18">
        <f t="shared" si="9"/>
        <v>0.6195787099</v>
      </c>
      <c r="AA45" s="18">
        <f t="shared" si="10"/>
        <v>3</v>
      </c>
      <c r="AH45" s="18">
        <f t="shared" si="11"/>
        <v>3.191249285</v>
      </c>
      <c r="AI45" s="18">
        <f t="shared" si="12"/>
        <v>7.029171389</v>
      </c>
      <c r="AJ45" s="18">
        <f t="shared" si="13"/>
        <v>2.748561624</v>
      </c>
      <c r="AK45" s="18">
        <f t="shared" si="14"/>
        <v>2.748561624</v>
      </c>
      <c r="AL45" s="18">
        <f t="shared" si="15"/>
        <v>3</v>
      </c>
    </row>
    <row r="46" ht="15.75" customHeight="1">
      <c r="A46" s="2">
        <v>11.18</v>
      </c>
      <c r="B46" s="2">
        <v>13.04</v>
      </c>
      <c r="C46" s="16">
        <v>3.0</v>
      </c>
      <c r="D46" s="16">
        <v>3.0</v>
      </c>
      <c r="E46" s="16">
        <v>3.0</v>
      </c>
      <c r="L46" s="18">
        <f t="shared" si="1"/>
        <v>3.115846594</v>
      </c>
      <c r="M46" s="18">
        <f t="shared" si="2"/>
        <v>9.807288106</v>
      </c>
      <c r="N46" s="18">
        <f t="shared" si="3"/>
        <v>0.958801335</v>
      </c>
      <c r="O46" s="18">
        <f t="shared" si="4"/>
        <v>0.958801335</v>
      </c>
      <c r="P46" s="18">
        <f t="shared" si="5"/>
        <v>3</v>
      </c>
      <c r="W46" s="18">
        <f t="shared" si="6"/>
        <v>4.217948772</v>
      </c>
      <c r="X46" s="18">
        <f t="shared" si="7"/>
        <v>8.421948587</v>
      </c>
      <c r="Y46" s="18">
        <f t="shared" si="8"/>
        <v>0.5998981395</v>
      </c>
      <c r="Z46" s="18">
        <f t="shared" si="9"/>
        <v>0.5998981395</v>
      </c>
      <c r="AA46" s="18">
        <f t="shared" si="10"/>
        <v>3</v>
      </c>
      <c r="AH46" s="18">
        <f t="shared" si="11"/>
        <v>4.401698763</v>
      </c>
      <c r="AI46" s="18">
        <f t="shared" si="12"/>
        <v>8.242507091</v>
      </c>
      <c r="AJ46" s="18">
        <f t="shared" si="13"/>
        <v>3.390941154</v>
      </c>
      <c r="AK46" s="18">
        <f t="shared" si="14"/>
        <v>3.390941154</v>
      </c>
      <c r="AL46" s="18">
        <f t="shared" si="15"/>
        <v>3</v>
      </c>
    </row>
    <row r="47" ht="15.75" customHeight="1">
      <c r="A47" s="2">
        <v>11.36</v>
      </c>
      <c r="B47" s="2">
        <v>13.05</v>
      </c>
      <c r="C47" s="16">
        <v>3.0</v>
      </c>
      <c r="D47" s="16">
        <v>3.0</v>
      </c>
      <c r="E47" s="16">
        <v>3.0</v>
      </c>
      <c r="L47" s="18">
        <f t="shared" si="1"/>
        <v>2.943637206</v>
      </c>
      <c r="M47" s="18">
        <f t="shared" si="2"/>
        <v>9.638008093</v>
      </c>
      <c r="N47" s="18">
        <f t="shared" si="3"/>
        <v>0.8021221852</v>
      </c>
      <c r="O47" s="18">
        <f t="shared" si="4"/>
        <v>0.8021221852</v>
      </c>
      <c r="P47" s="18">
        <f t="shared" si="5"/>
        <v>3</v>
      </c>
      <c r="W47" s="18">
        <f t="shared" si="6"/>
        <v>4.048383444</v>
      </c>
      <c r="X47" s="18">
        <f t="shared" si="7"/>
        <v>8.253250148</v>
      </c>
      <c r="Y47" s="18">
        <f t="shared" si="8"/>
        <v>0.4351755712</v>
      </c>
      <c r="Z47" s="18">
        <f t="shared" si="9"/>
        <v>0.4351755712</v>
      </c>
      <c r="AA47" s="18">
        <f t="shared" si="10"/>
        <v>3</v>
      </c>
      <c r="AH47" s="18">
        <f t="shared" si="11"/>
        <v>4.232017486</v>
      </c>
      <c r="AI47" s="18">
        <f t="shared" si="12"/>
        <v>8.073758022</v>
      </c>
      <c r="AJ47" s="18">
        <f t="shared" si="13"/>
        <v>3.343066108</v>
      </c>
      <c r="AK47" s="18">
        <f t="shared" si="14"/>
        <v>3.343066108</v>
      </c>
      <c r="AL47" s="18">
        <f t="shared" si="15"/>
        <v>3</v>
      </c>
    </row>
    <row r="48" ht="15.75" customHeight="1">
      <c r="A48" s="2">
        <v>11.19</v>
      </c>
      <c r="B48" s="2">
        <v>13.05</v>
      </c>
      <c r="C48" s="16">
        <v>3.0</v>
      </c>
      <c r="D48" s="16">
        <v>3.0</v>
      </c>
      <c r="E48" s="16">
        <v>3.0</v>
      </c>
      <c r="L48" s="18">
        <f t="shared" si="1"/>
        <v>3.10304689</v>
      </c>
      <c r="M48" s="18">
        <f t="shared" si="2"/>
        <v>9.794166631</v>
      </c>
      <c r="N48" s="18">
        <f t="shared" si="3"/>
        <v>0.9451454914</v>
      </c>
      <c r="O48" s="18">
        <f t="shared" si="4"/>
        <v>0.9451454914</v>
      </c>
      <c r="P48" s="18">
        <f t="shared" si="5"/>
        <v>3</v>
      </c>
      <c r="W48" s="18">
        <f t="shared" si="6"/>
        <v>4.204876158</v>
      </c>
      <c r="X48" s="18">
        <f t="shared" si="7"/>
        <v>8.408782195</v>
      </c>
      <c r="Y48" s="18">
        <f t="shared" si="8"/>
        <v>0.5867746113</v>
      </c>
      <c r="Z48" s="18">
        <f t="shared" si="9"/>
        <v>0.5867746113</v>
      </c>
      <c r="AA48" s="18">
        <f t="shared" si="10"/>
        <v>3</v>
      </c>
      <c r="AH48" s="18">
        <f t="shared" si="11"/>
        <v>4.388634412</v>
      </c>
      <c r="AI48" s="18">
        <f t="shared" si="12"/>
        <v>8.229345244</v>
      </c>
      <c r="AJ48" s="18">
        <f t="shared" si="13"/>
        <v>3.378866</v>
      </c>
      <c r="AK48" s="18">
        <f t="shared" si="14"/>
        <v>3.378866</v>
      </c>
      <c r="AL48" s="18">
        <f t="shared" si="15"/>
        <v>3</v>
      </c>
    </row>
    <row r="49" ht="15.75" customHeight="1">
      <c r="A49" s="2">
        <v>11.34</v>
      </c>
      <c r="B49" s="2">
        <v>12.87</v>
      </c>
      <c r="C49" s="16">
        <v>3.0</v>
      </c>
      <c r="D49" s="16">
        <v>3.0</v>
      </c>
      <c r="E49" s="16">
        <v>3.0</v>
      </c>
      <c r="L49" s="18">
        <f t="shared" si="1"/>
        <v>3.030808473</v>
      </c>
      <c r="M49" s="18">
        <f t="shared" si="2"/>
        <v>9.729337079</v>
      </c>
      <c r="N49" s="18">
        <f t="shared" si="3"/>
        <v>0.9334880824</v>
      </c>
      <c r="O49" s="18">
        <f t="shared" si="4"/>
        <v>0.9334880824</v>
      </c>
      <c r="P49" s="18">
        <f t="shared" si="5"/>
        <v>3</v>
      </c>
      <c r="W49" s="18">
        <f t="shared" si="6"/>
        <v>4.141371573</v>
      </c>
      <c r="X49" s="18">
        <f t="shared" si="7"/>
        <v>8.346322424</v>
      </c>
      <c r="Y49" s="18">
        <f t="shared" si="8"/>
        <v>0.5648756009</v>
      </c>
      <c r="Z49" s="18">
        <f t="shared" si="9"/>
        <v>0.5648756009</v>
      </c>
      <c r="AA49" s="18">
        <f t="shared" si="10"/>
        <v>3</v>
      </c>
      <c r="AH49" s="18">
        <f t="shared" si="11"/>
        <v>4.32453142</v>
      </c>
      <c r="AI49" s="18">
        <f t="shared" si="12"/>
        <v>8.166751076</v>
      </c>
      <c r="AJ49" s="18">
        <f t="shared" si="13"/>
        <v>3.523668327</v>
      </c>
      <c r="AK49" s="18">
        <f t="shared" si="14"/>
        <v>3.523668327</v>
      </c>
      <c r="AL49" s="18">
        <f t="shared" si="15"/>
        <v>3</v>
      </c>
    </row>
    <row r="50" ht="15.75" customHeight="1">
      <c r="A50" s="2">
        <v>12.13</v>
      </c>
      <c r="B50" s="2">
        <v>13.73</v>
      </c>
      <c r="C50" s="16">
        <v>3.0</v>
      </c>
      <c r="D50" s="16">
        <v>3.0</v>
      </c>
      <c r="E50" s="16">
        <v>3.0</v>
      </c>
      <c r="L50" s="18">
        <f t="shared" si="1"/>
        <v>2.014274063</v>
      </c>
      <c r="M50" s="18">
        <f t="shared" si="2"/>
        <v>8.66663141</v>
      </c>
      <c r="N50" s="18">
        <f t="shared" si="3"/>
        <v>0.2418677324</v>
      </c>
      <c r="O50" s="18">
        <f t="shared" si="4"/>
        <v>0.2418677324</v>
      </c>
      <c r="P50" s="18">
        <f t="shared" si="5"/>
        <v>3</v>
      </c>
      <c r="W50" s="18">
        <f t="shared" si="6"/>
        <v>3.087663654</v>
      </c>
      <c r="X50" s="18">
        <f t="shared" si="7"/>
        <v>7.279476492</v>
      </c>
      <c r="Y50" s="18">
        <f t="shared" si="8"/>
        <v>0.6031344055</v>
      </c>
      <c r="Z50" s="18">
        <f t="shared" si="9"/>
        <v>0.6031344055</v>
      </c>
      <c r="AA50" s="18">
        <f t="shared" si="10"/>
        <v>3</v>
      </c>
      <c r="AH50" s="18">
        <f t="shared" si="11"/>
        <v>3.271310441</v>
      </c>
      <c r="AI50" s="18">
        <f t="shared" si="12"/>
        <v>7.100400466</v>
      </c>
      <c r="AJ50" s="18">
        <f t="shared" si="13"/>
        <v>2.608703013</v>
      </c>
      <c r="AK50" s="18">
        <f t="shared" si="14"/>
        <v>2.608703013</v>
      </c>
      <c r="AL50" s="18">
        <f t="shared" si="15"/>
        <v>3</v>
      </c>
    </row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3">
    <mergeCell ref="H1:I1"/>
    <mergeCell ref="S1:T1"/>
    <mergeCell ref="AD1:AE1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2022-05-26T09:31:28Z</dcterms:created>
  <dc:creator>ADMIN</dc:creator>
</cp:coreProperties>
</file>