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mitriy_den/Desktop/"/>
    </mc:Choice>
  </mc:AlternateContent>
  <xr:revisionPtr revIDLastSave="0" documentId="13_ncr:1_{6EC44370-D510-0144-B75C-DDC95FA63B74}" xr6:coauthVersionLast="47" xr6:coauthVersionMax="47" xr10:uidLastSave="{00000000-0000-0000-0000-000000000000}"/>
  <bookViews>
    <workbookView xWindow="0" yWindow="740" windowWidth="29400" windowHeight="17160" xr2:uid="{00000000-000D-0000-FFFF-FFFF00000000}"/>
  </bookViews>
  <sheets>
    <sheet name="Симуляция 1" sheetId="1" r:id="rId1"/>
    <sheet name="Симуляция 2" sheetId="2" r:id="rId2"/>
    <sheet name="Симуляция 3" sheetId="3" r:id="rId3"/>
    <sheet name="Симуляция 4" sheetId="4" r:id="rId4"/>
    <sheet name="Симуляция 5" sheetId="5" r:id="rId5"/>
  </sheets>
  <definedNames>
    <definedName name="solver_adj" localSheetId="0">'Симуляция 1'!$B$17:$C$64</definedName>
    <definedName name="solver_adj" localSheetId="1">'Симуляция 2'!$B$17:$C$64</definedName>
    <definedName name="solver_adj" localSheetId="2">'Симуляция 3'!$B$17:$C$64</definedName>
    <definedName name="solver_adj" localSheetId="3">'Симуляция 4'!$B$17:$C$64</definedName>
    <definedName name="solver_adj" localSheetId="4">'Симуляция 5'!$B$17:$C$64</definedName>
    <definedName name="solver_opt" localSheetId="0">'Симуляция 1'!$J$65</definedName>
    <definedName name="solver_opt" localSheetId="1">'Симуляция 2'!$J$65</definedName>
    <definedName name="solver_opt" localSheetId="2">'Симуляция 3'!$J$65</definedName>
    <definedName name="solver_opt" localSheetId="3">'Симуляция 4'!$J$65</definedName>
    <definedName name="solver_opt" localSheetId="4">'Симуляция 5'!$J$65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5" l="1"/>
  <c r="D64" i="5"/>
  <c r="J63" i="5"/>
  <c r="E63" i="5"/>
  <c r="D63" i="5"/>
  <c r="F63" i="5" s="1"/>
  <c r="G63" i="5" s="1"/>
  <c r="G62" i="5"/>
  <c r="J62" i="5" s="1"/>
  <c r="F62" i="5"/>
  <c r="E62" i="5"/>
  <c r="D62" i="5"/>
  <c r="E61" i="5"/>
  <c r="D61" i="5"/>
  <c r="F61" i="5" s="1"/>
  <c r="G61" i="5" s="1"/>
  <c r="J61" i="5" s="1"/>
  <c r="G60" i="5"/>
  <c r="J60" i="5" s="1"/>
  <c r="E60" i="5"/>
  <c r="F60" i="5" s="1"/>
  <c r="D60" i="5"/>
  <c r="E59" i="5"/>
  <c r="F59" i="5" s="1"/>
  <c r="G59" i="5" s="1"/>
  <c r="J59" i="5" s="1"/>
  <c r="D59" i="5"/>
  <c r="E58" i="5"/>
  <c r="F58" i="5" s="1"/>
  <c r="G58" i="5" s="1"/>
  <c r="J58" i="5" s="1"/>
  <c r="D58" i="5"/>
  <c r="F57" i="5"/>
  <c r="G57" i="5" s="1"/>
  <c r="J57" i="5" s="1"/>
  <c r="E57" i="5"/>
  <c r="D57" i="5"/>
  <c r="E56" i="5"/>
  <c r="D56" i="5"/>
  <c r="J55" i="5"/>
  <c r="E55" i="5"/>
  <c r="D55" i="5"/>
  <c r="F55" i="5" s="1"/>
  <c r="G55" i="5" s="1"/>
  <c r="F54" i="5"/>
  <c r="G54" i="5" s="1"/>
  <c r="J54" i="5" s="1"/>
  <c r="E54" i="5"/>
  <c r="D54" i="5"/>
  <c r="F53" i="5"/>
  <c r="G53" i="5" s="1"/>
  <c r="J53" i="5" s="1"/>
  <c r="E53" i="5"/>
  <c r="D53" i="5"/>
  <c r="E52" i="5"/>
  <c r="F52" i="5" s="1"/>
  <c r="G52" i="5" s="1"/>
  <c r="J52" i="5" s="1"/>
  <c r="D52" i="5"/>
  <c r="F51" i="5"/>
  <c r="G51" i="5" s="1"/>
  <c r="J51" i="5" s="1"/>
  <c r="E51" i="5"/>
  <c r="D51" i="5"/>
  <c r="E50" i="5"/>
  <c r="F50" i="5" s="1"/>
  <c r="G50" i="5" s="1"/>
  <c r="J50" i="5" s="1"/>
  <c r="D50" i="5"/>
  <c r="J49" i="5"/>
  <c r="G49" i="5"/>
  <c r="F49" i="5"/>
  <c r="E49" i="5"/>
  <c r="D49" i="5"/>
  <c r="E48" i="5"/>
  <c r="D48" i="5"/>
  <c r="J47" i="5"/>
  <c r="E47" i="5"/>
  <c r="D47" i="5"/>
  <c r="F47" i="5" s="1"/>
  <c r="G47" i="5" s="1"/>
  <c r="G46" i="5"/>
  <c r="J46" i="5" s="1"/>
  <c r="F46" i="5"/>
  <c r="E46" i="5"/>
  <c r="D46" i="5"/>
  <c r="F45" i="5"/>
  <c r="G45" i="5" s="1"/>
  <c r="J45" i="5" s="1"/>
  <c r="E45" i="5"/>
  <c r="D45" i="5"/>
  <c r="G44" i="5"/>
  <c r="J44" i="5" s="1"/>
  <c r="E44" i="5"/>
  <c r="F44" i="5" s="1"/>
  <c r="D44" i="5"/>
  <c r="E43" i="5"/>
  <c r="F43" i="5" s="1"/>
  <c r="G43" i="5" s="1"/>
  <c r="J43" i="5" s="1"/>
  <c r="D43" i="5"/>
  <c r="E42" i="5"/>
  <c r="F42" i="5" s="1"/>
  <c r="G42" i="5" s="1"/>
  <c r="J42" i="5" s="1"/>
  <c r="D42" i="5"/>
  <c r="F41" i="5"/>
  <c r="G41" i="5" s="1"/>
  <c r="J41" i="5" s="1"/>
  <c r="E41" i="5"/>
  <c r="D41" i="5"/>
  <c r="E40" i="5"/>
  <c r="D40" i="5"/>
  <c r="J39" i="5"/>
  <c r="E39" i="5"/>
  <c r="D39" i="5"/>
  <c r="F39" i="5" s="1"/>
  <c r="G39" i="5" s="1"/>
  <c r="F38" i="5"/>
  <c r="G38" i="5" s="1"/>
  <c r="J38" i="5" s="1"/>
  <c r="E38" i="5"/>
  <c r="D38" i="5"/>
  <c r="F37" i="5"/>
  <c r="G37" i="5" s="1"/>
  <c r="J37" i="5" s="1"/>
  <c r="E37" i="5"/>
  <c r="D37" i="5"/>
  <c r="E36" i="5"/>
  <c r="F36" i="5" s="1"/>
  <c r="G36" i="5" s="1"/>
  <c r="J36" i="5" s="1"/>
  <c r="D36" i="5"/>
  <c r="F35" i="5"/>
  <c r="G35" i="5" s="1"/>
  <c r="J35" i="5" s="1"/>
  <c r="E35" i="5"/>
  <c r="D35" i="5"/>
  <c r="E34" i="5"/>
  <c r="F34" i="5" s="1"/>
  <c r="G34" i="5" s="1"/>
  <c r="J34" i="5" s="1"/>
  <c r="D34" i="5"/>
  <c r="J33" i="5"/>
  <c r="G33" i="5"/>
  <c r="F33" i="5"/>
  <c r="E33" i="5"/>
  <c r="D33" i="5"/>
  <c r="E32" i="5"/>
  <c r="D32" i="5"/>
  <c r="J31" i="5"/>
  <c r="E31" i="5"/>
  <c r="D31" i="5"/>
  <c r="F31" i="5" s="1"/>
  <c r="G31" i="5" s="1"/>
  <c r="G30" i="5"/>
  <c r="J30" i="5" s="1"/>
  <c r="F30" i="5"/>
  <c r="E30" i="5"/>
  <c r="D30" i="5"/>
  <c r="E29" i="5"/>
  <c r="D29" i="5"/>
  <c r="F29" i="5" s="1"/>
  <c r="G29" i="5" s="1"/>
  <c r="J29" i="5" s="1"/>
  <c r="G28" i="5"/>
  <c r="J28" i="5" s="1"/>
  <c r="E28" i="5"/>
  <c r="F28" i="5" s="1"/>
  <c r="D28" i="5"/>
  <c r="E27" i="5"/>
  <c r="F27" i="5" s="1"/>
  <c r="G27" i="5" s="1"/>
  <c r="J27" i="5" s="1"/>
  <c r="D27" i="5"/>
  <c r="E26" i="5"/>
  <c r="F26" i="5" s="1"/>
  <c r="G26" i="5" s="1"/>
  <c r="J26" i="5" s="1"/>
  <c r="D26" i="5"/>
  <c r="F25" i="5"/>
  <c r="G25" i="5" s="1"/>
  <c r="J25" i="5" s="1"/>
  <c r="E25" i="5"/>
  <c r="D25" i="5"/>
  <c r="E24" i="5"/>
  <c r="D24" i="5"/>
  <c r="J23" i="5"/>
  <c r="E23" i="5"/>
  <c r="D23" i="5"/>
  <c r="F23" i="5" s="1"/>
  <c r="G23" i="5" s="1"/>
  <c r="F22" i="5"/>
  <c r="G22" i="5" s="1"/>
  <c r="J22" i="5" s="1"/>
  <c r="E22" i="5"/>
  <c r="D22" i="5"/>
  <c r="F21" i="5"/>
  <c r="G21" i="5" s="1"/>
  <c r="J21" i="5" s="1"/>
  <c r="E21" i="5"/>
  <c r="D21" i="5"/>
  <c r="E20" i="5"/>
  <c r="F20" i="5" s="1"/>
  <c r="G20" i="5" s="1"/>
  <c r="J20" i="5" s="1"/>
  <c r="D20" i="5"/>
  <c r="F19" i="5"/>
  <c r="G19" i="5" s="1"/>
  <c r="J19" i="5" s="1"/>
  <c r="E19" i="5"/>
  <c r="D19" i="5"/>
  <c r="E18" i="5"/>
  <c r="F18" i="5" s="1"/>
  <c r="G18" i="5" s="1"/>
  <c r="J18" i="5" s="1"/>
  <c r="D18" i="5"/>
  <c r="B16" i="5"/>
  <c r="D17" i="5" s="1"/>
  <c r="H7" i="5"/>
  <c r="H6" i="5"/>
  <c r="I6" i="5" s="1"/>
  <c r="H3" i="5"/>
  <c r="I2" i="5" s="1"/>
  <c r="H2" i="5"/>
  <c r="E2" i="5"/>
  <c r="C16" i="5" s="1"/>
  <c r="E17" i="5" s="1"/>
  <c r="F17" i="5" s="1"/>
  <c r="G17" i="5" s="1"/>
  <c r="D2" i="5"/>
  <c r="E64" i="4"/>
  <c r="F64" i="4" s="1"/>
  <c r="G64" i="4" s="1"/>
  <c r="J64" i="4" s="1"/>
  <c r="D64" i="4"/>
  <c r="E63" i="4"/>
  <c r="D63" i="4"/>
  <c r="F63" i="4" s="1"/>
  <c r="G63" i="4" s="1"/>
  <c r="J63" i="4" s="1"/>
  <c r="E62" i="4"/>
  <c r="F62" i="4" s="1"/>
  <c r="G62" i="4" s="1"/>
  <c r="J62" i="4" s="1"/>
  <c r="D62" i="4"/>
  <c r="F61" i="4"/>
  <c r="G61" i="4" s="1"/>
  <c r="J61" i="4" s="1"/>
  <c r="E61" i="4"/>
  <c r="D61" i="4"/>
  <c r="G60" i="4"/>
  <c r="J60" i="4" s="1"/>
  <c r="E60" i="4"/>
  <c r="F60" i="4" s="1"/>
  <c r="D60" i="4"/>
  <c r="E59" i="4"/>
  <c r="D59" i="4"/>
  <c r="F59" i="4" s="1"/>
  <c r="G59" i="4" s="1"/>
  <c r="J59" i="4" s="1"/>
  <c r="E58" i="4"/>
  <c r="F58" i="4" s="1"/>
  <c r="G58" i="4" s="1"/>
  <c r="J58" i="4" s="1"/>
  <c r="D58" i="4"/>
  <c r="E57" i="4"/>
  <c r="D57" i="4"/>
  <c r="F57" i="4" s="1"/>
  <c r="G57" i="4" s="1"/>
  <c r="J57" i="4" s="1"/>
  <c r="J56" i="4"/>
  <c r="G56" i="4"/>
  <c r="E56" i="4"/>
  <c r="F56" i="4" s="1"/>
  <c r="D56" i="4"/>
  <c r="E55" i="4"/>
  <c r="F55" i="4" s="1"/>
  <c r="G55" i="4" s="1"/>
  <c r="J55" i="4" s="1"/>
  <c r="D55" i="4"/>
  <c r="E54" i="4"/>
  <c r="F54" i="4" s="1"/>
  <c r="G54" i="4" s="1"/>
  <c r="J54" i="4" s="1"/>
  <c r="D54" i="4"/>
  <c r="G53" i="4"/>
  <c r="J53" i="4" s="1"/>
  <c r="F53" i="4"/>
  <c r="E53" i="4"/>
  <c r="D53" i="4"/>
  <c r="E52" i="4"/>
  <c r="F52" i="4" s="1"/>
  <c r="G52" i="4" s="1"/>
  <c r="J52" i="4" s="1"/>
  <c r="D52" i="4"/>
  <c r="E51" i="4"/>
  <c r="D51" i="4"/>
  <c r="F51" i="4" s="1"/>
  <c r="G51" i="4" s="1"/>
  <c r="J51" i="4" s="1"/>
  <c r="E50" i="4"/>
  <c r="F50" i="4" s="1"/>
  <c r="G50" i="4" s="1"/>
  <c r="J50" i="4" s="1"/>
  <c r="D50" i="4"/>
  <c r="E49" i="4"/>
  <c r="F49" i="4" s="1"/>
  <c r="G49" i="4" s="1"/>
  <c r="J49" i="4" s="1"/>
  <c r="D49" i="4"/>
  <c r="E48" i="4"/>
  <c r="F48" i="4" s="1"/>
  <c r="G48" i="4" s="1"/>
  <c r="J48" i="4" s="1"/>
  <c r="D48" i="4"/>
  <c r="F47" i="4"/>
  <c r="G47" i="4" s="1"/>
  <c r="J47" i="4" s="1"/>
  <c r="E47" i="4"/>
  <c r="D47" i="4"/>
  <c r="E46" i="4"/>
  <c r="D46" i="4"/>
  <c r="J45" i="4"/>
  <c r="G45" i="4"/>
  <c r="F45" i="4"/>
  <c r="E45" i="4"/>
  <c r="D45" i="4"/>
  <c r="E44" i="4"/>
  <c r="F44" i="4" s="1"/>
  <c r="G44" i="4" s="1"/>
  <c r="J44" i="4" s="1"/>
  <c r="D44" i="4"/>
  <c r="E43" i="4"/>
  <c r="D43" i="4"/>
  <c r="F43" i="4" s="1"/>
  <c r="G43" i="4" s="1"/>
  <c r="J43" i="4" s="1"/>
  <c r="E42" i="4"/>
  <c r="F42" i="4" s="1"/>
  <c r="G42" i="4" s="1"/>
  <c r="J42" i="4" s="1"/>
  <c r="D42" i="4"/>
  <c r="E41" i="4"/>
  <c r="D41" i="4"/>
  <c r="F41" i="4" s="1"/>
  <c r="G41" i="4" s="1"/>
  <c r="J41" i="4" s="1"/>
  <c r="E40" i="4"/>
  <c r="F40" i="4" s="1"/>
  <c r="G40" i="4" s="1"/>
  <c r="J40" i="4" s="1"/>
  <c r="D40" i="4"/>
  <c r="E39" i="4"/>
  <c r="F39" i="4" s="1"/>
  <c r="G39" i="4" s="1"/>
  <c r="J39" i="4" s="1"/>
  <c r="D39" i="4"/>
  <c r="E38" i="4"/>
  <c r="D38" i="4"/>
  <c r="G37" i="4"/>
  <c r="J37" i="4" s="1"/>
  <c r="F37" i="4"/>
  <c r="E37" i="4"/>
  <c r="D37" i="4"/>
  <c r="E36" i="4"/>
  <c r="F36" i="4" s="1"/>
  <c r="G36" i="4" s="1"/>
  <c r="J36" i="4" s="1"/>
  <c r="D36" i="4"/>
  <c r="J35" i="4"/>
  <c r="E35" i="4"/>
  <c r="F35" i="4" s="1"/>
  <c r="G35" i="4" s="1"/>
  <c r="D35" i="4"/>
  <c r="E34" i="4"/>
  <c r="F34" i="4" s="1"/>
  <c r="G34" i="4" s="1"/>
  <c r="J34" i="4" s="1"/>
  <c r="D34" i="4"/>
  <c r="F33" i="4"/>
  <c r="G33" i="4" s="1"/>
  <c r="J33" i="4" s="1"/>
  <c r="E33" i="4"/>
  <c r="D33" i="4"/>
  <c r="J32" i="4"/>
  <c r="G32" i="4"/>
  <c r="E32" i="4"/>
  <c r="F32" i="4" s="1"/>
  <c r="D32" i="4"/>
  <c r="E31" i="4"/>
  <c r="D31" i="4"/>
  <c r="F31" i="4" s="1"/>
  <c r="G31" i="4" s="1"/>
  <c r="J31" i="4" s="1"/>
  <c r="E30" i="4"/>
  <c r="F30" i="4" s="1"/>
  <c r="G30" i="4" s="1"/>
  <c r="J30" i="4" s="1"/>
  <c r="D30" i="4"/>
  <c r="F29" i="4"/>
  <c r="G29" i="4" s="1"/>
  <c r="J29" i="4" s="1"/>
  <c r="E29" i="4"/>
  <c r="D29" i="4"/>
  <c r="G28" i="4"/>
  <c r="J28" i="4" s="1"/>
  <c r="F28" i="4"/>
  <c r="E28" i="4"/>
  <c r="D28" i="4"/>
  <c r="E27" i="4"/>
  <c r="F27" i="4" s="1"/>
  <c r="G27" i="4" s="1"/>
  <c r="J27" i="4" s="1"/>
  <c r="D27" i="4"/>
  <c r="G26" i="4"/>
  <c r="J26" i="4" s="1"/>
  <c r="F26" i="4"/>
  <c r="E26" i="4"/>
  <c r="D26" i="4"/>
  <c r="E25" i="4"/>
  <c r="F25" i="4" s="1"/>
  <c r="G25" i="4" s="1"/>
  <c r="J25" i="4" s="1"/>
  <c r="D25" i="4"/>
  <c r="G24" i="4"/>
  <c r="J24" i="4" s="1"/>
  <c r="E24" i="4"/>
  <c r="F24" i="4" s="1"/>
  <c r="D24" i="4"/>
  <c r="F23" i="4"/>
  <c r="G23" i="4" s="1"/>
  <c r="J23" i="4" s="1"/>
  <c r="E23" i="4"/>
  <c r="D23" i="4"/>
  <c r="E22" i="4"/>
  <c r="F22" i="4" s="1"/>
  <c r="G22" i="4" s="1"/>
  <c r="J22" i="4" s="1"/>
  <c r="D22" i="4"/>
  <c r="F21" i="4"/>
  <c r="G21" i="4" s="1"/>
  <c r="J21" i="4" s="1"/>
  <c r="E21" i="4"/>
  <c r="D21" i="4"/>
  <c r="F20" i="4"/>
  <c r="G20" i="4" s="1"/>
  <c r="J20" i="4" s="1"/>
  <c r="E20" i="4"/>
  <c r="D20" i="4"/>
  <c r="E19" i="4"/>
  <c r="D19" i="4"/>
  <c r="F18" i="4"/>
  <c r="G18" i="4" s="1"/>
  <c r="J18" i="4" s="1"/>
  <c r="E18" i="4"/>
  <c r="D18" i="4"/>
  <c r="D17" i="4"/>
  <c r="H7" i="4"/>
  <c r="I6" i="4" s="1"/>
  <c r="H6" i="4"/>
  <c r="H3" i="4"/>
  <c r="H2" i="4"/>
  <c r="I2" i="4" s="1"/>
  <c r="E2" i="4"/>
  <c r="C16" i="4" s="1"/>
  <c r="E17" i="4" s="1"/>
  <c r="D2" i="4"/>
  <c r="B16" i="4" s="1"/>
  <c r="F64" i="3"/>
  <c r="G64" i="3" s="1"/>
  <c r="J64" i="3" s="1"/>
  <c r="E64" i="3"/>
  <c r="D64" i="3"/>
  <c r="E63" i="3"/>
  <c r="D63" i="3"/>
  <c r="F62" i="3"/>
  <c r="G62" i="3" s="1"/>
  <c r="J62" i="3" s="1"/>
  <c r="E62" i="3"/>
  <c r="D62" i="3"/>
  <c r="E61" i="3"/>
  <c r="F61" i="3" s="1"/>
  <c r="G61" i="3" s="1"/>
  <c r="J61" i="3" s="1"/>
  <c r="D61" i="3"/>
  <c r="G60" i="3"/>
  <c r="J60" i="3" s="1"/>
  <c r="E60" i="3"/>
  <c r="D60" i="3"/>
  <c r="F60" i="3" s="1"/>
  <c r="F59" i="3"/>
  <c r="G59" i="3" s="1"/>
  <c r="J59" i="3" s="1"/>
  <c r="E59" i="3"/>
  <c r="D59" i="3"/>
  <c r="F58" i="3"/>
  <c r="G58" i="3" s="1"/>
  <c r="J58" i="3" s="1"/>
  <c r="E58" i="3"/>
  <c r="D58" i="3"/>
  <c r="F57" i="3"/>
  <c r="G57" i="3" s="1"/>
  <c r="J57" i="3" s="1"/>
  <c r="E57" i="3"/>
  <c r="D57" i="3"/>
  <c r="E56" i="3"/>
  <c r="F56" i="3" s="1"/>
  <c r="G56" i="3" s="1"/>
  <c r="J56" i="3" s="1"/>
  <c r="D56" i="3"/>
  <c r="J55" i="3"/>
  <c r="E55" i="3"/>
  <c r="F55" i="3" s="1"/>
  <c r="G55" i="3" s="1"/>
  <c r="D55" i="3"/>
  <c r="E54" i="3"/>
  <c r="F54" i="3" s="1"/>
  <c r="G54" i="3" s="1"/>
  <c r="J54" i="3" s="1"/>
  <c r="D54" i="3"/>
  <c r="E53" i="3"/>
  <c r="D53" i="3"/>
  <c r="F53" i="3" s="1"/>
  <c r="G53" i="3" s="1"/>
  <c r="J53" i="3" s="1"/>
  <c r="E52" i="3"/>
  <c r="D52" i="3"/>
  <c r="F52" i="3" s="1"/>
  <c r="G52" i="3" s="1"/>
  <c r="J52" i="3" s="1"/>
  <c r="E51" i="3"/>
  <c r="F51" i="3" s="1"/>
  <c r="G51" i="3" s="1"/>
  <c r="J51" i="3" s="1"/>
  <c r="D51" i="3"/>
  <c r="E50" i="3"/>
  <c r="F50" i="3" s="1"/>
  <c r="G50" i="3" s="1"/>
  <c r="J50" i="3" s="1"/>
  <c r="D50" i="3"/>
  <c r="J49" i="3"/>
  <c r="G49" i="3"/>
  <c r="F49" i="3"/>
  <c r="E49" i="3"/>
  <c r="D49" i="3"/>
  <c r="E48" i="3"/>
  <c r="F48" i="3" s="1"/>
  <c r="G48" i="3" s="1"/>
  <c r="J48" i="3" s="1"/>
  <c r="D48" i="3"/>
  <c r="E47" i="3"/>
  <c r="F47" i="3" s="1"/>
  <c r="G47" i="3" s="1"/>
  <c r="J47" i="3" s="1"/>
  <c r="D47" i="3"/>
  <c r="E46" i="3"/>
  <c r="F46" i="3" s="1"/>
  <c r="G46" i="3" s="1"/>
  <c r="J46" i="3" s="1"/>
  <c r="D46" i="3"/>
  <c r="F45" i="3"/>
  <c r="G45" i="3" s="1"/>
  <c r="J45" i="3" s="1"/>
  <c r="E45" i="3"/>
  <c r="D45" i="3"/>
  <c r="E44" i="3"/>
  <c r="D44" i="3"/>
  <c r="F44" i="3" s="1"/>
  <c r="G44" i="3" s="1"/>
  <c r="J44" i="3" s="1"/>
  <c r="G43" i="3"/>
  <c r="J43" i="3" s="1"/>
  <c r="F43" i="3"/>
  <c r="E43" i="3"/>
  <c r="D43" i="3"/>
  <c r="E42" i="3"/>
  <c r="F42" i="3" s="1"/>
  <c r="G42" i="3" s="1"/>
  <c r="J42" i="3" s="1"/>
  <c r="D42" i="3"/>
  <c r="G41" i="3"/>
  <c r="J41" i="3" s="1"/>
  <c r="F41" i="3"/>
  <c r="E41" i="3"/>
  <c r="D41" i="3"/>
  <c r="E40" i="3"/>
  <c r="D40" i="3"/>
  <c r="F40" i="3" s="1"/>
  <c r="G40" i="3" s="1"/>
  <c r="J40" i="3" s="1"/>
  <c r="E39" i="3"/>
  <c r="D39" i="3"/>
  <c r="G38" i="3"/>
  <c r="J38" i="3" s="1"/>
  <c r="F38" i="3"/>
  <c r="E38" i="3"/>
  <c r="D38" i="3"/>
  <c r="E37" i="3"/>
  <c r="F37" i="3" s="1"/>
  <c r="G37" i="3" s="1"/>
  <c r="J37" i="3" s="1"/>
  <c r="D37" i="3"/>
  <c r="E36" i="3"/>
  <c r="D36" i="3"/>
  <c r="F36" i="3" s="1"/>
  <c r="G36" i="3" s="1"/>
  <c r="J36" i="3" s="1"/>
  <c r="E35" i="3"/>
  <c r="F35" i="3" s="1"/>
  <c r="G35" i="3" s="1"/>
  <c r="J35" i="3" s="1"/>
  <c r="D35" i="3"/>
  <c r="E34" i="3"/>
  <c r="D34" i="3"/>
  <c r="F34" i="3" s="1"/>
  <c r="G34" i="3" s="1"/>
  <c r="J34" i="3" s="1"/>
  <c r="F33" i="3"/>
  <c r="G33" i="3" s="1"/>
  <c r="J33" i="3" s="1"/>
  <c r="E33" i="3"/>
  <c r="D33" i="3"/>
  <c r="F32" i="3"/>
  <c r="G32" i="3" s="1"/>
  <c r="J32" i="3" s="1"/>
  <c r="E32" i="3"/>
  <c r="D32" i="3"/>
  <c r="E31" i="3"/>
  <c r="D31" i="3"/>
  <c r="F30" i="3"/>
  <c r="G30" i="3" s="1"/>
  <c r="J30" i="3" s="1"/>
  <c r="E30" i="3"/>
  <c r="D30" i="3"/>
  <c r="E29" i="3"/>
  <c r="F29" i="3" s="1"/>
  <c r="G29" i="3" s="1"/>
  <c r="J29" i="3" s="1"/>
  <c r="D29" i="3"/>
  <c r="G28" i="3"/>
  <c r="J28" i="3" s="1"/>
  <c r="E28" i="3"/>
  <c r="D28" i="3"/>
  <c r="F28" i="3" s="1"/>
  <c r="F27" i="3"/>
  <c r="G27" i="3" s="1"/>
  <c r="J27" i="3" s="1"/>
  <c r="E27" i="3"/>
  <c r="D27" i="3"/>
  <c r="F26" i="3"/>
  <c r="G26" i="3" s="1"/>
  <c r="J26" i="3" s="1"/>
  <c r="E26" i="3"/>
  <c r="D26" i="3"/>
  <c r="F25" i="3"/>
  <c r="G25" i="3" s="1"/>
  <c r="J25" i="3" s="1"/>
  <c r="E25" i="3"/>
  <c r="D25" i="3"/>
  <c r="E24" i="3"/>
  <c r="F24" i="3" s="1"/>
  <c r="G24" i="3" s="1"/>
  <c r="J24" i="3" s="1"/>
  <c r="D24" i="3"/>
  <c r="J23" i="3"/>
  <c r="E23" i="3"/>
  <c r="F23" i="3" s="1"/>
  <c r="G23" i="3" s="1"/>
  <c r="D23" i="3"/>
  <c r="E22" i="3"/>
  <c r="F22" i="3" s="1"/>
  <c r="G22" i="3" s="1"/>
  <c r="J22" i="3" s="1"/>
  <c r="D22" i="3"/>
  <c r="E21" i="3"/>
  <c r="D21" i="3"/>
  <c r="F21" i="3" s="1"/>
  <c r="G21" i="3" s="1"/>
  <c r="J21" i="3" s="1"/>
  <c r="E20" i="3"/>
  <c r="D20" i="3"/>
  <c r="F20" i="3" s="1"/>
  <c r="G20" i="3" s="1"/>
  <c r="J20" i="3" s="1"/>
  <c r="E19" i="3"/>
  <c r="F19" i="3" s="1"/>
  <c r="G19" i="3" s="1"/>
  <c r="J19" i="3" s="1"/>
  <c r="D19" i="3"/>
  <c r="E18" i="3"/>
  <c r="F18" i="3" s="1"/>
  <c r="G18" i="3" s="1"/>
  <c r="J18" i="3" s="1"/>
  <c r="D18" i="3"/>
  <c r="C16" i="3"/>
  <c r="E17" i="3" s="1"/>
  <c r="H7" i="3"/>
  <c r="H6" i="3"/>
  <c r="I6" i="3" s="1"/>
  <c r="H3" i="3"/>
  <c r="I2" i="3" s="1"/>
  <c r="H2" i="3"/>
  <c r="E2" i="3"/>
  <c r="D2" i="3"/>
  <c r="B16" i="3" s="1"/>
  <c r="D17" i="3" s="1"/>
  <c r="G64" i="2"/>
  <c r="J64" i="2" s="1"/>
  <c r="E64" i="2"/>
  <c r="D64" i="2"/>
  <c r="F64" i="2" s="1"/>
  <c r="G63" i="2"/>
  <c r="J63" i="2" s="1"/>
  <c r="F63" i="2"/>
  <c r="E63" i="2"/>
  <c r="D63" i="2"/>
  <c r="E62" i="2"/>
  <c r="F62" i="2" s="1"/>
  <c r="G62" i="2" s="1"/>
  <c r="J62" i="2" s="1"/>
  <c r="D62" i="2"/>
  <c r="G61" i="2"/>
  <c r="J61" i="2" s="1"/>
  <c r="F61" i="2"/>
  <c r="E61" i="2"/>
  <c r="D61" i="2"/>
  <c r="E60" i="2"/>
  <c r="D60" i="2"/>
  <c r="F60" i="2" s="1"/>
  <c r="G60" i="2" s="1"/>
  <c r="J60" i="2" s="1"/>
  <c r="E59" i="2"/>
  <c r="D59" i="2"/>
  <c r="F58" i="2"/>
  <c r="G58" i="2" s="1"/>
  <c r="J58" i="2" s="1"/>
  <c r="E58" i="2"/>
  <c r="D58" i="2"/>
  <c r="E57" i="2"/>
  <c r="F57" i="2" s="1"/>
  <c r="G57" i="2" s="1"/>
  <c r="J57" i="2" s="1"/>
  <c r="D57" i="2"/>
  <c r="E56" i="2"/>
  <c r="D56" i="2"/>
  <c r="F56" i="2" s="1"/>
  <c r="G56" i="2" s="1"/>
  <c r="J56" i="2" s="1"/>
  <c r="E55" i="2"/>
  <c r="D55" i="2"/>
  <c r="F54" i="2"/>
  <c r="G54" i="2" s="1"/>
  <c r="J54" i="2" s="1"/>
  <c r="E54" i="2"/>
  <c r="D54" i="2"/>
  <c r="F53" i="2"/>
  <c r="G53" i="2" s="1"/>
  <c r="J53" i="2" s="1"/>
  <c r="E53" i="2"/>
  <c r="D53" i="2"/>
  <c r="F52" i="2"/>
  <c r="G52" i="2" s="1"/>
  <c r="J52" i="2" s="1"/>
  <c r="E52" i="2"/>
  <c r="D52" i="2"/>
  <c r="E51" i="2"/>
  <c r="D51" i="2"/>
  <c r="F50" i="2"/>
  <c r="G50" i="2" s="1"/>
  <c r="J50" i="2" s="1"/>
  <c r="E50" i="2"/>
  <c r="D50" i="2"/>
  <c r="E49" i="2"/>
  <c r="D49" i="2"/>
  <c r="G48" i="2"/>
  <c r="J48" i="2" s="1"/>
  <c r="E48" i="2"/>
  <c r="F48" i="2" s="1"/>
  <c r="D48" i="2"/>
  <c r="F47" i="2"/>
  <c r="G47" i="2" s="1"/>
  <c r="J47" i="2" s="1"/>
  <c r="E47" i="2"/>
  <c r="D47" i="2"/>
  <c r="F46" i="2"/>
  <c r="G46" i="2" s="1"/>
  <c r="J46" i="2" s="1"/>
  <c r="E46" i="2"/>
  <c r="D46" i="2"/>
  <c r="F45" i="2"/>
  <c r="G45" i="2" s="1"/>
  <c r="J45" i="2" s="1"/>
  <c r="E45" i="2"/>
  <c r="D45" i="2"/>
  <c r="E44" i="2"/>
  <c r="F44" i="2" s="1"/>
  <c r="G44" i="2" s="1"/>
  <c r="J44" i="2" s="1"/>
  <c r="D44" i="2"/>
  <c r="J43" i="2"/>
  <c r="E43" i="2"/>
  <c r="F43" i="2" s="1"/>
  <c r="G43" i="2" s="1"/>
  <c r="D43" i="2"/>
  <c r="E42" i="2"/>
  <c r="F42" i="2" s="1"/>
  <c r="G42" i="2" s="1"/>
  <c r="J42" i="2" s="1"/>
  <c r="D42" i="2"/>
  <c r="F41" i="2"/>
  <c r="G41" i="2" s="1"/>
  <c r="J41" i="2" s="1"/>
  <c r="E41" i="2"/>
  <c r="D41" i="2"/>
  <c r="E40" i="2"/>
  <c r="D40" i="2"/>
  <c r="E39" i="2"/>
  <c r="F39" i="2" s="1"/>
  <c r="G39" i="2" s="1"/>
  <c r="J39" i="2" s="1"/>
  <c r="D39" i="2"/>
  <c r="E38" i="2"/>
  <c r="F38" i="2" s="1"/>
  <c r="G38" i="2" s="1"/>
  <c r="J38" i="2" s="1"/>
  <c r="D38" i="2"/>
  <c r="G37" i="2"/>
  <c r="J37" i="2" s="1"/>
  <c r="F37" i="2"/>
  <c r="E37" i="2"/>
  <c r="D37" i="2"/>
  <c r="E36" i="2"/>
  <c r="D36" i="2"/>
  <c r="E35" i="2"/>
  <c r="F35" i="2" s="1"/>
  <c r="G35" i="2" s="1"/>
  <c r="J35" i="2" s="1"/>
  <c r="D35" i="2"/>
  <c r="E34" i="2"/>
  <c r="F34" i="2" s="1"/>
  <c r="G34" i="2" s="1"/>
  <c r="J34" i="2" s="1"/>
  <c r="D34" i="2"/>
  <c r="F33" i="2"/>
  <c r="G33" i="2" s="1"/>
  <c r="J33" i="2" s="1"/>
  <c r="E33" i="2"/>
  <c r="D33" i="2"/>
  <c r="E32" i="2"/>
  <c r="D32" i="2"/>
  <c r="F32" i="2" s="1"/>
  <c r="G32" i="2" s="1"/>
  <c r="J32" i="2" s="1"/>
  <c r="G31" i="2"/>
  <c r="J31" i="2" s="1"/>
  <c r="F31" i="2"/>
  <c r="E31" i="2"/>
  <c r="D31" i="2"/>
  <c r="E30" i="2"/>
  <c r="D30" i="2"/>
  <c r="G29" i="2"/>
  <c r="J29" i="2" s="1"/>
  <c r="F29" i="2"/>
  <c r="E29" i="2"/>
  <c r="D29" i="2"/>
  <c r="E28" i="2"/>
  <c r="D28" i="2"/>
  <c r="F28" i="2" s="1"/>
  <c r="G28" i="2" s="1"/>
  <c r="J28" i="2" s="1"/>
  <c r="E27" i="2"/>
  <c r="D27" i="2"/>
  <c r="F26" i="2"/>
  <c r="G26" i="2" s="1"/>
  <c r="J26" i="2" s="1"/>
  <c r="E26" i="2"/>
  <c r="D26" i="2"/>
  <c r="E25" i="2"/>
  <c r="F25" i="2" s="1"/>
  <c r="G25" i="2" s="1"/>
  <c r="J25" i="2" s="1"/>
  <c r="D25" i="2"/>
  <c r="E24" i="2"/>
  <c r="D24" i="2"/>
  <c r="F24" i="2" s="1"/>
  <c r="G24" i="2" s="1"/>
  <c r="J24" i="2" s="1"/>
  <c r="E23" i="2"/>
  <c r="F23" i="2" s="1"/>
  <c r="G23" i="2" s="1"/>
  <c r="J23" i="2" s="1"/>
  <c r="D23" i="2"/>
  <c r="E22" i="2"/>
  <c r="D22" i="2"/>
  <c r="F22" i="2" s="1"/>
  <c r="G22" i="2" s="1"/>
  <c r="J22" i="2" s="1"/>
  <c r="F21" i="2"/>
  <c r="G21" i="2" s="1"/>
  <c r="J21" i="2" s="1"/>
  <c r="E21" i="2"/>
  <c r="D21" i="2"/>
  <c r="J20" i="2"/>
  <c r="F20" i="2"/>
  <c r="G20" i="2" s="1"/>
  <c r="E20" i="2"/>
  <c r="D20" i="2"/>
  <c r="E19" i="2"/>
  <c r="D19" i="2"/>
  <c r="F18" i="2"/>
  <c r="G18" i="2" s="1"/>
  <c r="J18" i="2" s="1"/>
  <c r="E18" i="2"/>
  <c r="D18" i="2"/>
  <c r="E17" i="2"/>
  <c r="B16" i="2"/>
  <c r="D17" i="2" s="1"/>
  <c r="H7" i="2"/>
  <c r="I6" i="2" s="1"/>
  <c r="H6" i="2"/>
  <c r="H3" i="2"/>
  <c r="H2" i="2"/>
  <c r="I2" i="2" s="1"/>
  <c r="E2" i="2"/>
  <c r="C16" i="2" s="1"/>
  <c r="D2" i="2"/>
  <c r="E64" i="1"/>
  <c r="F64" i="1" s="1"/>
  <c r="G64" i="1" s="1"/>
  <c r="J64" i="1" s="1"/>
  <c r="D64" i="1"/>
  <c r="E63" i="1"/>
  <c r="F63" i="1" s="1"/>
  <c r="G63" i="1" s="1"/>
  <c r="J63" i="1" s="1"/>
  <c r="D63" i="1"/>
  <c r="E62" i="1"/>
  <c r="F62" i="1" s="1"/>
  <c r="G62" i="1" s="1"/>
  <c r="J62" i="1" s="1"/>
  <c r="D62" i="1"/>
  <c r="E61" i="1"/>
  <c r="D61" i="1"/>
  <c r="F61" i="1" s="1"/>
  <c r="G61" i="1" s="1"/>
  <c r="J61" i="1" s="1"/>
  <c r="E60" i="1"/>
  <c r="D60" i="1"/>
  <c r="E59" i="1"/>
  <c r="F59" i="1" s="1"/>
  <c r="G59" i="1" s="1"/>
  <c r="J59" i="1" s="1"/>
  <c r="D59" i="1"/>
  <c r="E58" i="1"/>
  <c r="F58" i="1" s="1"/>
  <c r="G58" i="1" s="1"/>
  <c r="J58" i="1" s="1"/>
  <c r="D58" i="1"/>
  <c r="J57" i="1"/>
  <c r="G57" i="1"/>
  <c r="F57" i="1"/>
  <c r="E57" i="1"/>
  <c r="D57" i="1"/>
  <c r="E56" i="1"/>
  <c r="F56" i="1" s="1"/>
  <c r="G56" i="1" s="1"/>
  <c r="J56" i="1" s="1"/>
  <c r="D56" i="1"/>
  <c r="E55" i="1"/>
  <c r="F55" i="1" s="1"/>
  <c r="G55" i="1" s="1"/>
  <c r="J55" i="1" s="1"/>
  <c r="D55" i="1"/>
  <c r="E54" i="1"/>
  <c r="F54" i="1" s="1"/>
  <c r="G54" i="1" s="1"/>
  <c r="J54" i="1" s="1"/>
  <c r="D54" i="1"/>
  <c r="F53" i="1"/>
  <c r="G53" i="1" s="1"/>
  <c r="J53" i="1" s="1"/>
  <c r="E53" i="1"/>
  <c r="D53" i="1"/>
  <c r="E52" i="1"/>
  <c r="D52" i="1"/>
  <c r="F51" i="1"/>
  <c r="G51" i="1" s="1"/>
  <c r="J51" i="1" s="1"/>
  <c r="E51" i="1"/>
  <c r="D51" i="1"/>
  <c r="E50" i="1"/>
  <c r="F50" i="1" s="1"/>
  <c r="G50" i="1" s="1"/>
  <c r="J50" i="1" s="1"/>
  <c r="D50" i="1"/>
  <c r="E49" i="1"/>
  <c r="D49" i="1"/>
  <c r="E48" i="1"/>
  <c r="D48" i="1"/>
  <c r="E47" i="1"/>
  <c r="F47" i="1" s="1"/>
  <c r="G47" i="1" s="1"/>
  <c r="J47" i="1" s="1"/>
  <c r="D47" i="1"/>
  <c r="G46" i="1"/>
  <c r="J46" i="1" s="1"/>
  <c r="F46" i="1"/>
  <c r="E46" i="1"/>
  <c r="D46" i="1"/>
  <c r="E45" i="1"/>
  <c r="D45" i="1"/>
  <c r="F45" i="1" s="1"/>
  <c r="G45" i="1" s="1"/>
  <c r="J45" i="1" s="1"/>
  <c r="E44" i="1"/>
  <c r="D44" i="1"/>
  <c r="E43" i="1"/>
  <c r="F43" i="1" s="1"/>
  <c r="G43" i="1" s="1"/>
  <c r="J43" i="1" s="1"/>
  <c r="D43" i="1"/>
  <c r="G42" i="1"/>
  <c r="J42" i="1" s="1"/>
  <c r="F42" i="1"/>
  <c r="E42" i="1"/>
  <c r="D42" i="1"/>
  <c r="E41" i="1"/>
  <c r="D41" i="1"/>
  <c r="E40" i="1"/>
  <c r="D40" i="1"/>
  <c r="E39" i="1"/>
  <c r="D39" i="1"/>
  <c r="F39" i="1" s="1"/>
  <c r="G39" i="1" s="1"/>
  <c r="J39" i="1" s="1"/>
  <c r="F38" i="1"/>
  <c r="G38" i="1" s="1"/>
  <c r="J38" i="1" s="1"/>
  <c r="E38" i="1"/>
  <c r="D38" i="1"/>
  <c r="E37" i="1"/>
  <c r="D37" i="1"/>
  <c r="F37" i="1" s="1"/>
  <c r="G37" i="1" s="1"/>
  <c r="J37" i="1" s="1"/>
  <c r="J36" i="1"/>
  <c r="E36" i="1"/>
  <c r="F36" i="1" s="1"/>
  <c r="G36" i="1" s="1"/>
  <c r="D36" i="1"/>
  <c r="F35" i="1"/>
  <c r="G35" i="1" s="1"/>
  <c r="J35" i="1" s="1"/>
  <c r="E35" i="1"/>
  <c r="D35" i="1"/>
  <c r="F34" i="1"/>
  <c r="G34" i="1" s="1"/>
  <c r="J34" i="1" s="1"/>
  <c r="E34" i="1"/>
  <c r="D34" i="1"/>
  <c r="E33" i="1"/>
  <c r="D33" i="1"/>
  <c r="G32" i="1"/>
  <c r="J32" i="1" s="1"/>
  <c r="E32" i="1"/>
  <c r="F32" i="1" s="1"/>
  <c r="D32" i="1"/>
  <c r="E31" i="1"/>
  <c r="F31" i="1" s="1"/>
  <c r="G31" i="1" s="1"/>
  <c r="J31" i="1" s="1"/>
  <c r="D31" i="1"/>
  <c r="F30" i="1"/>
  <c r="G30" i="1" s="1"/>
  <c r="J30" i="1" s="1"/>
  <c r="E30" i="1"/>
  <c r="D30" i="1"/>
  <c r="E29" i="1"/>
  <c r="D29" i="1"/>
  <c r="F29" i="1" s="1"/>
  <c r="G29" i="1" s="1"/>
  <c r="J29" i="1" s="1"/>
  <c r="E28" i="1"/>
  <c r="F28" i="1" s="1"/>
  <c r="G28" i="1" s="1"/>
  <c r="J28" i="1" s="1"/>
  <c r="D28" i="1"/>
  <c r="E27" i="1"/>
  <c r="F27" i="1" s="1"/>
  <c r="G27" i="1" s="1"/>
  <c r="J27" i="1" s="1"/>
  <c r="D27" i="1"/>
  <c r="E26" i="1"/>
  <c r="F26" i="1" s="1"/>
  <c r="G26" i="1" s="1"/>
  <c r="J26" i="1" s="1"/>
  <c r="D26" i="1"/>
  <c r="E25" i="1"/>
  <c r="F25" i="1" s="1"/>
  <c r="G25" i="1" s="1"/>
  <c r="J25" i="1" s="1"/>
  <c r="D25" i="1"/>
  <c r="E24" i="1"/>
  <c r="F24" i="1" s="1"/>
  <c r="G24" i="1" s="1"/>
  <c r="J24" i="1" s="1"/>
  <c r="D24" i="1"/>
  <c r="E23" i="1"/>
  <c r="F23" i="1" s="1"/>
  <c r="G23" i="1" s="1"/>
  <c r="J23" i="1" s="1"/>
  <c r="D23" i="1"/>
  <c r="F22" i="1"/>
  <c r="G22" i="1" s="1"/>
  <c r="J22" i="1" s="1"/>
  <c r="E22" i="1"/>
  <c r="D22" i="1"/>
  <c r="E21" i="1"/>
  <c r="D21" i="1"/>
  <c r="F21" i="1" s="1"/>
  <c r="G21" i="1" s="1"/>
  <c r="J21" i="1" s="1"/>
  <c r="E20" i="1"/>
  <c r="D20" i="1"/>
  <c r="E19" i="1"/>
  <c r="F19" i="1" s="1"/>
  <c r="G19" i="1" s="1"/>
  <c r="J19" i="1" s="1"/>
  <c r="D19" i="1"/>
  <c r="E18" i="1"/>
  <c r="F18" i="1" s="1"/>
  <c r="G18" i="1" s="1"/>
  <c r="J18" i="1" s="1"/>
  <c r="D18" i="1"/>
  <c r="C16" i="1"/>
  <c r="E17" i="1" s="1"/>
  <c r="H7" i="1"/>
  <c r="H6" i="1"/>
  <c r="I6" i="1" s="1"/>
  <c r="H3" i="1"/>
  <c r="H2" i="1"/>
  <c r="E2" i="1"/>
  <c r="D2" i="1"/>
  <c r="B16" i="1" s="1"/>
  <c r="D17" i="1" s="1"/>
  <c r="F30" i="2" l="1"/>
  <c r="G30" i="2" s="1"/>
  <c r="J30" i="2" s="1"/>
  <c r="F33" i="1"/>
  <c r="G33" i="1" s="1"/>
  <c r="J33" i="1" s="1"/>
  <c r="F55" i="2"/>
  <c r="G55" i="2" s="1"/>
  <c r="J55" i="2" s="1"/>
  <c r="F17" i="4"/>
  <c r="G17" i="4" s="1"/>
  <c r="J17" i="5"/>
  <c r="F17" i="2"/>
  <c r="G17" i="2" s="1"/>
  <c r="F48" i="1"/>
  <c r="G48" i="1" s="1"/>
  <c r="J48" i="1" s="1"/>
  <c r="F52" i="1"/>
  <c r="G52" i="1" s="1"/>
  <c r="J52" i="1" s="1"/>
  <c r="F41" i="1"/>
  <c r="G41" i="1" s="1"/>
  <c r="J41" i="1" s="1"/>
  <c r="F17" i="1"/>
  <c r="G17" i="1" s="1"/>
  <c r="F40" i="1"/>
  <c r="G40" i="1" s="1"/>
  <c r="J40" i="1" s="1"/>
  <c r="F44" i="1"/>
  <c r="G44" i="1" s="1"/>
  <c r="J44" i="1" s="1"/>
  <c r="F20" i="1"/>
  <c r="G20" i="1" s="1"/>
  <c r="J20" i="1" s="1"/>
  <c r="F49" i="1"/>
  <c r="G49" i="1" s="1"/>
  <c r="J49" i="1" s="1"/>
  <c r="F36" i="2"/>
  <c r="G36" i="2" s="1"/>
  <c r="J36" i="2" s="1"/>
  <c r="F49" i="2"/>
  <c r="G49" i="2" s="1"/>
  <c r="J49" i="2" s="1"/>
  <c r="F17" i="3"/>
  <c r="G17" i="3" s="1"/>
  <c r="F24" i="5"/>
  <c r="G24" i="5" s="1"/>
  <c r="J24" i="5" s="1"/>
  <c r="F40" i="5"/>
  <c r="G40" i="5" s="1"/>
  <c r="J40" i="5" s="1"/>
  <c r="F56" i="5"/>
  <c r="G56" i="5" s="1"/>
  <c r="J56" i="5" s="1"/>
  <c r="F31" i="3"/>
  <c r="G31" i="3" s="1"/>
  <c r="J31" i="3" s="1"/>
  <c r="F63" i="3"/>
  <c r="G63" i="3" s="1"/>
  <c r="J63" i="3" s="1"/>
  <c r="F19" i="4"/>
  <c r="G19" i="4" s="1"/>
  <c r="J19" i="4" s="1"/>
  <c r="F19" i="2"/>
  <c r="G19" i="2" s="1"/>
  <c r="J19" i="2" s="1"/>
  <c r="F51" i="2"/>
  <c r="G51" i="2" s="1"/>
  <c r="J51" i="2" s="1"/>
  <c r="F60" i="1"/>
  <c r="G60" i="1" s="1"/>
  <c r="J60" i="1" s="1"/>
  <c r="F40" i="2"/>
  <c r="G40" i="2" s="1"/>
  <c r="J40" i="2" s="1"/>
  <c r="F46" i="4"/>
  <c r="G46" i="4" s="1"/>
  <c r="J46" i="4" s="1"/>
  <c r="F32" i="5"/>
  <c r="G32" i="5" s="1"/>
  <c r="J32" i="5" s="1"/>
  <c r="F48" i="5"/>
  <c r="G48" i="5" s="1"/>
  <c r="J48" i="5" s="1"/>
  <c r="F64" i="5"/>
  <c r="G64" i="5" s="1"/>
  <c r="J64" i="5" s="1"/>
  <c r="F27" i="2"/>
  <c r="G27" i="2" s="1"/>
  <c r="J27" i="2" s="1"/>
  <c r="F59" i="2"/>
  <c r="G59" i="2" s="1"/>
  <c r="J59" i="2" s="1"/>
  <c r="F39" i="3"/>
  <c r="G39" i="3" s="1"/>
  <c r="J39" i="3" s="1"/>
  <c r="F38" i="4"/>
  <c r="G38" i="4" s="1"/>
  <c r="J38" i="4" s="1"/>
  <c r="J17" i="2" l="1"/>
  <c r="J65" i="2" s="1"/>
  <c r="G65" i="2"/>
  <c r="J65" i="5"/>
  <c r="G65" i="5"/>
  <c r="J17" i="4"/>
  <c r="J65" i="4" s="1"/>
  <c r="G65" i="4"/>
  <c r="G65" i="1"/>
  <c r="J17" i="1"/>
  <c r="J65" i="1" s="1"/>
  <c r="G65" i="3"/>
  <c r="J17" i="3"/>
  <c r="J65" i="3" s="1"/>
</calcChain>
</file>

<file path=xl/sharedStrings.xml><?xml version="1.0" encoding="utf-8"?>
<sst xmlns="http://schemas.openxmlformats.org/spreadsheetml/2006/main" count="150" uniqueCount="28">
  <si>
    <t>Значения параметров, я - ДЕНисенко ДМИтрий СЕРгеевич:</t>
  </si>
  <si>
    <t>Безрисковая ставка %:</t>
  </si>
  <si>
    <t>Задолженность банка к началу планового периода S(0):</t>
  </si>
  <si>
    <t>Портфель кредитов банка к началу планового периода L(0):</t>
  </si>
  <si>
    <t>Границы распределения % ставок по депозитам:</t>
  </si>
  <si>
    <t>Формула для генерации:</t>
  </si>
  <si>
    <t>a1</t>
  </si>
  <si>
    <t>Нижняя граница</t>
  </si>
  <si>
    <t>a2</t>
  </si>
  <si>
    <t>Верхняя граница</t>
  </si>
  <si>
    <t>a3</t>
  </si>
  <si>
    <t>b1</t>
  </si>
  <si>
    <t>Границы распределения % ставок по кредитам:</t>
  </si>
  <si>
    <t>b2</t>
  </si>
  <si>
    <t>b3</t>
  </si>
  <si>
    <t>c1</t>
  </si>
  <si>
    <t>c2</t>
  </si>
  <si>
    <t>c3</t>
  </si>
  <si>
    <t>Месяц t (отсчет начнем с t=0)</t>
  </si>
  <si>
    <t>Задолженность S(t)</t>
  </si>
  <si>
    <t>Портфель кредитов L(t)</t>
  </si>
  <si>
    <t>Изменение портфеля депозитами V(t)</t>
  </si>
  <si>
    <t>Изменение портфеля кредитами K(t)</t>
  </si>
  <si>
    <t>Издержки изменения портфеля C(t)</t>
  </si>
  <si>
    <t xml:space="preserve">Прибыль банка Pi(t) </t>
  </si>
  <si>
    <t>Случайная процентная ставка по депозитам</t>
  </si>
  <si>
    <t>Случайная процентная ставка по кредитам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</si>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</sst>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i/>
      <sz val="12"/>
      <color rgb="FF000000"/>
      <name val="&quot;Aptos Narrow&quot;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1" fillId="3" borderId="1" xfId="0" applyFont="1" applyFill="1" applyBorder="1"/>
    <xf numFmtId="0" fontId="5" fillId="0" borderId="0" xfId="0" applyFont="1" applyAlignment="1">
      <alignment horizontal="right"/>
    </xf>
    <xf numFmtId="0" fontId="3" fillId="3" borderId="1" xfId="0" applyFont="1" applyFill="1" applyBorder="1"/>
    <xf numFmtId="0" fontId="3" fillId="4" borderId="1" xfId="0" applyFont="1" applyFill="1" applyBorder="1"/>
    <xf numFmtId="0" fontId="6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Задолженность </a:t>
            </a:r>
            <a:r>
              <a:rPr lang="en" b="0">
                <a:solidFill>
                  <a:srgbClr val="757575"/>
                </a:solidFill>
                <a:latin typeface="+mn-lt"/>
              </a:rPr>
              <a:t>S(t)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1'!$B$16:$B$64</c:f>
              <c:numCache>
                <c:formatCode>General</c:formatCode>
                <c:ptCount val="49"/>
                <c:pt idx="0">
                  <c:v>1650</c:v>
                </c:pt>
                <c:pt idx="1">
                  <c:v>1610.1465553613154</c:v>
                </c:pt>
                <c:pt idx="2">
                  <c:v>1567.7518675476215</c:v>
                </c:pt>
                <c:pt idx="3">
                  <c:v>1529.2212664813123</c:v>
                </c:pt>
                <c:pt idx="4">
                  <c:v>1488.1816557544678</c:v>
                </c:pt>
                <c:pt idx="5">
                  <c:v>1447.3945540799155</c:v>
                </c:pt>
                <c:pt idx="6">
                  <c:v>1409.0630873960636</c:v>
                </c:pt>
                <c:pt idx="7">
                  <c:v>1366.3495785604869</c:v>
                </c:pt>
                <c:pt idx="8">
                  <c:v>1328.7395091803496</c:v>
                </c:pt>
                <c:pt idx="9">
                  <c:v>1286.9764379173926</c:v>
                </c:pt>
                <c:pt idx="10">
                  <c:v>1247.4509027000879</c:v>
                </c:pt>
                <c:pt idx="11">
                  <c:v>1208.3468468406829</c:v>
                </c:pt>
                <c:pt idx="12">
                  <c:v>1166.3638162901666</c:v>
                </c:pt>
                <c:pt idx="13">
                  <c:v>1129.3777788879827</c:v>
                </c:pt>
                <c:pt idx="14">
                  <c:v>1086.0798663489672</c:v>
                </c:pt>
                <c:pt idx="15">
                  <c:v>1049.410365110474</c:v>
                </c:pt>
                <c:pt idx="16">
                  <c:v>1006.0908024501389</c:v>
                </c:pt>
                <c:pt idx="17">
                  <c:v>968.61191223181936</c:v>
                </c:pt>
                <c:pt idx="18">
                  <c:v>925.87067429634419</c:v>
                </c:pt>
                <c:pt idx="19">
                  <c:v>887.2094005041273</c:v>
                </c:pt>
                <c:pt idx="20">
                  <c:v>845.05701029955196</c:v>
                </c:pt>
                <c:pt idx="21">
                  <c:v>805.18893615539321</c:v>
                </c:pt>
                <c:pt idx="22">
                  <c:v>763.68857095717362</c:v>
                </c:pt>
                <c:pt idx="23">
                  <c:v>722.62851491885976</c:v>
                </c:pt>
                <c:pt idx="24">
                  <c:v>681.66334479707893</c:v>
                </c:pt>
                <c:pt idx="25">
                  <c:v>640.15116983040173</c:v>
                </c:pt>
                <c:pt idx="26">
                  <c:v>597.8803664173181</c:v>
                </c:pt>
                <c:pt idx="27">
                  <c:v>555.43212241978142</c:v>
                </c:pt>
                <c:pt idx="28">
                  <c:v>512.76696875475898</c:v>
                </c:pt>
                <c:pt idx="29">
                  <c:v>470.00582860553351</c:v>
                </c:pt>
                <c:pt idx="30">
                  <c:v>426.09688605550946</c:v>
                </c:pt>
                <c:pt idx="31">
                  <c:v>381.32783663482786</c:v>
                </c:pt>
                <c:pt idx="32">
                  <c:v>336.21588416399743</c:v>
                </c:pt>
                <c:pt idx="33">
                  <c:v>291.39756562879927</c:v>
                </c:pt>
                <c:pt idx="34">
                  <c:v>245.0000917829077</c:v>
                </c:pt>
                <c:pt idx="35">
                  <c:v>198.82604854908442</c:v>
                </c:pt>
                <c:pt idx="36">
                  <c:v>152.40880334545196</c:v>
                </c:pt>
                <c:pt idx="37">
                  <c:v>103.53078237775266</c:v>
                </c:pt>
                <c:pt idx="38">
                  <c:v>55.524560958023855</c:v>
                </c:pt>
                <c:pt idx="39">
                  <c:v>2.7454401194236699</c:v>
                </c:pt>
                <c:pt idx="40">
                  <c:v>-39.93234039725273</c:v>
                </c:pt>
                <c:pt idx="41">
                  <c:v>-106.49018830573443</c:v>
                </c:pt>
                <c:pt idx="42">
                  <c:v>-141.06947640599222</c:v>
                </c:pt>
                <c:pt idx="43">
                  <c:v>-145.72875371483175</c:v>
                </c:pt>
                <c:pt idx="44">
                  <c:v>-145.19916197807041</c:v>
                </c:pt>
                <c:pt idx="45">
                  <c:v>-144.77336535408247</c:v>
                </c:pt>
                <c:pt idx="46">
                  <c:v>-144.45966635742928</c:v>
                </c:pt>
                <c:pt idx="47">
                  <c:v>-144.27382737478885</c:v>
                </c:pt>
                <c:pt idx="48">
                  <c:v>-144.17561670892786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B-6A46-92EC-2384233D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2605"/>
        <c:axId val="287464856"/>
      </c:lineChart>
      <c:catAx>
        <c:axId val="6121260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7464856"/>
        <c:crosses val="autoZero"/>
        <c:auto val="1"/>
        <c:lblAlgn val="ctr"/>
        <c:lblOffset val="100"/>
        <c:noMultiLvlLbl val="1"/>
      </c:catAx>
      <c:valAx>
        <c:axId val="287464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121260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Портфель кредитов </a:t>
            </a:r>
            <a:r>
              <a:rPr lang="en" b="0">
                <a:solidFill>
                  <a:srgbClr val="757575"/>
                </a:solidFill>
                <a:latin typeface="+mn-lt"/>
              </a:rPr>
              <a:t>L(t)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3'!$C$16:$C$64</c:f>
              <c:numCache>
                <c:formatCode>General</c:formatCode>
                <c:ptCount val="49"/>
                <c:pt idx="0">
                  <c:v>2978</c:v>
                </c:pt>
                <c:pt idx="1">
                  <c:v>2925.4163373299602</c:v>
                </c:pt>
                <c:pt idx="2">
                  <c:v>2869.4612625507825</c:v>
                </c:pt>
                <c:pt idx="3">
                  <c:v>2815.3864040026879</c:v>
                </c:pt>
                <c:pt idx="4">
                  <c:v>2757.0257955139541</c:v>
                </c:pt>
                <c:pt idx="5">
                  <c:v>2699.1811173398241</c:v>
                </c:pt>
                <c:pt idx="6">
                  <c:v>2640.1349329165178</c:v>
                </c:pt>
                <c:pt idx="7">
                  <c:v>2577.7558617429968</c:v>
                </c:pt>
                <c:pt idx="8">
                  <c:v>2517.6577849137921</c:v>
                </c:pt>
                <c:pt idx="9">
                  <c:v>2451.7167949942318</c:v>
                </c:pt>
                <c:pt idx="10">
                  <c:v>2389.1924495052804</c:v>
                </c:pt>
                <c:pt idx="11">
                  <c:v>2320.8549869070716</c:v>
                </c:pt>
                <c:pt idx="12">
                  <c:v>2254.8580301617426</c:v>
                </c:pt>
                <c:pt idx="13">
                  <c:v>2184.6817248211573</c:v>
                </c:pt>
                <c:pt idx="14">
                  <c:v>2114.9660428671327</c:v>
                </c:pt>
                <c:pt idx="15">
                  <c:v>2042.7112639575021</c:v>
                </c:pt>
                <c:pt idx="16">
                  <c:v>1969.9449436044617</c:v>
                </c:pt>
                <c:pt idx="17">
                  <c:v>1894.9313413047194</c:v>
                </c:pt>
                <c:pt idx="18">
                  <c:v>1818.8376062789794</c:v>
                </c:pt>
                <c:pt idx="19">
                  <c:v>1743.2044881838058</c:v>
                </c:pt>
                <c:pt idx="20">
                  <c:v>1663.727219268517</c:v>
                </c:pt>
                <c:pt idx="21">
                  <c:v>1582.7423148760549</c:v>
                </c:pt>
                <c:pt idx="22">
                  <c:v>1500.3714006664504</c:v>
                </c:pt>
                <c:pt idx="23">
                  <c:v>1416.649032148124</c:v>
                </c:pt>
                <c:pt idx="24">
                  <c:v>1331.2037412442239</c:v>
                </c:pt>
                <c:pt idx="25">
                  <c:v>1244.1421697604844</c:v>
                </c:pt>
                <c:pt idx="26">
                  <c:v>1155.466676963511</c:v>
                </c:pt>
                <c:pt idx="27">
                  <c:v>1065.6334590792533</c:v>
                </c:pt>
                <c:pt idx="28">
                  <c:v>976.92547672159048</c:v>
                </c:pt>
                <c:pt idx="29">
                  <c:v>883.4459029555594</c:v>
                </c:pt>
                <c:pt idx="30">
                  <c:v>787.91750332721119</c:v>
                </c:pt>
                <c:pt idx="31">
                  <c:v>690.75156270668106</c:v>
                </c:pt>
                <c:pt idx="32">
                  <c:v>592.34875083467102</c:v>
                </c:pt>
                <c:pt idx="33">
                  <c:v>492.55312306053423</c:v>
                </c:pt>
                <c:pt idx="34">
                  <c:v>390.99279614118785</c:v>
                </c:pt>
                <c:pt idx="35">
                  <c:v>294.18492552764349</c:v>
                </c:pt>
                <c:pt idx="36">
                  <c:v>169.45579978394662</c:v>
                </c:pt>
                <c:pt idx="37">
                  <c:v>134.32055633890715</c:v>
                </c:pt>
                <c:pt idx="38">
                  <c:v>132.80018574267871</c:v>
                </c:pt>
                <c:pt idx="39">
                  <c:v>131.34290208027417</c:v>
                </c:pt>
                <c:pt idx="40">
                  <c:v>130.08343423743287</c:v>
                </c:pt>
                <c:pt idx="41">
                  <c:v>128.85876411494411</c:v>
                </c:pt>
                <c:pt idx="42">
                  <c:v>127.86802151488902</c:v>
                </c:pt>
                <c:pt idx="43">
                  <c:v>126.94639217922956</c:v>
                </c:pt>
                <c:pt idx="44">
                  <c:v>126.2267295988333</c:v>
                </c:pt>
                <c:pt idx="45">
                  <c:v>125.47305661362159</c:v>
                </c:pt>
                <c:pt idx="46">
                  <c:v>124.76378989254515</c:v>
                </c:pt>
                <c:pt idx="47">
                  <c:v>124.2879213581129</c:v>
                </c:pt>
                <c:pt idx="48">
                  <c:v>124.08123364172097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0-4C47-91B0-EF36E3C2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28614"/>
        <c:axId val="594933599"/>
      </c:lineChart>
      <c:catAx>
        <c:axId val="59712861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4933599"/>
        <c:crosses val="autoZero"/>
        <c:auto val="1"/>
        <c:lblAlgn val="ctr"/>
        <c:lblOffset val="100"/>
        <c:noMultiLvlLbl val="1"/>
      </c:catAx>
      <c:valAx>
        <c:axId val="594933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971286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Прибыль банка </a:t>
            </a:r>
            <a:r>
              <a:rPr lang="en" b="0">
                <a:solidFill>
                  <a:srgbClr val="757575"/>
                </a:solidFill>
                <a:latin typeface="+mn-lt"/>
              </a:rPr>
              <a:t>Pi(t)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3'!$G$17:$G$64</c:f>
              <c:numCache>
                <c:formatCode>General</c:formatCode>
                <c:ptCount val="48"/>
                <c:pt idx="0">
                  <c:v>-12.155545637020404</c:v>
                </c:pt>
                <c:pt idx="1">
                  <c:v>-9.8980236815399039</c:v>
                </c:pt>
                <c:pt idx="2">
                  <c:v>-15.332361162202693</c:v>
                </c:pt>
                <c:pt idx="3">
                  <c:v>-17.265136308525292</c:v>
                </c:pt>
                <c:pt idx="4">
                  <c:v>-15.366999121595848</c:v>
                </c:pt>
                <c:pt idx="5">
                  <c:v>-15.701201311933138</c:v>
                </c:pt>
                <c:pt idx="6">
                  <c:v>-21.172709990985314</c:v>
                </c:pt>
                <c:pt idx="7">
                  <c:v>-17.653520920620274</c:v>
                </c:pt>
                <c:pt idx="8">
                  <c:v>-22.449356877894729</c:v>
                </c:pt>
                <c:pt idx="9">
                  <c:v>-20.789860339859949</c:v>
                </c:pt>
                <c:pt idx="10">
                  <c:v>-24.051959359972017</c:v>
                </c:pt>
                <c:pt idx="11">
                  <c:v>-25.252402576567381</c:v>
                </c:pt>
                <c:pt idx="12">
                  <c:v>-20.989489848756996</c:v>
                </c:pt>
                <c:pt idx="13">
                  <c:v>-28.618773096979318</c:v>
                </c:pt>
                <c:pt idx="14">
                  <c:v>-30.042234595989456</c:v>
                </c:pt>
                <c:pt idx="15">
                  <c:v>-25.062005907687116</c:v>
                </c:pt>
                <c:pt idx="16">
                  <c:v>-29.944064006725085</c:v>
                </c:pt>
                <c:pt idx="17">
                  <c:v>-29.19048244137467</c:v>
                </c:pt>
                <c:pt idx="18">
                  <c:v>-28.126576104112537</c:v>
                </c:pt>
                <c:pt idx="19">
                  <c:v>-37.145144742362099</c:v>
                </c:pt>
                <c:pt idx="20">
                  <c:v>-39.208087945182953</c:v>
                </c:pt>
                <c:pt idx="21">
                  <c:v>-40.513985988801061</c:v>
                </c:pt>
                <c:pt idx="22">
                  <c:v>-37.986448317807607</c:v>
                </c:pt>
                <c:pt idx="23">
                  <c:v>-40.912695603418371</c:v>
                </c:pt>
                <c:pt idx="24">
                  <c:v>-42.916741321131795</c:v>
                </c:pt>
                <c:pt idx="25">
                  <c:v>-47.591341086125219</c:v>
                </c:pt>
                <c:pt idx="26">
                  <c:v>-49.566355961694704</c:v>
                </c:pt>
                <c:pt idx="27">
                  <c:v>-46.482350159525822</c:v>
                </c:pt>
                <c:pt idx="28">
                  <c:v>-51.351248902311056</c:v>
                </c:pt>
                <c:pt idx="29">
                  <c:v>-54.993630280190033</c:v>
                </c:pt>
                <c:pt idx="30">
                  <c:v>-58.636323413783664</c:v>
                </c:pt>
                <c:pt idx="31">
                  <c:v>-60.126164899669675</c:v>
                </c:pt>
                <c:pt idx="32">
                  <c:v>-60.961284371820874</c:v>
                </c:pt>
                <c:pt idx="33">
                  <c:v>-63.44782214003272</c:v>
                </c:pt>
                <c:pt idx="34">
                  <c:v>-58.018690612226173</c:v>
                </c:pt>
                <c:pt idx="35">
                  <c:v>-98.608660101447256</c:v>
                </c:pt>
                <c:pt idx="36">
                  <c:v>-6.1002895547880218</c:v>
                </c:pt>
                <c:pt idx="37">
                  <c:v>1.5504358200510793</c:v>
                </c:pt>
                <c:pt idx="38">
                  <c:v>1.2786437180393317</c:v>
                </c:pt>
                <c:pt idx="39">
                  <c:v>1.545205812863151</c:v>
                </c:pt>
                <c:pt idx="40">
                  <c:v>1.292579334902288</c:v>
                </c:pt>
                <c:pt idx="41">
                  <c:v>1.4290293769852074</c:v>
                </c:pt>
                <c:pt idx="42">
                  <c:v>1.3437216620256851</c:v>
                </c:pt>
                <c:pt idx="43">
                  <c:v>1.5344339229301562</c:v>
                </c:pt>
                <c:pt idx="44">
                  <c:v>1.503689237307452</c:v>
                </c:pt>
                <c:pt idx="45">
                  <c:v>1.2793792308359255</c:v>
                </c:pt>
                <c:pt idx="46">
                  <c:v>1.2430912425694856</c:v>
                </c:pt>
                <c:pt idx="47">
                  <c:v>1.3355776183946819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C-B249-A4C3-103A22AC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315500"/>
        <c:axId val="114951771"/>
      </c:lineChart>
      <c:catAx>
        <c:axId val="17253155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951771"/>
        <c:crosses val="autoZero"/>
        <c:auto val="1"/>
        <c:lblAlgn val="ctr"/>
        <c:lblOffset val="100"/>
        <c:noMultiLvlLbl val="1"/>
      </c:catAx>
      <c:valAx>
        <c:axId val="114951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253155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NPV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3'!$J$17:$J$64</c:f>
              <c:numCache>
                <c:formatCode>General</c:formatCode>
                <c:ptCount val="48"/>
                <c:pt idx="0">
                  <c:v>-12.035193700020203</c:v>
                </c:pt>
                <c:pt idx="1">
                  <c:v>-9.7029935119497139</c:v>
                </c:pt>
                <c:pt idx="2">
                  <c:v>-14.881438688502383</c:v>
                </c:pt>
                <c:pt idx="3">
                  <c:v>-16.591456637309413</c:v>
                </c:pt>
                <c:pt idx="4">
                  <c:v>-14.621172385681499</c:v>
                </c:pt>
                <c:pt idx="5">
                  <c:v>-14.791241883673711</c:v>
                </c:pt>
                <c:pt idx="6">
                  <c:v>-19.748168875670157</c:v>
                </c:pt>
                <c:pt idx="7">
                  <c:v>-16.302730387933323</c:v>
                </c:pt>
                <c:pt idx="8">
                  <c:v>-20.526341022033346</c:v>
                </c:pt>
                <c:pt idx="9">
                  <c:v>-18.820789355564241</c:v>
                </c:pt>
                <c:pt idx="10">
                  <c:v>-21.55834162711729</c:v>
                </c:pt>
                <c:pt idx="11">
                  <c:v>-22.41022510265849</c:v>
                </c:pt>
                <c:pt idx="12">
                  <c:v>-18.442679707911093</c:v>
                </c:pt>
                <c:pt idx="13">
                  <c:v>-24.897272829088827</c:v>
                </c:pt>
                <c:pt idx="14">
                  <c:v>-25.87686299192648</c:v>
                </c:pt>
                <c:pt idx="15">
                  <c:v>-21.373411511615867</c:v>
                </c:pt>
                <c:pt idx="16">
                  <c:v>-25.284093526536626</c:v>
                </c:pt>
                <c:pt idx="17">
                  <c:v>-24.403748730579785</c:v>
                </c:pt>
                <c:pt idx="18">
                  <c:v>-23.281489714803008</c:v>
                </c:pt>
                <c:pt idx="19">
                  <c:v>-30.442097973481321</c:v>
                </c:pt>
                <c:pt idx="20">
                  <c:v>-31.814625413834719</c:v>
                </c:pt>
                <c:pt idx="21">
                  <c:v>-32.548782657038103</c:v>
                </c:pt>
                <c:pt idx="22">
                  <c:v>-30.216008396199445</c:v>
                </c:pt>
                <c:pt idx="23">
                  <c:v>-32.221453238849712</c:v>
                </c:pt>
                <c:pt idx="24">
                  <c:v>-33.465120558345902</c:v>
                </c:pt>
                <c:pt idx="25">
                  <c:v>-36.742797959122704</c:v>
                </c:pt>
                <c:pt idx="26">
                  <c:v>-37.88871700139822</c:v>
                </c:pt>
                <c:pt idx="27">
                  <c:v>-35.179495905162952</c:v>
                </c:pt>
                <c:pt idx="28">
                  <c:v>-38.479655101791629</c:v>
                </c:pt>
                <c:pt idx="29">
                  <c:v>-40.80103463718492</c:v>
                </c:pt>
                <c:pt idx="30">
                  <c:v>-43.072903124221625</c:v>
                </c:pt>
                <c:pt idx="31">
                  <c:v>-43.730006565741284</c:v>
                </c:pt>
                <c:pt idx="32">
                  <c:v>-43.898408303196781</c:v>
                </c:pt>
                <c:pt idx="33">
                  <c:v>-45.236605737634584</c:v>
                </c:pt>
                <c:pt idx="34">
                  <c:v>-40.956217517725591</c:v>
                </c:pt>
                <c:pt idx="35">
                  <c:v>-68.920052794215508</c:v>
                </c:pt>
                <c:pt idx="36">
                  <c:v>-4.221430267120704</c:v>
                </c:pt>
                <c:pt idx="37">
                  <c:v>1.0622863223502579</c:v>
                </c:pt>
                <c:pt idx="38">
                  <c:v>0.86739311737235125</c:v>
                </c:pt>
                <c:pt idx="39">
                  <c:v>1.0378423343949299</c:v>
                </c:pt>
                <c:pt idx="40">
                  <c:v>0.85956927476560308</c:v>
                </c:pt>
                <c:pt idx="41">
                  <c:v>0.940899977037438</c:v>
                </c:pt>
                <c:pt idx="42">
                  <c:v>0.87597204317409783</c:v>
                </c:pt>
                <c:pt idx="43">
                  <c:v>0.99039341652159785</c:v>
                </c:pt>
                <c:pt idx="44">
                  <c:v>0.96093999863475532</c:v>
                </c:pt>
                <c:pt idx="45">
                  <c:v>0.80949860037729238</c:v>
                </c:pt>
                <c:pt idx="46">
                  <c:v>0.77875068042564011</c:v>
                </c:pt>
                <c:pt idx="47">
                  <c:v>0.82840591458149682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0-1C44-8575-82AC2158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90941"/>
        <c:axId val="1683806639"/>
      </c:lineChart>
      <c:catAx>
        <c:axId val="961090941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83806639"/>
        <c:crosses val="autoZero"/>
        <c:auto val="1"/>
        <c:lblAlgn val="ctr"/>
        <c:lblOffset val="100"/>
        <c:noMultiLvlLbl val="1"/>
      </c:catAx>
      <c:valAx>
        <c:axId val="1683806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610909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Задолженность </a:t>
            </a:r>
            <a:r>
              <a:rPr lang="en" b="0">
                <a:solidFill>
                  <a:srgbClr val="757575"/>
                </a:solidFill>
                <a:latin typeface="+mn-lt"/>
              </a:rPr>
              <a:t>S(t)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4'!$B$16:$B$64</c:f>
              <c:numCache>
                <c:formatCode>General</c:formatCode>
                <c:ptCount val="49"/>
                <c:pt idx="0">
                  <c:v>1650</c:v>
                </c:pt>
                <c:pt idx="1">
                  <c:v>1612.8456643665409</c:v>
                </c:pt>
                <c:pt idx="2">
                  <c:v>1571.1134587130077</c:v>
                </c:pt>
                <c:pt idx="3">
                  <c:v>1536.711057479622</c:v>
                </c:pt>
                <c:pt idx="4">
                  <c:v>1496.211208296929</c:v>
                </c:pt>
                <c:pt idx="5">
                  <c:v>1458.2040778428643</c:v>
                </c:pt>
                <c:pt idx="6">
                  <c:v>1422.9647283223683</c:v>
                </c:pt>
                <c:pt idx="7">
                  <c:v>1380.8200564276315</c:v>
                </c:pt>
                <c:pt idx="8">
                  <c:v>1347.9460211897517</c:v>
                </c:pt>
                <c:pt idx="9">
                  <c:v>1306.7470428012477</c:v>
                </c:pt>
                <c:pt idx="10">
                  <c:v>1270.8151399779545</c:v>
                </c:pt>
                <c:pt idx="11">
                  <c:v>1234.6406312855372</c:v>
                </c:pt>
                <c:pt idx="12">
                  <c:v>1193.3881651125769</c:v>
                </c:pt>
                <c:pt idx="13">
                  <c:v>1162.3047244429893</c:v>
                </c:pt>
                <c:pt idx="14">
                  <c:v>1117.3703271901877</c:v>
                </c:pt>
                <c:pt idx="15">
                  <c:v>1088.4164649938025</c:v>
                </c:pt>
                <c:pt idx="16">
                  <c:v>1042.9303787511499</c:v>
                </c:pt>
                <c:pt idx="17">
                  <c:v>1013.1135608613183</c:v>
                </c:pt>
                <c:pt idx="18">
                  <c:v>969.13606467494446</c:v>
                </c:pt>
                <c:pt idx="19">
                  <c:v>937.0735876642002</c:v>
                </c:pt>
                <c:pt idx="20">
                  <c:v>895.24713046670615</c:v>
                </c:pt>
                <c:pt idx="21">
                  <c:v>860.79540321686625</c:v>
                </c:pt>
                <c:pt idx="22">
                  <c:v>820.68648397255367</c:v>
                </c:pt>
                <c:pt idx="23">
                  <c:v>784.43915026789819</c:v>
                </c:pt>
                <c:pt idx="24">
                  <c:v>745.20746253106529</c:v>
                </c:pt>
                <c:pt idx="25">
                  <c:v>707.59040841295359</c:v>
                </c:pt>
                <c:pt idx="26">
                  <c:v>668.53177679902728</c:v>
                </c:pt>
                <c:pt idx="27">
                  <c:v>630.03259658802949</c:v>
                </c:pt>
                <c:pt idx="28">
                  <c:v>590.81339946385697</c:v>
                </c:pt>
                <c:pt idx="29">
                  <c:v>551.52309021360975</c:v>
                </c:pt>
                <c:pt idx="30">
                  <c:v>511.7555978811406</c:v>
                </c:pt>
                <c:pt idx="31">
                  <c:v>471.67104360950088</c:v>
                </c:pt>
                <c:pt idx="32">
                  <c:v>431.13856555610704</c:v>
                </c:pt>
                <c:pt idx="33">
                  <c:v>390.16788804744795</c:v>
                </c:pt>
                <c:pt idx="34">
                  <c:v>348.76579521783543</c:v>
                </c:pt>
                <c:pt idx="35">
                  <c:v>306.81909293313385</c:v>
                </c:pt>
                <c:pt idx="36">
                  <c:v>264.26181206430647</c:v>
                </c:pt>
                <c:pt idx="37">
                  <c:v>221.24336245029559</c:v>
                </c:pt>
                <c:pt idx="38">
                  <c:v>177.37194215295395</c:v>
                </c:pt>
                <c:pt idx="39">
                  <c:v>133.40516661816628</c:v>
                </c:pt>
                <c:pt idx="40">
                  <c:v>87.34284001942261</c:v>
                </c:pt>
                <c:pt idx="41">
                  <c:v>44.126309699590536</c:v>
                </c:pt>
                <c:pt idx="42">
                  <c:v>-7.3064611491776112</c:v>
                </c:pt>
                <c:pt idx="43">
                  <c:v>-47.932538414295536</c:v>
                </c:pt>
                <c:pt idx="44">
                  <c:v>-103.43955873896984</c:v>
                </c:pt>
                <c:pt idx="45">
                  <c:v>-156.25027323547366</c:v>
                </c:pt>
                <c:pt idx="46">
                  <c:v>-175.26996640333721</c:v>
                </c:pt>
                <c:pt idx="47">
                  <c:v>-177.28345285064725</c:v>
                </c:pt>
                <c:pt idx="48">
                  <c:v>-177.12512829396715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0-E242-A0FF-32352A84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12448"/>
        <c:axId val="742742529"/>
      </c:lineChart>
      <c:catAx>
        <c:axId val="14674124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2742529"/>
        <c:crosses val="autoZero"/>
        <c:auto val="1"/>
        <c:lblAlgn val="ctr"/>
        <c:lblOffset val="100"/>
        <c:noMultiLvlLbl val="1"/>
      </c:catAx>
      <c:valAx>
        <c:axId val="742742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674124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Портфель кредитов </a:t>
            </a:r>
            <a:r>
              <a:rPr lang="en" b="0">
                <a:solidFill>
                  <a:srgbClr val="757575"/>
                </a:solidFill>
                <a:latin typeface="+mn-lt"/>
              </a:rPr>
              <a:t>L(t)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4'!$C$16:$C$64</c:f>
              <c:numCache>
                <c:formatCode>General</c:formatCode>
                <c:ptCount val="49"/>
                <c:pt idx="0">
                  <c:v>2978</c:v>
                </c:pt>
                <c:pt idx="1">
                  <c:v>2943.1229653982205</c:v>
                </c:pt>
                <c:pt idx="2">
                  <c:v>2909.7471275128069</c:v>
                </c:pt>
                <c:pt idx="3">
                  <c:v>2871.4899350183205</c:v>
                </c:pt>
                <c:pt idx="4">
                  <c:v>2835.6267115658115</c:v>
                </c:pt>
                <c:pt idx="5">
                  <c:v>2797.2836933119961</c:v>
                </c:pt>
                <c:pt idx="6">
                  <c:v>2756.4889660842232</c:v>
                </c:pt>
                <c:pt idx="7">
                  <c:v>2718.3906816954354</c:v>
                </c:pt>
                <c:pt idx="8">
                  <c:v>2674.1414193953224</c:v>
                </c:pt>
                <c:pt idx="9">
                  <c:v>2633.5228336178975</c:v>
                </c:pt>
                <c:pt idx="10">
                  <c:v>2588.8231830089976</c:v>
                </c:pt>
                <c:pt idx="11">
                  <c:v>2543.2986727537564</c:v>
                </c:pt>
                <c:pt idx="12">
                  <c:v>2499.2908027511685</c:v>
                </c:pt>
                <c:pt idx="13">
                  <c:v>2448.5404968478183</c:v>
                </c:pt>
                <c:pt idx="14">
                  <c:v>2404.4113689657929</c:v>
                </c:pt>
                <c:pt idx="15">
                  <c:v>2350.2351975821794</c:v>
                </c:pt>
                <c:pt idx="16">
                  <c:v>2304.1044433862553</c:v>
                </c:pt>
                <c:pt idx="17">
                  <c:v>2248.1483883560004</c:v>
                </c:pt>
                <c:pt idx="18">
                  <c:v>2198.9352480002726</c:v>
                </c:pt>
                <c:pt idx="19">
                  <c:v>2141.7752707113846</c:v>
                </c:pt>
                <c:pt idx="20">
                  <c:v>2088.7224350159672</c:v>
                </c:pt>
                <c:pt idx="21">
                  <c:v>2030.4082972718986</c:v>
                </c:pt>
                <c:pt idx="22">
                  <c:v>1974.0458187582119</c:v>
                </c:pt>
                <c:pt idx="23">
                  <c:v>1914.3139085945509</c:v>
                </c:pt>
                <c:pt idx="24">
                  <c:v>1854.9249089655366</c:v>
                </c:pt>
                <c:pt idx="25">
                  <c:v>1793.202787815281</c:v>
                </c:pt>
                <c:pt idx="26">
                  <c:v>1730.7542568428121</c:v>
                </c:pt>
                <c:pt idx="27">
                  <c:v>1666.553453827546</c:v>
                </c:pt>
                <c:pt idx="28">
                  <c:v>1601.2373226984257</c:v>
                </c:pt>
                <c:pt idx="29">
                  <c:v>1534.4854653126495</c:v>
                </c:pt>
                <c:pt idx="30">
                  <c:v>1466.3898445402779</c:v>
                </c:pt>
                <c:pt idx="31">
                  <c:v>1396.9155661861525</c:v>
                </c:pt>
                <c:pt idx="32">
                  <c:v>1326.1949626720766</c:v>
                </c:pt>
                <c:pt idx="33">
                  <c:v>1253.9510089826135</c:v>
                </c:pt>
                <c:pt idx="34">
                  <c:v>1180.2892332102617</c:v>
                </c:pt>
                <c:pt idx="35">
                  <c:v>1105.2934715643773</c:v>
                </c:pt>
                <c:pt idx="36">
                  <c:v>1028.4693199436438</c:v>
                </c:pt>
                <c:pt idx="37">
                  <c:v>950.30908545964814</c:v>
                </c:pt>
                <c:pt idx="38">
                  <c:v>870.27280118955525</c:v>
                </c:pt>
                <c:pt idx="39">
                  <c:v>789.72029021012736</c:v>
                </c:pt>
                <c:pt idx="40">
                  <c:v>704.99066334439226</c:v>
                </c:pt>
                <c:pt idx="41">
                  <c:v>625.51194912078574</c:v>
                </c:pt>
                <c:pt idx="42">
                  <c:v>530.89204122800402</c:v>
                </c:pt>
                <c:pt idx="43">
                  <c:v>456.00186723611961</c:v>
                </c:pt>
                <c:pt idx="44">
                  <c:v>354.1683408776579</c:v>
                </c:pt>
                <c:pt idx="45">
                  <c:v>257.54441507911446</c:v>
                </c:pt>
                <c:pt idx="46">
                  <c:v>222.11793212707082</c:v>
                </c:pt>
                <c:pt idx="47">
                  <c:v>217.85027972541243</c:v>
                </c:pt>
                <c:pt idx="48">
                  <c:v>217.70959004759825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3B43-A7F6-86C7DCFD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79685"/>
        <c:axId val="132427225"/>
      </c:lineChart>
      <c:catAx>
        <c:axId val="36217968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427225"/>
        <c:crosses val="autoZero"/>
        <c:auto val="1"/>
        <c:lblAlgn val="ctr"/>
        <c:lblOffset val="100"/>
        <c:noMultiLvlLbl val="1"/>
      </c:catAx>
      <c:valAx>
        <c:axId val="132427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6217968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Прибыль банка </a:t>
            </a:r>
            <a:r>
              <a:rPr lang="en" b="0">
                <a:solidFill>
                  <a:srgbClr val="757575"/>
                </a:solidFill>
                <a:latin typeface="+mn-lt"/>
              </a:rPr>
              <a:t>Pi(t)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4'!$G$17:$G$64</c:f>
              <c:numCache>
                <c:formatCode>General</c:formatCode>
                <c:ptCount val="48"/>
                <c:pt idx="0">
                  <c:v>1.0498336734372185</c:v>
                </c:pt>
                <c:pt idx="1">
                  <c:v>-6.9008150240810942</c:v>
                </c:pt>
                <c:pt idx="2">
                  <c:v>-1.7469257500226014</c:v>
                </c:pt>
                <c:pt idx="3">
                  <c:v>-0.50298503830737751</c:v>
                </c:pt>
                <c:pt idx="4">
                  <c:v>-6.0332864667424353</c:v>
                </c:pt>
                <c:pt idx="5">
                  <c:v>-0.83690234903747651</c:v>
                </c:pt>
                <c:pt idx="6">
                  <c:v>-6.0015416663852115</c:v>
                </c:pt>
                <c:pt idx="7">
                  <c:v>-6.7054399907837041</c:v>
                </c:pt>
                <c:pt idx="8">
                  <c:v>-3.9185414745755622</c:v>
                </c:pt>
                <c:pt idx="9">
                  <c:v>-9.5320235982304489</c:v>
                </c:pt>
                <c:pt idx="10">
                  <c:v>-1.8718859774486223</c:v>
                </c:pt>
                <c:pt idx="11">
                  <c:v>-8.6666461933111485</c:v>
                </c:pt>
                <c:pt idx="12">
                  <c:v>-10.402824746977757</c:v>
                </c:pt>
                <c:pt idx="13">
                  <c:v>-9.5465704544113805</c:v>
                </c:pt>
                <c:pt idx="14">
                  <c:v>-10.811091383716718</c:v>
                </c:pt>
                <c:pt idx="15">
                  <c:v>-13.743674991971346</c:v>
                </c:pt>
                <c:pt idx="16">
                  <c:v>-13.994493609214601</c:v>
                </c:pt>
                <c:pt idx="17">
                  <c:v>-10.787019503987576</c:v>
                </c:pt>
                <c:pt idx="18">
                  <c:v>-12.375664770729346</c:v>
                </c:pt>
                <c:pt idx="19">
                  <c:v>-16.609433808063379</c:v>
                </c:pt>
                <c:pt idx="20">
                  <c:v>-17.104890658299706</c:v>
                </c:pt>
                <c:pt idx="21">
                  <c:v>-18.25990825910252</c:v>
                </c:pt>
                <c:pt idx="22">
                  <c:v>-17.717520150470428</c:v>
                </c:pt>
                <c:pt idx="23">
                  <c:v>-16.909600438409512</c:v>
                </c:pt>
                <c:pt idx="24">
                  <c:v>-17.809616354316905</c:v>
                </c:pt>
                <c:pt idx="25">
                  <c:v>-19.225622535208984</c:v>
                </c:pt>
                <c:pt idx="26">
                  <c:v>-20.068996218668481</c:v>
                </c:pt>
                <c:pt idx="27">
                  <c:v>-22.573659957601812</c:v>
                </c:pt>
                <c:pt idx="28">
                  <c:v>-22.498730021430397</c:v>
                </c:pt>
                <c:pt idx="29">
                  <c:v>-24.788020485642111</c:v>
                </c:pt>
                <c:pt idx="30">
                  <c:v>-26.972612404235974</c:v>
                </c:pt>
                <c:pt idx="31">
                  <c:v>-26.086805164857566</c:v>
                </c:pt>
                <c:pt idx="32">
                  <c:v>-26.580487207139107</c:v>
                </c:pt>
                <c:pt idx="33">
                  <c:v>-30.969803680015236</c:v>
                </c:pt>
                <c:pt idx="34">
                  <c:v>-29.314905567138403</c:v>
                </c:pt>
                <c:pt idx="35">
                  <c:v>-32.631942841087074</c:v>
                </c:pt>
                <c:pt idx="36">
                  <c:v>-35.012543802743863</c:v>
                </c:pt>
                <c:pt idx="37">
                  <c:v>-36.042320707740799</c:v>
                </c:pt>
                <c:pt idx="38">
                  <c:v>-36.675165462432311</c:v>
                </c:pt>
                <c:pt idx="39">
                  <c:v>-43.252335500016635</c:v>
                </c:pt>
                <c:pt idx="40">
                  <c:v>-35.779292583343661</c:v>
                </c:pt>
                <c:pt idx="41">
                  <c:v>-55.074915262408993</c:v>
                </c:pt>
                <c:pt idx="42">
                  <c:v>-32.246008975955149</c:v>
                </c:pt>
                <c:pt idx="43">
                  <c:v>-64.837979443163135</c:v>
                </c:pt>
                <c:pt idx="44">
                  <c:v>-57.715769642019197</c:v>
                </c:pt>
                <c:pt idx="45">
                  <c:v>-5.7753103363916765</c:v>
                </c:pt>
                <c:pt idx="46">
                  <c:v>2.7331050678460387</c:v>
                </c:pt>
                <c:pt idx="47">
                  <c:v>2.4781077011036965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7-9748-A807-EB749CD53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4455"/>
        <c:axId val="1441861525"/>
      </c:lineChart>
      <c:catAx>
        <c:axId val="3849445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41861525"/>
        <c:crosses val="autoZero"/>
        <c:auto val="1"/>
        <c:lblAlgn val="ctr"/>
        <c:lblOffset val="100"/>
        <c:noMultiLvlLbl val="1"/>
      </c:catAx>
      <c:valAx>
        <c:axId val="1441861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849445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NPV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4'!$J$17:$J$64</c:f>
              <c:numCache>
                <c:formatCode>General</c:formatCode>
                <c:ptCount val="48"/>
                <c:pt idx="0">
                  <c:v>1.0394392806309094</c:v>
                </c:pt>
                <c:pt idx="1">
                  <c:v>-6.7648417057946224</c:v>
                </c:pt>
                <c:pt idx="2">
                  <c:v>-1.695548922133048</c:v>
                </c:pt>
                <c:pt idx="3">
                  <c:v>-0.48335873538232615</c:v>
                </c:pt>
                <c:pt idx="4">
                  <c:v>-5.7404650566075839</c:v>
                </c:pt>
                <c:pt idx="5">
                  <c:v>-0.78839987028380765</c:v>
                </c:pt>
                <c:pt idx="6">
                  <c:v>-5.5977462683146353</c:v>
                </c:pt>
                <c:pt idx="7">
                  <c:v>-6.1923613308507006</c:v>
                </c:pt>
                <c:pt idx="8">
                  <c:v>-3.5828785231402289</c:v>
                </c:pt>
                <c:pt idx="9">
                  <c:v>-8.6292166153036938</c:v>
                </c:pt>
                <c:pt idx="10">
                  <c:v>-1.6778157980761996</c:v>
                </c:pt>
                <c:pt idx="11">
                  <c:v>-7.6912084499011719</c:v>
                </c:pt>
                <c:pt idx="12">
                  <c:v>-9.1405730319550287</c:v>
                </c:pt>
                <c:pt idx="13">
                  <c:v>-8.3051627817925535</c:v>
                </c:pt>
                <c:pt idx="14">
                  <c:v>-9.3121278856860084</c:v>
                </c:pt>
                <c:pt idx="15">
                  <c:v>-11.720898254006379</c:v>
                </c:pt>
                <c:pt idx="16">
                  <c:v>-11.816635350246152</c:v>
                </c:pt>
                <c:pt idx="17">
                  <c:v>-9.0181350738504342</c:v>
                </c:pt>
                <c:pt idx="18">
                  <c:v>-10.243831705895301</c:v>
                </c:pt>
                <c:pt idx="19">
                  <c:v>-13.612169632831669</c:v>
                </c:pt>
                <c:pt idx="20">
                  <c:v>-13.879424311617411</c:v>
                </c:pt>
                <c:pt idx="21">
                  <c:v>-14.669941027951944</c:v>
                </c:pt>
                <c:pt idx="22">
                  <c:v>-14.093255919782322</c:v>
                </c:pt>
                <c:pt idx="23">
                  <c:v>-13.317428533560637</c:v>
                </c:pt>
                <c:pt idx="24">
                  <c:v>-13.887376814922312</c:v>
                </c:pt>
                <c:pt idx="25">
                  <c:v>-14.843102722639706</c:v>
                </c:pt>
                <c:pt idx="26">
                  <c:v>-15.340819462679395</c:v>
                </c:pt>
                <c:pt idx="27">
                  <c:v>-17.08454876566196</c:v>
                </c:pt>
                <c:pt idx="28">
                  <c:v>-16.859246658244448</c:v>
                </c:pt>
                <c:pt idx="29">
                  <c:v>-18.390800484874596</c:v>
                </c:pt>
                <c:pt idx="30">
                  <c:v>-19.813464648803894</c:v>
                </c:pt>
                <c:pt idx="31">
                  <c:v>-18.973040489810156</c:v>
                </c:pt>
                <c:pt idx="32">
                  <c:v>-19.140690560257603</c:v>
                </c:pt>
                <c:pt idx="33">
                  <c:v>-22.080644403408854</c:v>
                </c:pt>
                <c:pt idx="34">
                  <c:v>-20.693808085808456</c:v>
                </c:pt>
                <c:pt idx="35">
                  <c:v>-22.807279006446368</c:v>
                </c:pt>
                <c:pt idx="36">
                  <c:v>-24.228851894707866</c:v>
                </c:pt>
                <c:pt idx="37">
                  <c:v>-24.694517385655562</c:v>
                </c:pt>
                <c:pt idx="38">
                  <c:v>-24.879319901079281</c:v>
                </c:pt>
                <c:pt idx="39">
                  <c:v>-29.050566901630926</c:v>
                </c:pt>
                <c:pt idx="40">
                  <c:v>-23.79334076218689</c:v>
                </c:pt>
                <c:pt idx="41">
                  <c:v>-36.262366148877206</c:v>
                </c:pt>
                <c:pt idx="42">
                  <c:v>-21.021170652481302</c:v>
                </c:pt>
                <c:pt idx="43">
                  <c:v>-41.849379775472016</c:v>
                </c:pt>
                <c:pt idx="44">
                  <c:v>-36.883546297316393</c:v>
                </c:pt>
                <c:pt idx="45">
                  <c:v>-3.6541984748329344</c:v>
                </c:pt>
                <c:pt idx="46">
                  <c:v>1.712189225032607</c:v>
                </c:pt>
                <c:pt idx="47">
                  <c:v>1.5370720864817633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2-FC4B-8B75-F8923ED2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89102"/>
        <c:axId val="1509583034"/>
      </c:lineChart>
      <c:catAx>
        <c:axId val="12198910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09583034"/>
        <c:crosses val="autoZero"/>
        <c:auto val="1"/>
        <c:lblAlgn val="ctr"/>
        <c:lblOffset val="100"/>
        <c:noMultiLvlLbl val="1"/>
      </c:catAx>
      <c:valAx>
        <c:axId val="1509583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198910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Задолженность </a:t>
            </a:r>
            <a:r>
              <a:rPr lang="en" b="0">
                <a:solidFill>
                  <a:srgbClr val="757575"/>
                </a:solidFill>
                <a:latin typeface="+mn-lt"/>
              </a:rPr>
              <a:t>S(t)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5'!$B$16:$B$64</c:f>
              <c:numCache>
                <c:formatCode>General</c:formatCode>
                <c:ptCount val="49"/>
                <c:pt idx="0">
                  <c:v>1650</c:v>
                </c:pt>
                <c:pt idx="1">
                  <c:v>1600.3703674842359</c:v>
                </c:pt>
                <c:pt idx="2">
                  <c:v>1552.7229417322374</c:v>
                </c:pt>
                <c:pt idx="3">
                  <c:v>1502.1932076482569</c:v>
                </c:pt>
                <c:pt idx="4">
                  <c:v>1454.2288442552078</c:v>
                </c:pt>
                <c:pt idx="5">
                  <c:v>1405.2380529463881</c:v>
                </c:pt>
                <c:pt idx="6">
                  <c:v>1356.6503075454009</c:v>
                </c:pt>
                <c:pt idx="7">
                  <c:v>1307.7830465783666</c:v>
                </c:pt>
                <c:pt idx="8">
                  <c:v>1258.3130448807472</c:v>
                </c:pt>
                <c:pt idx="9">
                  <c:v>1209.8884246232381</c:v>
                </c:pt>
                <c:pt idx="10">
                  <c:v>1159.9354737102817</c:v>
                </c:pt>
                <c:pt idx="11">
                  <c:v>1111.353841764721</c:v>
                </c:pt>
                <c:pt idx="12">
                  <c:v>1061.2556131346171</c:v>
                </c:pt>
                <c:pt idx="13">
                  <c:v>1012.2192153103157</c:v>
                </c:pt>
                <c:pt idx="14">
                  <c:v>962.07968069649564</c:v>
                </c:pt>
                <c:pt idx="15">
                  <c:v>912.39426524940768</c:v>
                </c:pt>
                <c:pt idx="16">
                  <c:v>861.95531180249907</c:v>
                </c:pt>
                <c:pt idx="17">
                  <c:v>811.98914653979853</c:v>
                </c:pt>
                <c:pt idx="18">
                  <c:v>761.12098382732427</c:v>
                </c:pt>
                <c:pt idx="19">
                  <c:v>709.66851556390634</c:v>
                </c:pt>
                <c:pt idx="20">
                  <c:v>658.31741995885773</c:v>
                </c:pt>
                <c:pt idx="21">
                  <c:v>605.51990025480995</c:v>
                </c:pt>
                <c:pt idx="22">
                  <c:v>552.82282367987659</c:v>
                </c:pt>
                <c:pt idx="23">
                  <c:v>499.72507212806244</c:v>
                </c:pt>
                <c:pt idx="24">
                  <c:v>446.15778676712625</c:v>
                </c:pt>
                <c:pt idx="25">
                  <c:v>392.14972807118551</c:v>
                </c:pt>
                <c:pt idx="26">
                  <c:v>338.86636790647367</c:v>
                </c:pt>
                <c:pt idx="27">
                  <c:v>284.00142068162768</c:v>
                </c:pt>
                <c:pt idx="28">
                  <c:v>230.78875620037357</c:v>
                </c:pt>
                <c:pt idx="29">
                  <c:v>173.6380663163923</c:v>
                </c:pt>
                <c:pt idx="30">
                  <c:v>116.85552302191719</c:v>
                </c:pt>
                <c:pt idx="31">
                  <c:v>56.053012928837205</c:v>
                </c:pt>
                <c:pt idx="32">
                  <c:v>3.4564600974040034</c:v>
                </c:pt>
                <c:pt idx="33">
                  <c:v>-70.343055635331154</c:v>
                </c:pt>
                <c:pt idx="34">
                  <c:v>-91.666544904030545</c:v>
                </c:pt>
                <c:pt idx="35">
                  <c:v>-90.87203495504717</c:v>
                </c:pt>
                <c:pt idx="36">
                  <c:v>-89.988660647015166</c:v>
                </c:pt>
                <c:pt idx="37">
                  <c:v>-89.139720807398234</c:v>
                </c:pt>
                <c:pt idx="38">
                  <c:v>-88.38528737965035</c:v>
                </c:pt>
                <c:pt idx="39">
                  <c:v>-87.734468533814166</c:v>
                </c:pt>
                <c:pt idx="40">
                  <c:v>-87.074706211001782</c:v>
                </c:pt>
                <c:pt idx="41">
                  <c:v>-86.484640255318723</c:v>
                </c:pt>
                <c:pt idx="42">
                  <c:v>-85.923691486264303</c:v>
                </c:pt>
                <c:pt idx="43">
                  <c:v>-85.403154826802378</c:v>
                </c:pt>
                <c:pt idx="44">
                  <c:v>-84.903475971014515</c:v>
                </c:pt>
                <c:pt idx="45">
                  <c:v>-84.529475759197865</c:v>
                </c:pt>
                <c:pt idx="46">
                  <c:v>-84.271633011977102</c:v>
                </c:pt>
                <c:pt idx="47">
                  <c:v>-84.119824589138403</c:v>
                </c:pt>
                <c:pt idx="48">
                  <c:v>-84.072068455032024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B-674C-A08E-E156806D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499580"/>
        <c:axId val="481584900"/>
      </c:lineChart>
      <c:catAx>
        <c:axId val="11554995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81584900"/>
        <c:crosses val="autoZero"/>
        <c:auto val="1"/>
        <c:lblAlgn val="ctr"/>
        <c:lblOffset val="100"/>
        <c:noMultiLvlLbl val="1"/>
      </c:catAx>
      <c:valAx>
        <c:axId val="48158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554995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Портфель кредитов </a:t>
            </a:r>
            <a:r>
              <a:rPr lang="en" b="0">
                <a:solidFill>
                  <a:srgbClr val="757575"/>
                </a:solidFill>
                <a:latin typeface="+mn-lt"/>
              </a:rPr>
              <a:t>L(t)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5'!$C$16:$C$64</c:f>
              <c:numCache>
                <c:formatCode>General</c:formatCode>
                <c:ptCount val="49"/>
                <c:pt idx="0">
                  <c:v>2978</c:v>
                </c:pt>
                <c:pt idx="1">
                  <c:v>2915.1917886602191</c:v>
                </c:pt>
                <c:pt idx="2">
                  <c:v>2851.9173645604506</c:v>
                </c:pt>
                <c:pt idx="3">
                  <c:v>2786.7972798564601</c:v>
                </c:pt>
                <c:pt idx="4">
                  <c:v>2719.8418252515098</c:v>
                </c:pt>
                <c:pt idx="5">
                  <c:v>2654.0273109764985</c:v>
                </c:pt>
                <c:pt idx="6">
                  <c:v>2585.134795473582</c:v>
                </c:pt>
                <c:pt idx="7">
                  <c:v>2514.984781922034</c:v>
                </c:pt>
                <c:pt idx="8">
                  <c:v>2443.9434876976738</c:v>
                </c:pt>
                <c:pt idx="9">
                  <c:v>2370.8777340050929</c:v>
                </c:pt>
                <c:pt idx="10">
                  <c:v>2297.3007484577347</c:v>
                </c:pt>
                <c:pt idx="11">
                  <c:v>2221.5353679261243</c:v>
                </c:pt>
                <c:pt idx="12">
                  <c:v>2145.2951699356663</c:v>
                </c:pt>
                <c:pt idx="13">
                  <c:v>2066.8434074448119</c:v>
                </c:pt>
                <c:pt idx="14">
                  <c:v>1987.296887660804</c:v>
                </c:pt>
                <c:pt idx="15">
                  <c:v>1905.9651816069897</c:v>
                </c:pt>
                <c:pt idx="16">
                  <c:v>1823.3408364730317</c:v>
                </c:pt>
                <c:pt idx="17">
                  <c:v>1739.5769556473495</c:v>
                </c:pt>
                <c:pt idx="18">
                  <c:v>1653.7236176294041</c:v>
                </c:pt>
                <c:pt idx="19">
                  <c:v>1565.2780537174845</c:v>
                </c:pt>
                <c:pt idx="20">
                  <c:v>1476.5956669896698</c:v>
                </c:pt>
                <c:pt idx="21">
                  <c:v>1384.2681104366361</c:v>
                </c:pt>
                <c:pt idx="22">
                  <c:v>1291.3762952249822</c:v>
                </c:pt>
                <c:pt idx="23">
                  <c:v>1196.8695905254494</c:v>
                </c:pt>
                <c:pt idx="24">
                  <c:v>1100.8129497250129</c:v>
                </c:pt>
                <c:pt idx="25">
                  <c:v>1003.3773371000395</c:v>
                </c:pt>
                <c:pt idx="26">
                  <c:v>906.88540731217745</c:v>
                </c:pt>
                <c:pt idx="27">
                  <c:v>806.74814071649826</c:v>
                </c:pt>
                <c:pt idx="28">
                  <c:v>709.23846477546317</c:v>
                </c:pt>
                <c:pt idx="29">
                  <c:v>604.17754309420957</c:v>
                </c:pt>
                <c:pt idx="30">
                  <c:v>499.54832153116979</c:v>
                </c:pt>
                <c:pt idx="31">
                  <c:v>387.43669391313585</c:v>
                </c:pt>
                <c:pt idx="32">
                  <c:v>289.75904025011528</c:v>
                </c:pt>
                <c:pt idx="33">
                  <c:v>153.69799948179437</c:v>
                </c:pt>
                <c:pt idx="34">
                  <c:v>112.49670117182811</c:v>
                </c:pt>
                <c:pt idx="35">
                  <c:v>111.13482111894079</c:v>
                </c:pt>
                <c:pt idx="36">
                  <c:v>109.88231130210436</c:v>
                </c:pt>
                <c:pt idx="37">
                  <c:v>108.7163917895256</c:v>
                </c:pt>
                <c:pt idx="38">
                  <c:v>107.67717414924776</c:v>
                </c:pt>
                <c:pt idx="39">
                  <c:v>106.80757782345547</c:v>
                </c:pt>
                <c:pt idx="40">
                  <c:v>106.05952565474357</c:v>
                </c:pt>
                <c:pt idx="41">
                  <c:v>105.18706312961712</c:v>
                </c:pt>
                <c:pt idx="42">
                  <c:v>104.35889038218606</c:v>
                </c:pt>
                <c:pt idx="43">
                  <c:v>103.69532503845653</c:v>
                </c:pt>
                <c:pt idx="44">
                  <c:v>103.23764897968312</c:v>
                </c:pt>
                <c:pt idx="45">
                  <c:v>102.6840193163429</c:v>
                </c:pt>
                <c:pt idx="46">
                  <c:v>102.27703449174348</c:v>
                </c:pt>
                <c:pt idx="47">
                  <c:v>101.97269554954487</c:v>
                </c:pt>
                <c:pt idx="48">
                  <c:v>101.92747431177911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0-B14E-936E-8F4A3F76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6140"/>
        <c:axId val="560147687"/>
      </c:lineChart>
      <c:catAx>
        <c:axId val="120861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0147687"/>
        <c:crosses val="autoZero"/>
        <c:auto val="1"/>
        <c:lblAlgn val="ctr"/>
        <c:lblOffset val="100"/>
        <c:noMultiLvlLbl val="1"/>
      </c:catAx>
      <c:valAx>
        <c:axId val="560147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0861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Прибыль банка </a:t>
            </a:r>
            <a:r>
              <a:rPr lang="en" b="0">
                <a:solidFill>
                  <a:srgbClr val="757575"/>
                </a:solidFill>
                <a:latin typeface="+mn-lt"/>
              </a:rPr>
              <a:t>Pi(t)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5'!$G$17:$G$64</c:f>
              <c:numCache>
                <c:formatCode>General</c:formatCode>
                <c:ptCount val="48"/>
                <c:pt idx="0">
                  <c:v>-21.496322247032779</c:v>
                </c:pt>
                <c:pt idx="1">
                  <c:v>-22.408215062001531</c:v>
                </c:pt>
                <c:pt idx="2">
                  <c:v>-27.062671947459098</c:v>
                </c:pt>
                <c:pt idx="3">
                  <c:v>-25.986176569006144</c:v>
                </c:pt>
                <c:pt idx="4">
                  <c:v>-23.649630824040791</c:v>
                </c:pt>
                <c:pt idx="5">
                  <c:v>-25.758089353669913</c:v>
                </c:pt>
                <c:pt idx="6">
                  <c:v>-31.064706196887929</c:v>
                </c:pt>
                <c:pt idx="7">
                  <c:v>-27.218451215343684</c:v>
                </c:pt>
                <c:pt idx="8">
                  <c:v>-31.184383076848793</c:v>
                </c:pt>
                <c:pt idx="9">
                  <c:v>-31.576489004528181</c:v>
                </c:pt>
                <c:pt idx="10">
                  <c:v>-35.380793738131416</c:v>
                </c:pt>
                <c:pt idx="11">
                  <c:v>-30.687656821991375</c:v>
                </c:pt>
                <c:pt idx="12">
                  <c:v>-31.653646601263439</c:v>
                </c:pt>
                <c:pt idx="13">
                  <c:v>-37.51868231274625</c:v>
                </c:pt>
                <c:pt idx="14">
                  <c:v>-38.302256933332878</c:v>
                </c:pt>
                <c:pt idx="15">
                  <c:v>-38.048567527550048</c:v>
                </c:pt>
                <c:pt idx="16">
                  <c:v>-41.135515679023513</c:v>
                </c:pt>
                <c:pt idx="17">
                  <c:v>-40.824290094837856</c:v>
                </c:pt>
                <c:pt idx="18">
                  <c:v>-47.429224760814648</c:v>
                </c:pt>
                <c:pt idx="19">
                  <c:v>-43.796951514112941</c:v>
                </c:pt>
                <c:pt idx="20">
                  <c:v>-48.183376529080618</c:v>
                </c:pt>
                <c:pt idx="21">
                  <c:v>-48.685937855539905</c:v>
                </c:pt>
                <c:pt idx="22">
                  <c:v>-53.490497816901069</c:v>
                </c:pt>
                <c:pt idx="23">
                  <c:v>-56.611825778251529</c:v>
                </c:pt>
                <c:pt idx="24">
                  <c:v>-58.37349254120997</c:v>
                </c:pt>
                <c:pt idx="25">
                  <c:v>-54.961946409885961</c:v>
                </c:pt>
                <c:pt idx="26">
                  <c:v>-62.540862790120279</c:v>
                </c:pt>
                <c:pt idx="27">
                  <c:v>-58.076617986097233</c:v>
                </c:pt>
                <c:pt idx="28">
                  <c:v>-69.069277334215144</c:v>
                </c:pt>
                <c:pt idx="29">
                  <c:v>-68.482778129688541</c:v>
                </c:pt>
                <c:pt idx="30">
                  <c:v>-78.247303179395118</c:v>
                </c:pt>
                <c:pt idx="31">
                  <c:v>-59.290146616196637</c:v>
                </c:pt>
                <c:pt idx="32">
                  <c:v>-118.58102878273405</c:v>
                </c:pt>
                <c:pt idx="33">
                  <c:v>-9.3320243373996803</c:v>
                </c:pt>
                <c:pt idx="34">
                  <c:v>1.3605252242556283</c:v>
                </c:pt>
                <c:pt idx="35">
                  <c:v>1.1688848164411989</c:v>
                </c:pt>
                <c:pt idx="36">
                  <c:v>1.0808995032467266</c:v>
                </c:pt>
                <c:pt idx="37">
                  <c:v>1.0236421658138242</c:v>
                </c:pt>
                <c:pt idx="38">
                  <c:v>1.1859440207265046</c:v>
                </c:pt>
                <c:pt idx="39">
                  <c:v>1.3707463295616467</c:v>
                </c:pt>
                <c:pt idx="40">
                  <c:v>1.229545457716964</c:v>
                </c:pt>
                <c:pt idx="41">
                  <c:v>1.1042430866464523</c:v>
                </c:pt>
                <c:pt idx="42">
                  <c:v>1.0857981144703746</c:v>
                </c:pt>
                <c:pt idx="43">
                  <c:v>1.3053065402096962</c:v>
                </c:pt>
                <c:pt idx="44">
                  <c:v>1.0756075024865299</c:v>
                </c:pt>
                <c:pt idx="45">
                  <c:v>1.1404058973474556</c:v>
                </c:pt>
                <c:pt idx="46">
                  <c:v>1.0015193558661069</c:v>
                </c:pt>
                <c:pt idx="47">
                  <c:v>1.2714427857098323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2-204C-B87A-B1F0514A8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91670"/>
        <c:axId val="1266016191"/>
      </c:lineChart>
      <c:catAx>
        <c:axId val="37299167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66016191"/>
        <c:crosses val="autoZero"/>
        <c:auto val="1"/>
        <c:lblAlgn val="ctr"/>
        <c:lblOffset val="100"/>
        <c:noMultiLvlLbl val="1"/>
      </c:catAx>
      <c:valAx>
        <c:axId val="1266016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7299167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Портфель кредитов </a:t>
            </a:r>
            <a:r>
              <a:rPr lang="en" b="0">
                <a:solidFill>
                  <a:srgbClr val="757575"/>
                </a:solidFill>
                <a:latin typeface="+mn-lt"/>
              </a:rPr>
              <a:t>L(t)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1'!$C$16:$C$64</c:f>
              <c:numCache>
                <c:formatCode>General</c:formatCode>
                <c:ptCount val="49"/>
                <c:pt idx="0">
                  <c:v>2978</c:v>
                </c:pt>
                <c:pt idx="1">
                  <c:v>2937.3555101920729</c:v>
                </c:pt>
                <c:pt idx="2">
                  <c:v>2896.4343816352889</c:v>
                </c:pt>
                <c:pt idx="3">
                  <c:v>2853.1713289102518</c:v>
                </c:pt>
                <c:pt idx="4">
                  <c:v>2810.1588684895037</c:v>
                </c:pt>
                <c:pt idx="5">
                  <c:v>2765.3792402064614</c:v>
                </c:pt>
                <c:pt idx="6">
                  <c:v>2718.5186469711139</c:v>
                </c:pt>
                <c:pt idx="7">
                  <c:v>2672.6263103436104</c:v>
                </c:pt>
                <c:pt idx="8">
                  <c:v>2622.9774195526825</c:v>
                </c:pt>
                <c:pt idx="9">
                  <c:v>2574.3712081104713</c:v>
                </c:pt>
                <c:pt idx="10">
                  <c:v>2523.3232994491136</c:v>
                </c:pt>
                <c:pt idx="11">
                  <c:v>2470.8055634553357</c:v>
                </c:pt>
                <c:pt idx="12">
                  <c:v>2418.6513914717625</c:v>
                </c:pt>
                <c:pt idx="13">
                  <c:v>2362.4533531976431</c:v>
                </c:pt>
                <c:pt idx="14">
                  <c:v>2308.3923082662195</c:v>
                </c:pt>
                <c:pt idx="15">
                  <c:v>2249.3852334560329</c:v>
                </c:pt>
                <c:pt idx="16">
                  <c:v>2192.5566205001287</c:v>
                </c:pt>
                <c:pt idx="17">
                  <c:v>2131.5311039860048</c:v>
                </c:pt>
                <c:pt idx="18">
                  <c:v>2071.7344618132634</c:v>
                </c:pt>
                <c:pt idx="19">
                  <c:v>2008.6452868159213</c:v>
                </c:pt>
                <c:pt idx="20">
                  <c:v>1945.2379356411768</c:v>
                </c:pt>
                <c:pt idx="21">
                  <c:v>1879.5110702040367</c:v>
                </c:pt>
                <c:pt idx="22">
                  <c:v>1813.6262376335203</c:v>
                </c:pt>
                <c:pt idx="23">
                  <c:v>1745.1889913295297</c:v>
                </c:pt>
                <c:pt idx="24">
                  <c:v>1677.5244547726852</c:v>
                </c:pt>
                <c:pt idx="25">
                  <c:v>1607.0129767860772</c:v>
                </c:pt>
                <c:pt idx="26">
                  <c:v>1535.1231460972911</c:v>
                </c:pt>
                <c:pt idx="27">
                  <c:v>1461.6467406262632</c:v>
                </c:pt>
                <c:pt idx="28">
                  <c:v>1387.4874878608191</c:v>
                </c:pt>
                <c:pt idx="29">
                  <c:v>1312.3049939042935</c:v>
                </c:pt>
                <c:pt idx="30">
                  <c:v>1234.5730837170934</c:v>
                </c:pt>
                <c:pt idx="31">
                  <c:v>1154.3824036696972</c:v>
                </c:pt>
                <c:pt idx="32">
                  <c:v>1073.0005807743037</c:v>
                </c:pt>
                <c:pt idx="33">
                  <c:v>991.48449439653143</c:v>
                </c:pt>
                <c:pt idx="34">
                  <c:v>906.63983369212099</c:v>
                </c:pt>
                <c:pt idx="35">
                  <c:v>821.70722120438711</c:v>
                </c:pt>
                <c:pt idx="36">
                  <c:v>735.99237731793994</c:v>
                </c:pt>
                <c:pt idx="37">
                  <c:v>645.73202777171298</c:v>
                </c:pt>
                <c:pt idx="38">
                  <c:v>556.96089684428443</c:v>
                </c:pt>
                <c:pt idx="39">
                  <c:v>459.60428611168709</c:v>
                </c:pt>
                <c:pt idx="40">
                  <c:v>380.56962217717961</c:v>
                </c:pt>
                <c:pt idx="41">
                  <c:v>258.37981771112993</c:v>
                </c:pt>
                <c:pt idx="42">
                  <c:v>194.13115548550087</c:v>
                </c:pt>
                <c:pt idx="43">
                  <c:v>183.96210685630498</c:v>
                </c:pt>
                <c:pt idx="44">
                  <c:v>183.38186865279457</c:v>
                </c:pt>
                <c:pt idx="45">
                  <c:v>182.85947710404889</c:v>
                </c:pt>
                <c:pt idx="46">
                  <c:v>182.65156042121777</c:v>
                </c:pt>
                <c:pt idx="47">
                  <c:v>182.68960519176798</c:v>
                </c:pt>
                <c:pt idx="48">
                  <c:v>182.70595883658632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4-1B45-AC0C-EB645EEFE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716796"/>
        <c:axId val="808498629"/>
      </c:lineChart>
      <c:catAx>
        <c:axId val="15127167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8498629"/>
        <c:crosses val="autoZero"/>
        <c:auto val="1"/>
        <c:lblAlgn val="ctr"/>
        <c:lblOffset val="100"/>
        <c:noMultiLvlLbl val="1"/>
      </c:catAx>
      <c:valAx>
        <c:axId val="808498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27167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NPV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5'!$J$17:$J$64</c:f>
              <c:numCache>
                <c:formatCode>General</c:formatCode>
                <c:ptCount val="48"/>
                <c:pt idx="0">
                  <c:v>-21.283487373299781</c:v>
                </c:pt>
                <c:pt idx="1">
                  <c:v>-21.96668469954076</c:v>
                </c:pt>
                <c:pt idx="2">
                  <c:v>-26.266762768801641</c:v>
                </c:pt>
                <c:pt idx="3">
                  <c:v>-24.972204911074812</c:v>
                </c:pt>
                <c:pt idx="4">
                  <c:v>-22.501812253641734</c:v>
                </c:pt>
                <c:pt idx="5">
                  <c:v>-24.265285344876848</c:v>
                </c:pt>
                <c:pt idx="6">
                  <c:v>-28.974612334010008</c:v>
                </c:pt>
                <c:pt idx="7">
                  <c:v>-25.13578303932319</c:v>
                </c:pt>
                <c:pt idx="8">
                  <c:v>-28.513123341516042</c:v>
                </c:pt>
                <c:pt idx="9">
                  <c:v>-28.585783570805781</c:v>
                </c:pt>
                <c:pt idx="10">
                  <c:v>-31.712644572092636</c:v>
                </c:pt>
                <c:pt idx="11">
                  <c:v>-27.233737271879153</c:v>
                </c:pt>
                <c:pt idx="12">
                  <c:v>-27.812875399117033</c:v>
                </c:pt>
                <c:pt idx="13">
                  <c:v>-32.639864279400136</c:v>
                </c:pt>
                <c:pt idx="14">
                  <c:v>-32.991628894267912</c:v>
                </c:pt>
                <c:pt idx="15">
                  <c:v>-32.448627383987464</c:v>
                </c:pt>
                <c:pt idx="16">
                  <c:v>-34.733903369200512</c:v>
                </c:pt>
                <c:pt idx="17">
                  <c:v>-34.129813358843649</c:v>
                </c:pt>
                <c:pt idx="18">
                  <c:v>-39.259062473961485</c:v>
                </c:pt>
                <c:pt idx="19">
                  <c:v>-35.893549431021896</c:v>
                </c:pt>
                <c:pt idx="20">
                  <c:v>-39.097445343156288</c:v>
                </c:pt>
                <c:pt idx="21">
                  <c:v>-39.114097787170792</c:v>
                </c:pt>
                <c:pt idx="22">
                  <c:v>-42.548577261820036</c:v>
                </c:pt>
                <c:pt idx="23">
                  <c:v>-44.585556394563945</c:v>
                </c:pt>
                <c:pt idx="24">
                  <c:v>-45.517807390968521</c:v>
                </c:pt>
                <c:pt idx="25">
                  <c:v>-42.433258788063895</c:v>
                </c:pt>
                <c:pt idx="26">
                  <c:v>-47.806480934555381</c:v>
                </c:pt>
                <c:pt idx="27">
                  <c:v>-43.954450186269646</c:v>
                </c:pt>
                <c:pt idx="28">
                  <c:v>-51.756520566941468</c:v>
                </c:pt>
                <c:pt idx="29">
                  <c:v>-50.808942568146762</c:v>
                </c:pt>
                <c:pt idx="30">
                  <c:v>-57.478680677059948</c:v>
                </c:pt>
                <c:pt idx="31">
                  <c:v>-43.121967036089586</c:v>
                </c:pt>
                <c:pt idx="32">
                  <c:v>-85.390563406892724</c:v>
                </c:pt>
                <c:pt idx="33">
                  <c:v>-6.653484571200166</c:v>
                </c:pt>
                <c:pt idx="34">
                  <c:v>0.96041407406777479</c:v>
                </c:pt>
                <c:pt idx="35">
                  <c:v>0.81696276145123248</c:v>
                </c:pt>
                <c:pt idx="36">
                  <c:v>0.74798775332559142</c:v>
                </c:pt>
                <c:pt idx="37">
                  <c:v>0.70135187646090091</c:v>
                </c:pt>
                <c:pt idx="38">
                  <c:v>0.8045084542740627</c:v>
                </c:pt>
                <c:pt idx="39">
                  <c:v>0.92066607483150442</c:v>
                </c:pt>
                <c:pt idx="40">
                  <c:v>0.81765155054177507</c:v>
                </c:pt>
                <c:pt idx="41">
                  <c:v>0.72705453897757888</c:v>
                </c:pt>
                <c:pt idx="42">
                  <c:v>0.70783170331075318</c:v>
                </c:pt>
                <c:pt idx="43">
                  <c:v>0.84250418649347802</c:v>
                </c:pt>
                <c:pt idx="44">
                  <c:v>0.68737226171926424</c:v>
                </c:pt>
                <c:pt idx="45">
                  <c:v>0.72156633116640467</c:v>
                </c:pt>
                <c:pt idx="46">
                  <c:v>0.62741482936364845</c:v>
                </c:pt>
                <c:pt idx="47">
                  <c:v>0.7886256172816033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9-D140-9847-41BB7E5D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48309"/>
        <c:axId val="719176091"/>
      </c:lineChart>
      <c:catAx>
        <c:axId val="537048309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9176091"/>
        <c:crosses val="autoZero"/>
        <c:auto val="1"/>
        <c:lblAlgn val="ctr"/>
        <c:lblOffset val="100"/>
        <c:noMultiLvlLbl val="1"/>
      </c:catAx>
      <c:valAx>
        <c:axId val="719176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370483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Прибыль банка </a:t>
            </a:r>
            <a:r>
              <a:rPr lang="en" b="0">
                <a:solidFill>
                  <a:srgbClr val="757575"/>
                </a:solidFill>
                <a:latin typeface="+mn-lt"/>
              </a:rPr>
              <a:t>Pi(t)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1'!$G$17:$G$64</c:f>
              <c:numCache>
                <c:formatCode>General</c:formatCode>
                <c:ptCount val="48"/>
                <c:pt idx="0">
                  <c:v>-7.2186200791169739</c:v>
                </c:pt>
                <c:pt idx="1">
                  <c:v>-3.6685300307432307</c:v>
                </c:pt>
                <c:pt idx="2">
                  <c:v>-6.5181493448633105</c:v>
                </c:pt>
                <c:pt idx="3">
                  <c:v>-3.4408955702144901</c:v>
                </c:pt>
                <c:pt idx="4">
                  <c:v>-9.4874608886903076</c:v>
                </c:pt>
                <c:pt idx="5">
                  <c:v>-5.450204319349556</c:v>
                </c:pt>
                <c:pt idx="6">
                  <c:v>-9.5475775893586459</c:v>
                </c:pt>
                <c:pt idx="7">
                  <c:v>-11.159229648342475</c:v>
                </c:pt>
                <c:pt idx="8">
                  <c:v>-7.9976706307682832</c:v>
                </c:pt>
                <c:pt idx="9">
                  <c:v>-8.7578941720501327</c:v>
                </c:pt>
                <c:pt idx="10">
                  <c:v>-8.8532133811777616</c:v>
                </c:pt>
                <c:pt idx="11">
                  <c:v>-12.420064786294672</c:v>
                </c:pt>
                <c:pt idx="12">
                  <c:v>-10.27480078815859</c:v>
                </c:pt>
                <c:pt idx="13">
                  <c:v>-16.925673582968965</c:v>
                </c:pt>
                <c:pt idx="14">
                  <c:v>-15.585661130593557</c:v>
                </c:pt>
                <c:pt idx="15">
                  <c:v>-18.002636406946323</c:v>
                </c:pt>
                <c:pt idx="16">
                  <c:v>-17.251919616824722</c:v>
                </c:pt>
                <c:pt idx="17">
                  <c:v>-15.404399680596702</c:v>
                </c:pt>
                <c:pt idx="18">
                  <c:v>-15.393853959042513</c:v>
                </c:pt>
                <c:pt idx="19">
                  <c:v>-18.294673295573478</c:v>
                </c:pt>
                <c:pt idx="20">
                  <c:v>-20.268114677405631</c:v>
                </c:pt>
                <c:pt idx="21">
                  <c:v>-23.788991745472757</c:v>
                </c:pt>
                <c:pt idx="22">
                  <c:v>-22.273540492789621</c:v>
                </c:pt>
                <c:pt idx="23">
                  <c:v>-25.910702627992436</c:v>
                </c:pt>
                <c:pt idx="24">
                  <c:v>-28.084126545909321</c:v>
                </c:pt>
                <c:pt idx="25">
                  <c:v>-28.02827203088377</c:v>
                </c:pt>
                <c:pt idx="26">
                  <c:v>-31.661423011653593</c:v>
                </c:pt>
                <c:pt idx="27">
                  <c:v>-30.88556694674201</c:v>
                </c:pt>
                <c:pt idx="28">
                  <c:v>-32.833782998373053</c:v>
                </c:pt>
                <c:pt idx="29">
                  <c:v>-31.653045981101556</c:v>
                </c:pt>
                <c:pt idx="30">
                  <c:v>-35.865181028513824</c:v>
                </c:pt>
                <c:pt idx="31">
                  <c:v>-36.225337006857671</c:v>
                </c:pt>
                <c:pt idx="32">
                  <c:v>-36.960826953383979</c:v>
                </c:pt>
                <c:pt idx="33">
                  <c:v>-41.055582218308388</c:v>
                </c:pt>
                <c:pt idx="34">
                  <c:v>-42.193852119406301</c:v>
                </c:pt>
                <c:pt idx="35">
                  <c:v>-44.104321890663051</c:v>
                </c:pt>
                <c:pt idx="36">
                  <c:v>-49.501042671677986</c:v>
                </c:pt>
                <c:pt idx="37">
                  <c:v>-48.339606096149581</c:v>
                </c:pt>
                <c:pt idx="38">
                  <c:v>-58.225229778552269</c:v>
                </c:pt>
                <c:pt idx="39">
                  <c:v>-37.000216430891136</c:v>
                </c:pt>
                <c:pt idx="40">
                  <c:v>-94.70833385106252</c:v>
                </c:pt>
                <c:pt idx="41">
                  <c:v>-24.150926197607589</c:v>
                </c:pt>
                <c:pt idx="42">
                  <c:v>1.597259361183148</c:v>
                </c:pt>
                <c:pt idx="43">
                  <c:v>2.1960891880211251</c:v>
                </c:pt>
                <c:pt idx="44">
                  <c:v>1.7178193781302866</c:v>
                </c:pt>
                <c:pt idx="45">
                  <c:v>1.8536812992001166</c:v>
                </c:pt>
                <c:pt idx="46">
                  <c:v>2.4296503243059968</c:v>
                </c:pt>
                <c:pt idx="47">
                  <c:v>2.4362375108384282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3-FC46-A492-5FCB06DD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939392"/>
        <c:axId val="53187085"/>
      </c:lineChart>
      <c:catAx>
        <c:axId val="18869393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187085"/>
        <c:crosses val="autoZero"/>
        <c:auto val="1"/>
        <c:lblAlgn val="ctr"/>
        <c:lblOffset val="100"/>
        <c:noMultiLvlLbl val="1"/>
      </c:catAx>
      <c:valAx>
        <c:axId val="53187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869393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NPV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1'!$J$17:$J$64</c:f>
              <c:numCache>
                <c:formatCode>General</c:formatCode>
                <c:ptCount val="48"/>
                <c:pt idx="0">
                  <c:v>-7.1471485931851229</c:v>
                </c:pt>
                <c:pt idx="1">
                  <c:v>-3.5962454962682391</c:v>
                </c:pt>
                <c:pt idx="2">
                  <c:v>-6.3264515368453598</c:v>
                </c:pt>
                <c:pt idx="3">
                  <c:v>-3.3066330103941173</c:v>
                </c:pt>
                <c:pt idx="4">
                  <c:v>-9.026993498099861</c:v>
                </c:pt>
                <c:pt idx="5">
                  <c:v>-5.1343390102051458</c:v>
                </c:pt>
                <c:pt idx="6">
                  <c:v>-8.9051979963120385</c:v>
                </c:pt>
                <c:pt idx="7">
                  <c:v>-10.305361356071467</c:v>
                </c:pt>
                <c:pt idx="8">
                  <c:v>-7.3125887588653855</c:v>
                </c:pt>
                <c:pt idx="9">
                  <c:v>-7.9284073445386891</c:v>
                </c:pt>
                <c:pt idx="10">
                  <c:v>-7.9353451297956292</c:v>
                </c:pt>
                <c:pt idx="11">
                  <c:v>-11.022176872340223</c:v>
                </c:pt>
                <c:pt idx="12">
                  <c:v>-9.0280831675298323</c:v>
                </c:pt>
                <c:pt idx="13">
                  <c:v>-14.724709252324951</c:v>
                </c:pt>
                <c:pt idx="14">
                  <c:v>-13.424701029689841</c:v>
                </c:pt>
                <c:pt idx="15">
                  <c:v>-15.353031103613334</c:v>
                </c:pt>
                <c:pt idx="16">
                  <c:v>-14.567132537725104</c:v>
                </c:pt>
                <c:pt idx="17">
                  <c:v>-12.878344847698308</c:v>
                </c:pt>
                <c:pt idx="18">
                  <c:v>-12.742107368206307</c:v>
                </c:pt>
                <c:pt idx="19">
                  <c:v>-14.993298336014629</c:v>
                </c:pt>
                <c:pt idx="20">
                  <c:v>-16.446159710920757</c:v>
                </c:pt>
                <c:pt idx="21">
                  <c:v>-19.111985726793218</c:v>
                </c:pt>
                <c:pt idx="22">
                  <c:v>-17.717304890220987</c:v>
                </c:pt>
                <c:pt idx="23">
                  <c:v>-20.40639172755564</c:v>
                </c:pt>
                <c:pt idx="24">
                  <c:v>-21.899115629544088</c:v>
                </c:pt>
                <c:pt idx="25">
                  <c:v>-21.639170337948951</c:v>
                </c:pt>
                <c:pt idx="26">
                  <c:v>-24.202115993299355</c:v>
                </c:pt>
                <c:pt idx="27">
                  <c:v>-23.375295616563783</c:v>
                </c:pt>
                <c:pt idx="28">
                  <c:v>-24.603737444983626</c:v>
                </c:pt>
                <c:pt idx="29">
                  <c:v>-23.484120231148864</c:v>
                </c:pt>
                <c:pt idx="30">
                  <c:v>-26.345742332315236</c:v>
                </c:pt>
                <c:pt idx="31">
                  <c:v>-26.346836319919348</c:v>
                </c:pt>
                <c:pt idx="32">
                  <c:v>-26.615605126152083</c:v>
                </c:pt>
                <c:pt idx="33">
                  <c:v>-29.271535625599331</c:v>
                </c:pt>
                <c:pt idx="34">
                  <c:v>-29.785239326807417</c:v>
                </c:pt>
                <c:pt idx="35">
                  <c:v>-30.825610955776078</c:v>
                </c:pt>
                <c:pt idx="36">
                  <c:v>-34.254964114652793</c:v>
                </c:pt>
                <c:pt idx="37">
                  <c:v>-33.120043873887731</c:v>
                </c:pt>
                <c:pt idx="38">
                  <c:v>-39.498229925051241</c:v>
                </c:pt>
                <c:pt idx="39">
                  <c:v>-24.851311504323586</c:v>
                </c:pt>
                <c:pt idx="40">
                  <c:v>-62.981336343869721</c:v>
                </c:pt>
                <c:pt idx="41">
                  <c:v>-15.90142671013618</c:v>
                </c:pt>
                <c:pt idx="42">
                  <c:v>1.0412532488203734</c:v>
                </c:pt>
                <c:pt idx="43">
                  <c:v>1.4174558066058762</c:v>
                </c:pt>
                <c:pt idx="44">
                  <c:v>1.0977809177055107</c:v>
                </c:pt>
                <c:pt idx="45">
                  <c:v>1.1728753922850685</c:v>
                </c:pt>
                <c:pt idx="46">
                  <c:v>1.5220860532640341</c:v>
                </c:pt>
                <c:pt idx="47">
                  <c:v>1.5111016653076712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4-7C4F-9EEE-7489DB9C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28555"/>
        <c:axId val="2109444773"/>
      </c:lineChart>
      <c:catAx>
        <c:axId val="157942855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9444773"/>
        <c:crosses val="autoZero"/>
        <c:auto val="1"/>
        <c:lblAlgn val="ctr"/>
        <c:lblOffset val="100"/>
        <c:noMultiLvlLbl val="1"/>
      </c:catAx>
      <c:valAx>
        <c:axId val="2109444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7942855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Задолженность </a:t>
            </a:r>
            <a:r>
              <a:rPr lang="en" b="0">
                <a:solidFill>
                  <a:srgbClr val="757575"/>
                </a:solidFill>
                <a:latin typeface="+mn-lt"/>
              </a:rPr>
              <a:t>S(t)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2'!$B$16:$B$64</c:f>
              <c:numCache>
                <c:formatCode>General</c:formatCode>
                <c:ptCount val="49"/>
                <c:pt idx="0">
                  <c:v>1650</c:v>
                </c:pt>
                <c:pt idx="1">
                  <c:v>1628.7709518733425</c:v>
                </c:pt>
                <c:pt idx="2">
                  <c:v>1607.889549789591</c:v>
                </c:pt>
                <c:pt idx="3">
                  <c:v>1587.3780680642158</c:v>
                </c:pt>
                <c:pt idx="4">
                  <c:v>1567.184435424866</c:v>
                </c:pt>
                <c:pt idx="5">
                  <c:v>1547.3051812732331</c:v>
                </c:pt>
                <c:pt idx="6">
                  <c:v>1527.7633714335263</c:v>
                </c:pt>
                <c:pt idx="7">
                  <c:v>1508.6265971884563</c:v>
                </c:pt>
                <c:pt idx="8">
                  <c:v>1489.8711140627247</c:v>
                </c:pt>
                <c:pt idx="9">
                  <c:v>1471.4432149540751</c:v>
                </c:pt>
                <c:pt idx="10">
                  <c:v>1453.4303731637831</c:v>
                </c:pt>
                <c:pt idx="11">
                  <c:v>1435.7168180358817</c:v>
                </c:pt>
                <c:pt idx="12">
                  <c:v>1418.3994646320168</c:v>
                </c:pt>
                <c:pt idx="13">
                  <c:v>1401.5054611910316</c:v>
                </c:pt>
                <c:pt idx="14">
                  <c:v>1384.9957614276511</c:v>
                </c:pt>
                <c:pt idx="15">
                  <c:v>1368.8541937938426</c:v>
                </c:pt>
                <c:pt idx="16">
                  <c:v>1353.0622701881939</c:v>
                </c:pt>
                <c:pt idx="17">
                  <c:v>1337.6742587450124</c:v>
                </c:pt>
                <c:pt idx="18">
                  <c:v>1322.6322008120064</c:v>
                </c:pt>
                <c:pt idx="19">
                  <c:v>1308.0267289630578</c:v>
                </c:pt>
                <c:pt idx="20">
                  <c:v>1293.8295848640571</c:v>
                </c:pt>
                <c:pt idx="21">
                  <c:v>1279.958714958404</c:v>
                </c:pt>
                <c:pt idx="22">
                  <c:v>1266.5606853493005</c:v>
                </c:pt>
                <c:pt idx="23">
                  <c:v>1253.576542303548</c:v>
                </c:pt>
                <c:pt idx="24">
                  <c:v>1241.1001937154504</c:v>
                </c:pt>
                <c:pt idx="25">
                  <c:v>1229.0574876141623</c:v>
                </c:pt>
                <c:pt idx="26">
                  <c:v>1217.470303736312</c:v>
                </c:pt>
                <c:pt idx="27">
                  <c:v>1206.3058106563033</c:v>
                </c:pt>
                <c:pt idx="28">
                  <c:v>1195.647916161601</c:v>
                </c:pt>
                <c:pt idx="29">
                  <c:v>1185.4266809294802</c:v>
                </c:pt>
                <c:pt idx="30">
                  <c:v>1175.6776503654098</c:v>
                </c:pt>
                <c:pt idx="31">
                  <c:v>1166.4313622570398</c:v>
                </c:pt>
                <c:pt idx="32">
                  <c:v>1157.6159988880765</c:v>
                </c:pt>
                <c:pt idx="33">
                  <c:v>1149.2756093322632</c:v>
                </c:pt>
                <c:pt idx="34">
                  <c:v>1141.3610097719381</c:v>
                </c:pt>
                <c:pt idx="35">
                  <c:v>1133.9490084638842</c:v>
                </c:pt>
                <c:pt idx="36">
                  <c:v>1127.058890668296</c:v>
                </c:pt>
                <c:pt idx="37">
                  <c:v>1120.6393546470686</c:v>
                </c:pt>
                <c:pt idx="38">
                  <c:v>1114.6723809476357</c:v>
                </c:pt>
                <c:pt idx="39">
                  <c:v>1109.2206134928774</c:v>
                </c:pt>
                <c:pt idx="40">
                  <c:v>1104.3318951576905</c:v>
                </c:pt>
                <c:pt idx="41">
                  <c:v>1099.9205298237823</c:v>
                </c:pt>
                <c:pt idx="42">
                  <c:v>1096.0599376665123</c:v>
                </c:pt>
                <c:pt idx="43">
                  <c:v>1092.7753335567027</c:v>
                </c:pt>
                <c:pt idx="44">
                  <c:v>1090.0574617497364</c:v>
                </c:pt>
                <c:pt idx="45">
                  <c:v>1087.8581889455202</c:v>
                </c:pt>
                <c:pt idx="46">
                  <c:v>1086.2235171000063</c:v>
                </c:pt>
                <c:pt idx="47">
                  <c:v>1085.0923454538599</c:v>
                </c:pt>
                <c:pt idx="48">
                  <c:v>1084.4874555209558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2-F649-8D7A-54258E90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402142"/>
        <c:axId val="512334585"/>
      </c:lineChart>
      <c:catAx>
        <c:axId val="91040214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12334585"/>
        <c:crosses val="autoZero"/>
        <c:auto val="1"/>
        <c:lblAlgn val="ctr"/>
        <c:lblOffset val="100"/>
        <c:noMultiLvlLbl val="1"/>
      </c:catAx>
      <c:valAx>
        <c:axId val="512334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1040214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Портфель кредитов </a:t>
            </a:r>
            <a:r>
              <a:rPr lang="en" b="0">
                <a:solidFill>
                  <a:srgbClr val="757575"/>
                </a:solidFill>
                <a:latin typeface="+mn-lt"/>
              </a:rPr>
              <a:t>L(t)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2'!$C$16:$C$64</c:f>
              <c:numCache>
                <c:formatCode>General</c:formatCode>
                <c:ptCount val="49"/>
                <c:pt idx="0">
                  <c:v>2978</c:v>
                </c:pt>
                <c:pt idx="1">
                  <c:v>3003.1382410246911</c:v>
                </c:pt>
                <c:pt idx="2">
                  <c:v>3027.973811313434</c:v>
                </c:pt>
                <c:pt idx="3">
                  <c:v>3052.3978194792353</c:v>
                </c:pt>
                <c:pt idx="4">
                  <c:v>3076.4438917732</c:v>
                </c:pt>
                <c:pt idx="5">
                  <c:v>3099.8637297494356</c:v>
                </c:pt>
                <c:pt idx="6">
                  <c:v>3122.9201806083984</c:v>
                </c:pt>
                <c:pt idx="7">
                  <c:v>3145.4462999189036</c:v>
                </c:pt>
                <c:pt idx="8">
                  <c:v>3167.6341119518611</c:v>
                </c:pt>
                <c:pt idx="9">
                  <c:v>3189.4307639386298</c:v>
                </c:pt>
                <c:pt idx="10">
                  <c:v>3210.6327443474092</c:v>
                </c:pt>
                <c:pt idx="11">
                  <c:v>3231.3976114811444</c:v>
                </c:pt>
                <c:pt idx="12">
                  <c:v>3251.5818164313619</c:v>
                </c:pt>
                <c:pt idx="13">
                  <c:v>3271.438006690229</c:v>
                </c:pt>
                <c:pt idx="14">
                  <c:v>3290.9836453578664</c:v>
                </c:pt>
                <c:pt idx="15">
                  <c:v>3309.865085956696</c:v>
                </c:pt>
                <c:pt idx="16">
                  <c:v>3328.4041848667202</c:v>
                </c:pt>
                <c:pt idx="17">
                  <c:v>3346.6023561760744</c:v>
                </c:pt>
                <c:pt idx="18">
                  <c:v>3364.3551021570729</c:v>
                </c:pt>
                <c:pt idx="19">
                  <c:v>3381.7823286253115</c:v>
                </c:pt>
                <c:pt idx="20">
                  <c:v>3398.8366354166715</c:v>
                </c:pt>
                <c:pt idx="21">
                  <c:v>3415.5422509727155</c:v>
                </c:pt>
                <c:pt idx="22">
                  <c:v>3431.7094260786293</c:v>
                </c:pt>
                <c:pt idx="23">
                  <c:v>3447.3008946743716</c:v>
                </c:pt>
                <c:pt idx="24">
                  <c:v>3462.2834391978054</c:v>
                </c:pt>
                <c:pt idx="25">
                  <c:v>3476.9073979581135</c:v>
                </c:pt>
                <c:pt idx="26">
                  <c:v>3490.9707477207667</c:v>
                </c:pt>
                <c:pt idx="27">
                  <c:v>3504.479496124864</c:v>
                </c:pt>
                <c:pt idx="28">
                  <c:v>3517.3769845199454</c:v>
                </c:pt>
                <c:pt idx="29">
                  <c:v>3529.7379157688601</c:v>
                </c:pt>
                <c:pt idx="30">
                  <c:v>3541.4321906907358</c:v>
                </c:pt>
                <c:pt idx="31">
                  <c:v>3552.4565225164438</c:v>
                </c:pt>
                <c:pt idx="32">
                  <c:v>3563.0343603180836</c:v>
                </c:pt>
                <c:pt idx="33">
                  <c:v>3573.1717159242967</c:v>
                </c:pt>
                <c:pt idx="34">
                  <c:v>3582.8976672140739</c:v>
                </c:pt>
                <c:pt idx="35">
                  <c:v>3592.1699469843106</c:v>
                </c:pt>
                <c:pt idx="36">
                  <c:v>3600.7106258410108</c:v>
                </c:pt>
                <c:pt idx="37">
                  <c:v>3608.6516787152154</c:v>
                </c:pt>
                <c:pt idx="38">
                  <c:v>3615.8953647651651</c:v>
                </c:pt>
                <c:pt idx="39">
                  <c:v>3622.5510621012468</c:v>
                </c:pt>
                <c:pt idx="40">
                  <c:v>3628.4865245387605</c:v>
                </c:pt>
                <c:pt idx="41">
                  <c:v>3633.7266413562511</c:v>
                </c:pt>
                <c:pt idx="42">
                  <c:v>3638.3123270548062</c:v>
                </c:pt>
                <c:pt idx="43">
                  <c:v>3642.3915757957529</c:v>
                </c:pt>
                <c:pt idx="44">
                  <c:v>3645.8035381180771</c:v>
                </c:pt>
                <c:pt idx="45">
                  <c:v>3648.6074432869932</c:v>
                </c:pt>
                <c:pt idx="46">
                  <c:v>3650.6666664255322</c:v>
                </c:pt>
                <c:pt idx="47">
                  <c:v>3652.1357929055939</c:v>
                </c:pt>
                <c:pt idx="48">
                  <c:v>3652.998795679704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2-CE4C-AF6F-70DD359F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813335"/>
        <c:axId val="1220776413"/>
      </c:lineChart>
      <c:catAx>
        <c:axId val="196281333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0776413"/>
        <c:crosses val="autoZero"/>
        <c:auto val="1"/>
        <c:lblAlgn val="ctr"/>
        <c:lblOffset val="100"/>
        <c:noMultiLvlLbl val="1"/>
      </c:catAx>
      <c:valAx>
        <c:axId val="1220776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6281333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Прибыль банка </a:t>
            </a:r>
            <a:r>
              <a:rPr lang="en" b="0">
                <a:solidFill>
                  <a:srgbClr val="757575"/>
                </a:solidFill>
                <a:latin typeface="+mn-lt"/>
              </a:rPr>
              <a:t>Pi(t)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2'!$G$17:$G$64</c:f>
              <c:numCache>
                <c:formatCode>General</c:formatCode>
                <c:ptCount val="48"/>
                <c:pt idx="0">
                  <c:v>2.1472805213916413</c:v>
                </c:pt>
                <c:pt idx="1">
                  <c:v>5.4352252638714615</c:v>
                </c:pt>
                <c:pt idx="2">
                  <c:v>5.6063138823923273</c:v>
                </c:pt>
                <c:pt idx="3">
                  <c:v>13.566118542743961</c:v>
                </c:pt>
                <c:pt idx="4">
                  <c:v>5.561114839595124</c:v>
                </c:pt>
                <c:pt idx="5">
                  <c:v>9.9581257891456474</c:v>
                </c:pt>
                <c:pt idx="6">
                  <c:v>4.7611566428091807</c:v>
                </c:pt>
                <c:pt idx="7">
                  <c:v>7.562942157308111</c:v>
                </c:pt>
                <c:pt idx="8">
                  <c:v>12.914805773307844</c:v>
                </c:pt>
                <c:pt idx="9">
                  <c:v>10.056799880282247</c:v>
                </c:pt>
                <c:pt idx="10">
                  <c:v>13.438902191988674</c:v>
                </c:pt>
                <c:pt idx="11">
                  <c:v>5.2377810968940253</c:v>
                </c:pt>
                <c:pt idx="12">
                  <c:v>5.6367799195685677</c:v>
                </c:pt>
                <c:pt idx="13">
                  <c:v>17.4249016879522</c:v>
                </c:pt>
                <c:pt idx="14">
                  <c:v>7.6400680907363272</c:v>
                </c:pt>
                <c:pt idx="15">
                  <c:v>6.9127955291864112</c:v>
                </c:pt>
                <c:pt idx="16">
                  <c:v>11.452610902715694</c:v>
                </c:pt>
                <c:pt idx="17">
                  <c:v>6.577224053735903</c:v>
                </c:pt>
                <c:pt idx="18">
                  <c:v>8.540011736300368</c:v>
                </c:pt>
                <c:pt idx="19">
                  <c:v>9.3306592482934185</c:v>
                </c:pt>
                <c:pt idx="20">
                  <c:v>13.685987393623751</c:v>
                </c:pt>
                <c:pt idx="21">
                  <c:v>16.297596634902117</c:v>
                </c:pt>
                <c:pt idx="22">
                  <c:v>16.110214825221188</c:v>
                </c:pt>
                <c:pt idx="23">
                  <c:v>8.9271487496212494</c:v>
                </c:pt>
                <c:pt idx="24">
                  <c:v>15.571374593963238</c:v>
                </c:pt>
                <c:pt idx="25">
                  <c:v>16.069803499887335</c:v>
                </c:pt>
                <c:pt idx="26">
                  <c:v>17.086800477526261</c:v>
                </c:pt>
                <c:pt idx="27">
                  <c:v>15.497898704003477</c:v>
                </c:pt>
                <c:pt idx="28">
                  <c:v>19.732742138957359</c:v>
                </c:pt>
                <c:pt idx="29">
                  <c:v>19.581660495100458</c:v>
                </c:pt>
                <c:pt idx="30">
                  <c:v>12.631020590305196</c:v>
                </c:pt>
                <c:pt idx="31">
                  <c:v>12.042104716468149</c:v>
                </c:pt>
                <c:pt idx="32">
                  <c:v>11.552570087251169</c:v>
                </c:pt>
                <c:pt idx="33">
                  <c:v>12.393487444803471</c:v>
                </c:pt>
                <c:pt idx="34">
                  <c:v>21.952093756229541</c:v>
                </c:pt>
                <c:pt idx="35">
                  <c:v>18.013713687016736</c:v>
                </c:pt>
                <c:pt idx="36">
                  <c:v>21.63463256900722</c:v>
                </c:pt>
                <c:pt idx="37">
                  <c:v>16.947757017548074</c:v>
                </c:pt>
                <c:pt idx="38">
                  <c:v>21.253652892216387</c:v>
                </c:pt>
                <c:pt idx="39">
                  <c:v>21.305442522099476</c:v>
                </c:pt>
                <c:pt idx="40">
                  <c:v>18.756179229049231</c:v>
                </c:pt>
                <c:pt idx="41">
                  <c:v>12.94967732278778</c:v>
                </c:pt>
                <c:pt idx="42">
                  <c:v>19.604992902946922</c:v>
                </c:pt>
                <c:pt idx="43">
                  <c:v>16.796080562613902</c:v>
                </c:pt>
                <c:pt idx="44">
                  <c:v>22.214802845482883</c:v>
                </c:pt>
                <c:pt idx="45">
                  <c:v>16.067274466804569</c:v>
                </c:pt>
                <c:pt idx="46">
                  <c:v>17.505772945134243</c:v>
                </c:pt>
                <c:pt idx="47">
                  <c:v>24.518489530896446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F-B147-8B36-EE40AA90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409851"/>
        <c:axId val="488305645"/>
      </c:lineChart>
      <c:catAx>
        <c:axId val="743409851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88305645"/>
        <c:crosses val="autoZero"/>
        <c:auto val="1"/>
        <c:lblAlgn val="ctr"/>
        <c:lblOffset val="100"/>
        <c:noMultiLvlLbl val="1"/>
      </c:catAx>
      <c:valAx>
        <c:axId val="488305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4340985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NPV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2'!$J$17:$J$64</c:f>
              <c:numCache>
                <c:formatCode>General</c:formatCode>
                <c:ptCount val="48"/>
                <c:pt idx="0">
                  <c:v>2.1260203182095458</c:v>
                </c:pt>
                <c:pt idx="1">
                  <c:v>5.3281298538098829</c:v>
                </c:pt>
                <c:pt idx="2">
                  <c:v>5.4414330204399759</c:v>
                </c:pt>
                <c:pt idx="3">
                  <c:v>13.036773270500813</c:v>
                </c:pt>
                <c:pt idx="4">
                  <c:v>5.2912099547154696</c:v>
                </c:pt>
                <c:pt idx="5">
                  <c:v>9.3810049517266929</c:v>
                </c:pt>
                <c:pt idx="6">
                  <c:v>4.4408167620369348</c:v>
                </c:pt>
                <c:pt idx="7">
                  <c:v>6.9842501948782241</c:v>
                </c:pt>
                <c:pt idx="8">
                  <c:v>11.808521240858907</c:v>
                </c:pt>
                <c:pt idx="9">
                  <c:v>9.1042897375774725</c:v>
                </c:pt>
                <c:pt idx="10">
                  <c:v>12.04560677208147</c:v>
                </c:pt>
                <c:pt idx="11">
                  <c:v>4.6482647765470695</c:v>
                </c:pt>
                <c:pt idx="12">
                  <c:v>4.9528276956547526</c:v>
                </c:pt>
                <c:pt idx="13">
                  <c:v>15.159019217032297</c:v>
                </c:pt>
                <c:pt idx="14">
                  <c:v>6.5807686376087924</c:v>
                </c:pt>
                <c:pt idx="15">
                  <c:v>5.8953790085749311</c:v>
                </c:pt>
                <c:pt idx="16">
                  <c:v>9.6703268174374362</c:v>
                </c:pt>
                <c:pt idx="17">
                  <c:v>5.4986731882372242</c:v>
                </c:pt>
                <c:pt idx="18">
                  <c:v>7.0689085890515786</c:v>
                </c:pt>
                <c:pt idx="19">
                  <c:v>7.6468901915404164</c:v>
                </c:pt>
                <c:pt idx="20">
                  <c:v>11.105223058960673</c:v>
                </c:pt>
                <c:pt idx="21">
                  <c:v>13.093427312931812</c:v>
                </c:pt>
                <c:pt idx="22">
                  <c:v>12.814738096882312</c:v>
                </c:pt>
                <c:pt idx="23">
                  <c:v>7.0307199696747222</c:v>
                </c:pt>
                <c:pt idx="24">
                  <c:v>12.142066522407669</c:v>
                </c:pt>
                <c:pt idx="25">
                  <c:v>12.406659063686334</c:v>
                </c:pt>
                <c:pt idx="26">
                  <c:v>13.061217335659338</c:v>
                </c:pt>
                <c:pt idx="27">
                  <c:v>11.729360975187024</c:v>
                </c:pt>
                <c:pt idx="28">
                  <c:v>14.786575359912941</c:v>
                </c:pt>
                <c:pt idx="29">
                  <c:v>14.52808268964179</c:v>
                </c:pt>
                <c:pt idx="30">
                  <c:v>9.2784590603846286</c:v>
                </c:pt>
                <c:pt idx="31">
                  <c:v>8.7582721963926442</c:v>
                </c:pt>
                <c:pt idx="32">
                  <c:v>8.319041238505676</c:v>
                </c:pt>
                <c:pt idx="33">
                  <c:v>8.836226151585441</c:v>
                </c:pt>
                <c:pt idx="34">
                  <c:v>15.496294683013451</c:v>
                </c:pt>
                <c:pt idx="35">
                  <c:v>12.590233931298034</c:v>
                </c:pt>
                <c:pt idx="36">
                  <c:v>14.971271760888735</c:v>
                </c:pt>
                <c:pt idx="37">
                  <c:v>11.611812782849531</c:v>
                </c:pt>
                <c:pt idx="38">
                  <c:v>14.417833504080441</c:v>
                </c:pt>
                <c:pt idx="39">
                  <c:v>14.309867344778761</c:v>
                </c:pt>
                <c:pt idx="40">
                  <c:v>12.472917477445412</c:v>
                </c:pt>
                <c:pt idx="41">
                  <c:v>8.5263125390454313</c:v>
                </c:pt>
                <c:pt idx="42">
                  <c:v>12.780493293320022</c:v>
                </c:pt>
                <c:pt idx="43">
                  <c:v>10.840954024799904</c:v>
                </c:pt>
                <c:pt idx="44">
                  <c:v>14.196478957470216</c:v>
                </c:pt>
                <c:pt idx="45">
                  <c:v>10.166208641872288</c:v>
                </c:pt>
                <c:pt idx="46">
                  <c:v>10.966719196107622</c:v>
                </c:pt>
                <c:pt idx="47">
                  <c:v>15.207848248020627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3-A548-AC0C-225ECC85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83509"/>
        <c:axId val="374496356"/>
      </c:lineChart>
      <c:catAx>
        <c:axId val="199883509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74496356"/>
        <c:crosses val="autoZero"/>
        <c:auto val="1"/>
        <c:lblAlgn val="ctr"/>
        <c:lblOffset val="100"/>
        <c:noMultiLvlLbl val="1"/>
      </c:catAx>
      <c:valAx>
        <c:axId val="374496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8835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Задолженность </a:t>
            </a:r>
            <a:r>
              <a:rPr lang="en" b="0">
                <a:solidFill>
                  <a:srgbClr val="757575"/>
                </a:solidFill>
                <a:latin typeface="+mn-lt"/>
              </a:rPr>
              <a:t>S(t)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'Симуляция 3'!$B$16:$B$64</c:f>
              <c:numCache>
                <c:formatCode>General</c:formatCode>
                <c:ptCount val="49"/>
                <c:pt idx="0">
                  <c:v>1650</c:v>
                </c:pt>
                <c:pt idx="1">
                  <c:v>1603.5250787829902</c:v>
                </c:pt>
                <c:pt idx="2">
                  <c:v>1560.5886646184827</c:v>
                </c:pt>
                <c:pt idx="3">
                  <c:v>1512.2332402388208</c:v>
                </c:pt>
                <c:pt idx="4">
                  <c:v>1469.2986989393462</c:v>
                </c:pt>
                <c:pt idx="5">
                  <c:v>1423.1017282610746</c:v>
                </c:pt>
                <c:pt idx="6">
                  <c:v>1376.8054671859713</c:v>
                </c:pt>
                <c:pt idx="7">
                  <c:v>1334.1774969583644</c:v>
                </c:pt>
                <c:pt idx="8">
                  <c:v>1285.1721631002813</c:v>
                </c:pt>
                <c:pt idx="9">
                  <c:v>1244.1125835084881</c:v>
                </c:pt>
                <c:pt idx="10">
                  <c:v>1194.6064088501032</c:v>
                </c:pt>
                <c:pt idx="11">
                  <c:v>1152.8714615083754</c:v>
                </c:pt>
                <c:pt idx="12">
                  <c:v>1104.4280829539887</c:v>
                </c:pt>
                <c:pt idx="13">
                  <c:v>1061.055981827885</c:v>
                </c:pt>
                <c:pt idx="14">
                  <c:v>1013.750168227681</c:v>
                </c:pt>
                <c:pt idx="15">
                  <c:v>968.9573745570757</c:v>
                </c:pt>
                <c:pt idx="16">
                  <c:v>922.24863271105403</c:v>
                </c:pt>
                <c:pt idx="17">
                  <c:v>876.18369784065135</c:v>
                </c:pt>
                <c:pt idx="18">
                  <c:v>829.48861473507043</c:v>
                </c:pt>
                <c:pt idx="19">
                  <c:v>784.04908189593459</c:v>
                </c:pt>
                <c:pt idx="20">
                  <c:v>736.95697978630051</c:v>
                </c:pt>
                <c:pt idx="21">
                  <c:v>689.45701713402843</c:v>
                </c:pt>
                <c:pt idx="22">
                  <c:v>641.64310375912623</c:v>
                </c:pt>
                <c:pt idx="23">
                  <c:v>593.37968482868257</c:v>
                </c:pt>
                <c:pt idx="24">
                  <c:v>544.78204874825212</c:v>
                </c:pt>
                <c:pt idx="25">
                  <c:v>495.75722498916031</c:v>
                </c:pt>
                <c:pt idx="26">
                  <c:v>446.28305176084291</c:v>
                </c:pt>
                <c:pt idx="27">
                  <c:v>396.41732809912503</c:v>
                </c:pt>
                <c:pt idx="28">
                  <c:v>347.41975710348549</c:v>
                </c:pt>
                <c:pt idx="29">
                  <c:v>296.1423403123311</c:v>
                </c:pt>
                <c:pt idx="30">
                  <c:v>244.12904680492866</c:v>
                </c:pt>
                <c:pt idx="31">
                  <c:v>191.39098946146953</c:v>
                </c:pt>
                <c:pt idx="32">
                  <c:v>138.02842560392367</c:v>
                </c:pt>
                <c:pt idx="33">
                  <c:v>83.918813269216983</c:v>
                </c:pt>
                <c:pt idx="34">
                  <c:v>28.980197193671902</c:v>
                </c:pt>
                <c:pt idx="35">
                  <c:v>-23.137059325545234</c:v>
                </c:pt>
                <c:pt idx="36">
                  <c:v>-90.649526699135151</c:v>
                </c:pt>
                <c:pt idx="37">
                  <c:v>-108.45794107670098</c:v>
                </c:pt>
                <c:pt idx="38">
                  <c:v>-107.64109780326434</c:v>
                </c:pt>
                <c:pt idx="39">
                  <c:v>-106.86803031378271</c:v>
                </c:pt>
                <c:pt idx="40">
                  <c:v>-106.16620578128935</c:v>
                </c:pt>
                <c:pt idx="41">
                  <c:v>-105.49325801540715</c:v>
                </c:pt>
                <c:pt idx="42">
                  <c:v>-104.84977286196558</c:v>
                </c:pt>
                <c:pt idx="43">
                  <c:v>-104.31517017911212</c:v>
                </c:pt>
                <c:pt idx="44">
                  <c:v>-103.81397339640399</c:v>
                </c:pt>
                <c:pt idx="45">
                  <c:v>-103.44706589377493</c:v>
                </c:pt>
                <c:pt idx="46">
                  <c:v>-103.16133940951688</c:v>
                </c:pt>
                <c:pt idx="47">
                  <c:v>-102.96220173096219</c:v>
                </c:pt>
                <c:pt idx="48">
                  <c:v>-102.86100994700732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7-B640-A319-0C3D9F53C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622350"/>
        <c:axId val="1418628045"/>
      </c:lineChart>
      <c:catAx>
        <c:axId val="112262235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18628045"/>
        <c:crosses val="autoZero"/>
        <c:auto val="1"/>
        <c:lblAlgn val="ctr"/>
        <c:lblOffset val="100"/>
        <c:noMultiLvlLbl val="1"/>
      </c:catAx>
      <c:valAx>
        <c:axId val="1418628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2262235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66</xdr:row>
      <xdr:rowOff>95250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1847850</xdr:colOff>
      <xdr:row>66</xdr:row>
      <xdr:rowOff>95250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638175</xdr:colOff>
      <xdr:row>66</xdr:row>
      <xdr:rowOff>95250</xdr:rowOff>
    </xdr:from>
    <xdr:ext cx="5715000" cy="35337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428625</xdr:colOff>
      <xdr:row>66</xdr:row>
      <xdr:rowOff>95250</xdr:rowOff>
    </xdr:from>
    <xdr:ext cx="5715000" cy="353377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809625</xdr:colOff>
      <xdr:row>67</xdr:row>
      <xdr:rowOff>28575</xdr:rowOff>
    </xdr:from>
    <xdr:ext cx="5715000" cy="3533775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2038350</xdr:colOff>
      <xdr:row>67</xdr:row>
      <xdr:rowOff>28575</xdr:rowOff>
    </xdr:from>
    <xdr:ext cx="5715000" cy="3533775"/>
    <xdr:graphicFrame macro="">
      <xdr:nvGraphicFramePr>
        <xdr:cNvPr id="6" name="Chart 6" title="Диаграмма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885825</xdr:colOff>
      <xdr:row>67</xdr:row>
      <xdr:rowOff>28575</xdr:rowOff>
    </xdr:from>
    <xdr:ext cx="5715000" cy="353377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733425</xdr:colOff>
      <xdr:row>67</xdr:row>
      <xdr:rowOff>28575</xdr:rowOff>
    </xdr:from>
    <xdr:ext cx="5715000" cy="353377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771525</xdr:colOff>
      <xdr:row>67</xdr:row>
      <xdr:rowOff>28575</xdr:rowOff>
    </xdr:from>
    <xdr:ext cx="5715000" cy="3533775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1962150</xdr:colOff>
      <xdr:row>67</xdr:row>
      <xdr:rowOff>28575</xdr:rowOff>
    </xdr:from>
    <xdr:ext cx="5715000" cy="3533775"/>
    <xdr:graphicFrame macro="">
      <xdr:nvGraphicFramePr>
        <xdr:cNvPr id="10" name="Chart 10" title="Диаграмма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762000</xdr:colOff>
      <xdr:row>67</xdr:row>
      <xdr:rowOff>28575</xdr:rowOff>
    </xdr:from>
    <xdr:ext cx="5715000" cy="3533775"/>
    <xdr:graphicFrame macro="">
      <xdr:nvGraphicFramePr>
        <xdr:cNvPr id="11" name="Chart 11" title="Диаграмма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561975</xdr:colOff>
      <xdr:row>67</xdr:row>
      <xdr:rowOff>28575</xdr:rowOff>
    </xdr:from>
    <xdr:ext cx="5715000" cy="3533775"/>
    <xdr:graphicFrame macro="">
      <xdr:nvGraphicFramePr>
        <xdr:cNvPr id="12" name="Chart 12" title="Диаграмма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67</xdr:row>
      <xdr:rowOff>0</xdr:rowOff>
    </xdr:from>
    <xdr:ext cx="5715000" cy="3533775"/>
    <xdr:graphicFrame macro="">
      <xdr:nvGraphicFramePr>
        <xdr:cNvPr id="13" name="Chart 13" title="Диаграмма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1676400</xdr:colOff>
      <xdr:row>67</xdr:row>
      <xdr:rowOff>0</xdr:rowOff>
    </xdr:from>
    <xdr:ext cx="5715000" cy="3533775"/>
    <xdr:graphicFrame macro="">
      <xdr:nvGraphicFramePr>
        <xdr:cNvPr id="14" name="Chart 14" title="Диаграмма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514350</xdr:colOff>
      <xdr:row>67</xdr:row>
      <xdr:rowOff>0</xdr:rowOff>
    </xdr:from>
    <xdr:ext cx="5715000" cy="3533775"/>
    <xdr:graphicFrame macro="">
      <xdr:nvGraphicFramePr>
        <xdr:cNvPr id="15" name="Chart 15" title="Диаграмма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352425</xdr:colOff>
      <xdr:row>67</xdr:row>
      <xdr:rowOff>0</xdr:rowOff>
    </xdr:from>
    <xdr:ext cx="5715000" cy="3533775"/>
    <xdr:graphicFrame macro="">
      <xdr:nvGraphicFramePr>
        <xdr:cNvPr id="16" name="Chart 16" title="Диаграмма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981075</xdr:colOff>
      <xdr:row>67</xdr:row>
      <xdr:rowOff>19050</xdr:rowOff>
    </xdr:from>
    <xdr:ext cx="5715000" cy="3533775"/>
    <xdr:graphicFrame macro="">
      <xdr:nvGraphicFramePr>
        <xdr:cNvPr id="17" name="Chart 17" title="Диаграмма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2076450</xdr:colOff>
      <xdr:row>67</xdr:row>
      <xdr:rowOff>19050</xdr:rowOff>
    </xdr:from>
    <xdr:ext cx="5715000" cy="3533775"/>
    <xdr:graphicFrame macro="">
      <xdr:nvGraphicFramePr>
        <xdr:cNvPr id="18" name="Chart 18" title="Диаграмма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790575</xdr:colOff>
      <xdr:row>67</xdr:row>
      <xdr:rowOff>19050</xdr:rowOff>
    </xdr:from>
    <xdr:ext cx="5715000" cy="3533775"/>
    <xdr:graphicFrame macro="">
      <xdr:nvGraphicFramePr>
        <xdr:cNvPr id="19" name="Chart 19" title="Диаграмма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504825</xdr:colOff>
      <xdr:row>67</xdr:row>
      <xdr:rowOff>19050</xdr:rowOff>
    </xdr:from>
    <xdr:ext cx="5715000" cy="3533775"/>
    <xdr:graphicFrame macro="">
      <xdr:nvGraphicFramePr>
        <xdr:cNvPr id="20" name="Chart 20" title="Диаграмма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topLeftCell="A60" workbookViewId="0">
      <selection activeCell="N16" sqref="N16"/>
    </sheetView>
  </sheetViews>
  <sheetFormatPr baseColWidth="10" defaultColWidth="12.6640625" defaultRowHeight="15" customHeight="1"/>
  <cols>
    <col min="1" max="1" width="25.6640625" bestFit="1" customWidth="1"/>
    <col min="2" max="2" width="17.6640625" bestFit="1" customWidth="1"/>
    <col min="3" max="3" width="21.1640625" bestFit="1" customWidth="1"/>
    <col min="4" max="4" width="49" bestFit="1" customWidth="1"/>
    <col min="5" max="5" width="52.6640625" bestFit="1" customWidth="1"/>
    <col min="6" max="6" width="31.1640625" bestFit="1" customWidth="1"/>
    <col min="7" max="7" width="18.5" bestFit="1" customWidth="1"/>
    <col min="8" max="8" width="43.1640625" bestFit="1" customWidth="1"/>
    <col min="9" max="9" width="37.83203125" bestFit="1" customWidth="1"/>
    <col min="10" max="10" width="12.6640625" bestFit="1" customWidth="1"/>
    <col min="11" max="26" width="11.1640625" customWidth="1"/>
  </cols>
  <sheetData>
    <row r="1" spans="1:10" ht="15.75" customHeight="1">
      <c r="A1" s="12" t="s">
        <v>0</v>
      </c>
      <c r="B1" s="13"/>
      <c r="C1" s="1" t="s">
        <v>1</v>
      </c>
      <c r="D1" s="1" t="s">
        <v>2</v>
      </c>
      <c r="E1" s="1" t="s">
        <v>3</v>
      </c>
      <c r="H1" s="1" t="s">
        <v>4</v>
      </c>
      <c r="I1" s="1" t="s">
        <v>5</v>
      </c>
    </row>
    <row r="2" spans="1:10" ht="15.75" customHeight="1">
      <c r="A2" s="2" t="s">
        <v>6</v>
      </c>
      <c r="B2" s="3">
        <v>5</v>
      </c>
      <c r="C2" s="4">
        <v>0.01</v>
      </c>
      <c r="D2" s="4">
        <f>1000+100*B5+10*B6+B7</f>
        <v>1650</v>
      </c>
      <c r="E2" s="4">
        <f>1000+100*B8+10*B9+B10</f>
        <v>2978</v>
      </c>
      <c r="G2" s="2" t="s">
        <v>7</v>
      </c>
      <c r="H2" s="4">
        <f>0.4 + B5/33 - B9/100</f>
        <v>0.49151515151515152</v>
      </c>
      <c r="I2" s="5"/>
    </row>
    <row r="3" spans="1:10" ht="15.75" customHeight="1">
      <c r="A3" s="2" t="s">
        <v>8</v>
      </c>
      <c r="B3" s="3">
        <v>6</v>
      </c>
      <c r="G3" s="2" t="s">
        <v>9</v>
      </c>
      <c r="H3" s="6">
        <f>0.4 + B5/33 + B9/100</f>
        <v>0.61151515151515157</v>
      </c>
    </row>
    <row r="4" spans="1:10" ht="15.75" customHeight="1">
      <c r="A4" s="2" t="s">
        <v>10</v>
      </c>
      <c r="B4" s="3">
        <v>15</v>
      </c>
    </row>
    <row r="5" spans="1:10" ht="15.75" customHeight="1">
      <c r="A5" s="2" t="s">
        <v>11</v>
      </c>
      <c r="B5" s="3">
        <v>5</v>
      </c>
      <c r="H5" s="1" t="s">
        <v>12</v>
      </c>
    </row>
    <row r="6" spans="1:10" ht="15.75" customHeight="1">
      <c r="A6" s="2" t="s">
        <v>13</v>
      </c>
      <c r="B6" s="3">
        <v>14</v>
      </c>
      <c r="G6" s="2" t="s">
        <v>7</v>
      </c>
      <c r="H6" s="4">
        <f>0.4 + B5/33 + B6/100 - B8/100</f>
        <v>0.50151515151515147</v>
      </c>
      <c r="I6" s="5">
        <f ca="1">(RAND() * ($H$7 - $H$6) + $H$6) / 100</f>
        <v>7.968195558637264E-3</v>
      </c>
    </row>
    <row r="7" spans="1:10" ht="15.75" customHeight="1">
      <c r="A7" s="2" t="s">
        <v>14</v>
      </c>
      <c r="B7" s="3">
        <v>10</v>
      </c>
      <c r="G7" s="2" t="s">
        <v>9</v>
      </c>
      <c r="H7" s="4">
        <f>0.4 + B5/33 + B6/100 + B8/100</f>
        <v>0.88151515151515158</v>
      </c>
    </row>
    <row r="8" spans="1:10" ht="15.75" customHeight="1">
      <c r="A8" s="2" t="s">
        <v>15</v>
      </c>
      <c r="B8" s="3">
        <v>19</v>
      </c>
    </row>
    <row r="9" spans="1:10" ht="15.75" customHeight="1">
      <c r="A9" s="2" t="s">
        <v>16</v>
      </c>
      <c r="B9" s="3">
        <v>6</v>
      </c>
    </row>
    <row r="10" spans="1:10" ht="15.75" customHeight="1">
      <c r="A10" s="2" t="s">
        <v>17</v>
      </c>
      <c r="B10" s="3">
        <v>18</v>
      </c>
    </row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7" t="s">
        <v>24</v>
      </c>
      <c r="H15" s="1" t="s">
        <v>25</v>
      </c>
      <c r="I15" s="1" t="s">
        <v>26</v>
      </c>
      <c r="J15" s="7" t="s">
        <v>27</v>
      </c>
    </row>
    <row r="16" spans="1:10" ht="15.75" customHeight="1">
      <c r="A16" s="8">
        <v>0</v>
      </c>
      <c r="B16" s="4">
        <f t="shared" ref="B16:C16" si="0">D2</f>
        <v>1650</v>
      </c>
      <c r="C16" s="4">
        <f t="shared" si="0"/>
        <v>2978</v>
      </c>
      <c r="G16" s="9"/>
      <c r="J16" s="9"/>
    </row>
    <row r="17" spans="1:10" ht="15.75" customHeight="1">
      <c r="A17" s="8">
        <v>1</v>
      </c>
      <c r="B17" s="4">
        <v>1610.1465553613154</v>
      </c>
      <c r="C17" s="4">
        <v>2937.3555101920729</v>
      </c>
      <c r="D17" s="4">
        <f t="shared" ref="D17:E17" si="1">B17-B16</f>
        <v>-39.85344463868455</v>
      </c>
      <c r="E17" s="4">
        <f t="shared" si="1"/>
        <v>-40.64448980792713</v>
      </c>
      <c r="F17" s="4">
        <f t="shared" ref="F17:F64" si="2">($B$2/1000)*(E17^2+D17^2)</f>
        <v>16.201358006576935</v>
      </c>
      <c r="G17" s="9">
        <f t="shared" ref="G17:G64" si="3">I17*C17 - H17*B17 - F17</f>
        <v>-7.2186200791169739</v>
      </c>
      <c r="H17" s="4">
        <v>5.0288811744220998E-3</v>
      </c>
      <c r="I17" s="4">
        <v>5.8147451231261478E-3</v>
      </c>
      <c r="J17" s="9">
        <f t="shared" ref="J17:J64" si="4">G17/((1+$C$2)^A17)</f>
        <v>-7.1471485931851229</v>
      </c>
    </row>
    <row r="18" spans="1:10" ht="15.75" customHeight="1">
      <c r="A18" s="8">
        <v>2</v>
      </c>
      <c r="B18" s="4">
        <v>1567.7518675476215</v>
      </c>
      <c r="C18" s="4">
        <v>2896.4343816352889</v>
      </c>
      <c r="D18" s="4">
        <f t="shared" ref="D18:E18" si="5">B18-B17</f>
        <v>-42.394687813693963</v>
      </c>
      <c r="E18" s="4">
        <f t="shared" si="5"/>
        <v>-40.92112855678397</v>
      </c>
      <c r="F18" s="4">
        <f t="shared" si="2"/>
        <v>17.359241585907061</v>
      </c>
      <c r="G18" s="9">
        <f t="shared" si="3"/>
        <v>-3.6685300307432307</v>
      </c>
      <c r="H18" s="4">
        <v>5.322804385198842E-3</v>
      </c>
      <c r="I18" s="4">
        <v>7.6078188445646757E-3</v>
      </c>
      <c r="J18" s="9">
        <f t="shared" si="4"/>
        <v>-3.5962454962682391</v>
      </c>
    </row>
    <row r="19" spans="1:10" ht="15.75" customHeight="1">
      <c r="A19" s="8">
        <v>3</v>
      </c>
      <c r="B19" s="4">
        <v>1529.2212664813123</v>
      </c>
      <c r="C19" s="4">
        <v>2853.1713289102518</v>
      </c>
      <c r="D19" s="4">
        <f t="shared" ref="D19:E19" si="6">B19-B18</f>
        <v>-38.530601066309146</v>
      </c>
      <c r="E19" s="4">
        <f t="shared" si="6"/>
        <v>-43.263052725037141</v>
      </c>
      <c r="F19" s="4">
        <f t="shared" si="2"/>
        <v>16.781494748102038</v>
      </c>
      <c r="G19" s="9">
        <f t="shared" si="3"/>
        <v>-6.5181493448633105</v>
      </c>
      <c r="H19" s="4">
        <v>5.7188937142986316E-3</v>
      </c>
      <c r="I19" s="4">
        <v>6.6623406380403984E-3</v>
      </c>
      <c r="J19" s="9">
        <f t="shared" si="4"/>
        <v>-6.3264515368453598</v>
      </c>
    </row>
    <row r="20" spans="1:10" ht="15.75" customHeight="1">
      <c r="A20" s="8">
        <v>4</v>
      </c>
      <c r="B20" s="4">
        <v>1488.1816557544678</v>
      </c>
      <c r="C20" s="4">
        <v>2810.1588684895037</v>
      </c>
      <c r="D20" s="4">
        <f t="shared" ref="D20:E20" si="7">B20-B19</f>
        <v>-41.039610726844558</v>
      </c>
      <c r="E20" s="4">
        <f t="shared" si="7"/>
        <v>-43.012460420748084</v>
      </c>
      <c r="F20" s="4">
        <f t="shared" si="2"/>
        <v>17.671607000286777</v>
      </c>
      <c r="G20" s="9">
        <f t="shared" si="3"/>
        <v>-3.4408955702144901</v>
      </c>
      <c r="H20" s="4">
        <v>4.9664820146377488E-3</v>
      </c>
      <c r="I20" s="4">
        <v>7.6941339866356514E-3</v>
      </c>
      <c r="J20" s="9">
        <f t="shared" si="4"/>
        <v>-3.3066330103941173</v>
      </c>
    </row>
    <row r="21" spans="1:10" ht="15.75" customHeight="1">
      <c r="A21" s="8">
        <v>5</v>
      </c>
      <c r="B21" s="4">
        <v>1447.3945540799155</v>
      </c>
      <c r="C21" s="4">
        <v>2765.3792402064614</v>
      </c>
      <c r="D21" s="4">
        <f t="shared" ref="D21:E21" si="8">B21-B20</f>
        <v>-40.787101674552332</v>
      </c>
      <c r="E21" s="4">
        <f t="shared" si="8"/>
        <v>-44.779628283042257</v>
      </c>
      <c r="F21" s="4">
        <f t="shared" si="2"/>
        <v>18.344013860888538</v>
      </c>
      <c r="G21" s="9">
        <f t="shared" si="3"/>
        <v>-9.4874608886903076</v>
      </c>
      <c r="H21" s="4">
        <v>5.1860609891921251E-3</v>
      </c>
      <c r="I21" s="4">
        <v>5.9170290885164709E-3</v>
      </c>
      <c r="J21" s="9">
        <f t="shared" si="4"/>
        <v>-9.026993498099861</v>
      </c>
    </row>
    <row r="22" spans="1:10" ht="15.75" customHeight="1">
      <c r="A22" s="8">
        <v>6</v>
      </c>
      <c r="B22" s="4">
        <v>1409.0630873960636</v>
      </c>
      <c r="C22" s="4">
        <v>2718.5186469711139</v>
      </c>
      <c r="D22" s="4">
        <f t="shared" ref="D22:E22" si="9">B22-B21</f>
        <v>-38.331466683851886</v>
      </c>
      <c r="E22" s="4">
        <f t="shared" si="9"/>
        <v>-46.860593235347551</v>
      </c>
      <c r="F22" s="4">
        <f t="shared" si="2"/>
        <v>18.32608268251974</v>
      </c>
      <c r="G22" s="9">
        <f t="shared" si="3"/>
        <v>-5.450204319349556</v>
      </c>
      <c r="H22" s="4">
        <v>5.0472335689022282E-3</v>
      </c>
      <c r="I22" s="4">
        <v>7.3524413381700791E-3</v>
      </c>
      <c r="J22" s="9">
        <f t="shared" si="4"/>
        <v>-5.1343390102051458</v>
      </c>
    </row>
    <row r="23" spans="1:10" ht="15.75" customHeight="1">
      <c r="A23" s="8">
        <v>7</v>
      </c>
      <c r="B23" s="4">
        <v>1366.3495785604869</v>
      </c>
      <c r="C23" s="4">
        <v>2672.6263103436104</v>
      </c>
      <c r="D23" s="4">
        <f t="shared" ref="D23:E23" si="10">B23-B22</f>
        <v>-42.713508835576704</v>
      </c>
      <c r="E23" s="4">
        <f t="shared" si="10"/>
        <v>-45.892336627503482</v>
      </c>
      <c r="F23" s="4">
        <f t="shared" si="2"/>
        <v>19.652751990894934</v>
      </c>
      <c r="G23" s="9">
        <f t="shared" si="3"/>
        <v>-9.5475775893586459</v>
      </c>
      <c r="H23" s="4">
        <v>5.1949166261082832E-3</v>
      </c>
      <c r="I23" s="4">
        <v>6.4368319946923091E-3</v>
      </c>
      <c r="J23" s="9">
        <f t="shared" si="4"/>
        <v>-8.9051979963120385</v>
      </c>
    </row>
    <row r="24" spans="1:10" ht="15.75" customHeight="1">
      <c r="A24" s="8">
        <v>8</v>
      </c>
      <c r="B24" s="4">
        <v>1328.7395091803496</v>
      </c>
      <c r="C24" s="4">
        <v>2622.9774195526825</v>
      </c>
      <c r="D24" s="4">
        <f t="shared" ref="D24:E24" si="11">B24-B23</f>
        <v>-37.610069380137247</v>
      </c>
      <c r="E24" s="4">
        <f t="shared" si="11"/>
        <v>-49.648890790927908</v>
      </c>
      <c r="F24" s="4">
        <f t="shared" si="2"/>
        <v>19.397648377741117</v>
      </c>
      <c r="G24" s="9">
        <f t="shared" si="3"/>
        <v>-11.159229648342475</v>
      </c>
      <c r="H24" s="4">
        <v>6.0605251227096087E-3</v>
      </c>
      <c r="I24" s="4">
        <v>6.2109867148994633E-3</v>
      </c>
      <c r="J24" s="9">
        <f t="shared" si="4"/>
        <v>-10.305361356071467</v>
      </c>
    </row>
    <row r="25" spans="1:10" ht="15.75" customHeight="1">
      <c r="A25" s="8">
        <v>9</v>
      </c>
      <c r="B25" s="4">
        <v>1286.9764379173926</v>
      </c>
      <c r="C25" s="4">
        <v>2574.3712081104713</v>
      </c>
      <c r="D25" s="4">
        <f t="shared" ref="D25:E25" si="12">B25-B24</f>
        <v>-41.763071262957055</v>
      </c>
      <c r="E25" s="4">
        <f t="shared" si="12"/>
        <v>-48.606211442211134</v>
      </c>
      <c r="F25" s="4">
        <f t="shared" si="2"/>
        <v>20.533589560398834</v>
      </c>
      <c r="G25" s="9">
        <f t="shared" si="3"/>
        <v>-7.9976706307682832</v>
      </c>
      <c r="H25" s="4">
        <v>5.5230084682381456E-3</v>
      </c>
      <c r="I25" s="4">
        <v>7.6305626138079138E-3</v>
      </c>
      <c r="J25" s="9">
        <f t="shared" si="4"/>
        <v>-7.3125887588653855</v>
      </c>
    </row>
    <row r="26" spans="1:10" ht="15.75" customHeight="1">
      <c r="A26" s="8">
        <v>10</v>
      </c>
      <c r="B26" s="4">
        <v>1247.4509027000879</v>
      </c>
      <c r="C26" s="4">
        <v>2523.3232994491136</v>
      </c>
      <c r="D26" s="4">
        <f t="shared" ref="D26:E26" si="13">B26-B25</f>
        <v>-39.52553521730465</v>
      </c>
      <c r="E26" s="4">
        <f t="shared" si="13"/>
        <v>-51.047908661357724</v>
      </c>
      <c r="F26" s="4">
        <f t="shared" si="2"/>
        <v>20.840784564563556</v>
      </c>
      <c r="G26" s="9">
        <f t="shared" si="3"/>
        <v>-8.7578941720501327</v>
      </c>
      <c r="H26" s="4">
        <v>5.3393584734580599E-3</v>
      </c>
      <c r="I26" s="4">
        <v>7.4280921292012312E-3</v>
      </c>
      <c r="J26" s="9">
        <f t="shared" si="4"/>
        <v>-7.9284073445386891</v>
      </c>
    </row>
    <row r="27" spans="1:10" ht="15.75" customHeight="1">
      <c r="A27" s="8">
        <v>11</v>
      </c>
      <c r="B27" s="4">
        <v>1208.3468468406829</v>
      </c>
      <c r="C27" s="4">
        <v>2470.8055634553357</v>
      </c>
      <c r="D27" s="4">
        <f t="shared" ref="D27:E27" si="14">B27-B26</f>
        <v>-39.10405585940498</v>
      </c>
      <c r="E27" s="4">
        <f t="shared" si="14"/>
        <v>-52.517735993777933</v>
      </c>
      <c r="F27" s="4">
        <f t="shared" si="2"/>
        <v>21.436198892838121</v>
      </c>
      <c r="G27" s="9">
        <f t="shared" si="3"/>
        <v>-8.8532133811777616</v>
      </c>
      <c r="H27" s="4">
        <v>5.832428782820853E-3</v>
      </c>
      <c r="I27" s="4">
        <v>7.9450130480328424E-3</v>
      </c>
      <c r="J27" s="9">
        <f t="shared" si="4"/>
        <v>-7.9353451297956292</v>
      </c>
    </row>
    <row r="28" spans="1:10" ht="15.75" customHeight="1">
      <c r="A28" s="8">
        <v>12</v>
      </c>
      <c r="B28" s="4">
        <v>1166.3638162901666</v>
      </c>
      <c r="C28" s="4">
        <v>2418.6513914717625</v>
      </c>
      <c r="D28" s="4">
        <f t="shared" ref="D28:E28" si="15">B28-B27</f>
        <v>-41.983030550516332</v>
      </c>
      <c r="E28" s="4">
        <f t="shared" si="15"/>
        <v>-52.154171983573178</v>
      </c>
      <c r="F28" s="4">
        <f t="shared" si="2"/>
        <v>22.413162547488582</v>
      </c>
      <c r="G28" s="9">
        <f t="shared" si="3"/>
        <v>-12.420064786294672</v>
      </c>
      <c r="H28" s="4">
        <v>5.9922956616018184E-3</v>
      </c>
      <c r="I28" s="4">
        <v>7.0213899602393701E-3</v>
      </c>
      <c r="J28" s="9">
        <f t="shared" si="4"/>
        <v>-11.022176872340223</v>
      </c>
    </row>
    <row r="29" spans="1:10" ht="15.75" customHeight="1">
      <c r="A29" s="8">
        <v>13</v>
      </c>
      <c r="B29" s="4">
        <v>1129.3777788879827</v>
      </c>
      <c r="C29" s="4">
        <v>2362.4533531976431</v>
      </c>
      <c r="D29" s="4">
        <f t="shared" ref="D29:E29" si="16">B29-B28</f>
        <v>-36.986037402183911</v>
      </c>
      <c r="E29" s="4">
        <f t="shared" si="16"/>
        <v>-56.198038274119426</v>
      </c>
      <c r="F29" s="4">
        <f t="shared" si="2"/>
        <v>22.630932342875695</v>
      </c>
      <c r="G29" s="9">
        <f t="shared" si="3"/>
        <v>-10.27480078815859</v>
      </c>
      <c r="H29" s="4">
        <v>5.071607358547313E-3</v>
      </c>
      <c r="I29" s="4">
        <v>7.6547086884184165E-3</v>
      </c>
      <c r="J29" s="9">
        <f t="shared" si="4"/>
        <v>-9.0280831675298323</v>
      </c>
    </row>
    <row r="30" spans="1:10" ht="15.75" customHeight="1">
      <c r="A30" s="8">
        <v>14</v>
      </c>
      <c r="B30" s="4">
        <v>1086.0798663489672</v>
      </c>
      <c r="C30" s="4">
        <v>2308.3923082662195</v>
      </c>
      <c r="D30" s="4">
        <f t="shared" ref="D30:E30" si="17">B30-B29</f>
        <v>-43.297912539015442</v>
      </c>
      <c r="E30" s="4">
        <f t="shared" si="17"/>
        <v>-54.061044931423567</v>
      </c>
      <c r="F30" s="4">
        <f t="shared" si="2"/>
        <v>23.98652904656814</v>
      </c>
      <c r="G30" s="9">
        <f t="shared" si="3"/>
        <v>-16.925673582968965</v>
      </c>
      <c r="H30" s="4">
        <v>5.5547216539018722E-3</v>
      </c>
      <c r="I30" s="4">
        <v>5.672227709383173E-3</v>
      </c>
      <c r="J30" s="9">
        <f t="shared" si="4"/>
        <v>-14.724709252324951</v>
      </c>
    </row>
    <row r="31" spans="1:10" ht="15.75" customHeight="1">
      <c r="A31" s="8">
        <v>15</v>
      </c>
      <c r="B31" s="4">
        <v>1049.410365110474</v>
      </c>
      <c r="C31" s="4">
        <v>2249.3852334560329</v>
      </c>
      <c r="D31" s="4">
        <f t="shared" ref="D31:E31" si="18">B31-B30</f>
        <v>-36.66950123849324</v>
      </c>
      <c r="E31" s="4">
        <f t="shared" si="18"/>
        <v>-59.007074810186623</v>
      </c>
      <c r="F31" s="4">
        <f t="shared" si="2"/>
        <v>24.13243599367409</v>
      </c>
      <c r="G31" s="9">
        <f t="shared" si="3"/>
        <v>-15.585661130593557</v>
      </c>
      <c r="H31" s="4">
        <v>5.9191151598011089E-3</v>
      </c>
      <c r="I31" s="4">
        <v>6.561061860170172E-3</v>
      </c>
      <c r="J31" s="9">
        <f t="shared" si="4"/>
        <v>-13.424701029689841</v>
      </c>
    </row>
    <row r="32" spans="1:10" ht="15.75" customHeight="1">
      <c r="A32" s="8">
        <v>16</v>
      </c>
      <c r="B32" s="4">
        <v>1006.0908024501389</v>
      </c>
      <c r="C32" s="4">
        <v>2192.5566205001287</v>
      </c>
      <c r="D32" s="4">
        <f t="shared" ref="D32:E32" si="19">B32-B31</f>
        <v>-43.319562660335123</v>
      </c>
      <c r="E32" s="4">
        <f t="shared" si="19"/>
        <v>-56.828612955904191</v>
      </c>
      <c r="F32" s="4">
        <f t="shared" si="2"/>
        <v>25.530378797873315</v>
      </c>
      <c r="G32" s="9">
        <f t="shared" si="3"/>
        <v>-18.002636406946323</v>
      </c>
      <c r="H32" s="4">
        <v>4.9608225209181647E-3</v>
      </c>
      <c r="I32" s="4">
        <v>5.7096725278431805E-3</v>
      </c>
      <c r="J32" s="9">
        <f t="shared" si="4"/>
        <v>-15.353031103613334</v>
      </c>
    </row>
    <row r="33" spans="1:10" ht="15.75" customHeight="1">
      <c r="A33" s="8">
        <v>17</v>
      </c>
      <c r="B33" s="4">
        <v>968.61191223181936</v>
      </c>
      <c r="C33" s="4">
        <v>2131.5311039860048</v>
      </c>
      <c r="D33" s="4">
        <f t="shared" ref="D33:E33" si="20">B33-B32</f>
        <v>-37.47889021831952</v>
      </c>
      <c r="E33" s="4">
        <f t="shared" si="20"/>
        <v>-61.025516514123865</v>
      </c>
      <c r="F33" s="4">
        <f t="shared" si="2"/>
        <v>25.643904389062254</v>
      </c>
      <c r="G33" s="9">
        <f t="shared" si="3"/>
        <v>-17.251919616824722</v>
      </c>
      <c r="H33" s="4">
        <v>4.9969474572026445E-3</v>
      </c>
      <c r="I33" s="4">
        <v>6.2077853704955322E-3</v>
      </c>
      <c r="J33" s="9">
        <f t="shared" si="4"/>
        <v>-14.567132537725104</v>
      </c>
    </row>
    <row r="34" spans="1:10" ht="15.75" customHeight="1">
      <c r="A34" s="8">
        <v>18</v>
      </c>
      <c r="B34" s="4">
        <v>925.87067429634419</v>
      </c>
      <c r="C34" s="4">
        <v>2071.7344618132634</v>
      </c>
      <c r="D34" s="4">
        <f t="shared" ref="D34:E34" si="21">B34-B33</f>
        <v>-42.741237935475169</v>
      </c>
      <c r="E34" s="4">
        <f t="shared" si="21"/>
        <v>-59.796642172741485</v>
      </c>
      <c r="F34" s="4">
        <f t="shared" si="2"/>
        <v>27.012259176958938</v>
      </c>
      <c r="G34" s="9">
        <f t="shared" si="3"/>
        <v>-15.404399680596702</v>
      </c>
      <c r="H34" s="4">
        <v>5.9405690320936443E-3</v>
      </c>
      <c r="I34" s="4">
        <v>8.2578431102782908E-3</v>
      </c>
      <c r="J34" s="9">
        <f t="shared" si="4"/>
        <v>-12.878344847698308</v>
      </c>
    </row>
    <row r="35" spans="1:10" ht="15.75" customHeight="1">
      <c r="A35" s="8">
        <v>19</v>
      </c>
      <c r="B35" s="4">
        <v>887.2094005041273</v>
      </c>
      <c r="C35" s="4">
        <v>2008.6452868159213</v>
      </c>
      <c r="D35" s="4">
        <f t="shared" ref="D35:E35" si="22">B35-B34</f>
        <v>-38.661273792216889</v>
      </c>
      <c r="E35" s="4">
        <f t="shared" si="22"/>
        <v>-63.08917499734207</v>
      </c>
      <c r="F35" s="4">
        <f t="shared" si="2"/>
        <v>27.37469046541004</v>
      </c>
      <c r="G35" s="9">
        <f t="shared" si="3"/>
        <v>-15.393853959042513</v>
      </c>
      <c r="H35" s="4">
        <v>5.3859047241158154E-3</v>
      </c>
      <c r="I35" s="4">
        <v>8.3435646491816558E-3</v>
      </c>
      <c r="J35" s="9">
        <f t="shared" si="4"/>
        <v>-12.742107368206307</v>
      </c>
    </row>
    <row r="36" spans="1:10" ht="15.75" customHeight="1">
      <c r="A36" s="8">
        <v>20</v>
      </c>
      <c r="B36" s="4">
        <v>845.05701029955196</v>
      </c>
      <c r="C36" s="4">
        <v>1945.2379356411768</v>
      </c>
      <c r="D36" s="4">
        <f t="shared" ref="D36:E36" si="23">B36-B35</f>
        <v>-42.15239020457534</v>
      </c>
      <c r="E36" s="4">
        <f t="shared" si="23"/>
        <v>-63.407351174744463</v>
      </c>
      <c r="F36" s="4">
        <f t="shared" si="2"/>
        <v>28.986580914780735</v>
      </c>
      <c r="G36" s="9">
        <f t="shared" si="3"/>
        <v>-18.294673295573478</v>
      </c>
      <c r="H36" s="4">
        <v>5.6703229135864333E-3</v>
      </c>
      <c r="I36" s="4">
        <v>7.9597736936443363E-3</v>
      </c>
      <c r="J36" s="9">
        <f t="shared" si="4"/>
        <v>-14.993298336014629</v>
      </c>
    </row>
    <row r="37" spans="1:10" ht="15.75" customHeight="1">
      <c r="A37" s="8">
        <v>21</v>
      </c>
      <c r="B37" s="4">
        <v>805.18893615539321</v>
      </c>
      <c r="C37" s="4">
        <v>1879.5110702040367</v>
      </c>
      <c r="D37" s="4">
        <f t="shared" ref="D37:E37" si="24">B37-B36</f>
        <v>-39.868074144158754</v>
      </c>
      <c r="E37" s="4">
        <f t="shared" si="24"/>
        <v>-65.726865437140077</v>
      </c>
      <c r="F37" s="4">
        <f t="shared" si="2"/>
        <v>29.547420880780294</v>
      </c>
      <c r="G37" s="9">
        <f t="shared" si="3"/>
        <v>-20.268114677405631</v>
      </c>
      <c r="H37" s="4">
        <v>5.1073783197783974E-3</v>
      </c>
      <c r="I37" s="4">
        <v>7.1251034013682969E-3</v>
      </c>
      <c r="J37" s="9">
        <f t="shared" si="4"/>
        <v>-16.446159710920757</v>
      </c>
    </row>
    <row r="38" spans="1:10" ht="15.75" customHeight="1">
      <c r="A38" s="8">
        <v>22</v>
      </c>
      <c r="B38" s="4">
        <v>763.68857095717362</v>
      </c>
      <c r="C38" s="4">
        <v>1813.6262376335203</v>
      </c>
      <c r="D38" s="4">
        <f t="shared" ref="D38:E38" si="25">B38-B37</f>
        <v>-41.500365198219583</v>
      </c>
      <c r="E38" s="4">
        <f t="shared" si="25"/>
        <v>-65.884832570516437</v>
      </c>
      <c r="F38" s="4">
        <f t="shared" si="2"/>
        <v>30.315457372152892</v>
      </c>
      <c r="G38" s="9">
        <f t="shared" si="3"/>
        <v>-23.788991745472757</v>
      </c>
      <c r="H38" s="4">
        <v>5.0540084782692537E-3</v>
      </c>
      <c r="I38" s="4">
        <v>5.7267335041464871E-3</v>
      </c>
      <c r="J38" s="9">
        <f t="shared" si="4"/>
        <v>-19.111985726793218</v>
      </c>
    </row>
    <row r="39" spans="1:10" ht="15.75" customHeight="1">
      <c r="A39" s="8">
        <v>23</v>
      </c>
      <c r="B39" s="4">
        <v>722.62851491885976</v>
      </c>
      <c r="C39" s="4">
        <v>1745.1889913295297</v>
      </c>
      <c r="D39" s="4">
        <f t="shared" ref="D39:E39" si="26">B39-B38</f>
        <v>-41.06005603831386</v>
      </c>
      <c r="E39" s="4">
        <f t="shared" si="26"/>
        <v>-68.437246303990605</v>
      </c>
      <c r="F39" s="4">
        <f t="shared" si="2"/>
        <v>31.847924417712747</v>
      </c>
      <c r="G39" s="9">
        <f t="shared" si="3"/>
        <v>-22.273540492789621</v>
      </c>
      <c r="H39" s="4">
        <v>5.9249324508531742E-3</v>
      </c>
      <c r="I39" s="4">
        <v>7.9394891508695158E-3</v>
      </c>
      <c r="J39" s="9">
        <f t="shared" si="4"/>
        <v>-17.717304890220987</v>
      </c>
    </row>
    <row r="40" spans="1:10" ht="15.75" customHeight="1">
      <c r="A40" s="8">
        <v>24</v>
      </c>
      <c r="B40" s="4">
        <v>681.66334479707893</v>
      </c>
      <c r="C40" s="4">
        <v>1677.5244547726852</v>
      </c>
      <c r="D40" s="4">
        <f t="shared" ref="D40:E40" si="27">B40-B39</f>
        <v>-40.96517012178083</v>
      </c>
      <c r="E40" s="4">
        <f t="shared" si="27"/>
        <v>-67.664536556844496</v>
      </c>
      <c r="F40" s="4">
        <f t="shared" si="2"/>
        <v>31.283173352794947</v>
      </c>
      <c r="G40" s="9">
        <f t="shared" si="3"/>
        <v>-25.910702627992436</v>
      </c>
      <c r="H40" s="4">
        <v>5.4243527119461074E-3</v>
      </c>
      <c r="I40" s="4">
        <v>5.4068082953913459E-3</v>
      </c>
      <c r="J40" s="9">
        <f t="shared" si="4"/>
        <v>-20.40639172755564</v>
      </c>
    </row>
    <row r="41" spans="1:10" ht="15.75" customHeight="1">
      <c r="A41" s="8">
        <v>25</v>
      </c>
      <c r="B41" s="4">
        <v>640.15116983040173</v>
      </c>
      <c r="C41" s="4">
        <v>1607.0129767860772</v>
      </c>
      <c r="D41" s="4">
        <f t="shared" ref="D41:E41" si="28">B41-B40</f>
        <v>-41.512174966677208</v>
      </c>
      <c r="E41" s="4">
        <f t="shared" si="28"/>
        <v>-70.511477986608043</v>
      </c>
      <c r="F41" s="4">
        <f t="shared" si="2"/>
        <v>33.475645991599663</v>
      </c>
      <c r="G41" s="9">
        <f t="shared" si="3"/>
        <v>-28.084126545909321</v>
      </c>
      <c r="H41" s="4">
        <v>5.4901667927919314E-3</v>
      </c>
      <c r="I41" s="4">
        <v>5.5419939162356111E-3</v>
      </c>
      <c r="J41" s="9">
        <f t="shared" si="4"/>
        <v>-21.899115629544088</v>
      </c>
    </row>
    <row r="42" spans="1:10" ht="15.75" customHeight="1">
      <c r="A42" s="8">
        <v>26</v>
      </c>
      <c r="B42" s="4">
        <v>597.8803664173181</v>
      </c>
      <c r="C42" s="4">
        <v>1535.1231460972911</v>
      </c>
      <c r="D42" s="4">
        <f t="shared" ref="D42:E42" si="29">B42-B41</f>
        <v>-42.270803413083627</v>
      </c>
      <c r="E42" s="4">
        <f t="shared" si="29"/>
        <v>-71.889830688786105</v>
      </c>
      <c r="F42" s="4">
        <f t="shared" si="2"/>
        <v>34.774842888249481</v>
      </c>
      <c r="G42" s="9">
        <f t="shared" si="3"/>
        <v>-28.02827203088377</v>
      </c>
      <c r="H42" s="4">
        <v>5.7144731214561987E-3</v>
      </c>
      <c r="I42" s="4">
        <v>6.6204083802275963E-3</v>
      </c>
      <c r="J42" s="9">
        <f t="shared" si="4"/>
        <v>-21.639170337948951</v>
      </c>
    </row>
    <row r="43" spans="1:10" ht="15.75" customHeight="1">
      <c r="A43" s="8">
        <v>27</v>
      </c>
      <c r="B43" s="4">
        <v>555.43212241978142</v>
      </c>
      <c r="C43" s="4">
        <v>1461.6467406262632</v>
      </c>
      <c r="D43" s="4">
        <f t="shared" ref="D43:E43" si="30">B43-B42</f>
        <v>-42.448243997536679</v>
      </c>
      <c r="E43" s="4">
        <f t="shared" si="30"/>
        <v>-73.476405471027874</v>
      </c>
      <c r="F43" s="4">
        <f t="shared" si="2"/>
        <v>36.003177897086516</v>
      </c>
      <c r="G43" s="9">
        <f t="shared" si="3"/>
        <v>-31.661423011653593</v>
      </c>
      <c r="H43" s="4">
        <v>5.4288024438401295E-3</v>
      </c>
      <c r="I43" s="4">
        <v>5.0334228815510475E-3</v>
      </c>
      <c r="J43" s="9">
        <f t="shared" si="4"/>
        <v>-24.202115993299355</v>
      </c>
    </row>
    <row r="44" spans="1:10" ht="15.75" customHeight="1">
      <c r="A44" s="8">
        <v>28</v>
      </c>
      <c r="B44" s="4">
        <v>512.76696875475898</v>
      </c>
      <c r="C44" s="4">
        <v>1387.4874878608191</v>
      </c>
      <c r="D44" s="4">
        <f t="shared" ref="D44:E44" si="31">B44-B43</f>
        <v>-42.665153665022444</v>
      </c>
      <c r="E44" s="4">
        <f t="shared" si="31"/>
        <v>-74.15925276544408</v>
      </c>
      <c r="F44" s="4">
        <f t="shared" si="2"/>
        <v>36.599550539945021</v>
      </c>
      <c r="G44" s="9">
        <f t="shared" si="3"/>
        <v>-30.88556694674201</v>
      </c>
      <c r="H44" s="4">
        <v>5.6868234901302018E-3</v>
      </c>
      <c r="I44" s="4">
        <v>6.219875070286849E-3</v>
      </c>
      <c r="J44" s="9">
        <f t="shared" si="4"/>
        <v>-23.375295616563783</v>
      </c>
    </row>
    <row r="45" spans="1:10" ht="15.75" customHeight="1">
      <c r="A45" s="8">
        <v>29</v>
      </c>
      <c r="B45" s="4">
        <v>470.00582860553351</v>
      </c>
      <c r="C45" s="4">
        <v>1312.3049939042935</v>
      </c>
      <c r="D45" s="4">
        <f t="shared" ref="D45:E45" si="32">B45-B44</f>
        <v>-42.761140149225469</v>
      </c>
      <c r="E45" s="4">
        <f t="shared" si="32"/>
        <v>-75.182493956525605</v>
      </c>
      <c r="F45" s="4">
        <f t="shared" si="2"/>
        <v>37.404612521923561</v>
      </c>
      <c r="G45" s="9">
        <f t="shared" si="3"/>
        <v>-32.833782998373053</v>
      </c>
      <c r="H45" s="4">
        <v>5.7468674179991918E-3</v>
      </c>
      <c r="I45" s="4">
        <v>5.541311463426235E-3</v>
      </c>
      <c r="J45" s="9">
        <f t="shared" si="4"/>
        <v>-24.603737444983626</v>
      </c>
    </row>
    <row r="46" spans="1:10" ht="15.75" customHeight="1">
      <c r="A46" s="8">
        <v>30</v>
      </c>
      <c r="B46" s="4">
        <v>426.09688605550946</v>
      </c>
      <c r="C46" s="4">
        <v>1234.5730837170934</v>
      </c>
      <c r="D46" s="4">
        <f t="shared" ref="D46:E46" si="33">B46-B45</f>
        <v>-43.908942550024051</v>
      </c>
      <c r="E46" s="4">
        <f t="shared" si="33"/>
        <v>-77.731910187200128</v>
      </c>
      <c r="F46" s="4">
        <f t="shared" si="2"/>
        <v>39.851225486061303</v>
      </c>
      <c r="G46" s="9">
        <f t="shared" si="3"/>
        <v>-31.653045981101556</v>
      </c>
      <c r="H46" s="4">
        <v>5.7906718728619223E-3</v>
      </c>
      <c r="I46" s="4">
        <v>8.6390728089123688E-3</v>
      </c>
      <c r="J46" s="9">
        <f t="shared" si="4"/>
        <v>-23.484120231148864</v>
      </c>
    </row>
    <row r="47" spans="1:10" ht="15.75" customHeight="1">
      <c r="A47" s="8">
        <v>31</v>
      </c>
      <c r="B47" s="4">
        <v>381.32783663482786</v>
      </c>
      <c r="C47" s="4">
        <v>1154.3824036696972</v>
      </c>
      <c r="D47" s="4">
        <f t="shared" ref="D47:E47" si="34">B47-B46</f>
        <v>-44.769049420681597</v>
      </c>
      <c r="E47" s="4">
        <f t="shared" si="34"/>
        <v>-80.190680047396199</v>
      </c>
      <c r="F47" s="4">
        <f t="shared" si="2"/>
        <v>42.17406476247649</v>
      </c>
      <c r="G47" s="9">
        <f t="shared" si="3"/>
        <v>-35.865181028513824</v>
      </c>
      <c r="H47" s="4">
        <v>5.5391279476914544E-3</v>
      </c>
      <c r="I47" s="4">
        <v>7.294902784665879E-3</v>
      </c>
      <c r="J47" s="9">
        <f t="shared" si="4"/>
        <v>-26.345742332315236</v>
      </c>
    </row>
    <row r="48" spans="1:10" ht="15.75" customHeight="1">
      <c r="A48" s="8">
        <v>32</v>
      </c>
      <c r="B48" s="4">
        <v>336.21588416399743</v>
      </c>
      <c r="C48" s="4">
        <v>1073.0005807743037</v>
      </c>
      <c r="D48" s="4">
        <f t="shared" ref="D48:E48" si="35">B48-B47</f>
        <v>-45.111952470830431</v>
      </c>
      <c r="E48" s="4">
        <f t="shared" si="35"/>
        <v>-81.381822895393498</v>
      </c>
      <c r="F48" s="4">
        <f t="shared" si="2"/>
        <v>43.290446767538292</v>
      </c>
      <c r="G48" s="9">
        <f t="shared" si="3"/>
        <v>-36.225337006857671</v>
      </c>
      <c r="H48" s="4">
        <v>5.466123954117684E-3</v>
      </c>
      <c r="I48" s="4">
        <v>8.2972065610996664E-3</v>
      </c>
      <c r="J48" s="9">
        <f t="shared" si="4"/>
        <v>-26.346836319919348</v>
      </c>
    </row>
    <row r="49" spans="1:10" ht="15.75" customHeight="1">
      <c r="A49" s="8">
        <v>33</v>
      </c>
      <c r="B49" s="4">
        <v>291.39756562879927</v>
      </c>
      <c r="C49" s="4">
        <v>991.48449439653143</v>
      </c>
      <c r="D49" s="4">
        <f t="shared" ref="D49:E49" si="36">B49-B48</f>
        <v>-44.818318535198159</v>
      </c>
      <c r="E49" s="4">
        <f t="shared" si="36"/>
        <v>-81.51608637777224</v>
      </c>
      <c r="F49" s="4">
        <f t="shared" si="2"/>
        <v>43.267770073354562</v>
      </c>
      <c r="G49" s="9">
        <f t="shared" si="3"/>
        <v>-36.960826953383979</v>
      </c>
      <c r="H49" s="4">
        <v>5.202123729845313E-3</v>
      </c>
      <c r="I49" s="4">
        <v>7.8900167931609394E-3</v>
      </c>
      <c r="J49" s="9">
        <f t="shared" si="4"/>
        <v>-26.615605126152083</v>
      </c>
    </row>
    <row r="50" spans="1:10" ht="15.75" customHeight="1">
      <c r="A50" s="8">
        <v>34</v>
      </c>
      <c r="B50" s="4">
        <v>245.0000917829077</v>
      </c>
      <c r="C50" s="4">
        <v>906.63983369212099</v>
      </c>
      <c r="D50" s="4">
        <f t="shared" ref="D50:E50" si="37">B50-B49</f>
        <v>-46.397473845891568</v>
      </c>
      <c r="E50" s="4">
        <f t="shared" si="37"/>
        <v>-84.844660704410444</v>
      </c>
      <c r="F50" s="4">
        <f t="shared" si="2"/>
        <v>46.756710146633608</v>
      </c>
      <c r="G50" s="9">
        <f t="shared" si="3"/>
        <v>-41.055582218308388</v>
      </c>
      <c r="H50" s="4">
        <v>5.581195166188835E-3</v>
      </c>
      <c r="I50" s="4">
        <v>7.7963938861086435E-3</v>
      </c>
      <c r="J50" s="9">
        <f t="shared" si="4"/>
        <v>-29.271535625599331</v>
      </c>
    </row>
    <row r="51" spans="1:10" ht="15.75" customHeight="1">
      <c r="A51" s="8">
        <v>35</v>
      </c>
      <c r="B51" s="4">
        <v>198.82604854908442</v>
      </c>
      <c r="C51" s="4">
        <v>821.70722120438711</v>
      </c>
      <c r="D51" s="4">
        <f t="shared" ref="D51:E51" si="38">B51-B50</f>
        <v>-46.174043233823284</v>
      </c>
      <c r="E51" s="4">
        <f t="shared" si="38"/>
        <v>-84.932612487733877</v>
      </c>
      <c r="F51" s="4">
        <f t="shared" si="2"/>
        <v>46.727954662752758</v>
      </c>
      <c r="G51" s="9">
        <f t="shared" si="3"/>
        <v>-42.193852119406301</v>
      </c>
      <c r="H51" s="4">
        <v>5.6856837361247024E-3</v>
      </c>
      <c r="I51" s="4">
        <v>6.8936531500809993E-3</v>
      </c>
      <c r="J51" s="9">
        <f t="shared" si="4"/>
        <v>-29.785239326807417</v>
      </c>
    </row>
    <row r="52" spans="1:10" ht="15.75" customHeight="1">
      <c r="A52" s="8">
        <v>36</v>
      </c>
      <c r="B52" s="4">
        <v>152.40880334545196</v>
      </c>
      <c r="C52" s="4">
        <v>735.99237731793994</v>
      </c>
      <c r="D52" s="4">
        <f t="shared" ref="D52:E52" si="39">B52-B51</f>
        <v>-46.417245203632461</v>
      </c>
      <c r="E52" s="4">
        <f t="shared" si="39"/>
        <v>-85.71484388644717</v>
      </c>
      <c r="F52" s="4">
        <f t="shared" si="2"/>
        <v>47.507975573860747</v>
      </c>
      <c r="G52" s="9">
        <f t="shared" si="3"/>
        <v>-44.104321890663051</v>
      </c>
      <c r="H52" s="4">
        <v>5.3813181764119766E-3</v>
      </c>
      <c r="I52" s="4">
        <v>5.7389370828512462E-3</v>
      </c>
      <c r="J52" s="9">
        <f t="shared" si="4"/>
        <v>-30.825610955776078</v>
      </c>
    </row>
    <row r="53" spans="1:10" ht="15.75" customHeight="1">
      <c r="A53" s="8">
        <v>37</v>
      </c>
      <c r="B53" s="4">
        <v>103.53078237775266</v>
      </c>
      <c r="C53" s="4">
        <v>645.73202777171298</v>
      </c>
      <c r="D53" s="4">
        <f t="shared" ref="D53:E53" si="40">B53-B52</f>
        <v>-48.8780209676993</v>
      </c>
      <c r="E53" s="4">
        <f t="shared" si="40"/>
        <v>-90.260349546226962</v>
      </c>
      <c r="F53" s="4">
        <f t="shared" si="2"/>
        <v>52.679958169629629</v>
      </c>
      <c r="G53" s="9">
        <f t="shared" si="3"/>
        <v>-49.501042671677986</v>
      </c>
      <c r="H53" s="4">
        <v>5.6467282684793327E-3</v>
      </c>
      <c r="I53" s="4">
        <v>5.8283088519691731E-3</v>
      </c>
      <c r="J53" s="9">
        <f t="shared" si="4"/>
        <v>-34.254964114652793</v>
      </c>
    </row>
    <row r="54" spans="1:10" ht="15.75" customHeight="1">
      <c r="A54" s="8">
        <v>38</v>
      </c>
      <c r="B54" s="4">
        <v>55.524560958023855</v>
      </c>
      <c r="C54" s="4">
        <v>556.96089684428443</v>
      </c>
      <c r="D54" s="4">
        <f t="shared" ref="D54:E54" si="41">B54-B53</f>
        <v>-48.006221419728803</v>
      </c>
      <c r="E54" s="4">
        <f t="shared" si="41"/>
        <v>-88.771130927428544</v>
      </c>
      <c r="F54" s="4">
        <f t="shared" si="2"/>
        <v>50.924554905673453</v>
      </c>
      <c r="G54" s="9">
        <f t="shared" si="3"/>
        <v>-48.339606096149581</v>
      </c>
      <c r="H54" s="4">
        <v>5.7944274812220201E-3</v>
      </c>
      <c r="I54" s="4">
        <v>5.2188257162952747E-3</v>
      </c>
      <c r="J54" s="9">
        <f t="shared" si="4"/>
        <v>-33.120043873887731</v>
      </c>
    </row>
    <row r="55" spans="1:10" ht="15.75" customHeight="1">
      <c r="A55" s="8">
        <v>39</v>
      </c>
      <c r="B55" s="4">
        <v>2.7454401194236699</v>
      </c>
      <c r="C55" s="4">
        <v>459.60428611168709</v>
      </c>
      <c r="D55" s="4">
        <f t="shared" ref="D55:E55" si="42">B55-B54</f>
        <v>-52.779120838600186</v>
      </c>
      <c r="E55" s="4">
        <f t="shared" si="42"/>
        <v>-97.356610732597346</v>
      </c>
      <c r="F55" s="4">
        <f t="shared" si="2"/>
        <v>61.319726249170245</v>
      </c>
      <c r="G55" s="9">
        <f t="shared" si="3"/>
        <v>-58.225229778552269</v>
      </c>
      <c r="H55" s="4">
        <v>5.0783658409869134E-3</v>
      </c>
      <c r="I55" s="4">
        <v>6.7632938026682306E-3</v>
      </c>
      <c r="J55" s="9">
        <f t="shared" si="4"/>
        <v>-39.498229925051241</v>
      </c>
    </row>
    <row r="56" spans="1:10" ht="15.75" customHeight="1">
      <c r="A56" s="8">
        <v>40</v>
      </c>
      <c r="B56" s="4">
        <v>-39.93234039725273</v>
      </c>
      <c r="C56" s="4">
        <v>380.56962217717961</v>
      </c>
      <c r="D56" s="4">
        <f t="shared" ref="D56:E56" si="43">B56-B55</f>
        <v>-42.6777805166764</v>
      </c>
      <c r="E56" s="4">
        <f t="shared" si="43"/>
        <v>-79.034663934507478</v>
      </c>
      <c r="F56" s="4">
        <f t="shared" si="2"/>
        <v>40.339355265350704</v>
      </c>
      <c r="G56" s="9">
        <f t="shared" si="3"/>
        <v>-37.000216430891136</v>
      </c>
      <c r="H56" s="4">
        <v>5.5596268586063447E-3</v>
      </c>
      <c r="I56" s="4">
        <v>8.1906955800291632E-3</v>
      </c>
      <c r="J56" s="9">
        <f t="shared" si="4"/>
        <v>-24.851311504323586</v>
      </c>
    </row>
    <row r="57" spans="1:10" ht="15.75" customHeight="1">
      <c r="A57" s="8">
        <v>41</v>
      </c>
      <c r="B57" s="4">
        <v>-106.49018830573443</v>
      </c>
      <c r="C57" s="4">
        <v>258.37981771112993</v>
      </c>
      <c r="D57" s="4">
        <f t="shared" ref="D57:E57" si="44">B57-B56</f>
        <v>-66.557847908481705</v>
      </c>
      <c r="E57" s="4">
        <f t="shared" si="44"/>
        <v>-122.18980446604968</v>
      </c>
      <c r="F57" s="4">
        <f t="shared" si="2"/>
        <v>96.801477168300195</v>
      </c>
      <c r="G57" s="9">
        <f t="shared" si="3"/>
        <v>-94.70833385106252</v>
      </c>
      <c r="H57" s="4">
        <v>6.0503782931385615E-3</v>
      </c>
      <c r="I57" s="4">
        <v>5.6073938216809017E-3</v>
      </c>
      <c r="J57" s="9">
        <f t="shared" si="4"/>
        <v>-62.981336343869721</v>
      </c>
    </row>
    <row r="58" spans="1:10" ht="15.75" customHeight="1">
      <c r="A58" s="8">
        <v>42</v>
      </c>
      <c r="B58" s="4">
        <v>-141.06947640599222</v>
      </c>
      <c r="C58" s="4">
        <v>194.13115548550087</v>
      </c>
      <c r="D58" s="4">
        <f t="shared" ref="D58:E58" si="45">B58-B57</f>
        <v>-34.579288100257784</v>
      </c>
      <c r="E58" s="4">
        <f t="shared" si="45"/>
        <v>-64.248662225629062</v>
      </c>
      <c r="F58" s="4">
        <f t="shared" si="2"/>
        <v>26.618088816518021</v>
      </c>
      <c r="G58" s="9">
        <f t="shared" si="3"/>
        <v>-24.150926197607589</v>
      </c>
      <c r="H58" s="4">
        <v>5.5674030942688421E-3</v>
      </c>
      <c r="I58" s="4">
        <v>8.663070980311726E-3</v>
      </c>
      <c r="J58" s="9">
        <f t="shared" si="4"/>
        <v>-15.90142671013618</v>
      </c>
    </row>
    <row r="59" spans="1:10" ht="15.75" customHeight="1">
      <c r="A59" s="8">
        <v>43</v>
      </c>
      <c r="B59" s="4">
        <v>-145.72875371483175</v>
      </c>
      <c r="C59" s="4">
        <v>183.96210685630498</v>
      </c>
      <c r="D59" s="4">
        <f t="shared" ref="D59:E59" si="46">B59-B58</f>
        <v>-4.6592773088395347</v>
      </c>
      <c r="E59" s="4">
        <f t="shared" si="46"/>
        <v>-10.169048629195885</v>
      </c>
      <c r="F59" s="4">
        <f t="shared" si="2"/>
        <v>0.62559207531808847</v>
      </c>
      <c r="G59" s="9">
        <f t="shared" si="3"/>
        <v>1.597259361183148</v>
      </c>
      <c r="H59" s="4">
        <v>5.2825124898347332E-3</v>
      </c>
      <c r="I59" s="4">
        <v>7.8985694375068929E-3</v>
      </c>
      <c r="J59" s="9">
        <f t="shared" si="4"/>
        <v>1.0412532488203734</v>
      </c>
    </row>
    <row r="60" spans="1:10" ht="15.75" customHeight="1">
      <c r="A60" s="8">
        <v>44</v>
      </c>
      <c r="B60" s="4">
        <v>-145.19916197807041</v>
      </c>
      <c r="C60" s="4">
        <v>183.38186865279457</v>
      </c>
      <c r="D60" s="4">
        <f t="shared" ref="D60:E60" si="47">B60-B59</f>
        <v>0.52959173676134697</v>
      </c>
      <c r="E60" s="4">
        <f t="shared" si="47"/>
        <v>-0.58023820351041877</v>
      </c>
      <c r="F60" s="4">
        <f t="shared" si="2"/>
        <v>3.0857189022944899E-3</v>
      </c>
      <c r="G60" s="9">
        <f t="shared" si="3"/>
        <v>2.1960891880211251</v>
      </c>
      <c r="H60" s="4">
        <v>5.3921328321330612E-3</v>
      </c>
      <c r="I60" s="4">
        <v>7.7229103881839931E-3</v>
      </c>
      <c r="J60" s="9">
        <f t="shared" si="4"/>
        <v>1.4174558066058762</v>
      </c>
    </row>
    <row r="61" spans="1:10" ht="15.75" customHeight="1">
      <c r="A61" s="8">
        <v>45</v>
      </c>
      <c r="B61" s="4">
        <v>-144.77336535408247</v>
      </c>
      <c r="C61" s="4">
        <v>182.85947710404889</v>
      </c>
      <c r="D61" s="4">
        <f t="shared" ref="D61:E61" si="48">B61-B60</f>
        <v>0.42579662398793516</v>
      </c>
      <c r="E61" s="4">
        <f t="shared" si="48"/>
        <v>-0.52239154874567362</v>
      </c>
      <c r="F61" s="4">
        <f t="shared" si="2"/>
        <v>2.270978476002133E-3</v>
      </c>
      <c r="G61" s="9">
        <f t="shared" si="3"/>
        <v>1.7178193781302866</v>
      </c>
      <c r="H61" s="4">
        <v>5.4416734554221359E-3</v>
      </c>
      <c r="I61" s="4">
        <v>5.0983465121491644E-3</v>
      </c>
      <c r="J61" s="9">
        <f t="shared" si="4"/>
        <v>1.0977809177055107</v>
      </c>
    </row>
    <row r="62" spans="1:10" ht="15.75" customHeight="1">
      <c r="A62" s="8">
        <v>46</v>
      </c>
      <c r="B62" s="4">
        <v>-144.45966635742928</v>
      </c>
      <c r="C62" s="4">
        <v>182.65156042121777</v>
      </c>
      <c r="D62" s="4">
        <f t="shared" ref="D62:E62" si="49">B62-B61</f>
        <v>0.31369899665318712</v>
      </c>
      <c r="E62" s="4">
        <f t="shared" si="49"/>
        <v>-0.20791668283112585</v>
      </c>
      <c r="F62" s="4">
        <f t="shared" si="2"/>
        <v>7.0818203750357643E-4</v>
      </c>
      <c r="G62" s="9">
        <f t="shared" si="3"/>
        <v>1.8536812992001166</v>
      </c>
      <c r="H62" s="4">
        <v>5.3847253665228398E-3</v>
      </c>
      <c r="I62" s="4">
        <v>5.8938114127290607E-3</v>
      </c>
      <c r="J62" s="9">
        <f t="shared" si="4"/>
        <v>1.1728753922850685</v>
      </c>
    </row>
    <row r="63" spans="1:10" ht="15.75" customHeight="1">
      <c r="A63" s="8">
        <v>47</v>
      </c>
      <c r="B63" s="4">
        <v>-144.27382737478885</v>
      </c>
      <c r="C63" s="4">
        <v>182.68960519176798</v>
      </c>
      <c r="D63" s="4">
        <f t="shared" ref="D63:E63" si="50">B63-B62</f>
        <v>0.18583898264043341</v>
      </c>
      <c r="E63" s="4">
        <f t="shared" si="50"/>
        <v>3.8044770550214935E-2</v>
      </c>
      <c r="F63" s="4">
        <f t="shared" si="2"/>
        <v>1.7991766017524908E-4</v>
      </c>
      <c r="G63" s="9">
        <f t="shared" si="3"/>
        <v>2.4296503243059968</v>
      </c>
      <c r="H63" s="4">
        <v>5.8640003604982019E-3</v>
      </c>
      <c r="I63" s="4">
        <v>8.6693956373020912E-3</v>
      </c>
      <c r="J63" s="9">
        <f t="shared" si="4"/>
        <v>1.5220860532640341</v>
      </c>
    </row>
    <row r="64" spans="1:10" ht="15.75" customHeight="1">
      <c r="A64" s="8">
        <v>48</v>
      </c>
      <c r="B64" s="4">
        <v>-144.17561670892786</v>
      </c>
      <c r="C64" s="4">
        <v>182.70595883658632</v>
      </c>
      <c r="D64" s="4">
        <f t="shared" ref="D64:E64" si="51">B64-B63</f>
        <v>9.8210665860989366E-2</v>
      </c>
      <c r="E64" s="4">
        <f t="shared" si="51"/>
        <v>1.6353644818337898E-2</v>
      </c>
      <c r="F64" s="4">
        <f t="shared" si="2"/>
        <v>4.9563882938516265E-5</v>
      </c>
      <c r="G64" s="9">
        <f t="shared" si="3"/>
        <v>2.4362375108384282</v>
      </c>
      <c r="H64" s="4">
        <v>5.83988585067896E-3</v>
      </c>
      <c r="I64" s="4">
        <v>8.7261408486187172E-3</v>
      </c>
      <c r="J64" s="9">
        <f t="shared" si="4"/>
        <v>1.5111016653076712</v>
      </c>
    </row>
    <row r="65" spans="7:10" ht="15.75" customHeight="1">
      <c r="G65" s="10">
        <f>SUM(G17:G64)</f>
        <v>-1033.1404151413933</v>
      </c>
      <c r="J65" s="10">
        <f>SUM(J17:J64)</f>
        <v>-780.57902262920504</v>
      </c>
    </row>
    <row r="66" spans="7:10" ht="15.75" customHeight="1"/>
    <row r="67" spans="7:10" ht="15.75" customHeight="1"/>
    <row r="68" spans="7:10" ht="15.75" customHeight="1"/>
    <row r="69" spans="7:10" ht="15.75" customHeight="1"/>
    <row r="70" spans="7:10" ht="15.75" customHeight="1"/>
    <row r="71" spans="7:10" ht="15.75" customHeight="1"/>
    <row r="72" spans="7:10" ht="15.75" customHeight="1"/>
    <row r="73" spans="7:10" ht="15.75" customHeight="1"/>
    <row r="74" spans="7:10" ht="15.75" customHeight="1"/>
    <row r="75" spans="7:10" ht="15.75" customHeight="1"/>
    <row r="76" spans="7:10" ht="15.75" customHeight="1"/>
    <row r="77" spans="7:10" ht="15.75" customHeight="1"/>
    <row r="78" spans="7:10" ht="15.75" customHeight="1"/>
    <row r="79" spans="7:10" ht="15.75" customHeight="1"/>
    <row r="80" spans="7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opLeftCell="B1" workbookViewId="0">
      <selection activeCell="G12" sqref="G12"/>
    </sheetView>
  </sheetViews>
  <sheetFormatPr baseColWidth="10" defaultColWidth="12.6640625" defaultRowHeight="15" customHeight="1"/>
  <cols>
    <col min="1" max="1" width="25.6640625" bestFit="1" customWidth="1"/>
    <col min="2" max="2" width="17.6640625" bestFit="1" customWidth="1"/>
    <col min="3" max="3" width="21.1640625" bestFit="1" customWidth="1"/>
    <col min="4" max="4" width="49" bestFit="1" customWidth="1"/>
    <col min="5" max="5" width="52.6640625" bestFit="1" customWidth="1"/>
    <col min="6" max="6" width="31.1640625" bestFit="1" customWidth="1"/>
    <col min="7" max="7" width="18.5" bestFit="1" customWidth="1"/>
    <col min="8" max="8" width="43.1640625" bestFit="1" customWidth="1"/>
    <col min="9" max="9" width="37.83203125" bestFit="1" customWidth="1"/>
    <col min="10" max="10" width="12.1640625" bestFit="1" customWidth="1"/>
    <col min="11" max="26" width="11.1640625" customWidth="1"/>
  </cols>
  <sheetData>
    <row r="1" spans="1:10" ht="15.75" customHeight="1">
      <c r="A1" s="12" t="s">
        <v>0</v>
      </c>
      <c r="B1" s="13"/>
      <c r="C1" s="1" t="s">
        <v>1</v>
      </c>
      <c r="D1" s="1" t="s">
        <v>2</v>
      </c>
      <c r="E1" s="1" t="s">
        <v>3</v>
      </c>
      <c r="H1" s="1" t="s">
        <v>4</v>
      </c>
      <c r="I1" s="1" t="s">
        <v>5</v>
      </c>
    </row>
    <row r="2" spans="1:10" ht="15.75" customHeight="1">
      <c r="A2" s="2" t="s">
        <v>6</v>
      </c>
      <c r="B2" s="3">
        <v>5</v>
      </c>
      <c r="C2" s="4">
        <v>0.01</v>
      </c>
      <c r="D2" s="4">
        <f>1000+100*B5+10*B6+B7</f>
        <v>1650</v>
      </c>
      <c r="E2" s="4">
        <f>1000+100*B8+10*B9+B10</f>
        <v>2978</v>
      </c>
      <c r="G2" s="2" t="s">
        <v>7</v>
      </c>
      <c r="H2" s="4">
        <f>0.4 + B5/33 - B9/100</f>
        <v>0.49151515151515152</v>
      </c>
      <c r="I2" s="5">
        <f ca="1">(RAND() * ($H$3 - $H$2) + $H$2) / 100</f>
        <v>4.9701843839672459E-3</v>
      </c>
    </row>
    <row r="3" spans="1:10" ht="15.75" customHeight="1">
      <c r="A3" s="2" t="s">
        <v>8</v>
      </c>
      <c r="B3" s="3">
        <v>6</v>
      </c>
      <c r="G3" s="2" t="s">
        <v>9</v>
      </c>
      <c r="H3" s="6">
        <f>0.4 + B5/33 + B9/100</f>
        <v>0.61151515151515157</v>
      </c>
    </row>
    <row r="4" spans="1:10" ht="15.75" customHeight="1">
      <c r="A4" s="2" t="s">
        <v>10</v>
      </c>
      <c r="B4" s="3">
        <v>15</v>
      </c>
    </row>
    <row r="5" spans="1:10" ht="15.75" customHeight="1">
      <c r="A5" s="2" t="s">
        <v>11</v>
      </c>
      <c r="B5" s="3">
        <v>5</v>
      </c>
      <c r="H5" s="1" t="s">
        <v>12</v>
      </c>
    </row>
    <row r="6" spans="1:10" ht="15.75" customHeight="1">
      <c r="A6" s="2" t="s">
        <v>13</v>
      </c>
      <c r="B6" s="3">
        <v>14</v>
      </c>
      <c r="G6" s="2" t="s">
        <v>7</v>
      </c>
      <c r="H6" s="4">
        <f>0.4 + B5/33 + B6/100 - B8/100</f>
        <v>0.50151515151515147</v>
      </c>
      <c r="I6" s="5">
        <f ca="1">(RAND() * ($H$7 - $H$6) + $H$6) / 100</f>
        <v>7.9238219730034792E-3</v>
      </c>
    </row>
    <row r="7" spans="1:10" ht="15.75" customHeight="1">
      <c r="A7" s="2" t="s">
        <v>14</v>
      </c>
      <c r="B7" s="3">
        <v>10</v>
      </c>
      <c r="G7" s="2" t="s">
        <v>9</v>
      </c>
      <c r="H7" s="4">
        <f>0.4 + B5/33 + B6/100 + B8/100</f>
        <v>0.88151515151515158</v>
      </c>
    </row>
    <row r="8" spans="1:10" ht="15.75" customHeight="1">
      <c r="A8" s="2" t="s">
        <v>15</v>
      </c>
      <c r="B8" s="3">
        <v>19</v>
      </c>
    </row>
    <row r="9" spans="1:10" ht="15.75" customHeight="1">
      <c r="A9" s="2" t="s">
        <v>16</v>
      </c>
      <c r="B9" s="3">
        <v>6</v>
      </c>
    </row>
    <row r="10" spans="1:10" ht="15.75" customHeight="1">
      <c r="A10" s="2" t="s">
        <v>17</v>
      </c>
      <c r="B10" s="3">
        <v>18</v>
      </c>
    </row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7" t="s">
        <v>24</v>
      </c>
      <c r="H15" s="1" t="s">
        <v>25</v>
      </c>
      <c r="I15" s="1" t="s">
        <v>26</v>
      </c>
      <c r="J15" s="7" t="s">
        <v>27</v>
      </c>
    </row>
    <row r="16" spans="1:10" ht="15.75" customHeight="1">
      <c r="A16" s="8">
        <v>0</v>
      </c>
      <c r="B16" s="4">
        <f t="shared" ref="B16:C16" si="0">D2</f>
        <v>1650</v>
      </c>
      <c r="C16" s="4">
        <f t="shared" si="0"/>
        <v>2978</v>
      </c>
      <c r="G16" s="9"/>
      <c r="J16" s="9"/>
    </row>
    <row r="17" spans="1:10" ht="15.75" customHeight="1">
      <c r="A17" s="8">
        <v>1</v>
      </c>
      <c r="B17" s="11">
        <v>1628.7709518733425</v>
      </c>
      <c r="C17" s="11">
        <v>3003.1382410246911</v>
      </c>
      <c r="D17" s="4">
        <f t="shared" ref="D17:E17" si="1">B17-B16</f>
        <v>-21.229048126657517</v>
      </c>
      <c r="E17" s="4">
        <f t="shared" si="1"/>
        <v>25.138241024691069</v>
      </c>
      <c r="F17" s="4">
        <f t="shared" ref="F17:F64" si="2">($B$2/1000)*(E17^2+D17^2)</f>
        <v>5.413018230897011</v>
      </c>
      <c r="G17" s="9">
        <f t="shared" ref="G17:G64" si="3">I17*C17 - H17*B17 - F17</f>
        <v>2.1472805213916413</v>
      </c>
      <c r="H17" s="6">
        <v>5.361596468827049E-3</v>
      </c>
      <c r="I17" s="6">
        <v>5.4253617478566404E-3</v>
      </c>
      <c r="J17" s="9">
        <f t="shared" ref="J17:J64" si="4">G17/((1+$C$2)^A17)</f>
        <v>2.1260203182095458</v>
      </c>
    </row>
    <row r="18" spans="1:10" ht="15.75" customHeight="1">
      <c r="A18" s="8">
        <v>2</v>
      </c>
      <c r="B18" s="11">
        <v>1607.889549789591</v>
      </c>
      <c r="C18" s="11">
        <v>3027.973811313434</v>
      </c>
      <c r="D18" s="4">
        <f t="shared" ref="D18:E18" si="5">B18-B17</f>
        <v>-20.881402083751482</v>
      </c>
      <c r="E18" s="4">
        <f t="shared" si="5"/>
        <v>24.835570288742929</v>
      </c>
      <c r="F18" s="4">
        <f t="shared" si="2"/>
        <v>5.2641925227519559</v>
      </c>
      <c r="G18" s="9">
        <f t="shared" si="3"/>
        <v>5.4352252638714615</v>
      </c>
      <c r="H18" s="6">
        <v>5.9198424247826143E-3</v>
      </c>
      <c r="I18" s="6">
        <v>6.6770295311975028E-3</v>
      </c>
      <c r="J18" s="9">
        <f t="shared" si="4"/>
        <v>5.3281298538098829</v>
      </c>
    </row>
    <row r="19" spans="1:10" ht="15.75" customHeight="1">
      <c r="A19" s="8">
        <v>3</v>
      </c>
      <c r="B19" s="11">
        <v>1587.3780680642158</v>
      </c>
      <c r="C19" s="11">
        <v>3052.3978194792353</v>
      </c>
      <c r="D19" s="4">
        <f t="shared" ref="D19:E19" si="6">B19-B18</f>
        <v>-20.511481725375234</v>
      </c>
      <c r="E19" s="4">
        <f t="shared" si="6"/>
        <v>24.424008165801297</v>
      </c>
      <c r="F19" s="4">
        <f t="shared" si="2"/>
        <v>5.0862652872676533</v>
      </c>
      <c r="G19" s="9">
        <f t="shared" si="3"/>
        <v>5.6063138823923273</v>
      </c>
      <c r="H19" s="6">
        <v>5.0711517415018134E-3</v>
      </c>
      <c r="I19" s="6">
        <v>6.1402265800147978E-3</v>
      </c>
      <c r="J19" s="9">
        <f t="shared" si="4"/>
        <v>5.4414330204399759</v>
      </c>
    </row>
    <row r="20" spans="1:10" ht="15.75" customHeight="1">
      <c r="A20" s="8">
        <v>4</v>
      </c>
      <c r="B20" s="11">
        <v>1567.184435424866</v>
      </c>
      <c r="C20" s="11">
        <v>3076.4438917732</v>
      </c>
      <c r="D20" s="4">
        <f t="shared" ref="D20:E20" si="7">B20-B19</f>
        <v>-20.193632639349744</v>
      </c>
      <c r="E20" s="4">
        <f t="shared" si="7"/>
        <v>24.046072293964698</v>
      </c>
      <c r="F20" s="4">
        <f t="shared" si="2"/>
        <v>4.9299819596979395</v>
      </c>
      <c r="G20" s="9">
        <f t="shared" si="3"/>
        <v>13.566118542743961</v>
      </c>
      <c r="H20" s="6">
        <v>5.0055582532951134E-3</v>
      </c>
      <c r="I20" s="6">
        <v>8.5620717992149747E-3</v>
      </c>
      <c r="J20" s="9">
        <f t="shared" si="4"/>
        <v>13.036773270500813</v>
      </c>
    </row>
    <row r="21" spans="1:10" ht="15.75" customHeight="1">
      <c r="A21" s="8">
        <v>5</v>
      </c>
      <c r="B21" s="11">
        <v>1547.3051812732331</v>
      </c>
      <c r="C21" s="11">
        <v>3099.8637297494356</v>
      </c>
      <c r="D21" s="4">
        <f t="shared" ref="D21:E21" si="8">B21-B20</f>
        <v>-19.879254151632949</v>
      </c>
      <c r="E21" s="4">
        <f t="shared" si="8"/>
        <v>23.419837976235613</v>
      </c>
      <c r="F21" s="4">
        <f t="shared" si="2"/>
        <v>4.7183677822917183</v>
      </c>
      <c r="G21" s="9">
        <f t="shared" si="3"/>
        <v>5.561114839595124</v>
      </c>
      <c r="H21" s="6">
        <v>5.5043579848551762E-3</v>
      </c>
      <c r="I21" s="6">
        <v>6.0636227557510332E-3</v>
      </c>
      <c r="J21" s="9">
        <f t="shared" si="4"/>
        <v>5.2912099547154696</v>
      </c>
    </row>
    <row r="22" spans="1:10" ht="15.75" customHeight="1">
      <c r="A22" s="8">
        <v>6</v>
      </c>
      <c r="B22" s="11">
        <v>1527.7633714335263</v>
      </c>
      <c r="C22" s="11">
        <v>3122.9201806083984</v>
      </c>
      <c r="D22" s="4">
        <f t="shared" ref="D22:E22" si="9">B22-B21</f>
        <v>-19.54180983970673</v>
      </c>
      <c r="E22" s="4">
        <f t="shared" si="9"/>
        <v>23.056450858962762</v>
      </c>
      <c r="F22" s="4">
        <f t="shared" si="2"/>
        <v>4.5674112901151167</v>
      </c>
      <c r="G22" s="9">
        <f t="shared" si="3"/>
        <v>9.9581257891456474</v>
      </c>
      <c r="H22" s="6">
        <v>5.7378092582605345E-3</v>
      </c>
      <c r="I22" s="6">
        <v>7.458260393887424E-3</v>
      </c>
      <c r="J22" s="9">
        <f t="shared" si="4"/>
        <v>9.3810049517266929</v>
      </c>
    </row>
    <row r="23" spans="1:10" ht="15.75" customHeight="1">
      <c r="A23" s="8">
        <v>7</v>
      </c>
      <c r="B23" s="11">
        <v>1508.6265971884563</v>
      </c>
      <c r="C23" s="11">
        <v>3145.4462999189036</v>
      </c>
      <c r="D23" s="4">
        <f t="shared" ref="D23:E23" si="10">B23-B22</f>
        <v>-19.136774245070001</v>
      </c>
      <c r="E23" s="4">
        <f t="shared" si="10"/>
        <v>22.526119310505237</v>
      </c>
      <c r="F23" s="4">
        <f t="shared" si="2"/>
        <v>4.3682108984894574</v>
      </c>
      <c r="G23" s="9">
        <f t="shared" si="3"/>
        <v>4.7611566428091807</v>
      </c>
      <c r="H23" s="6">
        <v>5.7055856965327178E-3</v>
      </c>
      <c r="I23" s="6">
        <v>5.6389345690254569E-3</v>
      </c>
      <c r="J23" s="9">
        <f t="shared" si="4"/>
        <v>4.4408167620369348</v>
      </c>
    </row>
    <row r="24" spans="1:10" ht="15.75" customHeight="1">
      <c r="A24" s="8">
        <v>8</v>
      </c>
      <c r="B24" s="11">
        <v>1489.8711140627247</v>
      </c>
      <c r="C24" s="11">
        <v>3167.6341119518611</v>
      </c>
      <c r="D24" s="4">
        <f t="shared" ref="D24:E24" si="11">B24-B23</f>
        <v>-18.755483125731644</v>
      </c>
      <c r="E24" s="4">
        <f t="shared" si="11"/>
        <v>22.187812032957481</v>
      </c>
      <c r="F24" s="4">
        <f t="shared" si="2"/>
        <v>4.2203357504472869</v>
      </c>
      <c r="G24" s="9">
        <f t="shared" si="3"/>
        <v>7.562942157308111</v>
      </c>
      <c r="H24" s="6">
        <v>5.2083524318079395E-3</v>
      </c>
      <c r="I24" s="6">
        <v>6.1696051554774364E-3</v>
      </c>
      <c r="J24" s="9">
        <f t="shared" si="4"/>
        <v>6.9842501948782241</v>
      </c>
    </row>
    <row r="25" spans="1:10" ht="15.75" customHeight="1">
      <c r="A25" s="8">
        <v>9</v>
      </c>
      <c r="B25" s="11">
        <v>1471.4432149540751</v>
      </c>
      <c r="C25" s="11">
        <v>3189.4307639386298</v>
      </c>
      <c r="D25" s="4">
        <f t="shared" ref="D25:E25" si="12">B25-B24</f>
        <v>-18.427899108649626</v>
      </c>
      <c r="E25" s="4">
        <f t="shared" si="12"/>
        <v>21.796651986768666</v>
      </c>
      <c r="F25" s="4">
        <f t="shared" si="2"/>
        <v>4.0734075169543802</v>
      </c>
      <c r="G25" s="9">
        <f t="shared" si="3"/>
        <v>12.914805773307844</v>
      </c>
      <c r="H25" s="6">
        <v>5.6911561880314109E-3</v>
      </c>
      <c r="I25" s="6">
        <v>7.9520228923436066E-3</v>
      </c>
      <c r="J25" s="9">
        <f t="shared" si="4"/>
        <v>11.808521240858907</v>
      </c>
    </row>
    <row r="26" spans="1:10" ht="15.75" customHeight="1">
      <c r="A26" s="8">
        <v>10</v>
      </c>
      <c r="B26" s="11">
        <v>1453.4303731637831</v>
      </c>
      <c r="C26" s="11">
        <v>3210.6327443474092</v>
      </c>
      <c r="D26" s="4">
        <f t="shared" ref="D26:E26" si="13">B26-B25</f>
        <v>-18.012841790291986</v>
      </c>
      <c r="E26" s="4">
        <f t="shared" si="13"/>
        <v>21.201980408779491</v>
      </c>
      <c r="F26" s="4">
        <f t="shared" si="2"/>
        <v>3.8699322130817939</v>
      </c>
      <c r="G26" s="9">
        <f t="shared" si="3"/>
        <v>10.056799880282247</v>
      </c>
      <c r="H26" s="6">
        <v>4.9448044220533581E-3</v>
      </c>
      <c r="I26" s="6">
        <v>6.5761682231963046E-3</v>
      </c>
      <c r="J26" s="9">
        <f t="shared" si="4"/>
        <v>9.1042897375774725</v>
      </c>
    </row>
    <row r="27" spans="1:10" ht="15.75" customHeight="1">
      <c r="A27" s="8">
        <v>11</v>
      </c>
      <c r="B27" s="11">
        <v>1435.7168180358817</v>
      </c>
      <c r="C27" s="11">
        <v>3231.3976114811444</v>
      </c>
      <c r="D27" s="4">
        <f t="shared" ref="D27:E27" si="14">B27-B26</f>
        <v>-17.713555127901373</v>
      </c>
      <c r="E27" s="4">
        <f t="shared" si="14"/>
        <v>20.764867133735152</v>
      </c>
      <c r="F27" s="4">
        <f t="shared" si="2"/>
        <v>3.7247487117543767</v>
      </c>
      <c r="G27" s="9">
        <f t="shared" si="3"/>
        <v>13.438902191988674</v>
      </c>
      <c r="H27" s="6">
        <v>5.578991611571645E-3</v>
      </c>
      <c r="I27" s="6">
        <v>7.7902833432556247E-3</v>
      </c>
      <c r="J27" s="9">
        <f t="shared" si="4"/>
        <v>12.04560677208147</v>
      </c>
    </row>
    <row r="28" spans="1:10" ht="15.75" customHeight="1">
      <c r="A28" s="8">
        <v>12</v>
      </c>
      <c r="B28" s="11">
        <v>1418.3994646320168</v>
      </c>
      <c r="C28" s="11">
        <v>3251.5818164313619</v>
      </c>
      <c r="D28" s="4">
        <f t="shared" ref="D28:E28" si="15">B28-B27</f>
        <v>-17.3173534038649</v>
      </c>
      <c r="E28" s="4">
        <f t="shared" si="15"/>
        <v>20.184204950217463</v>
      </c>
      <c r="F28" s="4">
        <f t="shared" si="2"/>
        <v>3.536464291933672</v>
      </c>
      <c r="G28" s="9">
        <f t="shared" si="3"/>
        <v>5.2377810968940253</v>
      </c>
      <c r="H28" s="6">
        <v>5.8036433397611262E-3</v>
      </c>
      <c r="I28" s="6">
        <v>5.2301098219095163E-3</v>
      </c>
      <c r="J28" s="9">
        <f t="shared" si="4"/>
        <v>4.6482647765470695</v>
      </c>
    </row>
    <row r="29" spans="1:10" ht="15.75" customHeight="1">
      <c r="A29" s="8">
        <v>13</v>
      </c>
      <c r="B29" s="11">
        <v>1401.5054611910316</v>
      </c>
      <c r="C29" s="11">
        <v>3271.438006690229</v>
      </c>
      <c r="D29" s="4">
        <f t="shared" ref="D29:E29" si="16">B29-B28</f>
        <v>-16.894003440985216</v>
      </c>
      <c r="E29" s="4">
        <f t="shared" si="16"/>
        <v>19.856190258867173</v>
      </c>
      <c r="F29" s="4">
        <f t="shared" si="2"/>
        <v>3.39837821930176</v>
      </c>
      <c r="G29" s="9">
        <f t="shared" si="3"/>
        <v>5.6367799195685677</v>
      </c>
      <c r="H29" s="6">
        <v>5.6953371341893436E-3</v>
      </c>
      <c r="I29" s="6">
        <v>5.2017504843313153E-3</v>
      </c>
      <c r="J29" s="9">
        <f t="shared" si="4"/>
        <v>4.9528276956547526</v>
      </c>
    </row>
    <row r="30" spans="1:10" ht="15.75" customHeight="1">
      <c r="A30" s="8">
        <v>14</v>
      </c>
      <c r="B30" s="11">
        <v>1384.9957614276511</v>
      </c>
      <c r="C30" s="11">
        <v>3290.9836453578664</v>
      </c>
      <c r="D30" s="4">
        <f t="shared" ref="D30:E30" si="17">B30-B29</f>
        <v>-16.509699763380468</v>
      </c>
      <c r="E30" s="4">
        <f t="shared" si="17"/>
        <v>19.545638667637377</v>
      </c>
      <c r="F30" s="4">
        <f t="shared" si="2"/>
        <v>3.2730108860140321</v>
      </c>
      <c r="G30" s="9">
        <f t="shared" si="3"/>
        <v>17.4249016879522</v>
      </c>
      <c r="H30" s="6">
        <v>4.9728936062932143E-3</v>
      </c>
      <c r="I30" s="6">
        <v>8.3820985192751777E-3</v>
      </c>
      <c r="J30" s="9">
        <f t="shared" si="4"/>
        <v>15.159019217032297</v>
      </c>
    </row>
    <row r="31" spans="1:10" ht="15.75" customHeight="1">
      <c r="A31" s="8">
        <v>15</v>
      </c>
      <c r="B31" s="11">
        <v>1368.8541937938426</v>
      </c>
      <c r="C31" s="11">
        <v>3309.865085956696</v>
      </c>
      <c r="D31" s="4">
        <f t="shared" ref="D31:E31" si="18">B31-B30</f>
        <v>-16.141567633808563</v>
      </c>
      <c r="E31" s="4">
        <f t="shared" si="18"/>
        <v>18.881440598829613</v>
      </c>
      <c r="F31" s="4">
        <f t="shared" si="2"/>
        <v>3.0852950238197367</v>
      </c>
      <c r="G31" s="9">
        <f t="shared" si="3"/>
        <v>7.6400680907363272</v>
      </c>
      <c r="H31" s="6">
        <v>5.2995779072280589E-3</v>
      </c>
      <c r="I31" s="6">
        <v>5.4321587409975839E-3</v>
      </c>
      <c r="J31" s="9">
        <f t="shared" si="4"/>
        <v>6.5807686376087924</v>
      </c>
    </row>
    <row r="32" spans="1:10" ht="15.75" customHeight="1">
      <c r="A32" s="8">
        <v>16</v>
      </c>
      <c r="B32" s="11">
        <v>1353.0622701881939</v>
      </c>
      <c r="C32" s="11">
        <v>3328.4041848667202</v>
      </c>
      <c r="D32" s="4">
        <f t="shared" ref="D32:E32" si="19">B32-B31</f>
        <v>-15.791923605648662</v>
      </c>
      <c r="E32" s="4">
        <f t="shared" si="19"/>
        <v>18.539098910024222</v>
      </c>
      <c r="F32" s="4">
        <f t="shared" si="2"/>
        <v>2.9654151978115237</v>
      </c>
      <c r="G32" s="9">
        <f t="shared" si="3"/>
        <v>6.9127955291864112</v>
      </c>
      <c r="H32" s="6">
        <v>5.4101962190856679E-3</v>
      </c>
      <c r="I32" s="6">
        <v>5.1672039061705045E-3</v>
      </c>
      <c r="J32" s="9">
        <f t="shared" si="4"/>
        <v>5.8953790085749311</v>
      </c>
    </row>
    <row r="33" spans="1:10" ht="15.75" customHeight="1">
      <c r="A33" s="8">
        <v>17</v>
      </c>
      <c r="B33" s="11">
        <v>1337.6742587450124</v>
      </c>
      <c r="C33" s="11">
        <v>3346.6023561760744</v>
      </c>
      <c r="D33" s="4">
        <f t="shared" ref="D33:E33" si="20">B33-B32</f>
        <v>-15.38801144318154</v>
      </c>
      <c r="E33" s="4">
        <f t="shared" si="20"/>
        <v>18.198171309354166</v>
      </c>
      <c r="F33" s="4">
        <f t="shared" si="2"/>
        <v>2.8398216759004358</v>
      </c>
      <c r="G33" s="9">
        <f t="shared" si="3"/>
        <v>11.452610902715694</v>
      </c>
      <c r="H33" s="6">
        <v>4.9234882922958639E-3</v>
      </c>
      <c r="I33" s="6">
        <v>6.2387023937642483E-3</v>
      </c>
      <c r="J33" s="9">
        <f t="shared" si="4"/>
        <v>9.6703268174374362</v>
      </c>
    </row>
    <row r="34" spans="1:10" ht="15.75" customHeight="1">
      <c r="A34" s="8">
        <v>18</v>
      </c>
      <c r="B34" s="11">
        <v>1322.6322008120064</v>
      </c>
      <c r="C34" s="11">
        <v>3364.3551021570729</v>
      </c>
      <c r="D34" s="4">
        <f t="shared" ref="D34:E34" si="21">B34-B33</f>
        <v>-15.042057933005935</v>
      </c>
      <c r="E34" s="4">
        <f t="shared" si="21"/>
        <v>17.752745980998498</v>
      </c>
      <c r="F34" s="4">
        <f t="shared" si="2"/>
        <v>2.7071174836288252</v>
      </c>
      <c r="G34" s="9">
        <f t="shared" si="3"/>
        <v>6.577224053735903</v>
      </c>
      <c r="H34" s="6">
        <v>5.9554721353017462E-3</v>
      </c>
      <c r="I34" s="6">
        <v>5.1009005391703275E-3</v>
      </c>
      <c r="J34" s="9">
        <f t="shared" si="4"/>
        <v>5.4986731882372242</v>
      </c>
    </row>
    <row r="35" spans="1:10" ht="15.75" customHeight="1">
      <c r="A35" s="8">
        <v>19</v>
      </c>
      <c r="B35" s="11">
        <v>1308.0267289630578</v>
      </c>
      <c r="C35" s="11">
        <v>3381.7823286253115</v>
      </c>
      <c r="D35" s="4">
        <f t="shared" ref="D35:E35" si="22">B35-B34</f>
        <v>-14.605471848948582</v>
      </c>
      <c r="E35" s="4">
        <f t="shared" si="22"/>
        <v>17.427226468238587</v>
      </c>
      <c r="F35" s="4">
        <f t="shared" si="2"/>
        <v>2.5851401515285257</v>
      </c>
      <c r="G35" s="9">
        <f t="shared" si="3"/>
        <v>8.540011736300368</v>
      </c>
      <c r="H35" s="6">
        <v>5.2135528857286447E-3</v>
      </c>
      <c r="I35" s="6">
        <v>5.3062606257449152E-3</v>
      </c>
      <c r="J35" s="9">
        <f t="shared" si="4"/>
        <v>7.0689085890515786</v>
      </c>
    </row>
    <row r="36" spans="1:10" ht="15.75" customHeight="1">
      <c r="A36" s="8">
        <v>20</v>
      </c>
      <c r="B36" s="11">
        <v>1293.8295848640571</v>
      </c>
      <c r="C36" s="11">
        <v>3398.8366354166715</v>
      </c>
      <c r="D36" s="4">
        <f t="shared" ref="D36:E36" si="23">B36-B35</f>
        <v>-14.197144099000752</v>
      </c>
      <c r="E36" s="4">
        <f t="shared" si="23"/>
        <v>17.054306791359977</v>
      </c>
      <c r="F36" s="4">
        <f t="shared" si="2"/>
        <v>2.4620414035080946</v>
      </c>
      <c r="G36" s="9">
        <f t="shared" si="3"/>
        <v>9.3306592482934185</v>
      </c>
      <c r="H36" s="6">
        <v>4.9420588783746994E-3</v>
      </c>
      <c r="I36" s="6">
        <v>5.3509140301923356E-3</v>
      </c>
      <c r="J36" s="9">
        <f t="shared" si="4"/>
        <v>7.6468901915404164</v>
      </c>
    </row>
    <row r="37" spans="1:10" ht="15.75" customHeight="1">
      <c r="A37" s="8">
        <v>21</v>
      </c>
      <c r="B37" s="11">
        <v>1279.958714958404</v>
      </c>
      <c r="C37" s="11">
        <v>3415.5422509727155</v>
      </c>
      <c r="D37" s="4">
        <f t="shared" ref="D37:E37" si="24">B37-B36</f>
        <v>-13.87086990565308</v>
      </c>
      <c r="E37" s="4">
        <f t="shared" si="24"/>
        <v>16.705615556043995</v>
      </c>
      <c r="F37" s="4">
        <f t="shared" si="2"/>
        <v>2.3573931152294572</v>
      </c>
      <c r="G37" s="9">
        <f t="shared" si="3"/>
        <v>13.685987393623751</v>
      </c>
      <c r="H37" s="6">
        <v>5.717334654855446E-3</v>
      </c>
      <c r="I37" s="6">
        <v>6.8397141976551563E-3</v>
      </c>
      <c r="J37" s="9">
        <f t="shared" si="4"/>
        <v>11.105223058960673</v>
      </c>
    </row>
    <row r="38" spans="1:10" ht="15.75" customHeight="1">
      <c r="A38" s="8">
        <v>22</v>
      </c>
      <c r="B38" s="11">
        <v>1266.5606853493005</v>
      </c>
      <c r="C38" s="11">
        <v>3431.7094260786293</v>
      </c>
      <c r="D38" s="4">
        <f t="shared" ref="D38:E38" si="25">B38-B37</f>
        <v>-13.39802960910356</v>
      </c>
      <c r="E38" s="4">
        <f t="shared" si="25"/>
        <v>16.167175105913884</v>
      </c>
      <c r="F38" s="4">
        <f t="shared" si="2"/>
        <v>2.2044237415584864</v>
      </c>
      <c r="G38" s="9">
        <f t="shared" si="3"/>
        <v>16.297596634902117</v>
      </c>
      <c r="H38" s="6">
        <v>5.7059624667239487E-3</v>
      </c>
      <c r="I38" s="6">
        <v>7.497420356563241E-3</v>
      </c>
      <c r="J38" s="9">
        <f t="shared" si="4"/>
        <v>13.093427312931812</v>
      </c>
    </row>
    <row r="39" spans="1:10" ht="15.75" customHeight="1">
      <c r="A39" s="8">
        <v>23</v>
      </c>
      <c r="B39" s="11">
        <v>1253.576542303548</v>
      </c>
      <c r="C39" s="11">
        <v>3447.3008946743716</v>
      </c>
      <c r="D39" s="4">
        <f t="shared" ref="D39:E39" si="26">B39-B38</f>
        <v>-12.984143045752489</v>
      </c>
      <c r="E39" s="4">
        <f t="shared" si="26"/>
        <v>15.591468595742299</v>
      </c>
      <c r="F39" s="4">
        <f t="shared" si="2"/>
        <v>2.0584093180229055</v>
      </c>
      <c r="G39" s="9">
        <f t="shared" si="3"/>
        <v>16.110214825221188</v>
      </c>
      <c r="H39" s="6">
        <v>6.0590326629943207E-3</v>
      </c>
      <c r="I39" s="6">
        <v>7.4736978714062688E-3</v>
      </c>
      <c r="J39" s="9">
        <f t="shared" si="4"/>
        <v>12.814738096882312</v>
      </c>
    </row>
    <row r="40" spans="1:10" ht="15.75" customHeight="1">
      <c r="A40" s="8">
        <v>24</v>
      </c>
      <c r="B40" s="11">
        <v>1241.1001937154504</v>
      </c>
      <c r="C40" s="11">
        <v>3462.2834391978054</v>
      </c>
      <c r="D40" s="4">
        <f t="shared" ref="D40:E40" si="27">B40-B39</f>
        <v>-12.476348588097608</v>
      </c>
      <c r="E40" s="4">
        <f t="shared" si="27"/>
        <v>14.982544523433717</v>
      </c>
      <c r="F40" s="4">
        <f t="shared" si="2"/>
        <v>1.9006795724419943</v>
      </c>
      <c r="G40" s="9">
        <f t="shared" si="3"/>
        <v>8.9271487496212494</v>
      </c>
      <c r="H40" s="6">
        <v>5.6983880292928481E-3</v>
      </c>
      <c r="I40" s="6">
        <v>5.1700269846283202E-3</v>
      </c>
      <c r="J40" s="9">
        <f t="shared" si="4"/>
        <v>7.0307199696747222</v>
      </c>
    </row>
    <row r="41" spans="1:10" ht="15.75" customHeight="1">
      <c r="A41" s="8">
        <v>25</v>
      </c>
      <c r="B41" s="11">
        <v>1229.0574876141623</v>
      </c>
      <c r="C41" s="11">
        <v>3476.9073979581135</v>
      </c>
      <c r="D41" s="4">
        <f t="shared" ref="D41:E41" si="28">B41-B40</f>
        <v>-12.042706101288104</v>
      </c>
      <c r="E41" s="4">
        <f t="shared" si="28"/>
        <v>14.623958760308142</v>
      </c>
      <c r="F41" s="4">
        <f t="shared" si="2"/>
        <v>1.7944347003259749</v>
      </c>
      <c r="G41" s="9">
        <f t="shared" si="3"/>
        <v>15.571374593963238</v>
      </c>
      <c r="H41" s="6">
        <v>5.5659176859938833E-3</v>
      </c>
      <c r="I41" s="6">
        <v>6.9621187253706964E-3</v>
      </c>
      <c r="J41" s="9">
        <f t="shared" si="4"/>
        <v>12.142066522407669</v>
      </c>
    </row>
    <row r="42" spans="1:10" ht="15.75" customHeight="1">
      <c r="A42" s="8">
        <v>26</v>
      </c>
      <c r="B42" s="11">
        <v>1217.470303736312</v>
      </c>
      <c r="C42" s="11">
        <v>3490.9707477207667</v>
      </c>
      <c r="D42" s="4">
        <f t="shared" ref="D42:E42" si="29">B42-B41</f>
        <v>-11.587183877850293</v>
      </c>
      <c r="E42" s="4">
        <f t="shared" si="29"/>
        <v>14.063349762653161</v>
      </c>
      <c r="F42" s="4">
        <f t="shared" si="2"/>
        <v>1.6602031838291524</v>
      </c>
      <c r="G42" s="9">
        <f t="shared" si="3"/>
        <v>16.069803499887335</v>
      </c>
      <c r="H42" s="6">
        <v>5.3994181777496583E-3</v>
      </c>
      <c r="I42" s="6">
        <v>6.9618566665012663E-3</v>
      </c>
      <c r="J42" s="9">
        <f t="shared" si="4"/>
        <v>12.406659063686334</v>
      </c>
    </row>
    <row r="43" spans="1:10" ht="15.75" customHeight="1">
      <c r="A43" s="8">
        <v>27</v>
      </c>
      <c r="B43" s="11">
        <v>1206.3058106563033</v>
      </c>
      <c r="C43" s="11">
        <v>3504.479496124864</v>
      </c>
      <c r="D43" s="4">
        <f t="shared" ref="D43:E43" si="30">B43-B42</f>
        <v>-11.164493080008697</v>
      </c>
      <c r="E43" s="4">
        <f t="shared" si="30"/>
        <v>13.508748404097332</v>
      </c>
      <c r="F43" s="4">
        <f t="shared" si="2"/>
        <v>1.5356609458938215</v>
      </c>
      <c r="G43" s="9">
        <f t="shared" si="3"/>
        <v>17.086800477526261</v>
      </c>
      <c r="H43" s="6">
        <v>6.0655526890671108E-3</v>
      </c>
      <c r="I43" s="6">
        <v>7.4017761855267213E-3</v>
      </c>
      <c r="J43" s="9">
        <f t="shared" si="4"/>
        <v>13.061217335659338</v>
      </c>
    </row>
    <row r="44" spans="1:10" ht="15.75" customHeight="1">
      <c r="A44" s="8">
        <v>28</v>
      </c>
      <c r="B44" s="11">
        <v>1195.647916161601</v>
      </c>
      <c r="C44" s="11">
        <v>3517.3769845199454</v>
      </c>
      <c r="D44" s="4">
        <f t="shared" ref="D44:E44" si="31">B44-B43</f>
        <v>-10.657894494702305</v>
      </c>
      <c r="E44" s="4">
        <f t="shared" si="31"/>
        <v>12.897488395081382</v>
      </c>
      <c r="F44" s="4">
        <f t="shared" si="2"/>
        <v>1.399679609807323</v>
      </c>
      <c r="G44" s="9">
        <f t="shared" si="3"/>
        <v>15.497898704003477</v>
      </c>
      <c r="H44" s="6">
        <v>5.386766799479659E-3</v>
      </c>
      <c r="I44" s="6">
        <v>6.6351303585510824E-3</v>
      </c>
      <c r="J44" s="9">
        <f t="shared" si="4"/>
        <v>11.729360975187024</v>
      </c>
    </row>
    <row r="45" spans="1:10" ht="15.75" customHeight="1">
      <c r="A45" s="8">
        <v>29</v>
      </c>
      <c r="B45" s="11">
        <v>1185.4266809294802</v>
      </c>
      <c r="C45" s="11">
        <v>3529.7379157688601</v>
      </c>
      <c r="D45" s="4">
        <f t="shared" ref="D45:E45" si="32">B45-B44</f>
        <v>-10.221235232120762</v>
      </c>
      <c r="E45" s="4">
        <f t="shared" si="32"/>
        <v>12.360931248914767</v>
      </c>
      <c r="F45" s="4">
        <f t="shared" si="2"/>
        <v>1.2863313550537216</v>
      </c>
      <c r="G45" s="9">
        <f t="shared" si="3"/>
        <v>19.732742138957359</v>
      </c>
      <c r="H45" s="6">
        <v>5.671647992737036E-3</v>
      </c>
      <c r="I45" s="6">
        <v>7.859619329102157E-3</v>
      </c>
      <c r="J45" s="9">
        <f t="shared" si="4"/>
        <v>14.786575359912941</v>
      </c>
    </row>
    <row r="46" spans="1:10" ht="15.75" customHeight="1">
      <c r="A46" s="8">
        <v>30</v>
      </c>
      <c r="B46" s="11">
        <v>1175.6776503654098</v>
      </c>
      <c r="C46" s="11">
        <v>3541.4321906907358</v>
      </c>
      <c r="D46" s="4">
        <f t="shared" ref="D46:E46" si="33">B46-B45</f>
        <v>-9.7490305640703809</v>
      </c>
      <c r="E46" s="4">
        <f t="shared" si="33"/>
        <v>11.694274921875603</v>
      </c>
      <c r="F46" s="4">
        <f t="shared" si="2"/>
        <v>1.1589983144379357</v>
      </c>
      <c r="G46" s="9">
        <f t="shared" si="3"/>
        <v>19.581660495100458</v>
      </c>
      <c r="H46" s="6">
        <v>5.9278717592202226E-3</v>
      </c>
      <c r="I46" s="6">
        <v>7.8244968868601238E-3</v>
      </c>
      <c r="J46" s="9">
        <f t="shared" si="4"/>
        <v>14.52808268964179</v>
      </c>
    </row>
    <row r="47" spans="1:10" ht="15.75" customHeight="1">
      <c r="A47" s="8">
        <v>31</v>
      </c>
      <c r="B47" s="11">
        <v>1166.4313622570398</v>
      </c>
      <c r="C47" s="11">
        <v>3552.4565225164438</v>
      </c>
      <c r="D47" s="4">
        <f t="shared" ref="D47:E47" si="34">B47-B46</f>
        <v>-9.2462881083699813</v>
      </c>
      <c r="E47" s="4">
        <f t="shared" si="34"/>
        <v>11.024331825708032</v>
      </c>
      <c r="F47" s="4">
        <f t="shared" si="2"/>
        <v>1.0351486799315155</v>
      </c>
      <c r="G47" s="9">
        <f t="shared" si="3"/>
        <v>12.631020590305196</v>
      </c>
      <c r="H47" s="6">
        <v>5.1808602200899192E-3</v>
      </c>
      <c r="I47" s="6">
        <v>5.5480727179901103E-3</v>
      </c>
      <c r="J47" s="9">
        <f t="shared" si="4"/>
        <v>9.2784590603846286</v>
      </c>
    </row>
    <row r="48" spans="1:10" ht="15.75" customHeight="1">
      <c r="A48" s="8">
        <v>32</v>
      </c>
      <c r="B48" s="11">
        <v>1157.6159988880765</v>
      </c>
      <c r="C48" s="11">
        <v>3563.0343603180836</v>
      </c>
      <c r="D48" s="4">
        <f t="shared" ref="D48:E48" si="35">B48-B47</f>
        <v>-8.8153633689632898</v>
      </c>
      <c r="E48" s="4">
        <f t="shared" si="35"/>
        <v>10.577837801639816</v>
      </c>
      <c r="F48" s="4">
        <f t="shared" si="2"/>
        <v>0.94800641942330033</v>
      </c>
      <c r="G48" s="9">
        <f t="shared" si="3"/>
        <v>12.042104716468149</v>
      </c>
      <c r="H48" s="6">
        <v>5.5498741667375732E-3</v>
      </c>
      <c r="I48" s="6">
        <v>5.4489326511544733E-3</v>
      </c>
      <c r="J48" s="9">
        <f t="shared" si="4"/>
        <v>8.7582721963926442</v>
      </c>
    </row>
    <row r="49" spans="1:10" ht="15.75" customHeight="1">
      <c r="A49" s="8">
        <v>33</v>
      </c>
      <c r="B49" s="11">
        <v>1149.2756093322632</v>
      </c>
      <c r="C49" s="11">
        <v>3573.1717159242967</v>
      </c>
      <c r="D49" s="4">
        <f t="shared" ref="D49:E49" si="36">B49-B48</f>
        <v>-8.3403895558133172</v>
      </c>
      <c r="E49" s="4">
        <f t="shared" si="36"/>
        <v>10.137355606213077</v>
      </c>
      <c r="F49" s="4">
        <f t="shared" si="2"/>
        <v>0.86164038314769786</v>
      </c>
      <c r="G49" s="9">
        <f t="shared" si="3"/>
        <v>11.552570087251169</v>
      </c>
      <c r="H49" s="6">
        <v>5.0493699832810275E-3</v>
      </c>
      <c r="I49" s="6">
        <v>5.0983634941165453E-3</v>
      </c>
      <c r="J49" s="9">
        <f t="shared" si="4"/>
        <v>8.319041238505676</v>
      </c>
    </row>
    <row r="50" spans="1:10" ht="15.75" customHeight="1">
      <c r="A50" s="8">
        <v>34</v>
      </c>
      <c r="B50" s="11">
        <v>1141.3610097719381</v>
      </c>
      <c r="C50" s="11">
        <v>3582.8976672140739</v>
      </c>
      <c r="D50" s="4">
        <f t="shared" ref="D50:E50" si="37">B50-B49</f>
        <v>-7.9145995603250867</v>
      </c>
      <c r="E50" s="4">
        <f t="shared" si="37"/>
        <v>9.7259512897771856</v>
      </c>
      <c r="F50" s="4">
        <f t="shared" si="2"/>
        <v>0.78617507345708282</v>
      </c>
      <c r="G50" s="9">
        <f t="shared" si="3"/>
        <v>12.393487444803471</v>
      </c>
      <c r="H50" s="6">
        <v>5.7326853379283827E-3</v>
      </c>
      <c r="I50" s="6">
        <v>5.5046858370361787E-3</v>
      </c>
      <c r="J50" s="9">
        <f t="shared" si="4"/>
        <v>8.836226151585441</v>
      </c>
    </row>
    <row r="51" spans="1:10" ht="15.75" customHeight="1">
      <c r="A51" s="8">
        <v>35</v>
      </c>
      <c r="B51" s="11">
        <v>1133.9490084638842</v>
      </c>
      <c r="C51" s="11">
        <v>3592.1699469843106</v>
      </c>
      <c r="D51" s="4">
        <f t="shared" ref="D51:E51" si="38">B51-B50</f>
        <v>-7.4120013080539593</v>
      </c>
      <c r="E51" s="4">
        <f t="shared" si="38"/>
        <v>9.2722797702367643</v>
      </c>
      <c r="F51" s="4">
        <f t="shared" si="2"/>
        <v>0.70456467764067787</v>
      </c>
      <c r="G51" s="9">
        <f t="shared" si="3"/>
        <v>21.952093756229541</v>
      </c>
      <c r="H51" s="6">
        <v>5.9109615012434428E-3</v>
      </c>
      <c r="I51" s="6">
        <v>8.1731621277888397E-3</v>
      </c>
      <c r="J51" s="9">
        <f t="shared" si="4"/>
        <v>15.496294683013451</v>
      </c>
    </row>
    <row r="52" spans="1:10" ht="15.75" customHeight="1">
      <c r="A52" s="8">
        <v>36</v>
      </c>
      <c r="B52" s="11">
        <v>1127.058890668296</v>
      </c>
      <c r="C52" s="11">
        <v>3600.7106258410108</v>
      </c>
      <c r="D52" s="4">
        <f t="shared" ref="D52:E52" si="39">B52-B51</f>
        <v>-6.8901177955881394</v>
      </c>
      <c r="E52" s="4">
        <f t="shared" si="39"/>
        <v>8.5406788567001968</v>
      </c>
      <c r="F52" s="4">
        <f t="shared" si="2"/>
        <v>0.6020845928518308</v>
      </c>
      <c r="G52" s="9">
        <f t="shared" si="3"/>
        <v>18.013713687016736</v>
      </c>
      <c r="H52" s="6">
        <v>5.3165390412514757E-3</v>
      </c>
      <c r="I52" s="6">
        <v>6.8341650943273269E-3</v>
      </c>
      <c r="J52" s="9">
        <f t="shared" si="4"/>
        <v>12.590233931298034</v>
      </c>
    </row>
    <row r="53" spans="1:10" ht="15.75" customHeight="1">
      <c r="A53" s="8">
        <v>37</v>
      </c>
      <c r="B53" s="11">
        <v>1120.6393546470686</v>
      </c>
      <c r="C53" s="11">
        <v>3608.6516787152154</v>
      </c>
      <c r="D53" s="4">
        <f t="shared" ref="D53:E53" si="40">B53-B52</f>
        <v>-6.4195360212274863</v>
      </c>
      <c r="E53" s="4">
        <f t="shared" si="40"/>
        <v>7.9410528742046154</v>
      </c>
      <c r="F53" s="4">
        <f t="shared" si="2"/>
        <v>0.52135381739375308</v>
      </c>
      <c r="G53" s="9">
        <f t="shared" si="3"/>
        <v>21.63463256900722</v>
      </c>
      <c r="H53" s="6">
        <v>5.1106235357467958E-3</v>
      </c>
      <c r="I53" s="6">
        <v>7.7267508005293521E-3</v>
      </c>
      <c r="J53" s="9">
        <f t="shared" si="4"/>
        <v>14.971271760888735</v>
      </c>
    </row>
    <row r="54" spans="1:10" ht="15.75" customHeight="1">
      <c r="A54" s="8">
        <v>38</v>
      </c>
      <c r="B54" s="11">
        <v>1114.6723809476357</v>
      </c>
      <c r="C54" s="11">
        <v>3615.8953647651651</v>
      </c>
      <c r="D54" s="4">
        <f t="shared" ref="D54:E54" si="41">B54-B53</f>
        <v>-5.9669736994328559</v>
      </c>
      <c r="E54" s="4">
        <f t="shared" si="41"/>
        <v>7.2436860499497016</v>
      </c>
      <c r="F54" s="4">
        <f t="shared" si="2"/>
        <v>0.44037881359979664</v>
      </c>
      <c r="G54" s="9">
        <f t="shared" si="3"/>
        <v>16.947757017548074</v>
      </c>
      <c r="H54" s="6">
        <v>5.6870859918017012E-3</v>
      </c>
      <c r="I54" s="6">
        <v>6.5619635306632829E-3</v>
      </c>
      <c r="J54" s="9">
        <f t="shared" si="4"/>
        <v>11.611812782849531</v>
      </c>
    </row>
    <row r="55" spans="1:10" ht="15.75" customHeight="1">
      <c r="A55" s="8">
        <v>39</v>
      </c>
      <c r="B55" s="11">
        <v>1109.2206134928774</v>
      </c>
      <c r="C55" s="11">
        <v>3622.5510621012468</v>
      </c>
      <c r="D55" s="4">
        <f t="shared" ref="D55:E55" si="42">B55-B54</f>
        <v>-5.4517674547582828</v>
      </c>
      <c r="E55" s="4">
        <f t="shared" si="42"/>
        <v>6.6556973360816301</v>
      </c>
      <c r="F55" s="4">
        <f t="shared" si="2"/>
        <v>0.37010037705142856</v>
      </c>
      <c r="G55" s="9">
        <f t="shared" si="3"/>
        <v>21.253652892216387</v>
      </c>
      <c r="H55" s="6">
        <v>6.101195119911077E-3</v>
      </c>
      <c r="I55" s="6">
        <v>7.83738425670308E-3</v>
      </c>
      <c r="J55" s="9">
        <f t="shared" si="4"/>
        <v>14.417833504080441</v>
      </c>
    </row>
    <row r="56" spans="1:10" ht="15.75" customHeight="1">
      <c r="A56" s="8">
        <v>40</v>
      </c>
      <c r="B56" s="11">
        <v>1104.3318951576905</v>
      </c>
      <c r="C56" s="11">
        <v>3628.4865245387605</v>
      </c>
      <c r="D56" s="4">
        <f t="shared" ref="D56:E56" si="43">B56-B55</f>
        <v>-4.8887183351869226</v>
      </c>
      <c r="E56" s="4">
        <f t="shared" si="43"/>
        <v>5.9354624375137064</v>
      </c>
      <c r="F56" s="4">
        <f t="shared" si="2"/>
        <v>0.29564640653964475</v>
      </c>
      <c r="G56" s="9">
        <f t="shared" si="3"/>
        <v>21.305442522099476</v>
      </c>
      <c r="H56" s="6">
        <v>5.1868837431001949E-3</v>
      </c>
      <c r="I56" s="6">
        <v>7.5318262580825069E-3</v>
      </c>
      <c r="J56" s="9">
        <f t="shared" si="4"/>
        <v>14.309867344778761</v>
      </c>
    </row>
    <row r="57" spans="1:10" ht="15.75" customHeight="1">
      <c r="A57" s="8">
        <v>41</v>
      </c>
      <c r="B57" s="11">
        <v>1099.9205298237823</v>
      </c>
      <c r="C57" s="11">
        <v>3633.7266413562511</v>
      </c>
      <c r="D57" s="4">
        <f t="shared" ref="D57:E57" si="44">B57-B56</f>
        <v>-4.4113653339081793</v>
      </c>
      <c r="E57" s="4">
        <f t="shared" si="44"/>
        <v>5.2401168174906161</v>
      </c>
      <c r="F57" s="4">
        <f t="shared" si="2"/>
        <v>0.23459484185077401</v>
      </c>
      <c r="G57" s="9">
        <f t="shared" si="3"/>
        <v>18.756179229049231</v>
      </c>
      <c r="H57" s="6">
        <v>5.8958348433818921E-3</v>
      </c>
      <c r="I57" s="6">
        <v>7.0109081860042118E-3</v>
      </c>
      <c r="J57" s="9">
        <f t="shared" si="4"/>
        <v>12.472917477445412</v>
      </c>
    </row>
    <row r="58" spans="1:10" ht="15.75" customHeight="1">
      <c r="A58" s="8">
        <v>42</v>
      </c>
      <c r="B58" s="11">
        <v>1096.0599376665123</v>
      </c>
      <c r="C58" s="11">
        <v>3638.3123270548062</v>
      </c>
      <c r="D58" s="4">
        <f t="shared" ref="D58:E58" si="45">B58-B57</f>
        <v>-3.8605921572700481</v>
      </c>
      <c r="E58" s="4">
        <f t="shared" si="45"/>
        <v>4.5856856985551531</v>
      </c>
      <c r="F58" s="4">
        <f t="shared" si="2"/>
        <v>0.17966342565354132</v>
      </c>
      <c r="G58" s="9">
        <f t="shared" si="3"/>
        <v>12.94967732278778</v>
      </c>
      <c r="H58" s="6">
        <v>6.1094878939420873E-3</v>
      </c>
      <c r="I58" s="6">
        <v>5.4491489147933036E-3</v>
      </c>
      <c r="J58" s="9">
        <f t="shared" si="4"/>
        <v>8.5263125390454313</v>
      </c>
    </row>
    <row r="59" spans="1:10" ht="15.75" customHeight="1">
      <c r="A59" s="8">
        <v>43</v>
      </c>
      <c r="B59" s="11">
        <v>1092.7753335567027</v>
      </c>
      <c r="C59" s="11">
        <v>3642.3915757957529</v>
      </c>
      <c r="D59" s="4">
        <f t="shared" ref="D59:E59" si="46">B59-B58</f>
        <v>-3.2846041098096066</v>
      </c>
      <c r="E59" s="4">
        <f t="shared" si="46"/>
        <v>4.0792487409466958</v>
      </c>
      <c r="F59" s="4">
        <f t="shared" si="2"/>
        <v>0.13714447224346682</v>
      </c>
      <c r="G59" s="9">
        <f t="shared" si="3"/>
        <v>19.604992902946922</v>
      </c>
      <c r="H59" s="6">
        <v>5.8653988805121215E-3</v>
      </c>
      <c r="I59" s="6">
        <v>7.1798158020865109E-3</v>
      </c>
      <c r="J59" s="9">
        <f t="shared" si="4"/>
        <v>12.780493293320022</v>
      </c>
    </row>
    <row r="60" spans="1:10" ht="15.75" customHeight="1">
      <c r="A60" s="8">
        <v>44</v>
      </c>
      <c r="B60" s="11">
        <v>1090.0574617497364</v>
      </c>
      <c r="C60" s="11">
        <v>3645.8035381180771</v>
      </c>
      <c r="D60" s="4">
        <f t="shared" ref="D60:E60" si="47">B60-B59</f>
        <v>-2.7178718069662864</v>
      </c>
      <c r="E60" s="4">
        <f t="shared" si="47"/>
        <v>3.4119623223241433</v>
      </c>
      <c r="F60" s="4">
        <f t="shared" si="2"/>
        <v>9.514157024030874E-2</v>
      </c>
      <c r="G60" s="9">
        <f t="shared" si="3"/>
        <v>16.796080562613902</v>
      </c>
      <c r="H60" s="6">
        <v>5.4874331091857931E-3</v>
      </c>
      <c r="I60" s="6">
        <v>6.2737444023605957E-3</v>
      </c>
      <c r="J60" s="9">
        <f t="shared" si="4"/>
        <v>10.840954024799904</v>
      </c>
    </row>
    <row r="61" spans="1:10" ht="15.75" customHeight="1">
      <c r="A61" s="8">
        <v>45</v>
      </c>
      <c r="B61" s="11">
        <v>1087.8581889455202</v>
      </c>
      <c r="C61" s="11">
        <v>3648.6074432869932</v>
      </c>
      <c r="D61" s="4">
        <f t="shared" ref="D61:E61" si="48">B61-B60</f>
        <v>-2.1992728042162071</v>
      </c>
      <c r="E61" s="4">
        <f t="shared" si="48"/>
        <v>2.803905168916117</v>
      </c>
      <c r="F61" s="4">
        <f t="shared" si="2"/>
        <v>6.3493425318197683E-2</v>
      </c>
      <c r="G61" s="9">
        <f t="shared" si="3"/>
        <v>22.214802845482883</v>
      </c>
      <c r="H61" s="6">
        <v>5.765214911481323E-3</v>
      </c>
      <c r="I61" s="6">
        <v>7.8249120978513449E-3</v>
      </c>
      <c r="J61" s="9">
        <f t="shared" si="4"/>
        <v>14.196478957470216</v>
      </c>
    </row>
    <row r="62" spans="1:10" ht="15.75" customHeight="1">
      <c r="A62" s="8">
        <v>46</v>
      </c>
      <c r="B62" s="11">
        <v>1086.2235171000063</v>
      </c>
      <c r="C62" s="11">
        <v>3650.6666664255322</v>
      </c>
      <c r="D62" s="4">
        <f t="shared" ref="D62:E62" si="49">B62-B61</f>
        <v>-1.6346718455138216</v>
      </c>
      <c r="E62" s="4">
        <f t="shared" si="49"/>
        <v>2.0592231385389823</v>
      </c>
      <c r="F62" s="4">
        <f t="shared" si="2"/>
        <v>3.4562759884049506E-2</v>
      </c>
      <c r="G62" s="9">
        <f t="shared" si="3"/>
        <v>16.067274466804569</v>
      </c>
      <c r="H62" s="6">
        <v>5.2331271443478364E-3</v>
      </c>
      <c r="I62" s="6">
        <v>5.9677272645067558E-3</v>
      </c>
      <c r="J62" s="9">
        <f t="shared" si="4"/>
        <v>10.166208641872288</v>
      </c>
    </row>
    <row r="63" spans="1:10" ht="15.75" customHeight="1">
      <c r="A63" s="8">
        <v>47</v>
      </c>
      <c r="B63" s="11">
        <v>1085.0923454538599</v>
      </c>
      <c r="C63" s="11">
        <v>3652.1357929055939</v>
      </c>
      <c r="D63" s="4">
        <f t="shared" ref="D63:E63" si="50">B63-B62</f>
        <v>-1.131171646146413</v>
      </c>
      <c r="E63" s="4">
        <f t="shared" si="50"/>
        <v>1.4691264800617319</v>
      </c>
      <c r="F63" s="4">
        <f t="shared" si="2"/>
        <v>1.7189409537320798E-2</v>
      </c>
      <c r="G63" s="9">
        <f t="shared" si="3"/>
        <v>17.505772945134243</v>
      </c>
      <c r="H63" s="6">
        <v>5.1870355529411109E-3</v>
      </c>
      <c r="I63" s="6">
        <v>6.3391331104767183E-3</v>
      </c>
      <c r="J63" s="9">
        <f t="shared" si="4"/>
        <v>10.966719196107622</v>
      </c>
    </row>
    <row r="64" spans="1:10" ht="15.75" customHeight="1">
      <c r="A64" s="8">
        <v>48</v>
      </c>
      <c r="B64" s="11">
        <v>1084.4874555209558</v>
      </c>
      <c r="C64" s="11">
        <v>3652.998795679704</v>
      </c>
      <c r="D64" s="4">
        <f t="shared" ref="D64:E64" si="51">B64-B63</f>
        <v>-0.60488993290414328</v>
      </c>
      <c r="E64" s="4">
        <f t="shared" si="51"/>
        <v>0.86300277411010029</v>
      </c>
      <c r="F64" s="4">
        <f t="shared" si="2"/>
        <v>5.5533280952525391E-3</v>
      </c>
      <c r="G64" s="9">
        <f t="shared" si="3"/>
        <v>24.518489530896446</v>
      </c>
      <c r="H64" s="6">
        <v>5.9957377580287094E-3</v>
      </c>
      <c r="I64" s="6">
        <v>8.493390493547694E-3</v>
      </c>
      <c r="J64" s="9">
        <f t="shared" si="4"/>
        <v>15.207848248020627</v>
      </c>
    </row>
    <row r="65" spans="7:10" ht="15.75" customHeight="1">
      <c r="G65" s="10">
        <f>SUM(G17:G64)</f>
        <v>646.46259035168703</v>
      </c>
      <c r="J65" s="10">
        <f>SUM(J17:J64)</f>
        <v>488.55442961532339</v>
      </c>
    </row>
    <row r="66" spans="7:10" ht="15.75" customHeight="1"/>
    <row r="67" spans="7:10" ht="15.75" customHeight="1"/>
    <row r="68" spans="7:10" ht="15.75" customHeight="1"/>
    <row r="69" spans="7:10" ht="15.75" customHeight="1"/>
    <row r="70" spans="7:10" ht="15.75" customHeight="1"/>
    <row r="71" spans="7:10" ht="15.75" customHeight="1"/>
    <row r="72" spans="7:10" ht="15.75" customHeight="1"/>
    <row r="73" spans="7:10" ht="15.75" customHeight="1"/>
    <row r="74" spans="7:10" ht="15.75" customHeight="1"/>
    <row r="75" spans="7:10" ht="15.75" customHeight="1"/>
    <row r="76" spans="7:10" ht="15.75" customHeight="1"/>
    <row r="77" spans="7:10" ht="15.75" customHeight="1"/>
    <row r="78" spans="7:10" ht="15.75" customHeight="1"/>
    <row r="79" spans="7:10" ht="15.75" customHeight="1"/>
    <row r="80" spans="7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opLeftCell="B1" workbookViewId="0">
      <selection activeCell="A2" sqref="A1:J1048576"/>
    </sheetView>
  </sheetViews>
  <sheetFormatPr baseColWidth="10" defaultColWidth="12.6640625" defaultRowHeight="15" customHeight="1"/>
  <cols>
    <col min="1" max="1" width="25.6640625" bestFit="1" customWidth="1"/>
    <col min="2" max="2" width="17.6640625" bestFit="1" customWidth="1"/>
    <col min="3" max="3" width="21.1640625" bestFit="1" customWidth="1"/>
    <col min="4" max="4" width="49" bestFit="1" customWidth="1"/>
    <col min="5" max="5" width="52.6640625" bestFit="1" customWidth="1"/>
    <col min="6" max="6" width="31.1640625" bestFit="1" customWidth="1"/>
    <col min="7" max="7" width="18.5" bestFit="1" customWidth="1"/>
    <col min="8" max="8" width="43.1640625" bestFit="1" customWidth="1"/>
    <col min="9" max="9" width="37.83203125" bestFit="1" customWidth="1"/>
    <col min="10" max="10" width="12.6640625" bestFit="1" customWidth="1"/>
    <col min="11" max="26" width="11.1640625" customWidth="1"/>
  </cols>
  <sheetData>
    <row r="1" spans="1:10" ht="15.75" customHeight="1">
      <c r="A1" s="12" t="s">
        <v>0</v>
      </c>
      <c r="B1" s="13"/>
      <c r="C1" s="1" t="s">
        <v>1</v>
      </c>
      <c r="D1" s="1" t="s">
        <v>2</v>
      </c>
      <c r="E1" s="1" t="s">
        <v>3</v>
      </c>
      <c r="H1" s="1" t="s">
        <v>4</v>
      </c>
      <c r="I1" s="1" t="s">
        <v>5</v>
      </c>
    </row>
    <row r="2" spans="1:10" ht="15.75" customHeight="1">
      <c r="A2" s="2" t="s">
        <v>6</v>
      </c>
      <c r="B2" s="3">
        <v>5</v>
      </c>
      <c r="C2" s="4">
        <v>0.01</v>
      </c>
      <c r="D2" s="4">
        <f>1000+100*B5+10*B6+B7</f>
        <v>1650</v>
      </c>
      <c r="E2" s="4">
        <f>1000+100*B8+10*B9+B10</f>
        <v>2978</v>
      </c>
      <c r="G2" s="2" t="s">
        <v>7</v>
      </c>
      <c r="H2" s="4">
        <f>0.4 + B5/33 - B9/100</f>
        <v>0.49151515151515152</v>
      </c>
      <c r="I2" s="5">
        <f ca="1">(RAND() * ($H$3 - $H$2) + $H$2) / 100</f>
        <v>5.9805950271775484E-3</v>
      </c>
    </row>
    <row r="3" spans="1:10" ht="15.75" customHeight="1">
      <c r="A3" s="2" t="s">
        <v>8</v>
      </c>
      <c r="B3" s="3">
        <v>6</v>
      </c>
      <c r="G3" s="2" t="s">
        <v>9</v>
      </c>
      <c r="H3" s="6">
        <f>0.4 + B5/33 + B9/100</f>
        <v>0.61151515151515157</v>
      </c>
    </row>
    <row r="4" spans="1:10" ht="15.75" customHeight="1">
      <c r="A4" s="2" t="s">
        <v>10</v>
      </c>
      <c r="B4" s="3">
        <v>15</v>
      </c>
    </row>
    <row r="5" spans="1:10" ht="15.75" customHeight="1">
      <c r="A5" s="2" t="s">
        <v>11</v>
      </c>
      <c r="B5" s="3">
        <v>5</v>
      </c>
      <c r="H5" s="1" t="s">
        <v>12</v>
      </c>
    </row>
    <row r="6" spans="1:10" ht="15.75" customHeight="1">
      <c r="A6" s="2" t="s">
        <v>13</v>
      </c>
      <c r="B6" s="3">
        <v>14</v>
      </c>
      <c r="G6" s="2" t="s">
        <v>7</v>
      </c>
      <c r="H6" s="4">
        <f>0.4 + B5/33 + B6/100 - B8/100</f>
        <v>0.50151515151515147</v>
      </c>
      <c r="I6" s="5">
        <f ca="1">(RAND() * ($H$7 - $H$6) + $H$6) / 100</f>
        <v>5.9316904311338074E-3</v>
      </c>
    </row>
    <row r="7" spans="1:10" ht="15.75" customHeight="1">
      <c r="A7" s="2" t="s">
        <v>14</v>
      </c>
      <c r="B7" s="3">
        <v>10</v>
      </c>
      <c r="G7" s="2" t="s">
        <v>9</v>
      </c>
      <c r="H7" s="4">
        <f>0.4 + B5/33 + B6/100 + B8/100</f>
        <v>0.88151515151515158</v>
      </c>
    </row>
    <row r="8" spans="1:10" ht="15.75" customHeight="1">
      <c r="A8" s="2" t="s">
        <v>15</v>
      </c>
      <c r="B8" s="3">
        <v>19</v>
      </c>
    </row>
    <row r="9" spans="1:10" ht="15.75" customHeight="1">
      <c r="A9" s="2" t="s">
        <v>16</v>
      </c>
      <c r="B9" s="3">
        <v>6</v>
      </c>
    </row>
    <row r="10" spans="1:10" ht="15.75" customHeight="1">
      <c r="A10" s="2" t="s">
        <v>17</v>
      </c>
      <c r="B10" s="3">
        <v>18</v>
      </c>
    </row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7" t="s">
        <v>24</v>
      </c>
      <c r="H15" s="1" t="s">
        <v>25</v>
      </c>
      <c r="I15" s="1" t="s">
        <v>26</v>
      </c>
      <c r="J15" s="7" t="s">
        <v>27</v>
      </c>
    </row>
    <row r="16" spans="1:10" ht="15.75" customHeight="1">
      <c r="A16" s="8">
        <v>0</v>
      </c>
      <c r="B16" s="4">
        <f t="shared" ref="B16:C16" si="0">D2</f>
        <v>1650</v>
      </c>
      <c r="C16" s="4">
        <f t="shared" si="0"/>
        <v>2978</v>
      </c>
      <c r="G16" s="9"/>
      <c r="J16" s="9"/>
    </row>
    <row r="17" spans="1:10" ht="15.75" customHeight="1">
      <c r="A17" s="8">
        <v>1</v>
      </c>
      <c r="B17" s="11">
        <v>1603.5250787829902</v>
      </c>
      <c r="C17" s="11">
        <v>2925.4163373299602</v>
      </c>
      <c r="D17" s="4">
        <f t="shared" ref="D17:E17" si="1">B17-B16</f>
        <v>-46.474921217009751</v>
      </c>
      <c r="E17" s="4">
        <f t="shared" si="1"/>
        <v>-52.583662670039757</v>
      </c>
      <c r="F17" s="4">
        <f t="shared" ref="F17:F64" si="2">($B$2/1000)*(E17^2+D17^2)</f>
        <v>24.624799409618984</v>
      </c>
      <c r="G17" s="9">
        <f t="shared" ref="G17:G64" si="3">I17*C17 - H17*B17 - F17</f>
        <v>-12.155545637020404</v>
      </c>
      <c r="H17" s="6">
        <v>5.8627328694370526E-3</v>
      </c>
      <c r="I17" s="6">
        <v>7.4759591241318367E-3</v>
      </c>
      <c r="J17" s="9">
        <f t="shared" ref="J17:J64" si="4">G17/((1+$C$2)^A17)</f>
        <v>-12.035193700020203</v>
      </c>
    </row>
    <row r="18" spans="1:10" ht="15.75" customHeight="1">
      <c r="A18" s="8">
        <v>2</v>
      </c>
      <c r="B18" s="11">
        <v>1560.5886646184827</v>
      </c>
      <c r="C18" s="11">
        <v>2869.4612625507825</v>
      </c>
      <c r="D18" s="4">
        <f t="shared" ref="D18:E18" si="5">B18-B17</f>
        <v>-42.936414164507596</v>
      </c>
      <c r="E18" s="4">
        <f t="shared" si="5"/>
        <v>-55.955074779177721</v>
      </c>
      <c r="F18" s="4">
        <f t="shared" si="2"/>
        <v>24.872530274247499</v>
      </c>
      <c r="G18" s="9">
        <f t="shared" si="3"/>
        <v>-9.8980236815399039</v>
      </c>
      <c r="H18" s="6">
        <v>5.19558727475558E-3</v>
      </c>
      <c r="I18" s="6">
        <v>8.044256077256829E-3</v>
      </c>
      <c r="J18" s="9">
        <f t="shared" si="4"/>
        <v>-9.7029935119497139</v>
      </c>
    </row>
    <row r="19" spans="1:10" ht="15.75" customHeight="1">
      <c r="A19" s="8">
        <v>3</v>
      </c>
      <c r="B19" s="11">
        <v>1512.2332402388208</v>
      </c>
      <c r="C19" s="11">
        <v>2815.3864040026879</v>
      </c>
      <c r="D19" s="4">
        <f t="shared" ref="D19:E19" si="6">B19-B18</f>
        <v>-48.355424379661827</v>
      </c>
      <c r="E19" s="4">
        <f t="shared" si="6"/>
        <v>-54.074858548094653</v>
      </c>
      <c r="F19" s="4">
        <f t="shared" si="2"/>
        <v>26.311686969668195</v>
      </c>
      <c r="G19" s="9">
        <f t="shared" si="3"/>
        <v>-15.332361162202693</v>
      </c>
      <c r="H19" s="6">
        <v>5.3708666333114972E-3</v>
      </c>
      <c r="I19" s="6">
        <v>6.7846206943714708E-3</v>
      </c>
      <c r="J19" s="9">
        <f t="shared" si="4"/>
        <v>-14.881438688502383</v>
      </c>
    </row>
    <row r="20" spans="1:10" ht="15.75" customHeight="1">
      <c r="A20" s="8">
        <v>4</v>
      </c>
      <c r="B20" s="11">
        <v>1469.2986989393462</v>
      </c>
      <c r="C20" s="11">
        <v>2757.0257955139541</v>
      </c>
      <c r="D20" s="4">
        <f t="shared" ref="D20:E20" si="7">B20-B19</f>
        <v>-42.934541299474631</v>
      </c>
      <c r="E20" s="4">
        <f t="shared" si="7"/>
        <v>-58.36060848873376</v>
      </c>
      <c r="F20" s="4">
        <f t="shared" si="2"/>
        <v>26.246677298857779</v>
      </c>
      <c r="G20" s="9">
        <f t="shared" si="3"/>
        <v>-17.265136308525292</v>
      </c>
      <c r="H20" s="6">
        <v>5.4364907738976486E-3</v>
      </c>
      <c r="I20" s="6">
        <v>6.1549550384430466E-3</v>
      </c>
      <c r="J20" s="9">
        <f t="shared" si="4"/>
        <v>-16.591456637309413</v>
      </c>
    </row>
    <row r="21" spans="1:10" ht="15.75" customHeight="1">
      <c r="A21" s="8">
        <v>5</v>
      </c>
      <c r="B21" s="11">
        <v>1423.1017282610746</v>
      </c>
      <c r="C21" s="11">
        <v>2699.1811173398241</v>
      </c>
      <c r="D21" s="4">
        <f t="shared" ref="D21:E21" si="8">B21-B20</f>
        <v>-46.196970678271555</v>
      </c>
      <c r="E21" s="4">
        <f t="shared" si="8"/>
        <v>-57.844678174129967</v>
      </c>
      <c r="F21" s="4">
        <f t="shared" si="2"/>
        <v>27.400834464588748</v>
      </c>
      <c r="G21" s="9">
        <f t="shared" si="3"/>
        <v>-15.366999121595848</v>
      </c>
      <c r="H21" s="6">
        <v>5.0665045813850056E-3</v>
      </c>
      <c r="I21" s="6">
        <v>7.1295648318592461E-3</v>
      </c>
      <c r="J21" s="9">
        <f t="shared" si="4"/>
        <v>-14.621172385681499</v>
      </c>
    </row>
    <row r="22" spans="1:10" ht="15.75" customHeight="1">
      <c r="A22" s="8">
        <v>6</v>
      </c>
      <c r="B22" s="11">
        <v>1376.8054671859713</v>
      </c>
      <c r="C22" s="11">
        <v>2640.1349329165178</v>
      </c>
      <c r="D22" s="4">
        <f t="shared" ref="D22:E22" si="9">B22-B21</f>
        <v>-46.296261075103303</v>
      </c>
      <c r="E22" s="4">
        <f t="shared" si="9"/>
        <v>-59.046184423306386</v>
      </c>
      <c r="F22" s="4">
        <f t="shared" si="2"/>
        <v>28.148978422426175</v>
      </c>
      <c r="G22" s="9">
        <f t="shared" si="3"/>
        <v>-15.701201311933138</v>
      </c>
      <c r="H22" s="6">
        <v>5.9051195375748444E-3</v>
      </c>
      <c r="I22" s="6">
        <v>7.7942902529911963E-3</v>
      </c>
      <c r="J22" s="9">
        <f t="shared" si="4"/>
        <v>-14.791241883673711</v>
      </c>
    </row>
    <row r="23" spans="1:10" ht="15.75" customHeight="1">
      <c r="A23" s="8">
        <v>7</v>
      </c>
      <c r="B23" s="11">
        <v>1334.1774969583644</v>
      </c>
      <c r="C23" s="11">
        <v>2577.7558617429968</v>
      </c>
      <c r="D23" s="4">
        <f t="shared" ref="D23:E23" si="10">B23-B22</f>
        <v>-42.627970227606966</v>
      </c>
      <c r="E23" s="4">
        <f t="shared" si="10"/>
        <v>-62.37907117352097</v>
      </c>
      <c r="F23" s="4">
        <f t="shared" si="2"/>
        <v>28.541461830984705</v>
      </c>
      <c r="G23" s="9">
        <f t="shared" si="3"/>
        <v>-21.172709990985314</v>
      </c>
      <c r="H23" s="6">
        <v>5.911024647427968E-3</v>
      </c>
      <c r="I23" s="6">
        <v>5.9179801062498663E-3</v>
      </c>
      <c r="J23" s="9">
        <f t="shared" si="4"/>
        <v>-19.748168875670157</v>
      </c>
    </row>
    <row r="24" spans="1:10" ht="15.75" customHeight="1">
      <c r="A24" s="8">
        <v>8</v>
      </c>
      <c r="B24" s="11">
        <v>1285.1721631002813</v>
      </c>
      <c r="C24" s="11">
        <v>2517.6577849137921</v>
      </c>
      <c r="D24" s="4">
        <f t="shared" ref="D24:E24" si="11">B24-B23</f>
        <v>-49.005333858083077</v>
      </c>
      <c r="E24" s="4">
        <f t="shared" si="11"/>
        <v>-60.098076829204729</v>
      </c>
      <c r="F24" s="4">
        <f t="shared" si="2"/>
        <v>30.066507925555889</v>
      </c>
      <c r="G24" s="9">
        <f t="shared" si="3"/>
        <v>-17.653520920620274</v>
      </c>
      <c r="H24" s="6">
        <v>5.2615143977248766E-3</v>
      </c>
      <c r="I24" s="6">
        <v>7.6161815793799577E-3</v>
      </c>
      <c r="J24" s="9">
        <f t="shared" si="4"/>
        <v>-16.302730387933323</v>
      </c>
    </row>
    <row r="25" spans="1:10" ht="15.75" customHeight="1">
      <c r="A25" s="8">
        <v>9</v>
      </c>
      <c r="B25" s="11">
        <v>1244.1125835084881</v>
      </c>
      <c r="C25" s="11">
        <v>2451.7167949942318</v>
      </c>
      <c r="D25" s="4">
        <f t="shared" ref="D25:E25" si="12">B25-B24</f>
        <v>-41.059579591793181</v>
      </c>
      <c r="E25" s="4">
        <f t="shared" si="12"/>
        <v>-65.940989919560252</v>
      </c>
      <c r="F25" s="4">
        <f t="shared" si="2"/>
        <v>30.170516139131728</v>
      </c>
      <c r="G25" s="9">
        <f t="shared" si="3"/>
        <v>-22.449356877894729</v>
      </c>
      <c r="H25" s="6">
        <v>5.5196393465444527E-3</v>
      </c>
      <c r="I25" s="6">
        <v>5.9502027552639268E-3</v>
      </c>
      <c r="J25" s="9">
        <f t="shared" si="4"/>
        <v>-20.526341022033346</v>
      </c>
    </row>
    <row r="26" spans="1:10" ht="15.75" customHeight="1">
      <c r="A26" s="8">
        <v>10</v>
      </c>
      <c r="B26" s="11">
        <v>1194.6064088501032</v>
      </c>
      <c r="C26" s="11">
        <v>2389.1924495052804</v>
      </c>
      <c r="D26" s="4">
        <f t="shared" ref="D26:E26" si="13">B26-B25</f>
        <v>-49.506174658384907</v>
      </c>
      <c r="E26" s="4">
        <f t="shared" si="13"/>
        <v>-62.52434548895144</v>
      </c>
      <c r="F26" s="4">
        <f t="shared" si="2"/>
        <v>31.800775540641371</v>
      </c>
      <c r="G26" s="9">
        <f t="shared" si="3"/>
        <v>-20.789860339859949</v>
      </c>
      <c r="H26" s="6">
        <v>6.0269715044610509E-3</v>
      </c>
      <c r="I26" s="6">
        <v>7.6221461313166154E-3</v>
      </c>
      <c r="J26" s="9">
        <f t="shared" si="4"/>
        <v>-18.820789355564241</v>
      </c>
    </row>
    <row r="27" spans="1:10" ht="15.75" customHeight="1">
      <c r="A27" s="8">
        <v>11</v>
      </c>
      <c r="B27" s="11">
        <v>1152.8714615083754</v>
      </c>
      <c r="C27" s="11">
        <v>2320.8549869070716</v>
      </c>
      <c r="D27" s="4">
        <f t="shared" ref="D27:E27" si="14">B27-B26</f>
        <v>-41.734947341727775</v>
      </c>
      <c r="E27" s="4">
        <f t="shared" si="14"/>
        <v>-68.337462598208731</v>
      </c>
      <c r="F27" s="4">
        <f t="shared" si="2"/>
        <v>32.059073119891835</v>
      </c>
      <c r="G27" s="9">
        <f t="shared" si="3"/>
        <v>-24.051959359972017</v>
      </c>
      <c r="H27" s="6">
        <v>5.6630144259264261E-3</v>
      </c>
      <c r="I27" s="6">
        <v>6.2631407647972329E-3</v>
      </c>
      <c r="J27" s="9">
        <f t="shared" si="4"/>
        <v>-21.55834162711729</v>
      </c>
    </row>
    <row r="28" spans="1:10" ht="15.75" customHeight="1">
      <c r="A28" s="8">
        <v>12</v>
      </c>
      <c r="B28" s="11">
        <v>1104.4280829539887</v>
      </c>
      <c r="C28" s="11">
        <v>2254.8580301617426</v>
      </c>
      <c r="D28" s="4">
        <f t="shared" ref="D28:E28" si="15">B28-B27</f>
        <v>-48.443378554386754</v>
      </c>
      <c r="E28" s="4">
        <f t="shared" si="15"/>
        <v>-65.996956745329044</v>
      </c>
      <c r="F28" s="4">
        <f t="shared" si="2"/>
        <v>33.51179612704226</v>
      </c>
      <c r="G28" s="9">
        <f t="shared" si="3"/>
        <v>-25.252402576567381</v>
      </c>
      <c r="H28" s="6">
        <v>5.4614593006365401E-3</v>
      </c>
      <c r="I28" s="6">
        <v>6.3379522723135736E-3</v>
      </c>
      <c r="J28" s="9">
        <f t="shared" si="4"/>
        <v>-22.41022510265849</v>
      </c>
    </row>
    <row r="29" spans="1:10" ht="15.75" customHeight="1">
      <c r="A29" s="8">
        <v>13</v>
      </c>
      <c r="B29" s="11">
        <v>1061.055981827885</v>
      </c>
      <c r="C29" s="11">
        <v>2184.6817248211573</v>
      </c>
      <c r="D29" s="4">
        <f t="shared" ref="D29:E29" si="16">B29-B28</f>
        <v>-43.372101126103644</v>
      </c>
      <c r="E29" s="4">
        <f t="shared" si="16"/>
        <v>-70.176305340585259</v>
      </c>
      <c r="F29" s="4">
        <f t="shared" si="2"/>
        <v>34.029264936740084</v>
      </c>
      <c r="G29" s="9">
        <f t="shared" si="3"/>
        <v>-20.989489848756996</v>
      </c>
      <c r="H29" s="6">
        <v>5.4276903589033877E-3</v>
      </c>
      <c r="I29" s="6">
        <v>8.6048499409432204E-3</v>
      </c>
      <c r="J29" s="9">
        <f t="shared" si="4"/>
        <v>-18.442679707911093</v>
      </c>
    </row>
    <row r="30" spans="1:10" ht="15.75" customHeight="1">
      <c r="A30" s="8">
        <v>14</v>
      </c>
      <c r="B30" s="11">
        <v>1013.750168227681</v>
      </c>
      <c r="C30" s="11">
        <v>2114.9660428671327</v>
      </c>
      <c r="D30" s="4">
        <f t="shared" ref="D30:E30" si="17">B30-B29</f>
        <v>-47.305813600204033</v>
      </c>
      <c r="E30" s="4">
        <f t="shared" si="17"/>
        <v>-69.715681954024603</v>
      </c>
      <c r="F30" s="4">
        <f t="shared" si="2"/>
        <v>35.490581553459805</v>
      </c>
      <c r="G30" s="9">
        <f t="shared" si="3"/>
        <v>-28.618773096979318</v>
      </c>
      <c r="H30" s="6">
        <v>5.5621431791348973E-3</v>
      </c>
      <c r="I30" s="6">
        <v>5.9151928619503016E-3</v>
      </c>
      <c r="J30" s="9">
        <f t="shared" si="4"/>
        <v>-24.897272829088827</v>
      </c>
    </row>
    <row r="31" spans="1:10" ht="15.75" customHeight="1">
      <c r="A31" s="8">
        <v>15</v>
      </c>
      <c r="B31" s="11">
        <v>968.9573745570757</v>
      </c>
      <c r="C31" s="11">
        <v>2042.7112639575021</v>
      </c>
      <c r="D31" s="4">
        <f t="shared" ref="D31:E31" si="18">B31-B30</f>
        <v>-44.792793670605306</v>
      </c>
      <c r="E31" s="4">
        <f t="shared" si="18"/>
        <v>-72.254778909630659</v>
      </c>
      <c r="F31" s="4">
        <f t="shared" si="2"/>
        <v>36.135737200485131</v>
      </c>
      <c r="G31" s="9">
        <f t="shared" si="3"/>
        <v>-30.042234595989456</v>
      </c>
      <c r="H31" s="6">
        <v>5.0415097254177766E-3</v>
      </c>
      <c r="I31" s="6">
        <v>5.3744799010756574E-3</v>
      </c>
      <c r="J31" s="9">
        <f t="shared" si="4"/>
        <v>-25.87686299192648</v>
      </c>
    </row>
    <row r="32" spans="1:10" ht="15.75" customHeight="1">
      <c r="A32" s="8">
        <v>16</v>
      </c>
      <c r="B32" s="11">
        <v>922.24863271105403</v>
      </c>
      <c r="C32" s="11">
        <v>1969.9449436044617</v>
      </c>
      <c r="D32" s="4">
        <f t="shared" ref="D32:E32" si="19">B32-B31</f>
        <v>-46.708741846021667</v>
      </c>
      <c r="E32" s="4">
        <f t="shared" si="19"/>
        <v>-72.766320353040328</v>
      </c>
      <c r="F32" s="4">
        <f t="shared" si="2"/>
        <v>37.383219712797938</v>
      </c>
      <c r="G32" s="9">
        <f t="shared" si="3"/>
        <v>-25.062005907687116</v>
      </c>
      <c r="H32" s="6">
        <v>5.1160033535251294E-3</v>
      </c>
      <c r="I32" s="6">
        <v>8.6497041240487724E-3</v>
      </c>
      <c r="J32" s="9">
        <f t="shared" si="4"/>
        <v>-21.373411511615867</v>
      </c>
    </row>
    <row r="33" spans="1:10" ht="15.75" customHeight="1">
      <c r="A33" s="8">
        <v>17</v>
      </c>
      <c r="B33" s="11">
        <v>876.18369784065135</v>
      </c>
      <c r="C33" s="11">
        <v>1894.9313413047194</v>
      </c>
      <c r="D33" s="4">
        <f t="shared" ref="D33:E33" si="20">B33-B32</f>
        <v>-46.064934870402681</v>
      </c>
      <c r="E33" s="4">
        <f t="shared" si="20"/>
        <v>-75.013602299742388</v>
      </c>
      <c r="F33" s="4">
        <f t="shared" si="2"/>
        <v>38.745093772991787</v>
      </c>
      <c r="G33" s="9">
        <f t="shared" si="3"/>
        <v>-29.944064006725085</v>
      </c>
      <c r="H33" s="6">
        <v>5.7696367681492888E-3</v>
      </c>
      <c r="I33" s="6">
        <v>7.3122920830686342E-3</v>
      </c>
      <c r="J33" s="9">
        <f t="shared" si="4"/>
        <v>-25.284093526536626</v>
      </c>
    </row>
    <row r="34" spans="1:10" ht="15.75" customHeight="1">
      <c r="A34" s="8">
        <v>18</v>
      </c>
      <c r="B34" s="11">
        <v>829.48861473507043</v>
      </c>
      <c r="C34" s="11">
        <v>1818.8376062789794</v>
      </c>
      <c r="D34" s="4">
        <f t="shared" ref="D34:E34" si="21">B34-B33</f>
        <v>-46.69508310558092</v>
      </c>
      <c r="E34" s="4">
        <f t="shared" si="21"/>
        <v>-76.093735025739988</v>
      </c>
      <c r="F34" s="4">
        <f t="shared" si="2"/>
        <v>39.853436482023191</v>
      </c>
      <c r="G34" s="9">
        <f t="shared" si="3"/>
        <v>-29.19048244137467</v>
      </c>
      <c r="H34" s="6">
        <v>5.8926116065204197E-3</v>
      </c>
      <c r="I34" s="6">
        <v>8.5498607603166684E-3</v>
      </c>
      <c r="J34" s="9">
        <f t="shared" si="4"/>
        <v>-24.403748730579785</v>
      </c>
    </row>
    <row r="35" spans="1:10" ht="15.75" customHeight="1">
      <c r="A35" s="8">
        <v>19</v>
      </c>
      <c r="B35" s="11">
        <v>784.04908189593459</v>
      </c>
      <c r="C35" s="11">
        <v>1743.2044881838058</v>
      </c>
      <c r="D35" s="4">
        <f t="shared" ref="D35:E35" si="22">B35-B34</f>
        <v>-45.439532839135836</v>
      </c>
      <c r="E35" s="4">
        <f t="shared" si="22"/>
        <v>-75.633118095173586</v>
      </c>
      <c r="F35" s="4">
        <f t="shared" si="2"/>
        <v>38.925598487186889</v>
      </c>
      <c r="G35" s="9">
        <f t="shared" si="3"/>
        <v>-28.126576104112537</v>
      </c>
      <c r="H35" s="6">
        <v>5.0469521274252626E-3</v>
      </c>
      <c r="I35" s="6">
        <v>8.4649165746061121E-3</v>
      </c>
      <c r="J35" s="9">
        <f t="shared" si="4"/>
        <v>-23.281489714803008</v>
      </c>
    </row>
    <row r="36" spans="1:10" ht="15.75" customHeight="1">
      <c r="A36" s="8">
        <v>20</v>
      </c>
      <c r="B36" s="11">
        <v>736.95697978630051</v>
      </c>
      <c r="C36" s="11">
        <v>1663.727219268517</v>
      </c>
      <c r="D36" s="4">
        <f t="shared" ref="D36:E36" si="23">B36-B35</f>
        <v>-47.092102109634084</v>
      </c>
      <c r="E36" s="4">
        <f t="shared" si="23"/>
        <v>-79.477268915288732</v>
      </c>
      <c r="F36" s="4">
        <f t="shared" si="2"/>
        <v>42.671511776686621</v>
      </c>
      <c r="G36" s="9">
        <f t="shared" si="3"/>
        <v>-37.145144742362099</v>
      </c>
      <c r="H36" s="6">
        <v>5.1893342649000605E-3</v>
      </c>
      <c r="I36" s="6">
        <v>5.6203222697756936E-3</v>
      </c>
      <c r="J36" s="9">
        <f t="shared" si="4"/>
        <v>-30.442097973481321</v>
      </c>
    </row>
    <row r="37" spans="1:10" ht="15.75" customHeight="1">
      <c r="A37" s="8">
        <v>21</v>
      </c>
      <c r="B37" s="11">
        <v>689.45701713402843</v>
      </c>
      <c r="C37" s="11">
        <v>1582.7423148760549</v>
      </c>
      <c r="D37" s="4">
        <f t="shared" ref="D37:E37" si="24">B37-B36</f>
        <v>-47.499962652272075</v>
      </c>
      <c r="E37" s="4">
        <f t="shared" si="24"/>
        <v>-80.984904392462113</v>
      </c>
      <c r="F37" s="4">
        <f t="shared" si="2"/>
        <v>44.07400595711735</v>
      </c>
      <c r="G37" s="9">
        <f t="shared" si="3"/>
        <v>-39.208087945182953</v>
      </c>
      <c r="H37" s="6">
        <v>5.5379157155741867E-3</v>
      </c>
      <c r="I37" s="6">
        <v>5.4867256537675145E-3</v>
      </c>
      <c r="J37" s="9">
        <f t="shared" si="4"/>
        <v>-31.814625413834719</v>
      </c>
    </row>
    <row r="38" spans="1:10" ht="15.75" customHeight="1">
      <c r="A38" s="8">
        <v>22</v>
      </c>
      <c r="B38" s="11">
        <v>641.64310375912623</v>
      </c>
      <c r="C38" s="11">
        <v>1500.3714006664504</v>
      </c>
      <c r="D38" s="4">
        <f t="shared" ref="D38:E38" si="25">B38-B37</f>
        <v>-47.813913374902199</v>
      </c>
      <c r="E38" s="4">
        <f t="shared" si="25"/>
        <v>-82.370914209604507</v>
      </c>
      <c r="F38" s="4">
        <f t="shared" si="2"/>
        <v>45.355689099743387</v>
      </c>
      <c r="G38" s="9">
        <f t="shared" si="3"/>
        <v>-40.513985988801061</v>
      </c>
      <c r="H38" s="6">
        <v>5.0917202647026505E-3</v>
      </c>
      <c r="I38" s="6">
        <v>5.404508711281444E-3</v>
      </c>
      <c r="J38" s="9">
        <f t="shared" si="4"/>
        <v>-32.548782657038103</v>
      </c>
    </row>
    <row r="39" spans="1:10" ht="15.75" customHeight="1">
      <c r="A39" s="8">
        <v>23</v>
      </c>
      <c r="B39" s="11">
        <v>593.37968482868257</v>
      </c>
      <c r="C39" s="11">
        <v>1416.649032148124</v>
      </c>
      <c r="D39" s="4">
        <f t="shared" ref="D39:E39" si="26">B39-B38</f>
        <v>-48.263418930443663</v>
      </c>
      <c r="E39" s="4">
        <f t="shared" si="26"/>
        <v>-83.722368518326448</v>
      </c>
      <c r="F39" s="4">
        <f t="shared" si="2"/>
        <v>46.693962985869838</v>
      </c>
      <c r="G39" s="9">
        <f t="shared" si="3"/>
        <v>-37.986448317807607</v>
      </c>
      <c r="H39" s="6">
        <v>5.8784596687247283E-3</v>
      </c>
      <c r="I39" s="6">
        <v>8.6088176653574006E-3</v>
      </c>
      <c r="J39" s="9">
        <f t="shared" si="4"/>
        <v>-30.216008396199445</v>
      </c>
    </row>
    <row r="40" spans="1:10" ht="15.75" customHeight="1">
      <c r="A40" s="8">
        <v>24</v>
      </c>
      <c r="B40" s="11">
        <v>544.78204874825212</v>
      </c>
      <c r="C40" s="11">
        <v>1331.2037412442239</v>
      </c>
      <c r="D40" s="4">
        <f t="shared" ref="D40:E40" si="27">B40-B39</f>
        <v>-48.597636080430448</v>
      </c>
      <c r="E40" s="4">
        <f t="shared" si="27"/>
        <v>-85.445290903900059</v>
      </c>
      <c r="F40" s="4">
        <f t="shared" si="2"/>
        <v>48.313139851290309</v>
      </c>
      <c r="G40" s="9">
        <f t="shared" si="3"/>
        <v>-40.912695603418371</v>
      </c>
      <c r="H40" s="6">
        <v>5.7565416564754222E-3</v>
      </c>
      <c r="I40" s="6">
        <v>7.9150204275592103E-3</v>
      </c>
      <c r="J40" s="9">
        <f t="shared" si="4"/>
        <v>-32.221453238849712</v>
      </c>
    </row>
    <row r="41" spans="1:10" ht="15.75" customHeight="1">
      <c r="A41" s="8">
        <v>25</v>
      </c>
      <c r="B41" s="11">
        <v>495.75722498916031</v>
      </c>
      <c r="C41" s="11">
        <v>1244.1421697604844</v>
      </c>
      <c r="D41" s="4">
        <f t="shared" ref="D41:E41" si="28">B41-B40</f>
        <v>-49.024823759091817</v>
      </c>
      <c r="E41" s="4">
        <f t="shared" si="28"/>
        <v>-87.061571483739499</v>
      </c>
      <c r="F41" s="4">
        <f t="shared" si="2"/>
        <v>49.915752869141492</v>
      </c>
      <c r="G41" s="9">
        <f t="shared" si="3"/>
        <v>-42.916741321131795</v>
      </c>
      <c r="H41" s="6">
        <v>5.2978982958347253E-3</v>
      </c>
      <c r="I41" s="6">
        <v>7.7366422739939501E-3</v>
      </c>
      <c r="J41" s="9">
        <f t="shared" si="4"/>
        <v>-33.465120558345902</v>
      </c>
    </row>
    <row r="42" spans="1:10" ht="15.75" customHeight="1">
      <c r="A42" s="8">
        <v>26</v>
      </c>
      <c r="B42" s="11">
        <v>446.28305176084291</v>
      </c>
      <c r="C42" s="11">
        <v>1155.466676963511</v>
      </c>
      <c r="D42" s="4">
        <f t="shared" ref="D42:E42" si="29">B42-B41</f>
        <v>-49.474173228317397</v>
      </c>
      <c r="E42" s="4">
        <f t="shared" si="29"/>
        <v>-88.675492796973458</v>
      </c>
      <c r="F42" s="4">
        <f t="shared" si="2"/>
        <v>51.555184197058246</v>
      </c>
      <c r="G42" s="9">
        <f t="shared" si="3"/>
        <v>-47.591341086125219</v>
      </c>
      <c r="H42" s="6">
        <v>5.3525446006349687E-3</v>
      </c>
      <c r="I42" s="6">
        <v>5.4978591565138088E-3</v>
      </c>
      <c r="J42" s="9">
        <f t="shared" si="4"/>
        <v>-36.742797959122704</v>
      </c>
    </row>
    <row r="43" spans="1:10" ht="15.75" customHeight="1">
      <c r="A43" s="8">
        <v>27</v>
      </c>
      <c r="B43" s="11">
        <v>396.41732809912503</v>
      </c>
      <c r="C43" s="11">
        <v>1065.6334590792533</v>
      </c>
      <c r="D43" s="4">
        <f t="shared" ref="D43:E43" si="30">B43-B42</f>
        <v>-49.86572366171788</v>
      </c>
      <c r="E43" s="4">
        <f t="shared" si="30"/>
        <v>-89.833217884257692</v>
      </c>
      <c r="F43" s="4">
        <f t="shared" si="2"/>
        <v>52.782987158736631</v>
      </c>
      <c r="G43" s="9">
        <f t="shared" si="3"/>
        <v>-49.566355961694704</v>
      </c>
      <c r="H43" s="6">
        <v>5.5527697873205559E-3</v>
      </c>
      <c r="I43" s="6">
        <v>5.0841547002121248E-3</v>
      </c>
      <c r="J43" s="9">
        <f t="shared" si="4"/>
        <v>-37.88871700139822</v>
      </c>
    </row>
    <row r="44" spans="1:10" ht="15.75" customHeight="1">
      <c r="A44" s="8">
        <v>28</v>
      </c>
      <c r="B44" s="11">
        <v>347.41975710348549</v>
      </c>
      <c r="C44" s="11">
        <v>976.92547672159048</v>
      </c>
      <c r="D44" s="4">
        <f t="shared" ref="D44:E44" si="31">B44-B43</f>
        <v>-48.997570995639535</v>
      </c>
      <c r="E44" s="4">
        <f t="shared" si="31"/>
        <v>-88.707982357662786</v>
      </c>
      <c r="F44" s="4">
        <f t="shared" si="2"/>
        <v>51.349340487200742</v>
      </c>
      <c r="G44" s="9">
        <f t="shared" si="3"/>
        <v>-46.482350159525822</v>
      </c>
      <c r="H44" s="6">
        <v>6.1118704175864976E-3</v>
      </c>
      <c r="I44" s="6">
        <v>7.1554842515310487E-3</v>
      </c>
      <c r="J44" s="9">
        <f t="shared" si="4"/>
        <v>-35.179495905162952</v>
      </c>
    </row>
    <row r="45" spans="1:10" ht="15.75" customHeight="1">
      <c r="A45" s="8">
        <v>29</v>
      </c>
      <c r="B45" s="11">
        <v>296.1423403123311</v>
      </c>
      <c r="C45" s="11">
        <v>883.4459029555594</v>
      </c>
      <c r="D45" s="4">
        <f t="shared" ref="D45:E45" si="32">B45-B44</f>
        <v>-51.277416791154394</v>
      </c>
      <c r="E45" s="4">
        <f t="shared" si="32"/>
        <v>-93.479573766031081</v>
      </c>
      <c r="F45" s="4">
        <f t="shared" si="2"/>
        <v>56.83902092126305</v>
      </c>
      <c r="G45" s="9">
        <f t="shared" si="3"/>
        <v>-51.351248902311056</v>
      </c>
      <c r="H45" s="6">
        <v>6.1082522392705311E-3</v>
      </c>
      <c r="I45" s="6">
        <v>8.2593445822733685E-3</v>
      </c>
      <c r="J45" s="9">
        <f t="shared" si="4"/>
        <v>-38.479655101791629</v>
      </c>
    </row>
    <row r="46" spans="1:10" ht="15.75" customHeight="1">
      <c r="A46" s="8">
        <v>30</v>
      </c>
      <c r="B46" s="11">
        <v>244.12904680492866</v>
      </c>
      <c r="C46" s="11">
        <v>787.91750332721119</v>
      </c>
      <c r="D46" s="4">
        <f t="shared" ref="D46:E46" si="33">B46-B45</f>
        <v>-52.013293507402437</v>
      </c>
      <c r="E46" s="4">
        <f t="shared" si="33"/>
        <v>-95.528399628348211</v>
      </c>
      <c r="F46" s="4">
        <f t="shared" si="2"/>
        <v>59.155289185202953</v>
      </c>
      <c r="G46" s="9">
        <f t="shared" si="3"/>
        <v>-54.993630280190033</v>
      </c>
      <c r="H46" s="6">
        <v>5.1794848695421447E-3</v>
      </c>
      <c r="I46" s="6">
        <v>6.8866621013512451E-3</v>
      </c>
      <c r="J46" s="9">
        <f t="shared" si="4"/>
        <v>-40.80103463718492</v>
      </c>
    </row>
    <row r="47" spans="1:10" ht="15.75" customHeight="1">
      <c r="A47" s="8">
        <v>31</v>
      </c>
      <c r="B47" s="11">
        <v>191.39098946146953</v>
      </c>
      <c r="C47" s="11">
        <v>690.75156270668106</v>
      </c>
      <c r="D47" s="4">
        <f t="shared" ref="D47:E47" si="34">B47-B46</f>
        <v>-52.738057343459133</v>
      </c>
      <c r="E47" s="4">
        <f t="shared" si="34"/>
        <v>-97.165940620530137</v>
      </c>
      <c r="F47" s="4">
        <f t="shared" si="2"/>
        <v>61.112613545171861</v>
      </c>
      <c r="G47" s="9">
        <f t="shared" si="3"/>
        <v>-58.636323413783664</v>
      </c>
      <c r="H47" s="6">
        <v>5.3243707819887968E-3</v>
      </c>
      <c r="I47" s="6">
        <v>5.0601792486961285E-3</v>
      </c>
      <c r="J47" s="9">
        <f t="shared" si="4"/>
        <v>-43.072903124221625</v>
      </c>
    </row>
    <row r="48" spans="1:10" ht="15.75" customHeight="1">
      <c r="A48" s="8">
        <v>32</v>
      </c>
      <c r="B48" s="11">
        <v>138.02842560392367</v>
      </c>
      <c r="C48" s="11">
        <v>592.34875083467102</v>
      </c>
      <c r="D48" s="4">
        <f t="shared" ref="D48:E48" si="35">B48-B47</f>
        <v>-53.362563857545865</v>
      </c>
      <c r="E48" s="4">
        <f t="shared" si="35"/>
        <v>-98.402811872010034</v>
      </c>
      <c r="F48" s="4">
        <f t="shared" si="2"/>
        <v>62.653383028844303</v>
      </c>
      <c r="G48" s="9">
        <f t="shared" si="3"/>
        <v>-60.126164899669675</v>
      </c>
      <c r="H48" s="6">
        <v>5.2437354368831358E-3</v>
      </c>
      <c r="I48" s="6">
        <v>5.4883253678346755E-3</v>
      </c>
      <c r="J48" s="9">
        <f t="shared" si="4"/>
        <v>-43.730006565741284</v>
      </c>
    </row>
    <row r="49" spans="1:10" ht="15.75" customHeight="1">
      <c r="A49" s="8">
        <v>33</v>
      </c>
      <c r="B49" s="11">
        <v>83.918813269216983</v>
      </c>
      <c r="C49" s="11">
        <v>492.55312306053423</v>
      </c>
      <c r="D49" s="4">
        <f t="shared" ref="D49:E49" si="36">B49-B48</f>
        <v>-54.109612334706682</v>
      </c>
      <c r="E49" s="4">
        <f t="shared" si="36"/>
        <v>-99.79562777413679</v>
      </c>
      <c r="F49" s="4">
        <f t="shared" si="2"/>
        <v>64.435087349231523</v>
      </c>
      <c r="G49" s="9">
        <f t="shared" si="3"/>
        <v>-60.961284371820874</v>
      </c>
      <c r="H49" s="6">
        <v>5.4604310952125834E-3</v>
      </c>
      <c r="I49" s="6">
        <v>7.9829681120019511E-3</v>
      </c>
      <c r="J49" s="9">
        <f t="shared" si="4"/>
        <v>-43.898408303196781</v>
      </c>
    </row>
    <row r="50" spans="1:10" ht="15.75" customHeight="1">
      <c r="A50" s="8">
        <v>34</v>
      </c>
      <c r="B50" s="11">
        <v>28.980197193671902</v>
      </c>
      <c r="C50" s="11">
        <v>390.99279614118785</v>
      </c>
      <c r="D50" s="4">
        <f t="shared" ref="D50:E50" si="37">B50-B49</f>
        <v>-54.938616075545085</v>
      </c>
      <c r="E50" s="4">
        <f t="shared" si="37"/>
        <v>-101.56032691934638</v>
      </c>
      <c r="F50" s="4">
        <f t="shared" si="2"/>
        <v>66.663757701303268</v>
      </c>
      <c r="G50" s="9">
        <f t="shared" si="3"/>
        <v>-63.44782214003272</v>
      </c>
      <c r="H50" s="6">
        <v>5.9520099155715442E-3</v>
      </c>
      <c r="I50" s="6">
        <v>8.6662107736095954E-3</v>
      </c>
      <c r="J50" s="9">
        <f t="shared" si="4"/>
        <v>-45.236605737634584</v>
      </c>
    </row>
    <row r="51" spans="1:10" ht="15.75" customHeight="1">
      <c r="A51" s="8">
        <v>35</v>
      </c>
      <c r="B51" s="11">
        <v>-23.137059325545234</v>
      </c>
      <c r="C51" s="11">
        <v>294.18492552764349</v>
      </c>
      <c r="D51" s="4">
        <f t="shared" ref="D51:E51" si="38">B51-B50</f>
        <v>-52.117256519217136</v>
      </c>
      <c r="E51" s="4">
        <f t="shared" si="38"/>
        <v>-96.807870613544367</v>
      </c>
      <c r="F51" s="4">
        <f t="shared" si="2"/>
        <v>60.439861199093137</v>
      </c>
      <c r="G51" s="9">
        <f t="shared" si="3"/>
        <v>-58.018690612226173</v>
      </c>
      <c r="H51" s="6">
        <v>5.6875220003788215E-3</v>
      </c>
      <c r="I51" s="6">
        <v>7.782785092819839E-3</v>
      </c>
      <c r="J51" s="9">
        <f t="shared" si="4"/>
        <v>-40.956217517725591</v>
      </c>
    </row>
    <row r="52" spans="1:10" ht="15.75" customHeight="1">
      <c r="A52" s="8">
        <v>36</v>
      </c>
      <c r="B52" s="11">
        <v>-90.649526699135151</v>
      </c>
      <c r="C52" s="11">
        <v>169.45579978394662</v>
      </c>
      <c r="D52" s="4">
        <f t="shared" ref="D52:E52" si="39">B52-B51</f>
        <v>-67.512467373589914</v>
      </c>
      <c r="E52" s="4">
        <f t="shared" si="39"/>
        <v>-124.72912574369687</v>
      </c>
      <c r="F52" s="4">
        <f t="shared" si="2"/>
        <v>100.57644029828495</v>
      </c>
      <c r="G52" s="9">
        <f t="shared" si="3"/>
        <v>-98.608660101447256</v>
      </c>
      <c r="H52" s="6">
        <v>5.8438197500745304E-3</v>
      </c>
      <c r="I52" s="6">
        <v>8.4862288821737075E-3</v>
      </c>
      <c r="J52" s="9">
        <f t="shared" si="4"/>
        <v>-68.920052794215508</v>
      </c>
    </row>
    <row r="53" spans="1:10" ht="15.75" customHeight="1">
      <c r="A53" s="8">
        <v>37</v>
      </c>
      <c r="B53" s="11">
        <v>-108.45794107670098</v>
      </c>
      <c r="C53" s="11">
        <v>134.32055633890715</v>
      </c>
      <c r="D53" s="4">
        <f t="shared" ref="D53:E53" si="40">B53-B52</f>
        <v>-17.808414377565825</v>
      </c>
      <c r="E53" s="4">
        <f t="shared" si="40"/>
        <v>-35.135243445039464</v>
      </c>
      <c r="F53" s="4">
        <f t="shared" si="2"/>
        <v>7.7581247729264087</v>
      </c>
      <c r="G53" s="9">
        <f t="shared" si="3"/>
        <v>-6.1002895547880218</v>
      </c>
      <c r="H53" s="6">
        <v>5.9498266628840056E-3</v>
      </c>
      <c r="I53" s="6">
        <v>7.5381557083786521E-3</v>
      </c>
      <c r="J53" s="9">
        <f t="shared" si="4"/>
        <v>-4.221430267120704</v>
      </c>
    </row>
    <row r="54" spans="1:10" ht="15.75" customHeight="1">
      <c r="A54" s="8">
        <v>38</v>
      </c>
      <c r="B54" s="11">
        <v>-107.64109780326434</v>
      </c>
      <c r="C54" s="11">
        <v>132.80018574267871</v>
      </c>
      <c r="D54" s="4">
        <f t="shared" ref="D54:E54" si="41">B54-B53</f>
        <v>0.81684327343663199</v>
      </c>
      <c r="E54" s="4">
        <f t="shared" si="41"/>
        <v>-1.5203705962284459</v>
      </c>
      <c r="F54" s="4">
        <f t="shared" si="2"/>
        <v>1.4893798416173562E-2</v>
      </c>
      <c r="G54" s="9">
        <f t="shared" si="3"/>
        <v>1.5504358200510793</v>
      </c>
      <c r="H54" s="6">
        <v>5.1706469208804033E-3</v>
      </c>
      <c r="I54" s="6">
        <v>7.5960398843510704E-3</v>
      </c>
      <c r="J54" s="9">
        <f t="shared" si="4"/>
        <v>1.0622863223502579</v>
      </c>
    </row>
    <row r="55" spans="1:10" ht="15.75" customHeight="1">
      <c r="A55" s="8">
        <v>39</v>
      </c>
      <c r="B55" s="11">
        <v>-106.86803031378271</v>
      </c>
      <c r="C55" s="11">
        <v>131.34290208027417</v>
      </c>
      <c r="D55" s="4">
        <f t="shared" ref="D55:E55" si="42">B55-B54</f>
        <v>0.77306748948163317</v>
      </c>
      <c r="E55" s="4">
        <f t="shared" si="42"/>
        <v>-1.4572836624045351</v>
      </c>
      <c r="F55" s="4">
        <f t="shared" si="2"/>
        <v>1.3606545080023052E-2</v>
      </c>
      <c r="G55" s="9">
        <f t="shared" si="3"/>
        <v>1.2786437180393317</v>
      </c>
      <c r="H55" s="6">
        <v>5.3639107652469356E-3</v>
      </c>
      <c r="I55" s="6">
        <v>5.4743703197533237E-3</v>
      </c>
      <c r="J55" s="9">
        <f t="shared" si="4"/>
        <v>0.86739311737235125</v>
      </c>
    </row>
    <row r="56" spans="1:10" ht="15.75" customHeight="1">
      <c r="A56" s="8">
        <v>40</v>
      </c>
      <c r="B56" s="11">
        <v>-106.16620578128935</v>
      </c>
      <c r="C56" s="11">
        <v>130.08343423743287</v>
      </c>
      <c r="D56" s="4">
        <f t="shared" ref="D56:E56" si="43">B56-B55</f>
        <v>0.70182453249336163</v>
      </c>
      <c r="E56" s="4">
        <f t="shared" si="43"/>
        <v>-1.2594678428413033</v>
      </c>
      <c r="F56" s="4">
        <f t="shared" si="2"/>
        <v>1.0394084607804258E-2</v>
      </c>
      <c r="G56" s="9">
        <f t="shared" si="3"/>
        <v>1.545205812863151</v>
      </c>
      <c r="H56" s="6">
        <v>5.8374992362541815E-3</v>
      </c>
      <c r="I56" s="6">
        <v>7.1942654173668208E-3</v>
      </c>
      <c r="J56" s="9">
        <f t="shared" si="4"/>
        <v>1.0378423343949299</v>
      </c>
    </row>
    <row r="57" spans="1:10" ht="15.75" customHeight="1">
      <c r="A57" s="8">
        <v>41</v>
      </c>
      <c r="B57" s="11">
        <v>-105.49325801540715</v>
      </c>
      <c r="C57" s="11">
        <v>128.85876411494411</v>
      </c>
      <c r="D57" s="4">
        <f t="shared" ref="D57:E57" si="44">B57-B56</f>
        <v>0.67294776588219918</v>
      </c>
      <c r="E57" s="4">
        <f t="shared" si="44"/>
        <v>-1.2246701224887602</v>
      </c>
      <c r="F57" s="4">
        <f t="shared" si="2"/>
        <v>9.7633780226123908E-3</v>
      </c>
      <c r="G57" s="9">
        <f t="shared" si="3"/>
        <v>1.292579334902288</v>
      </c>
      <c r="H57" s="6">
        <v>5.8829178624294877E-3</v>
      </c>
      <c r="I57" s="6">
        <v>5.2905562587272723E-3</v>
      </c>
      <c r="J57" s="9">
        <f t="shared" si="4"/>
        <v>0.85956927476560308</v>
      </c>
    </row>
    <row r="58" spans="1:10" ht="15.75" customHeight="1">
      <c r="A58" s="8">
        <v>42</v>
      </c>
      <c r="B58" s="11">
        <v>-104.84977286196558</v>
      </c>
      <c r="C58" s="11">
        <v>127.86802151488902</v>
      </c>
      <c r="D58" s="4">
        <f t="shared" ref="D58:E58" si="45">B58-B57</f>
        <v>0.6434851534415742</v>
      </c>
      <c r="E58" s="4">
        <f t="shared" si="45"/>
        <v>-0.99074260005508563</v>
      </c>
      <c r="F58" s="4">
        <f t="shared" si="2"/>
        <v>6.9782202113181889E-3</v>
      </c>
      <c r="G58" s="9">
        <f t="shared" si="3"/>
        <v>1.4290293769852074</v>
      </c>
      <c r="H58" s="6">
        <v>5.1339841686252026E-3</v>
      </c>
      <c r="I58" s="6">
        <v>7.0206022788482422E-3</v>
      </c>
      <c r="J58" s="9">
        <f t="shared" si="4"/>
        <v>0.940899977037438</v>
      </c>
    </row>
    <row r="59" spans="1:10" ht="15.75" customHeight="1">
      <c r="A59" s="8">
        <v>43</v>
      </c>
      <c r="B59" s="11">
        <v>-104.31517017911212</v>
      </c>
      <c r="C59" s="11">
        <v>126.94639217922956</v>
      </c>
      <c r="D59" s="4">
        <f t="shared" ref="D59:E59" si="46">B59-B58</f>
        <v>0.53460268285346046</v>
      </c>
      <c r="E59" s="4">
        <f t="shared" si="46"/>
        <v>-0.92162933565946048</v>
      </c>
      <c r="F59" s="4">
        <f t="shared" si="2"/>
        <v>5.6760033043110805E-3</v>
      </c>
      <c r="G59" s="9">
        <f t="shared" si="3"/>
        <v>1.3437216620256851</v>
      </c>
      <c r="H59" s="6">
        <v>5.9402400442210342E-3</v>
      </c>
      <c r="I59" s="6">
        <v>5.7484147574829577E-3</v>
      </c>
      <c r="J59" s="9">
        <f t="shared" si="4"/>
        <v>0.87597204317409783</v>
      </c>
    </row>
    <row r="60" spans="1:10" ht="15.75" customHeight="1">
      <c r="A60" s="8">
        <v>44</v>
      </c>
      <c r="B60" s="11">
        <v>-103.81397339640399</v>
      </c>
      <c r="C60" s="11">
        <v>126.2267295988333</v>
      </c>
      <c r="D60" s="4">
        <f t="shared" ref="D60:E60" si="47">B60-B59</f>
        <v>0.50119678270812074</v>
      </c>
      <c r="E60" s="4">
        <f t="shared" si="47"/>
        <v>-0.71966258039626041</v>
      </c>
      <c r="F60" s="4">
        <f t="shared" si="2"/>
        <v>3.845562223097876E-3</v>
      </c>
      <c r="G60" s="9">
        <f t="shared" si="3"/>
        <v>1.5344339229301562</v>
      </c>
      <c r="H60" s="6">
        <v>4.9802598889620714E-3</v>
      </c>
      <c r="I60" s="6">
        <v>8.090670817338573E-3</v>
      </c>
      <c r="J60" s="9">
        <f t="shared" si="4"/>
        <v>0.99039341652159785</v>
      </c>
    </row>
    <row r="61" spans="1:10" ht="15.75" customHeight="1">
      <c r="A61" s="8">
        <v>45</v>
      </c>
      <c r="B61" s="11">
        <v>-103.44706589377493</v>
      </c>
      <c r="C61" s="11">
        <v>125.47305661362159</v>
      </c>
      <c r="D61" s="4">
        <f t="shared" ref="D61:E61" si="48">B61-B60</f>
        <v>0.36690750262906136</v>
      </c>
      <c r="E61" s="4">
        <f t="shared" si="48"/>
        <v>-0.75367298521170767</v>
      </c>
      <c r="F61" s="4">
        <f t="shared" si="2"/>
        <v>3.513220420617108E-3</v>
      </c>
      <c r="G61" s="9">
        <f t="shared" si="3"/>
        <v>1.503689237307452</v>
      </c>
      <c r="H61" s="6">
        <v>5.5540467199879252E-3</v>
      </c>
      <c r="I61" s="6">
        <v>7.433090783628229E-3</v>
      </c>
      <c r="J61" s="9">
        <f t="shared" si="4"/>
        <v>0.96093999863475532</v>
      </c>
    </row>
    <row r="62" spans="1:10" ht="15.75" customHeight="1">
      <c r="A62" s="8">
        <v>46</v>
      </c>
      <c r="B62" s="11">
        <v>-103.16133940951688</v>
      </c>
      <c r="C62" s="11">
        <v>124.76378989254515</v>
      </c>
      <c r="D62" s="4">
        <f t="shared" ref="D62:E62" si="49">B62-B61</f>
        <v>0.28572648425804914</v>
      </c>
      <c r="E62" s="4">
        <f t="shared" si="49"/>
        <v>-0.70926672107644606</v>
      </c>
      <c r="F62" s="4">
        <f t="shared" si="2"/>
        <v>2.9234945271649914E-3</v>
      </c>
      <c r="G62" s="9">
        <f t="shared" si="3"/>
        <v>1.2793792308359255</v>
      </c>
      <c r="H62" s="6">
        <v>5.571626047323858E-3</v>
      </c>
      <c r="I62" s="6">
        <v>5.6709267988859398E-3</v>
      </c>
      <c r="J62" s="9">
        <f t="shared" si="4"/>
        <v>0.80949860037729238</v>
      </c>
    </row>
    <row r="63" spans="1:10" ht="15.75" customHeight="1">
      <c r="A63" s="8">
        <v>47</v>
      </c>
      <c r="B63" s="11">
        <v>-102.96220173096219</v>
      </c>
      <c r="C63" s="11">
        <v>124.2879213581129</v>
      </c>
      <c r="D63" s="4">
        <f t="shared" ref="D63:E63" si="50">B63-B62</f>
        <v>0.19913767855469189</v>
      </c>
      <c r="E63" s="4">
        <f t="shared" si="50"/>
        <v>-0.47586853443225152</v>
      </c>
      <c r="F63" s="4">
        <f t="shared" si="2"/>
        <v>1.3305333854142537E-3</v>
      </c>
      <c r="G63" s="9">
        <f t="shared" si="3"/>
        <v>1.2430912425694856</v>
      </c>
      <c r="H63" s="6">
        <v>5.5180885524363909E-3</v>
      </c>
      <c r="I63" s="6">
        <v>5.4411339562200154E-3</v>
      </c>
      <c r="J63" s="9">
        <f t="shared" si="4"/>
        <v>0.77875068042564011</v>
      </c>
    </row>
    <row r="64" spans="1:10" ht="15.75" customHeight="1">
      <c r="A64" s="8">
        <v>48</v>
      </c>
      <c r="B64" s="11">
        <v>-102.86100994700732</v>
      </c>
      <c r="C64" s="11">
        <v>124.08123364172097</v>
      </c>
      <c r="D64" s="4">
        <f t="shared" ref="D64:E64" si="51">B64-B63</f>
        <v>0.10119178395487438</v>
      </c>
      <c r="E64" s="4">
        <f t="shared" si="51"/>
        <v>-0.20668771639192585</v>
      </c>
      <c r="F64" s="4">
        <f t="shared" si="2"/>
        <v>2.6479794623639571E-4</v>
      </c>
      <c r="G64" s="9">
        <f t="shared" si="3"/>
        <v>1.3355776183946819</v>
      </c>
      <c r="H64" s="6">
        <v>5.5596946444321123E-3</v>
      </c>
      <c r="I64" s="6">
        <v>6.1569875459457721E-3</v>
      </c>
      <c r="J64" s="9">
        <f t="shared" si="4"/>
        <v>0.82840591458149682</v>
      </c>
    </row>
    <row r="65" spans="7:10" ht="15.75" customHeight="1">
      <c r="G65" s="10">
        <f>SUM(G17:G64)</f>
        <v>-1288.2941817157568</v>
      </c>
      <c r="J65" s="10">
        <f>SUM(J17:J64)</f>
        <v>-1025.3731136632059</v>
      </c>
    </row>
    <row r="66" spans="7:10" ht="15.75" customHeight="1"/>
    <row r="67" spans="7:10" ht="15.75" customHeight="1"/>
    <row r="68" spans="7:10" ht="15.75" customHeight="1"/>
    <row r="69" spans="7:10" ht="15.75" customHeight="1"/>
    <row r="70" spans="7:10" ht="15.75" customHeight="1"/>
    <row r="71" spans="7:10" ht="15.75" customHeight="1"/>
    <row r="72" spans="7:10" ht="15.75" customHeight="1"/>
    <row r="73" spans="7:10" ht="15.75" customHeight="1"/>
    <row r="74" spans="7:10" ht="15.75" customHeight="1"/>
    <row r="75" spans="7:10" ht="15.75" customHeight="1"/>
    <row r="76" spans="7:10" ht="15.75" customHeight="1"/>
    <row r="77" spans="7:10" ht="15.75" customHeight="1"/>
    <row r="78" spans="7:10" ht="15.75" customHeight="1"/>
    <row r="79" spans="7:10" ht="15.75" customHeight="1"/>
    <row r="80" spans="7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opLeftCell="B1" workbookViewId="0">
      <selection activeCell="A2" sqref="A1:J1048576"/>
    </sheetView>
  </sheetViews>
  <sheetFormatPr baseColWidth="10" defaultColWidth="12.6640625" defaultRowHeight="15" customHeight="1"/>
  <cols>
    <col min="1" max="1" width="25.6640625" bestFit="1" customWidth="1"/>
    <col min="2" max="2" width="17.6640625" bestFit="1" customWidth="1"/>
    <col min="3" max="3" width="21.1640625" bestFit="1" customWidth="1"/>
    <col min="4" max="4" width="49" bestFit="1" customWidth="1"/>
    <col min="5" max="5" width="52.6640625" bestFit="1" customWidth="1"/>
    <col min="6" max="6" width="31.1640625" bestFit="1" customWidth="1"/>
    <col min="7" max="7" width="18.5" bestFit="1" customWidth="1"/>
    <col min="8" max="8" width="43.1640625" bestFit="1" customWidth="1"/>
    <col min="9" max="9" width="37.83203125" bestFit="1" customWidth="1"/>
    <col min="10" max="10" width="12.6640625" bestFit="1" customWidth="1"/>
    <col min="11" max="26" width="11.1640625" customWidth="1"/>
  </cols>
  <sheetData>
    <row r="1" spans="1:10" ht="15.75" customHeight="1">
      <c r="A1" s="12" t="s">
        <v>0</v>
      </c>
      <c r="B1" s="13"/>
      <c r="C1" s="1" t="s">
        <v>1</v>
      </c>
      <c r="D1" s="1" t="s">
        <v>2</v>
      </c>
      <c r="E1" s="1" t="s">
        <v>3</v>
      </c>
      <c r="H1" s="1" t="s">
        <v>4</v>
      </c>
      <c r="I1" s="1" t="s">
        <v>5</v>
      </c>
    </row>
    <row r="2" spans="1:10" ht="15.75" customHeight="1">
      <c r="A2" s="2" t="s">
        <v>6</v>
      </c>
      <c r="B2" s="3">
        <v>5</v>
      </c>
      <c r="C2" s="4">
        <v>0.01</v>
      </c>
      <c r="D2" s="4">
        <f>1000+100*B5+10*B6+B7</f>
        <v>1650</v>
      </c>
      <c r="E2" s="4">
        <f>1000+100*B8+10*B9+B10</f>
        <v>2978</v>
      </c>
      <c r="G2" s="2" t="s">
        <v>7</v>
      </c>
      <c r="H2" s="4">
        <f>0.4 + B5/33 - B9/100</f>
        <v>0.49151515151515152</v>
      </c>
      <c r="I2" s="5">
        <f ca="1">(RAND() * ($H$3 - $H$2) + $H$2) / 100</f>
        <v>5.4251715229680121E-3</v>
      </c>
    </row>
    <row r="3" spans="1:10" ht="15.75" customHeight="1">
      <c r="A3" s="2" t="s">
        <v>8</v>
      </c>
      <c r="B3" s="3">
        <v>6</v>
      </c>
      <c r="G3" s="2" t="s">
        <v>9</v>
      </c>
      <c r="H3" s="6">
        <f>0.4 + B5/33 + B9/100</f>
        <v>0.61151515151515157</v>
      </c>
    </row>
    <row r="4" spans="1:10" ht="15.75" customHeight="1">
      <c r="A4" s="2" t="s">
        <v>10</v>
      </c>
      <c r="B4" s="3">
        <v>15</v>
      </c>
    </row>
    <row r="5" spans="1:10" ht="15.75" customHeight="1">
      <c r="A5" s="2" t="s">
        <v>11</v>
      </c>
      <c r="B5" s="3">
        <v>5</v>
      </c>
      <c r="H5" s="1" t="s">
        <v>12</v>
      </c>
    </row>
    <row r="6" spans="1:10" ht="15.75" customHeight="1">
      <c r="A6" s="2" t="s">
        <v>13</v>
      </c>
      <c r="B6" s="3">
        <v>14</v>
      </c>
      <c r="G6" s="2" t="s">
        <v>7</v>
      </c>
      <c r="H6" s="4">
        <f>0.4 + B5/33 + B6/100 - B8/100</f>
        <v>0.50151515151515147</v>
      </c>
      <c r="I6" s="5">
        <f ca="1">(RAND() * ($H$7 - $H$6) + $H$6) / 100</f>
        <v>5.3819964929333478E-3</v>
      </c>
    </row>
    <row r="7" spans="1:10" ht="15.75" customHeight="1">
      <c r="A7" s="2" t="s">
        <v>14</v>
      </c>
      <c r="B7" s="3">
        <v>10</v>
      </c>
      <c r="G7" s="2" t="s">
        <v>9</v>
      </c>
      <c r="H7" s="4">
        <f>0.4 + B5/33 + B6/100 + B8/100</f>
        <v>0.88151515151515158</v>
      </c>
    </row>
    <row r="8" spans="1:10" ht="15.75" customHeight="1">
      <c r="A8" s="2" t="s">
        <v>15</v>
      </c>
      <c r="B8" s="3">
        <v>19</v>
      </c>
    </row>
    <row r="9" spans="1:10" ht="15.75" customHeight="1">
      <c r="A9" s="2" t="s">
        <v>16</v>
      </c>
      <c r="B9" s="3">
        <v>6</v>
      </c>
    </row>
    <row r="10" spans="1:10" ht="15.75" customHeight="1">
      <c r="A10" s="2" t="s">
        <v>17</v>
      </c>
      <c r="B10" s="3">
        <v>18</v>
      </c>
    </row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7" t="s">
        <v>24</v>
      </c>
      <c r="H15" s="1" t="s">
        <v>25</v>
      </c>
      <c r="I15" s="1" t="s">
        <v>26</v>
      </c>
      <c r="J15" s="7" t="s">
        <v>27</v>
      </c>
    </row>
    <row r="16" spans="1:10" ht="15.75" customHeight="1">
      <c r="A16" s="8">
        <v>0</v>
      </c>
      <c r="B16" s="4">
        <f t="shared" ref="B16:C16" si="0">D2</f>
        <v>1650</v>
      </c>
      <c r="C16" s="4">
        <f t="shared" si="0"/>
        <v>2978</v>
      </c>
      <c r="G16" s="9"/>
      <c r="J16" s="9"/>
    </row>
    <row r="17" spans="1:10" ht="15.75" customHeight="1">
      <c r="A17" s="8">
        <v>1</v>
      </c>
      <c r="B17" s="11">
        <v>1612.8456643665409</v>
      </c>
      <c r="C17" s="11">
        <v>2943.1229653982205</v>
      </c>
      <c r="D17" s="4">
        <f t="shared" ref="D17:E17" si="1">B17-B16</f>
        <v>-37.154335633459141</v>
      </c>
      <c r="E17" s="4">
        <f t="shared" si="1"/>
        <v>-34.877034601779542</v>
      </c>
      <c r="F17" s="4">
        <f t="shared" ref="F17:F64" si="2">($B$2/1000)*(E17^2+D17^2)</f>
        <v>12.984260994887295</v>
      </c>
      <c r="G17" s="9">
        <f t="shared" ref="G17:G64" si="3">I17*C17 - H17*B17 - F17</f>
        <v>1.0498336734372185</v>
      </c>
      <c r="H17" s="6">
        <v>5.6030857463016401E-3</v>
      </c>
      <c r="I17" s="6">
        <v>7.8389545705574853E-3</v>
      </c>
      <c r="J17" s="9">
        <f t="shared" ref="J17:J64" si="4">G17/((1+$C$2)^A17)</f>
        <v>1.0394392806309094</v>
      </c>
    </row>
    <row r="18" spans="1:10" ht="15.75" customHeight="1">
      <c r="A18" s="8">
        <v>2</v>
      </c>
      <c r="B18" s="11">
        <v>1571.1134587130077</v>
      </c>
      <c r="C18" s="11">
        <v>2909.7471275128069</v>
      </c>
      <c r="D18" s="4">
        <f t="shared" ref="D18:E18" si="5">B18-B17</f>
        <v>-41.732205653533128</v>
      </c>
      <c r="E18" s="4">
        <f t="shared" si="5"/>
        <v>-33.375837885413603</v>
      </c>
      <c r="F18" s="4">
        <f t="shared" si="2"/>
        <v>14.27761771631096</v>
      </c>
      <c r="G18" s="9">
        <f t="shared" si="3"/>
        <v>-6.9008150240810942</v>
      </c>
      <c r="H18" s="6">
        <v>5.3190469195198474E-3</v>
      </c>
      <c r="I18" s="6">
        <v>5.4072151996459742E-3</v>
      </c>
      <c r="J18" s="9">
        <f t="shared" si="4"/>
        <v>-6.7648417057946224</v>
      </c>
    </row>
    <row r="19" spans="1:10" ht="15.75" customHeight="1">
      <c r="A19" s="8">
        <v>3</v>
      </c>
      <c r="B19" s="11">
        <v>1536.711057479622</v>
      </c>
      <c r="C19" s="11">
        <v>2871.4899350183205</v>
      </c>
      <c r="D19" s="4">
        <f t="shared" ref="D19:E19" si="6">B19-B18</f>
        <v>-34.402401233385717</v>
      </c>
      <c r="E19" s="4">
        <f t="shared" si="6"/>
        <v>-38.257192494486389</v>
      </c>
      <c r="F19" s="4">
        <f t="shared" si="2"/>
        <v>13.235689940915224</v>
      </c>
      <c r="G19" s="9">
        <f t="shared" si="3"/>
        <v>-1.7469257500226014</v>
      </c>
      <c r="H19" s="6">
        <v>5.5203125369977556E-3</v>
      </c>
      <c r="I19" s="6">
        <v>6.9552357693056076E-3</v>
      </c>
      <c r="J19" s="9">
        <f t="shared" si="4"/>
        <v>-1.695548922133048</v>
      </c>
    </row>
    <row r="20" spans="1:10" ht="15.75" customHeight="1">
      <c r="A20" s="8">
        <v>4</v>
      </c>
      <c r="B20" s="11">
        <v>1496.211208296929</v>
      </c>
      <c r="C20" s="11">
        <v>2835.6267115658115</v>
      </c>
      <c r="D20" s="4">
        <f t="shared" ref="D20:E20" si="7">B20-B19</f>
        <v>-40.499849182692969</v>
      </c>
      <c r="E20" s="4">
        <f t="shared" si="7"/>
        <v>-35.863223452508919</v>
      </c>
      <c r="F20" s="4">
        <f t="shared" si="2"/>
        <v>14.632042901127312</v>
      </c>
      <c r="G20" s="9">
        <f t="shared" si="3"/>
        <v>-0.50298503830737751</v>
      </c>
      <c r="H20" s="6">
        <v>4.9842522858769469E-3</v>
      </c>
      <c r="I20" s="6">
        <v>7.6126211923037927E-3</v>
      </c>
      <c r="J20" s="9">
        <f t="shared" si="4"/>
        <v>-0.48335873538232615</v>
      </c>
    </row>
    <row r="21" spans="1:10" ht="15.75" customHeight="1">
      <c r="A21" s="8">
        <v>5</v>
      </c>
      <c r="B21" s="11">
        <v>1458.2040778428643</v>
      </c>
      <c r="C21" s="11">
        <v>2797.2836933119961</v>
      </c>
      <c r="D21" s="4">
        <f t="shared" ref="D21:E21" si="8">B21-B20</f>
        <v>-38.007130454064736</v>
      </c>
      <c r="E21" s="4">
        <f t="shared" si="8"/>
        <v>-38.343018253815444</v>
      </c>
      <c r="F21" s="4">
        <f t="shared" si="2"/>
        <v>14.573645070823599</v>
      </c>
      <c r="G21" s="9">
        <f t="shared" si="3"/>
        <v>-6.0332864667424353</v>
      </c>
      <c r="H21" s="6">
        <v>5.448885416689018E-3</v>
      </c>
      <c r="I21" s="6">
        <v>5.89355508624732E-3</v>
      </c>
      <c r="J21" s="9">
        <f t="shared" si="4"/>
        <v>-5.7404650566075839</v>
      </c>
    </row>
    <row r="22" spans="1:10" ht="15.75" customHeight="1">
      <c r="A22" s="8">
        <v>6</v>
      </c>
      <c r="B22" s="11">
        <v>1422.9647283223683</v>
      </c>
      <c r="C22" s="11">
        <v>2756.4889660842232</v>
      </c>
      <c r="D22" s="4">
        <f t="shared" ref="D22:E22" si="9">B22-B21</f>
        <v>-35.239349520496035</v>
      </c>
      <c r="E22" s="4">
        <f t="shared" si="9"/>
        <v>-40.79472722777291</v>
      </c>
      <c r="F22" s="4">
        <f t="shared" si="2"/>
        <v>14.530107621080404</v>
      </c>
      <c r="G22" s="9">
        <f t="shared" si="3"/>
        <v>-0.83690234903747651</v>
      </c>
      <c r="H22" s="6">
        <v>5.3348593227601241E-3</v>
      </c>
      <c r="I22" s="6">
        <v>7.7216060650982495E-3</v>
      </c>
      <c r="J22" s="9">
        <f t="shared" si="4"/>
        <v>-0.78839987028380765</v>
      </c>
    </row>
    <row r="23" spans="1:10" ht="15.75" customHeight="1">
      <c r="A23" s="8">
        <v>7</v>
      </c>
      <c r="B23" s="11">
        <v>1380.8200564276315</v>
      </c>
      <c r="C23" s="11">
        <v>2718.3906816954354</v>
      </c>
      <c r="D23" s="4">
        <f t="shared" ref="D23:E23" si="10">B23-B22</f>
        <v>-42.144671894736803</v>
      </c>
      <c r="E23" s="4">
        <f t="shared" si="10"/>
        <v>-38.098284388787761</v>
      </c>
      <c r="F23" s="4">
        <f t="shared" si="2"/>
        <v>16.138263212419837</v>
      </c>
      <c r="G23" s="9">
        <f t="shared" si="3"/>
        <v>-6.0015416663852115</v>
      </c>
      <c r="H23" s="6">
        <v>5.7890477299775778E-3</v>
      </c>
      <c r="I23" s="6">
        <v>6.6695176971018665E-3</v>
      </c>
      <c r="J23" s="9">
        <f t="shared" si="4"/>
        <v>-5.5977462683146353</v>
      </c>
    </row>
    <row r="24" spans="1:10" ht="15.75" customHeight="1">
      <c r="A24" s="8">
        <v>8</v>
      </c>
      <c r="B24" s="11">
        <v>1347.9460211897517</v>
      </c>
      <c r="C24" s="11">
        <v>2674.1414193953224</v>
      </c>
      <c r="D24" s="4">
        <f t="shared" ref="D24:E24" si="11">B24-B23</f>
        <v>-32.874035237879752</v>
      </c>
      <c r="E24" s="4">
        <f t="shared" si="11"/>
        <v>-44.24926230011306</v>
      </c>
      <c r="F24" s="4">
        <f t="shared" si="2"/>
        <v>15.193497034627834</v>
      </c>
      <c r="G24" s="9">
        <f t="shared" si="3"/>
        <v>-6.7054399907837041</v>
      </c>
      <c r="H24" s="6">
        <v>6.002455333201916E-3</v>
      </c>
      <c r="I24" s="6">
        <v>6.1997629247864221E-3</v>
      </c>
      <c r="J24" s="9">
        <f t="shared" si="4"/>
        <v>-6.1923613308507006</v>
      </c>
    </row>
    <row r="25" spans="1:10" ht="15.75" customHeight="1">
      <c r="A25" s="8">
        <v>9</v>
      </c>
      <c r="B25" s="11">
        <v>1306.7470428012477</v>
      </c>
      <c r="C25" s="11">
        <v>2633.5228336178975</v>
      </c>
      <c r="D25" s="4">
        <f t="shared" ref="D25:E25" si="12">B25-B24</f>
        <v>-41.198978388503974</v>
      </c>
      <c r="E25" s="4">
        <f t="shared" si="12"/>
        <v>-40.618585777424869</v>
      </c>
      <c r="F25" s="4">
        <f t="shared" si="2"/>
        <v>16.736126654072194</v>
      </c>
      <c r="G25" s="9">
        <f t="shared" si="3"/>
        <v>-3.9185414745755622</v>
      </c>
      <c r="H25" s="6">
        <v>5.2450963231425408E-3</v>
      </c>
      <c r="I25" s="6">
        <v>7.4696900432590033E-3</v>
      </c>
      <c r="J25" s="9">
        <f t="shared" si="4"/>
        <v>-3.5828785231402289</v>
      </c>
    </row>
    <row r="26" spans="1:10" ht="15.75" customHeight="1">
      <c r="A26" s="8">
        <v>10</v>
      </c>
      <c r="B26" s="11">
        <v>1270.8151399779545</v>
      </c>
      <c r="C26" s="11">
        <v>2588.8231830089976</v>
      </c>
      <c r="D26" s="4">
        <f t="shared" ref="D26:E26" si="13">B26-B25</f>
        <v>-35.931902823293285</v>
      </c>
      <c r="E26" s="4">
        <f t="shared" si="13"/>
        <v>-44.699650608899901</v>
      </c>
      <c r="F26" s="4">
        <f t="shared" si="2"/>
        <v>16.445802025301585</v>
      </c>
      <c r="G26" s="9">
        <f t="shared" si="3"/>
        <v>-9.5320235982304489</v>
      </c>
      <c r="H26" s="6">
        <v>5.4735287864793366E-3</v>
      </c>
      <c r="I26" s="6">
        <v>5.3575005697814905E-3</v>
      </c>
      <c r="J26" s="9">
        <f t="shared" si="4"/>
        <v>-8.6292166153036938</v>
      </c>
    </row>
    <row r="27" spans="1:10" ht="15.75" customHeight="1">
      <c r="A27" s="8">
        <v>11</v>
      </c>
      <c r="B27" s="11">
        <v>1234.6406312855372</v>
      </c>
      <c r="C27" s="11">
        <v>2543.2986727537564</v>
      </c>
      <c r="D27" s="4">
        <f t="shared" ref="D27:E27" si="14">B27-B26</f>
        <v>-36.174508692417248</v>
      </c>
      <c r="E27" s="4">
        <f t="shared" si="14"/>
        <v>-45.524510255241239</v>
      </c>
      <c r="F27" s="4">
        <f t="shared" si="2"/>
        <v>16.905380565586679</v>
      </c>
      <c r="G27" s="9">
        <f t="shared" si="3"/>
        <v>-1.8718859774486223</v>
      </c>
      <c r="H27" s="6">
        <v>5.7588681401858667E-3</v>
      </c>
      <c r="I27" s="6">
        <v>8.7066562104761731E-3</v>
      </c>
      <c r="J27" s="9">
        <f t="shared" si="4"/>
        <v>-1.6778157980761996</v>
      </c>
    </row>
    <row r="28" spans="1:10" ht="15.75" customHeight="1">
      <c r="A28" s="8">
        <v>12</v>
      </c>
      <c r="B28" s="11">
        <v>1193.3881651125769</v>
      </c>
      <c r="C28" s="11">
        <v>2499.2908027511685</v>
      </c>
      <c r="D28" s="4">
        <f t="shared" ref="D28:E28" si="15">B28-B27</f>
        <v>-41.252466172960339</v>
      </c>
      <c r="E28" s="4">
        <f t="shared" si="15"/>
        <v>-44.007870002587879</v>
      </c>
      <c r="F28" s="4">
        <f t="shared" si="2"/>
        <v>18.192292937579555</v>
      </c>
      <c r="G28" s="9">
        <f t="shared" si="3"/>
        <v>-8.6666461933111485</v>
      </c>
      <c r="H28" s="6">
        <v>5.8570310660586945E-3</v>
      </c>
      <c r="I28" s="6">
        <v>6.6080178757188957E-3</v>
      </c>
      <c r="J28" s="9">
        <f t="shared" si="4"/>
        <v>-7.6912084499011719</v>
      </c>
    </row>
    <row r="29" spans="1:10" ht="15.75" customHeight="1">
      <c r="A29" s="8">
        <v>13</v>
      </c>
      <c r="B29" s="11">
        <v>1162.3047244429893</v>
      </c>
      <c r="C29" s="11">
        <v>2448.5404968478183</v>
      </c>
      <c r="D29" s="4">
        <f t="shared" ref="D29:E29" si="16">B29-B28</f>
        <v>-31.083440669587617</v>
      </c>
      <c r="E29" s="4">
        <f t="shared" si="16"/>
        <v>-50.750305903350181</v>
      </c>
      <c r="F29" s="4">
        <f t="shared" si="2"/>
        <v>17.708869165716969</v>
      </c>
      <c r="G29" s="9">
        <f t="shared" si="3"/>
        <v>-10.402824746977757</v>
      </c>
      <c r="H29" s="6">
        <v>4.9692395048699109E-3</v>
      </c>
      <c r="I29" s="6">
        <v>5.3426990441773001E-3</v>
      </c>
      <c r="J29" s="9">
        <f t="shared" si="4"/>
        <v>-9.1405730319550287</v>
      </c>
    </row>
    <row r="30" spans="1:10" ht="15.75" customHeight="1">
      <c r="A30" s="8">
        <v>14</v>
      </c>
      <c r="B30" s="11">
        <v>1117.3703271901877</v>
      </c>
      <c r="C30" s="11">
        <v>2404.4113689657929</v>
      </c>
      <c r="D30" s="4">
        <f t="shared" ref="D30:E30" si="17">B30-B29</f>
        <v>-44.934397252801546</v>
      </c>
      <c r="E30" s="4">
        <f t="shared" si="17"/>
        <v>-44.129127882025386</v>
      </c>
      <c r="F30" s="4">
        <f t="shared" si="2"/>
        <v>19.832399920503651</v>
      </c>
      <c r="G30" s="9">
        <f t="shared" si="3"/>
        <v>-9.5465704544113805</v>
      </c>
      <c r="H30" s="6">
        <v>5.8884766792203034E-3</v>
      </c>
      <c r="I30" s="6">
        <v>7.01437316321573E-3</v>
      </c>
      <c r="J30" s="9">
        <f t="shared" si="4"/>
        <v>-8.3051627817925535</v>
      </c>
    </row>
    <row r="31" spans="1:10" ht="15.75" customHeight="1">
      <c r="A31" s="8">
        <v>15</v>
      </c>
      <c r="B31" s="11">
        <v>1088.4164649938025</v>
      </c>
      <c r="C31" s="11">
        <v>2350.2351975821794</v>
      </c>
      <c r="D31" s="4">
        <f t="shared" ref="D31:E31" si="18">B31-B30</f>
        <v>-28.953862196385217</v>
      </c>
      <c r="E31" s="4">
        <f t="shared" si="18"/>
        <v>-54.176171383613564</v>
      </c>
      <c r="F31" s="4">
        <f t="shared" si="2"/>
        <v>18.866918409369671</v>
      </c>
      <c r="G31" s="9">
        <f t="shared" si="3"/>
        <v>-10.811091383716718</v>
      </c>
      <c r="H31" s="6">
        <v>5.3585280532787031E-3</v>
      </c>
      <c r="I31" s="6">
        <v>5.9092541892233575E-3</v>
      </c>
      <c r="J31" s="9">
        <f t="shared" si="4"/>
        <v>-9.3121278856860084</v>
      </c>
    </row>
    <row r="32" spans="1:10" ht="15.75" customHeight="1">
      <c r="A32" s="8">
        <v>16</v>
      </c>
      <c r="B32" s="11">
        <v>1042.9303787511499</v>
      </c>
      <c r="C32" s="11">
        <v>2304.1044433862553</v>
      </c>
      <c r="D32" s="4">
        <f t="shared" ref="D32:E32" si="19">B32-B31</f>
        <v>-45.486086242652618</v>
      </c>
      <c r="E32" s="4">
        <f t="shared" si="19"/>
        <v>-46.130754195924055</v>
      </c>
      <c r="F32" s="4">
        <f t="shared" si="2"/>
        <v>20.985152621793983</v>
      </c>
      <c r="G32" s="9">
        <f t="shared" si="3"/>
        <v>-13.743674991971346</v>
      </c>
      <c r="H32" s="6">
        <v>4.9416878021143612E-3</v>
      </c>
      <c r="I32" s="6">
        <v>5.3796667058784806E-3</v>
      </c>
      <c r="J32" s="9">
        <f t="shared" si="4"/>
        <v>-11.720898254006379</v>
      </c>
    </row>
    <row r="33" spans="1:10" ht="15.75" customHeight="1">
      <c r="A33" s="8">
        <v>17</v>
      </c>
      <c r="B33" s="11">
        <v>1013.1135608613183</v>
      </c>
      <c r="C33" s="11">
        <v>2248.1483883560004</v>
      </c>
      <c r="D33" s="4">
        <f t="shared" ref="D33:E33" si="20">B33-B32</f>
        <v>-29.816817889831555</v>
      </c>
      <c r="E33" s="4">
        <f t="shared" si="20"/>
        <v>-55.956055030254902</v>
      </c>
      <c r="F33" s="4">
        <f t="shared" si="2"/>
        <v>20.100613618121471</v>
      </c>
      <c r="G33" s="9">
        <f t="shared" si="3"/>
        <v>-13.994493609214601</v>
      </c>
      <c r="H33" s="6">
        <v>5.6839350827960619E-3</v>
      </c>
      <c r="I33" s="6">
        <v>5.2774949295135987E-3</v>
      </c>
      <c r="J33" s="9">
        <f t="shared" si="4"/>
        <v>-11.816635350246152</v>
      </c>
    </row>
    <row r="34" spans="1:10" ht="15.75" customHeight="1">
      <c r="A34" s="8">
        <v>18</v>
      </c>
      <c r="B34" s="11">
        <v>969.13606467494446</v>
      </c>
      <c r="C34" s="11">
        <v>2198.9352480002726</v>
      </c>
      <c r="D34" s="4">
        <f t="shared" ref="D34:E34" si="21">B34-B33</f>
        <v>-43.977496186373855</v>
      </c>
      <c r="E34" s="4">
        <f t="shared" si="21"/>
        <v>-49.213140355727774</v>
      </c>
      <c r="F34" s="4">
        <f t="shared" si="2"/>
        <v>21.77976677247544</v>
      </c>
      <c r="G34" s="9">
        <f t="shared" si="3"/>
        <v>-10.787019503987576</v>
      </c>
      <c r="H34" s="6">
        <v>5.6858225862453345E-3</v>
      </c>
      <c r="I34" s="6">
        <v>7.5050336335140402E-3</v>
      </c>
      <c r="J34" s="9">
        <f t="shared" si="4"/>
        <v>-9.0181350738504342</v>
      </c>
    </row>
    <row r="35" spans="1:10" ht="15.75" customHeight="1">
      <c r="A35" s="8">
        <v>19</v>
      </c>
      <c r="B35" s="11">
        <v>937.0735876642002</v>
      </c>
      <c r="C35" s="11">
        <v>2141.7752707113846</v>
      </c>
      <c r="D35" s="4">
        <f t="shared" ref="D35:E35" si="22">B35-B34</f>
        <v>-32.06247701074426</v>
      </c>
      <c r="E35" s="4">
        <f t="shared" si="22"/>
        <v>-57.159977288888058</v>
      </c>
      <c r="F35" s="4">
        <f t="shared" si="2"/>
        <v>21.476327178653516</v>
      </c>
      <c r="G35" s="9">
        <f t="shared" si="3"/>
        <v>-12.375664770729346</v>
      </c>
      <c r="H35" s="6">
        <v>5.6023392223272048E-3</v>
      </c>
      <c r="I35" s="6">
        <v>6.7002671655349367E-3</v>
      </c>
      <c r="J35" s="9">
        <f t="shared" si="4"/>
        <v>-10.243831705895301</v>
      </c>
    </row>
    <row r="36" spans="1:10" ht="15.75" customHeight="1">
      <c r="A36" s="8">
        <v>20</v>
      </c>
      <c r="B36" s="11">
        <v>895.24713046670615</v>
      </c>
      <c r="C36" s="11">
        <v>2088.7224350159672</v>
      </c>
      <c r="D36" s="4">
        <f t="shared" ref="D36:E36" si="23">B36-B35</f>
        <v>-41.826457197494051</v>
      </c>
      <c r="E36" s="4">
        <f t="shared" si="23"/>
        <v>-53.052835695417343</v>
      </c>
      <c r="F36" s="4">
        <f t="shared" si="2"/>
        <v>22.820279485093753</v>
      </c>
      <c r="G36" s="9">
        <f t="shared" si="3"/>
        <v>-16.609433808063379</v>
      </c>
      <c r="H36" s="6">
        <v>5.4364636041789958E-3</v>
      </c>
      <c r="I36" s="6">
        <v>5.3036362959703745E-3</v>
      </c>
      <c r="J36" s="9">
        <f t="shared" si="4"/>
        <v>-13.612169632831669</v>
      </c>
    </row>
    <row r="37" spans="1:10" ht="15.75" customHeight="1">
      <c r="A37" s="8">
        <v>21</v>
      </c>
      <c r="B37" s="11">
        <v>860.79540321686625</v>
      </c>
      <c r="C37" s="11">
        <v>2030.4082972718986</v>
      </c>
      <c r="D37" s="4">
        <f t="shared" ref="D37:E37" si="24">B37-B36</f>
        <v>-34.451727249839905</v>
      </c>
      <c r="E37" s="4">
        <f t="shared" si="24"/>
        <v>-58.314137744068603</v>
      </c>
      <c r="F37" s="4">
        <f t="shared" si="2"/>
        <v>22.937300856657838</v>
      </c>
      <c r="G37" s="9">
        <f t="shared" si="3"/>
        <v>-17.104890658299706</v>
      </c>
      <c r="H37" s="6">
        <v>6.077897255221244E-3</v>
      </c>
      <c r="I37" s="6">
        <v>5.4492666483599086E-3</v>
      </c>
      <c r="J37" s="9">
        <f t="shared" si="4"/>
        <v>-13.879424311617411</v>
      </c>
    </row>
    <row r="38" spans="1:10" ht="15.75" customHeight="1">
      <c r="A38" s="8">
        <v>22</v>
      </c>
      <c r="B38" s="11">
        <v>820.68648397255367</v>
      </c>
      <c r="C38" s="11">
        <v>1974.0458187582119</v>
      </c>
      <c r="D38" s="4">
        <f t="shared" ref="D38:E38" si="25">B38-B37</f>
        <v>-40.108919244312574</v>
      </c>
      <c r="E38" s="4">
        <f t="shared" si="25"/>
        <v>-56.36247851368671</v>
      </c>
      <c r="F38" s="4">
        <f t="shared" si="2"/>
        <v>23.927271935762921</v>
      </c>
      <c r="G38" s="9">
        <f t="shared" si="3"/>
        <v>-18.25990825910252</v>
      </c>
      <c r="H38" s="6">
        <v>5.7002065338929821E-3</v>
      </c>
      <c r="I38" s="6">
        <v>5.2407325283798569E-3</v>
      </c>
      <c r="J38" s="9">
        <f t="shared" si="4"/>
        <v>-14.669941027951944</v>
      </c>
    </row>
    <row r="39" spans="1:10" ht="15.75" customHeight="1">
      <c r="A39" s="8">
        <v>23</v>
      </c>
      <c r="B39" s="11">
        <v>784.43915026789819</v>
      </c>
      <c r="C39" s="11">
        <v>1914.3139085945509</v>
      </c>
      <c r="D39" s="4">
        <f t="shared" ref="D39:E39" si="26">B39-B38</f>
        <v>-36.247333704655489</v>
      </c>
      <c r="E39" s="4">
        <f t="shared" si="26"/>
        <v>-59.731910163661041</v>
      </c>
      <c r="F39" s="4">
        <f t="shared" si="2"/>
        <v>24.408851462481636</v>
      </c>
      <c r="G39" s="9">
        <f t="shared" si="3"/>
        <v>-17.717520150470428</v>
      </c>
      <c r="H39" s="6">
        <v>5.380821190549518E-3</v>
      </c>
      <c r="I39" s="6">
        <v>5.7003493865229894E-3</v>
      </c>
      <c r="J39" s="9">
        <f t="shared" si="4"/>
        <v>-14.093255919782322</v>
      </c>
    </row>
    <row r="40" spans="1:10" ht="15.75" customHeight="1">
      <c r="A40" s="8">
        <v>24</v>
      </c>
      <c r="B40" s="11">
        <v>745.20746253106529</v>
      </c>
      <c r="C40" s="11">
        <v>1854.9249089655366</v>
      </c>
      <c r="D40" s="4">
        <f t="shared" ref="D40:E40" si="27">B40-B39</f>
        <v>-39.231687736832896</v>
      </c>
      <c r="E40" s="4">
        <f t="shared" si="27"/>
        <v>-59.388999629014279</v>
      </c>
      <c r="F40" s="4">
        <f t="shared" si="2"/>
        <v>25.330892998077115</v>
      </c>
      <c r="G40" s="9">
        <f t="shared" si="3"/>
        <v>-16.909600438409512</v>
      </c>
      <c r="H40" s="6">
        <v>5.0160518038027766E-3</v>
      </c>
      <c r="I40" s="6">
        <v>6.5551396380163418E-3</v>
      </c>
      <c r="J40" s="9">
        <f t="shared" si="4"/>
        <v>-13.317428533560637</v>
      </c>
    </row>
    <row r="41" spans="1:10" ht="15.75" customHeight="1">
      <c r="A41" s="8">
        <v>25</v>
      </c>
      <c r="B41" s="11">
        <v>707.59040841295359</v>
      </c>
      <c r="C41" s="11">
        <v>1793.202787815281</v>
      </c>
      <c r="D41" s="4">
        <f t="shared" ref="D41:E41" si="28">B41-B40</f>
        <v>-37.617054118111696</v>
      </c>
      <c r="E41" s="4">
        <f t="shared" si="28"/>
        <v>-61.722121150255589</v>
      </c>
      <c r="F41" s="4">
        <f t="shared" si="2"/>
        <v>26.123314999058863</v>
      </c>
      <c r="G41" s="9">
        <f t="shared" si="3"/>
        <v>-17.809616354316905</v>
      </c>
      <c r="H41" s="6">
        <v>5.9779289163620422E-3</v>
      </c>
      <c r="I41" s="6">
        <v>6.9950949738464864E-3</v>
      </c>
      <c r="J41" s="9">
        <f t="shared" si="4"/>
        <v>-13.887376814922312</v>
      </c>
    </row>
    <row r="42" spans="1:10" ht="15.75" customHeight="1">
      <c r="A42" s="8">
        <v>26</v>
      </c>
      <c r="B42" s="11">
        <v>668.53177679902728</v>
      </c>
      <c r="C42" s="11">
        <v>1730.7542568428121</v>
      </c>
      <c r="D42" s="4">
        <f t="shared" ref="D42:E42" si="29">B42-B41</f>
        <v>-39.058631613926309</v>
      </c>
      <c r="E42" s="4">
        <f t="shared" si="29"/>
        <v>-62.448530972468916</v>
      </c>
      <c r="F42" s="4">
        <f t="shared" si="2"/>
        <v>27.126978620859063</v>
      </c>
      <c r="G42" s="9">
        <f t="shared" si="3"/>
        <v>-19.225622535208984</v>
      </c>
      <c r="H42" s="6">
        <v>5.7863833928767459E-3</v>
      </c>
      <c r="I42" s="6">
        <v>6.8003514710403444E-3</v>
      </c>
      <c r="J42" s="9">
        <f t="shared" si="4"/>
        <v>-14.843102722639706</v>
      </c>
    </row>
    <row r="43" spans="1:10" ht="15.75" customHeight="1">
      <c r="A43" s="8">
        <v>27</v>
      </c>
      <c r="B43" s="11">
        <v>630.03259658802949</v>
      </c>
      <c r="C43" s="11">
        <v>1666.553453827546</v>
      </c>
      <c r="D43" s="4">
        <f t="shared" ref="D43:E43" si="30">B43-B42</f>
        <v>-38.499180210997793</v>
      </c>
      <c r="E43" s="4">
        <f t="shared" si="30"/>
        <v>-64.200803015266047</v>
      </c>
      <c r="F43" s="4">
        <f t="shared" si="2"/>
        <v>28.01964992361939</v>
      </c>
      <c r="G43" s="9">
        <f t="shared" si="3"/>
        <v>-20.068996218668481</v>
      </c>
      <c r="H43" s="6">
        <v>5.9854074596650368E-3</v>
      </c>
      <c r="I43" s="6">
        <v>7.0334710725780195E-3</v>
      </c>
      <c r="J43" s="9">
        <f t="shared" si="4"/>
        <v>-15.340819462679395</v>
      </c>
    </row>
    <row r="44" spans="1:10" ht="15.75" customHeight="1">
      <c r="A44" s="8">
        <v>28</v>
      </c>
      <c r="B44" s="11">
        <v>590.81339946385697</v>
      </c>
      <c r="C44" s="11">
        <v>1601.2373226984257</v>
      </c>
      <c r="D44" s="4">
        <f t="shared" ref="D44:E44" si="31">B44-B43</f>
        <v>-39.219197124172524</v>
      </c>
      <c r="E44" s="4">
        <f t="shared" si="31"/>
        <v>-65.316131129120322</v>
      </c>
      <c r="F44" s="4">
        <f t="shared" si="2"/>
        <v>29.021712043705715</v>
      </c>
      <c r="G44" s="9">
        <f t="shared" si="3"/>
        <v>-22.573659957601812</v>
      </c>
      <c r="H44" s="6">
        <v>5.0165929383915731E-3</v>
      </c>
      <c r="I44" s="6">
        <v>5.8779059670557247E-3</v>
      </c>
      <c r="J44" s="9">
        <f t="shared" si="4"/>
        <v>-17.08454876566196</v>
      </c>
    </row>
    <row r="45" spans="1:10" ht="15.75" customHeight="1">
      <c r="A45" s="8">
        <v>29</v>
      </c>
      <c r="B45" s="11">
        <v>551.52309021360975</v>
      </c>
      <c r="C45" s="11">
        <v>1534.4854653126495</v>
      </c>
      <c r="D45" s="4">
        <f t="shared" ref="D45:E45" si="32">B45-B44</f>
        <v>-39.290309250247219</v>
      </c>
      <c r="E45" s="4">
        <f t="shared" si="32"/>
        <v>-66.751857385776248</v>
      </c>
      <c r="F45" s="4">
        <f t="shared" si="2"/>
        <v>29.997694327155369</v>
      </c>
      <c r="G45" s="9">
        <f t="shared" si="3"/>
        <v>-22.498730021430397</v>
      </c>
      <c r="H45" s="6">
        <v>6.0747272873787443E-3</v>
      </c>
      <c r="I45" s="6">
        <v>7.0703287301939356E-3</v>
      </c>
      <c r="J45" s="9">
        <f t="shared" si="4"/>
        <v>-16.859246658244448</v>
      </c>
    </row>
    <row r="46" spans="1:10" ht="15.75" customHeight="1">
      <c r="A46" s="8">
        <v>30</v>
      </c>
      <c r="B46" s="11">
        <v>511.7555978811406</v>
      </c>
      <c r="C46" s="11">
        <v>1466.3898445402779</v>
      </c>
      <c r="D46" s="4">
        <f t="shared" ref="D46:E46" si="33">B46-B45</f>
        <v>-39.767492332469146</v>
      </c>
      <c r="E46" s="4">
        <f t="shared" si="33"/>
        <v>-68.095620772371603</v>
      </c>
      <c r="F46" s="4">
        <f t="shared" si="2"/>
        <v>31.092335073938195</v>
      </c>
      <c r="G46" s="9">
        <f t="shared" si="3"/>
        <v>-24.788020485642111</v>
      </c>
      <c r="H46" s="6">
        <v>5.115396462028853E-3</v>
      </c>
      <c r="I46" s="6">
        <v>6.0844306828365122E-3</v>
      </c>
      <c r="J46" s="9">
        <f t="shared" si="4"/>
        <v>-18.390800484874596</v>
      </c>
    </row>
    <row r="47" spans="1:10" ht="15.75" customHeight="1">
      <c r="A47" s="8">
        <v>31</v>
      </c>
      <c r="B47" s="11">
        <v>471.67104360950088</v>
      </c>
      <c r="C47" s="11">
        <v>1396.9155661861525</v>
      </c>
      <c r="D47" s="4">
        <f t="shared" ref="D47:E47" si="34">B47-B46</f>
        <v>-40.084554271639718</v>
      </c>
      <c r="E47" s="4">
        <f t="shared" si="34"/>
        <v>-69.474278354125317</v>
      </c>
      <c r="F47" s="4">
        <f t="shared" si="2"/>
        <v>32.167234219912572</v>
      </c>
      <c r="G47" s="9">
        <f t="shared" si="3"/>
        <v>-26.972612404235974</v>
      </c>
      <c r="H47" s="6">
        <v>5.6356033153602911E-3</v>
      </c>
      <c r="I47" s="6">
        <v>5.6215084883342826E-3</v>
      </c>
      <c r="J47" s="9">
        <f t="shared" si="4"/>
        <v>-19.813464648803894</v>
      </c>
    </row>
    <row r="48" spans="1:10" ht="15.75" customHeight="1">
      <c r="A48" s="8">
        <v>32</v>
      </c>
      <c r="B48" s="11">
        <v>431.13856555610704</v>
      </c>
      <c r="C48" s="11">
        <v>1326.1949626720766</v>
      </c>
      <c r="D48" s="4">
        <f t="shared" ref="D48:E48" si="35">B48-B47</f>
        <v>-40.532478053393845</v>
      </c>
      <c r="E48" s="4">
        <f t="shared" si="35"/>
        <v>-70.720603514075947</v>
      </c>
      <c r="F48" s="4">
        <f t="shared" si="2"/>
        <v>33.221427692719928</v>
      </c>
      <c r="G48" s="9">
        <f t="shared" si="3"/>
        <v>-26.086805164857566</v>
      </c>
      <c r="H48" s="6">
        <v>5.5362630853313709E-3</v>
      </c>
      <c r="I48" s="6">
        <v>7.179577151936227E-3</v>
      </c>
      <c r="J48" s="9">
        <f t="shared" si="4"/>
        <v>-18.973040489810156</v>
      </c>
    </row>
    <row r="49" spans="1:10" ht="15.75" customHeight="1">
      <c r="A49" s="8">
        <v>33</v>
      </c>
      <c r="B49" s="11">
        <v>390.16788804744795</v>
      </c>
      <c r="C49" s="11">
        <v>1253.9510089826135</v>
      </c>
      <c r="D49" s="4">
        <f t="shared" ref="D49:E49" si="36">B49-B48</f>
        <v>-40.970677508659094</v>
      </c>
      <c r="E49" s="4">
        <f t="shared" si="36"/>
        <v>-72.243953689463069</v>
      </c>
      <c r="F49" s="4">
        <f t="shared" si="2"/>
        <v>34.488926301019141</v>
      </c>
      <c r="G49" s="9">
        <f t="shared" si="3"/>
        <v>-26.580487207139107</v>
      </c>
      <c r="H49" s="6">
        <v>5.4158562801133606E-3</v>
      </c>
      <c r="I49" s="6">
        <v>7.9919647808181036E-3</v>
      </c>
      <c r="J49" s="9">
        <f t="shared" si="4"/>
        <v>-19.140690560257603</v>
      </c>
    </row>
    <row r="50" spans="1:10" ht="15.75" customHeight="1">
      <c r="A50" s="8">
        <v>34</v>
      </c>
      <c r="B50" s="11">
        <v>348.76579521783543</v>
      </c>
      <c r="C50" s="11">
        <v>1180.2892332102617</v>
      </c>
      <c r="D50" s="4">
        <f t="shared" ref="D50:E50" si="37">B50-B49</f>
        <v>-41.402092829612513</v>
      </c>
      <c r="E50" s="4">
        <f t="shared" si="37"/>
        <v>-73.661775772351803</v>
      </c>
      <c r="F50" s="4">
        <f t="shared" si="2"/>
        <v>35.700952503040433</v>
      </c>
      <c r="G50" s="9">
        <f t="shared" si="3"/>
        <v>-30.969803680015236</v>
      </c>
      <c r="H50" s="6">
        <v>5.1715577113971914E-3</v>
      </c>
      <c r="I50" s="6">
        <v>5.5366185481346575E-3</v>
      </c>
      <c r="J50" s="9">
        <f t="shared" si="4"/>
        <v>-22.080644403408854</v>
      </c>
    </row>
    <row r="51" spans="1:10" ht="15.75" customHeight="1">
      <c r="A51" s="8">
        <v>35</v>
      </c>
      <c r="B51" s="11">
        <v>306.81909293313385</v>
      </c>
      <c r="C51" s="11">
        <v>1105.2934715643773</v>
      </c>
      <c r="D51" s="4">
        <f t="shared" ref="D51:E51" si="38">B51-B50</f>
        <v>-41.946702284701587</v>
      </c>
      <c r="E51" s="4">
        <f t="shared" si="38"/>
        <v>-74.995761645884386</v>
      </c>
      <c r="F51" s="4">
        <f t="shared" si="2"/>
        <v>36.919450487038468</v>
      </c>
      <c r="G51" s="9">
        <f t="shared" si="3"/>
        <v>-29.314905567138403</v>
      </c>
      <c r="H51" s="6">
        <v>6.0562881713456225E-3</v>
      </c>
      <c r="I51" s="6">
        <v>8.5612825974452928E-3</v>
      </c>
      <c r="J51" s="9">
        <f t="shared" si="4"/>
        <v>-20.693808085808456</v>
      </c>
    </row>
    <row r="52" spans="1:10" ht="15.75" customHeight="1">
      <c r="A52" s="8">
        <v>36</v>
      </c>
      <c r="B52" s="11">
        <v>264.26181206430647</v>
      </c>
      <c r="C52" s="11">
        <v>1028.4693199436438</v>
      </c>
      <c r="D52" s="4">
        <f t="shared" ref="D52:E52" si="39">B52-B51</f>
        <v>-42.557280868827377</v>
      </c>
      <c r="E52" s="4">
        <f t="shared" si="39"/>
        <v>-76.824151620733574</v>
      </c>
      <c r="F52" s="4">
        <f t="shared" si="2"/>
        <v>38.565362135968606</v>
      </c>
      <c r="G52" s="9">
        <f t="shared" si="3"/>
        <v>-32.631942841087074</v>
      </c>
      <c r="H52" s="6">
        <v>5.7711600768884097E-3</v>
      </c>
      <c r="I52" s="6">
        <v>7.2520554282766003E-3</v>
      </c>
      <c r="J52" s="9">
        <f t="shared" si="4"/>
        <v>-22.807279006446368</v>
      </c>
    </row>
    <row r="53" spans="1:10" ht="15.75" customHeight="1">
      <c r="A53" s="8">
        <v>37</v>
      </c>
      <c r="B53" s="11">
        <v>221.24336245029559</v>
      </c>
      <c r="C53" s="11">
        <v>950.30908545964814</v>
      </c>
      <c r="D53" s="4">
        <f t="shared" ref="D53:E53" si="40">B53-B52</f>
        <v>-43.018449614010876</v>
      </c>
      <c r="E53" s="4">
        <f t="shared" si="40"/>
        <v>-78.160234483995623</v>
      </c>
      <c r="F53" s="4">
        <f t="shared" si="2"/>
        <v>39.798046308931852</v>
      </c>
      <c r="G53" s="9">
        <f t="shared" si="3"/>
        <v>-35.012543802743863</v>
      </c>
      <c r="H53" s="6">
        <v>5.7672903365729253E-3</v>
      </c>
      <c r="I53" s="6">
        <v>6.3784270878002244E-3</v>
      </c>
      <c r="J53" s="9">
        <f t="shared" si="4"/>
        <v>-24.228851894707866</v>
      </c>
    </row>
    <row r="54" spans="1:10" ht="15.75" customHeight="1">
      <c r="A54" s="8">
        <v>38</v>
      </c>
      <c r="B54" s="11">
        <v>177.37194215295395</v>
      </c>
      <c r="C54" s="11">
        <v>870.27280118955525</v>
      </c>
      <c r="D54" s="4">
        <f t="shared" ref="D54:E54" si="41">B54-B53</f>
        <v>-43.871420297341643</v>
      </c>
      <c r="E54" s="4">
        <f t="shared" si="41"/>
        <v>-80.036284270092892</v>
      </c>
      <c r="F54" s="4">
        <f t="shared" si="2"/>
        <v>41.652541593345596</v>
      </c>
      <c r="G54" s="9">
        <f t="shared" si="3"/>
        <v>-36.042320707740799</v>
      </c>
      <c r="H54" s="6">
        <v>5.4913845660521802E-3</v>
      </c>
      <c r="I54" s="6">
        <v>7.5657178096274992E-3</v>
      </c>
      <c r="J54" s="9">
        <f t="shared" si="4"/>
        <v>-24.694517385655562</v>
      </c>
    </row>
    <row r="55" spans="1:10" ht="15.75" customHeight="1">
      <c r="A55" s="8">
        <v>39</v>
      </c>
      <c r="B55" s="11">
        <v>133.40516661816628</v>
      </c>
      <c r="C55" s="11">
        <v>789.72029021012736</v>
      </c>
      <c r="D55" s="4">
        <f t="shared" ref="D55:E55" si="42">B55-B54</f>
        <v>-43.966775534787672</v>
      </c>
      <c r="E55" s="4">
        <f t="shared" si="42"/>
        <v>-80.552510979427893</v>
      </c>
      <c r="F55" s="4">
        <f t="shared" si="2"/>
        <v>42.108921880086271</v>
      </c>
      <c r="G55" s="9">
        <f t="shared" si="3"/>
        <v>-36.675165462432311</v>
      </c>
      <c r="H55" s="6">
        <v>5.9696523775578372E-3</v>
      </c>
      <c r="I55" s="6">
        <v>7.8890449757557726E-3</v>
      </c>
      <c r="J55" s="9">
        <f t="shared" si="4"/>
        <v>-24.879319901079281</v>
      </c>
    </row>
    <row r="56" spans="1:10" ht="15.75" customHeight="1">
      <c r="A56" s="8">
        <v>40</v>
      </c>
      <c r="B56" s="11">
        <v>87.34284001942261</v>
      </c>
      <c r="C56" s="11">
        <v>704.99066334439226</v>
      </c>
      <c r="D56" s="4">
        <f t="shared" ref="D56:E56" si="43">B56-B55</f>
        <v>-46.062326598743667</v>
      </c>
      <c r="E56" s="4">
        <f t="shared" si="43"/>
        <v>-84.729626865735099</v>
      </c>
      <c r="F56" s="4">
        <f t="shared" si="2"/>
        <v>46.504238002480143</v>
      </c>
      <c r="G56" s="9">
        <f t="shared" si="3"/>
        <v>-43.252335500016635</v>
      </c>
      <c r="H56" s="6">
        <v>5.0516607436549444E-3</v>
      </c>
      <c r="I56" s="6">
        <v>5.2385500839247871E-3</v>
      </c>
      <c r="J56" s="9">
        <f t="shared" si="4"/>
        <v>-29.050566901630926</v>
      </c>
    </row>
    <row r="57" spans="1:10" ht="15.75" customHeight="1">
      <c r="A57" s="8">
        <v>41</v>
      </c>
      <c r="B57" s="11">
        <v>44.126309699590536</v>
      </c>
      <c r="C57" s="11">
        <v>625.51194912078574</v>
      </c>
      <c r="D57" s="4">
        <f t="shared" ref="D57:E57" si="44">B57-B56</f>
        <v>-43.216530319832074</v>
      </c>
      <c r="E57" s="4">
        <f t="shared" si="44"/>
        <v>-79.478714223606516</v>
      </c>
      <c r="F57" s="4">
        <f t="shared" si="2"/>
        <v>40.922672537613387</v>
      </c>
      <c r="G57" s="9">
        <f t="shared" si="3"/>
        <v>-35.779292583343661</v>
      </c>
      <c r="H57" s="6">
        <v>5.9304797979374815E-3</v>
      </c>
      <c r="I57" s="6">
        <v>8.6410341962259891E-3</v>
      </c>
      <c r="J57" s="9">
        <f t="shared" si="4"/>
        <v>-23.79334076218689</v>
      </c>
    </row>
    <row r="58" spans="1:10" ht="15.75" customHeight="1">
      <c r="A58" s="8">
        <v>42</v>
      </c>
      <c r="B58" s="11">
        <v>-7.3064611491776112</v>
      </c>
      <c r="C58" s="11">
        <v>530.89204122800402</v>
      </c>
      <c r="D58" s="4">
        <f t="shared" ref="D58:E58" si="45">B58-B57</f>
        <v>-51.432770848768143</v>
      </c>
      <c r="E58" s="4">
        <f t="shared" si="45"/>
        <v>-94.619907892781725</v>
      </c>
      <c r="F58" s="4">
        <f t="shared" si="2"/>
        <v>57.991284434101964</v>
      </c>
      <c r="G58" s="9">
        <f t="shared" si="3"/>
        <v>-55.074915262408993</v>
      </c>
      <c r="H58" s="6">
        <v>5.2680654724996034E-3</v>
      </c>
      <c r="I58" s="6">
        <v>5.4208351839858471E-3</v>
      </c>
      <c r="J58" s="9">
        <f t="shared" si="4"/>
        <v>-36.262366148877206</v>
      </c>
    </row>
    <row r="59" spans="1:10" ht="15.75" customHeight="1">
      <c r="A59" s="8">
        <v>43</v>
      </c>
      <c r="B59" s="11">
        <v>-47.932538414295536</v>
      </c>
      <c r="C59" s="11">
        <v>456.00186723611961</v>
      </c>
      <c r="D59" s="4">
        <f t="shared" ref="D59:E59" si="46">B59-B58</f>
        <v>-40.626077265117928</v>
      </c>
      <c r="E59" s="4">
        <f t="shared" si="46"/>
        <v>-74.89017399188441</v>
      </c>
      <c r="F59" s="4">
        <f t="shared" si="2"/>
        <v>36.295081572430256</v>
      </c>
      <c r="G59" s="9">
        <f t="shared" si="3"/>
        <v>-32.246008975955149</v>
      </c>
      <c r="H59" s="6">
        <v>5.8205547694452856E-3</v>
      </c>
      <c r="I59" s="6">
        <v>8.2676824422826187E-3</v>
      </c>
      <c r="J59" s="9">
        <f t="shared" si="4"/>
        <v>-21.021170652481302</v>
      </c>
    </row>
    <row r="60" spans="1:10" ht="15.75" customHeight="1">
      <c r="A60" s="8">
        <v>44</v>
      </c>
      <c r="B60" s="11">
        <v>-103.43955873896984</v>
      </c>
      <c r="C60" s="11">
        <v>354.1683408776579</v>
      </c>
      <c r="D60" s="4">
        <f t="shared" ref="D60:E60" si="47">B60-B59</f>
        <v>-55.507020324674301</v>
      </c>
      <c r="E60" s="4">
        <f t="shared" si="47"/>
        <v>-101.83352635846171</v>
      </c>
      <c r="F60" s="4">
        <f t="shared" si="2"/>
        <v>67.255481979616604</v>
      </c>
      <c r="G60" s="9">
        <f t="shared" si="3"/>
        <v>-64.837979443163135</v>
      </c>
      <c r="H60" s="6">
        <v>5.7455943944982714E-3</v>
      </c>
      <c r="I60" s="6">
        <v>5.1477802422302465E-3</v>
      </c>
      <c r="J60" s="9">
        <f t="shared" si="4"/>
        <v>-41.849379775472016</v>
      </c>
    </row>
    <row r="61" spans="1:10" ht="15.75" customHeight="1">
      <c r="A61" s="8">
        <v>45</v>
      </c>
      <c r="B61" s="11">
        <v>-156.25027323547366</v>
      </c>
      <c r="C61" s="11">
        <v>257.54441507911446</v>
      </c>
      <c r="D61" s="4">
        <f t="shared" ref="D61:E61" si="48">B61-B60</f>
        <v>-52.81071449650382</v>
      </c>
      <c r="E61" s="4">
        <f t="shared" si="48"/>
        <v>-96.623925798543439</v>
      </c>
      <c r="F61" s="4">
        <f t="shared" si="2"/>
        <v>60.625773011768331</v>
      </c>
      <c r="G61" s="9">
        <f t="shared" si="3"/>
        <v>-57.715769642019197</v>
      </c>
      <c r="H61" s="6">
        <v>5.5249358213274669E-3</v>
      </c>
      <c r="I61" s="6">
        <v>7.9470977362468866E-3</v>
      </c>
      <c r="J61" s="9">
        <f t="shared" si="4"/>
        <v>-36.883546297316393</v>
      </c>
    </row>
    <row r="62" spans="1:10" ht="15.75" customHeight="1">
      <c r="A62" s="8">
        <v>46</v>
      </c>
      <c r="B62" s="11">
        <v>-175.26996640333721</v>
      </c>
      <c r="C62" s="11">
        <v>222.11793212707082</v>
      </c>
      <c r="D62" s="4">
        <f t="shared" ref="D62:E62" si="49">B62-B61</f>
        <v>-19.019693167863551</v>
      </c>
      <c r="E62" s="4">
        <f t="shared" si="49"/>
        <v>-35.426482952043642</v>
      </c>
      <c r="F62" s="4">
        <f t="shared" si="2"/>
        <v>8.0839221127555714</v>
      </c>
      <c r="G62" s="9">
        <f t="shared" si="3"/>
        <v>-5.7753103363916765</v>
      </c>
      <c r="H62" s="6">
        <v>5.3649474134763731E-3</v>
      </c>
      <c r="I62" s="6">
        <v>6.1602303350520755E-3</v>
      </c>
      <c r="J62" s="9">
        <f t="shared" si="4"/>
        <v>-3.6541984748329344</v>
      </c>
    </row>
    <row r="63" spans="1:10" ht="15.75" customHeight="1">
      <c r="A63" s="8">
        <v>47</v>
      </c>
      <c r="B63" s="11">
        <v>-177.28345285064725</v>
      </c>
      <c r="C63" s="11">
        <v>217.85027972541243</v>
      </c>
      <c r="D63" s="4">
        <f t="shared" ref="D63:E63" si="50">B63-B62</f>
        <v>-2.0134864473100436</v>
      </c>
      <c r="E63" s="4">
        <f t="shared" si="50"/>
        <v>-4.2676524016583812</v>
      </c>
      <c r="F63" s="4">
        <f t="shared" si="2"/>
        <v>0.11133492347440886</v>
      </c>
      <c r="G63" s="9">
        <f t="shared" si="3"/>
        <v>2.7331050678460387</v>
      </c>
      <c r="H63" s="6">
        <v>5.7458848524368708E-3</v>
      </c>
      <c r="I63" s="6">
        <v>8.3809379877754046E-3</v>
      </c>
      <c r="J63" s="9">
        <f t="shared" si="4"/>
        <v>1.712189225032607</v>
      </c>
    </row>
    <row r="64" spans="1:10" ht="15.75" customHeight="1">
      <c r="A64" s="8">
        <v>48</v>
      </c>
      <c r="B64" s="11">
        <v>-177.12512829396715</v>
      </c>
      <c r="C64" s="11">
        <v>217.70959004759825</v>
      </c>
      <c r="D64" s="4">
        <f t="shared" ref="D64:E64" si="51">B64-B63</f>
        <v>0.1583245566800997</v>
      </c>
      <c r="E64" s="4">
        <f t="shared" si="51"/>
        <v>-0.14068967781417996</v>
      </c>
      <c r="F64" s="4">
        <f t="shared" si="2"/>
        <v>2.2430125345703934E-4</v>
      </c>
      <c r="G64" s="9">
        <f t="shared" si="3"/>
        <v>2.4781077011036965</v>
      </c>
      <c r="H64" s="6">
        <v>5.4332499112405728E-3</v>
      </c>
      <c r="I64" s="6">
        <v>6.9632528105171799E-3</v>
      </c>
      <c r="J64" s="9">
        <f t="shared" si="4"/>
        <v>1.5370720864817633</v>
      </c>
    </row>
    <row r="65" spans="7:10" ht="15.75" customHeight="1">
      <c r="G65" s="10">
        <f>SUM(G17:G64)</f>
        <v>-916.65148401545071</v>
      </c>
      <c r="J65" s="10">
        <f>SUM(J17:J64)</f>
        <v>-669.91680449061664</v>
      </c>
    </row>
    <row r="66" spans="7:10" ht="15.75" customHeight="1"/>
    <row r="67" spans="7:10" ht="15.75" customHeight="1"/>
    <row r="68" spans="7:10" ht="15.75" customHeight="1"/>
    <row r="69" spans="7:10" ht="15.75" customHeight="1"/>
    <row r="70" spans="7:10" ht="15.75" customHeight="1"/>
    <row r="71" spans="7:10" ht="15.75" customHeight="1"/>
    <row r="72" spans="7:10" ht="15.75" customHeight="1"/>
    <row r="73" spans="7:10" ht="15.75" customHeight="1"/>
    <row r="74" spans="7:10" ht="15.75" customHeight="1"/>
    <row r="75" spans="7:10" ht="15.75" customHeight="1"/>
    <row r="76" spans="7:10" ht="15.75" customHeight="1"/>
    <row r="77" spans="7:10" ht="15.75" customHeight="1"/>
    <row r="78" spans="7:10" ht="15.75" customHeight="1"/>
    <row r="79" spans="7:10" ht="15.75" customHeight="1"/>
    <row r="80" spans="7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A3" workbookViewId="0">
      <selection activeCell="F14" sqref="F14"/>
    </sheetView>
  </sheetViews>
  <sheetFormatPr baseColWidth="10" defaultColWidth="12.6640625" defaultRowHeight="15" customHeight="1"/>
  <cols>
    <col min="1" max="1" width="25.6640625" bestFit="1" customWidth="1"/>
    <col min="2" max="2" width="17.6640625" bestFit="1" customWidth="1"/>
    <col min="3" max="3" width="21.1640625" bestFit="1" customWidth="1"/>
    <col min="4" max="4" width="49" bestFit="1" customWidth="1"/>
    <col min="5" max="5" width="52.6640625" bestFit="1" customWidth="1"/>
    <col min="6" max="6" width="31.1640625" bestFit="1" customWidth="1"/>
    <col min="7" max="7" width="18.5" bestFit="1" customWidth="1"/>
    <col min="8" max="8" width="43.1640625" bestFit="1" customWidth="1"/>
    <col min="9" max="9" width="37.83203125" bestFit="1" customWidth="1"/>
    <col min="10" max="10" width="12.6640625" bestFit="1" customWidth="1"/>
    <col min="11" max="26" width="11.1640625" customWidth="1"/>
  </cols>
  <sheetData>
    <row r="1" spans="1:10" ht="15.75" customHeight="1">
      <c r="A1" s="12" t="s">
        <v>0</v>
      </c>
      <c r="B1" s="13"/>
      <c r="C1" s="1" t="s">
        <v>1</v>
      </c>
      <c r="D1" s="1" t="s">
        <v>2</v>
      </c>
      <c r="E1" s="1" t="s">
        <v>3</v>
      </c>
      <c r="H1" s="1" t="s">
        <v>4</v>
      </c>
      <c r="I1" s="1" t="s">
        <v>5</v>
      </c>
    </row>
    <row r="2" spans="1:10" ht="15.75" customHeight="1">
      <c r="A2" s="2" t="s">
        <v>6</v>
      </c>
      <c r="B2" s="3">
        <v>5</v>
      </c>
      <c r="C2" s="4">
        <v>0.01</v>
      </c>
      <c r="D2" s="4">
        <f>1000+100*B5+10*B6+B7</f>
        <v>1650</v>
      </c>
      <c r="E2" s="4">
        <f>1000+100*B8+10*B9+B10</f>
        <v>2978</v>
      </c>
      <c r="G2" s="2" t="s">
        <v>7</v>
      </c>
      <c r="H2" s="4">
        <f>0.4 + B5/33 - B9/100</f>
        <v>0.49151515151515152</v>
      </c>
      <c r="I2" s="5">
        <f ca="1">(RAND() * ($H$3 - $H$2) + $H$2) / 100</f>
        <v>5.647430429611671E-3</v>
      </c>
    </row>
    <row r="3" spans="1:10" ht="15.75" customHeight="1">
      <c r="A3" s="2" t="s">
        <v>8</v>
      </c>
      <c r="B3" s="3">
        <v>6</v>
      </c>
      <c r="G3" s="2" t="s">
        <v>9</v>
      </c>
      <c r="H3" s="6">
        <f>0.4 + B5/33 + B9/100</f>
        <v>0.61151515151515157</v>
      </c>
    </row>
    <row r="4" spans="1:10" ht="15.75" customHeight="1">
      <c r="A4" s="2" t="s">
        <v>10</v>
      </c>
      <c r="B4" s="3">
        <v>15</v>
      </c>
    </row>
    <row r="5" spans="1:10" ht="15.75" customHeight="1">
      <c r="A5" s="2" t="s">
        <v>11</v>
      </c>
      <c r="B5" s="3">
        <v>5</v>
      </c>
      <c r="H5" s="1" t="s">
        <v>12</v>
      </c>
    </row>
    <row r="6" spans="1:10" ht="15.75" customHeight="1">
      <c r="A6" s="2" t="s">
        <v>13</v>
      </c>
      <c r="B6" s="3">
        <v>14</v>
      </c>
      <c r="G6" s="2" t="s">
        <v>7</v>
      </c>
      <c r="H6" s="4">
        <f>0.4 + B5/33 + B6/100 - B8/100</f>
        <v>0.50151515151515147</v>
      </c>
      <c r="I6" s="5">
        <f ca="1">(RAND() * ($H$7 - $H$6) + $H$6) / 100</f>
        <v>6.419765451581262E-3</v>
      </c>
    </row>
    <row r="7" spans="1:10" ht="15.75" customHeight="1">
      <c r="A7" s="2" t="s">
        <v>14</v>
      </c>
      <c r="B7" s="3">
        <v>10</v>
      </c>
      <c r="G7" s="2" t="s">
        <v>9</v>
      </c>
      <c r="H7" s="4">
        <f>0.4 + B5/33 + B6/100 + B8/100</f>
        <v>0.88151515151515158</v>
      </c>
    </row>
    <row r="8" spans="1:10" ht="15.75" customHeight="1">
      <c r="A8" s="2" t="s">
        <v>15</v>
      </c>
      <c r="B8" s="3">
        <v>19</v>
      </c>
    </row>
    <row r="9" spans="1:10" ht="15.75" customHeight="1">
      <c r="A9" s="2" t="s">
        <v>16</v>
      </c>
      <c r="B9" s="3">
        <v>6</v>
      </c>
    </row>
    <row r="10" spans="1:10" ht="15.75" customHeight="1">
      <c r="A10" s="2" t="s">
        <v>17</v>
      </c>
      <c r="B10" s="3">
        <v>18</v>
      </c>
    </row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7" t="s">
        <v>24</v>
      </c>
      <c r="H15" s="1" t="s">
        <v>25</v>
      </c>
      <c r="I15" s="1" t="s">
        <v>26</v>
      </c>
      <c r="J15" s="7" t="s">
        <v>27</v>
      </c>
    </row>
    <row r="16" spans="1:10" ht="15.75" customHeight="1">
      <c r="A16" s="8">
        <v>0</v>
      </c>
      <c r="B16" s="4">
        <f t="shared" ref="B16:C16" si="0">D2</f>
        <v>1650</v>
      </c>
      <c r="C16" s="4">
        <f t="shared" si="0"/>
        <v>2978</v>
      </c>
      <c r="G16" s="9"/>
      <c r="J16" s="9"/>
    </row>
    <row r="17" spans="1:10" ht="15.75" customHeight="1">
      <c r="A17" s="8">
        <v>1</v>
      </c>
      <c r="B17" s="11">
        <v>1600.3703674842359</v>
      </c>
      <c r="C17" s="11">
        <v>2915.1917886602191</v>
      </c>
      <c r="D17" s="4">
        <f t="shared" ref="D17:E17" si="1">B17-B16</f>
        <v>-49.629632515764115</v>
      </c>
      <c r="E17" s="4">
        <f t="shared" si="1"/>
        <v>-62.808211339780883</v>
      </c>
      <c r="F17" s="4">
        <f t="shared" ref="F17:F64" si="2">($B$2/1000)*(E17^2+D17^2)</f>
        <v>32.039859176761851</v>
      </c>
      <c r="G17" s="9">
        <f t="shared" ref="G17:G64" si="3">I17*C17 - H17*B17 - F17</f>
        <v>-21.496322247032779</v>
      </c>
      <c r="H17" s="6">
        <v>4.9694967683790768E-3</v>
      </c>
      <c r="I17" s="6">
        <v>6.3448903674541354E-3</v>
      </c>
      <c r="J17" s="9">
        <f t="shared" ref="J17:J64" si="4">G17/((1+$C$2)^A17)</f>
        <v>-21.283487373299781</v>
      </c>
    </row>
    <row r="18" spans="1:10" ht="15.75" customHeight="1">
      <c r="A18" s="8">
        <v>2</v>
      </c>
      <c r="B18" s="11">
        <v>1552.7229417322374</v>
      </c>
      <c r="C18" s="11">
        <v>2851.9173645604506</v>
      </c>
      <c r="D18" s="4">
        <f t="shared" ref="D18:E18" si="5">B18-B17</f>
        <v>-47.647425751998526</v>
      </c>
      <c r="E18" s="4">
        <f t="shared" si="5"/>
        <v>-63.274424099768567</v>
      </c>
      <c r="F18" s="4">
        <f t="shared" si="2"/>
        <v>31.369649629747929</v>
      </c>
      <c r="G18" s="9">
        <f t="shared" si="3"/>
        <v>-22.408215062001531</v>
      </c>
      <c r="H18" s="6">
        <v>5.4995596057888516E-3</v>
      </c>
      <c r="I18" s="6">
        <v>6.1364775692846684E-3</v>
      </c>
      <c r="J18" s="9">
        <f t="shared" si="4"/>
        <v>-21.96668469954076</v>
      </c>
    </row>
    <row r="19" spans="1:10" ht="15.75" customHeight="1">
      <c r="A19" s="8">
        <v>3</v>
      </c>
      <c r="B19" s="11">
        <v>1502.1932076482569</v>
      </c>
      <c r="C19" s="11">
        <v>2786.7972798564601</v>
      </c>
      <c r="D19" s="4">
        <f t="shared" ref="D19:E19" si="6">B19-B18</f>
        <v>-50.529734083980429</v>
      </c>
      <c r="E19" s="4">
        <f t="shared" si="6"/>
        <v>-65.120084703990415</v>
      </c>
      <c r="F19" s="4">
        <f t="shared" si="2"/>
        <v>33.969397292263302</v>
      </c>
      <c r="G19" s="9">
        <f t="shared" si="3"/>
        <v>-27.062671947459098</v>
      </c>
      <c r="H19" s="6">
        <v>5.8381355215127682E-3</v>
      </c>
      <c r="I19" s="6">
        <v>5.6253581786753293E-3</v>
      </c>
      <c r="J19" s="9">
        <f t="shared" si="4"/>
        <v>-26.266762768801641</v>
      </c>
    </row>
    <row r="20" spans="1:10" ht="15.75" customHeight="1">
      <c r="A20" s="8">
        <v>4</v>
      </c>
      <c r="B20" s="11">
        <v>1454.2288442552078</v>
      </c>
      <c r="C20" s="11">
        <v>2719.8418252515098</v>
      </c>
      <c r="D20" s="4">
        <f t="shared" ref="D20:E20" si="7">B20-B19</f>
        <v>-47.964363393049098</v>
      </c>
      <c r="E20" s="4">
        <f t="shared" si="7"/>
        <v>-66.955454604950319</v>
      </c>
      <c r="F20" s="4">
        <f t="shared" si="2"/>
        <v>33.918065285280157</v>
      </c>
      <c r="G20" s="9">
        <f t="shared" si="3"/>
        <v>-25.986176569006144</v>
      </c>
      <c r="H20" s="6">
        <v>5.8483824712245889E-3</v>
      </c>
      <c r="I20" s="6">
        <v>6.0432834900777431E-3</v>
      </c>
      <c r="J20" s="9">
        <f t="shared" si="4"/>
        <v>-24.972204911074812</v>
      </c>
    </row>
    <row r="21" spans="1:10" ht="15.75" customHeight="1">
      <c r="A21" s="8">
        <v>5</v>
      </c>
      <c r="B21" s="11">
        <v>1405.2380529463881</v>
      </c>
      <c r="C21" s="11">
        <v>2654.0273109764985</v>
      </c>
      <c r="D21" s="4">
        <f t="shared" ref="D21:E21" si="8">B21-B20</f>
        <v>-48.99079130881978</v>
      </c>
      <c r="E21" s="4">
        <f t="shared" si="8"/>
        <v>-65.814514275011334</v>
      </c>
      <c r="F21" s="4">
        <f t="shared" si="2"/>
        <v>33.65823961160001</v>
      </c>
      <c r="G21" s="9">
        <f t="shared" si="3"/>
        <v>-23.649630824040791</v>
      </c>
      <c r="H21" s="6">
        <v>5.1295942897213852E-3</v>
      </c>
      <c r="I21" s="6">
        <v>6.4870884366738405E-3</v>
      </c>
      <c r="J21" s="9">
        <f t="shared" si="4"/>
        <v>-22.501812253641734</v>
      </c>
    </row>
    <row r="22" spans="1:10" ht="15.75" customHeight="1">
      <c r="A22" s="8">
        <v>6</v>
      </c>
      <c r="B22" s="11">
        <v>1356.6503075454009</v>
      </c>
      <c r="C22" s="11">
        <v>2585.134795473582</v>
      </c>
      <c r="D22" s="4">
        <f t="shared" ref="D22:E22" si="9">B22-B21</f>
        <v>-48.58774540098716</v>
      </c>
      <c r="E22" s="4">
        <f t="shared" si="9"/>
        <v>-68.892515502916467</v>
      </c>
      <c r="F22" s="4">
        <f t="shared" si="2"/>
        <v>35.534738477353677</v>
      </c>
      <c r="G22" s="9">
        <f t="shared" si="3"/>
        <v>-25.758089353669913</v>
      </c>
      <c r="H22" s="6">
        <v>5.479576711764197E-3</v>
      </c>
      <c r="I22" s="6">
        <v>6.6574936769455417E-3</v>
      </c>
      <c r="J22" s="9">
        <f t="shared" si="4"/>
        <v>-24.265285344876848</v>
      </c>
    </row>
    <row r="23" spans="1:10" ht="15.75" customHeight="1">
      <c r="A23" s="8">
        <v>7</v>
      </c>
      <c r="B23" s="11">
        <v>1307.7830465783666</v>
      </c>
      <c r="C23" s="11">
        <v>2514.984781922034</v>
      </c>
      <c r="D23" s="4">
        <f t="shared" ref="D23:E23" si="10">B23-B22</f>
        <v>-48.867260967034326</v>
      </c>
      <c r="E23" s="4">
        <f t="shared" si="10"/>
        <v>-70.150013551548</v>
      </c>
      <c r="F23" s="4">
        <f t="shared" si="2"/>
        <v>36.545167978513021</v>
      </c>
      <c r="G23" s="9">
        <f t="shared" si="3"/>
        <v>-31.064706196887929</v>
      </c>
      <c r="H23" s="6">
        <v>5.5738913629635387E-3</v>
      </c>
      <c r="I23" s="6">
        <v>5.0775267116404633E-3</v>
      </c>
      <c r="J23" s="9">
        <f t="shared" si="4"/>
        <v>-28.974612334010008</v>
      </c>
    </row>
    <row r="24" spans="1:10" ht="15.75" customHeight="1">
      <c r="A24" s="8">
        <v>8</v>
      </c>
      <c r="B24" s="11">
        <v>1258.3130448807472</v>
      </c>
      <c r="C24" s="11">
        <v>2443.9434876976738</v>
      </c>
      <c r="D24" s="4">
        <f t="shared" ref="D24:E24" si="11">B24-B23</f>
        <v>-49.470001697619409</v>
      </c>
      <c r="E24" s="4">
        <f t="shared" si="11"/>
        <v>-71.041294224360172</v>
      </c>
      <c r="F24" s="4">
        <f t="shared" si="2"/>
        <v>37.470732765172883</v>
      </c>
      <c r="G24" s="9">
        <f t="shared" si="3"/>
        <v>-27.218451215343684</v>
      </c>
      <c r="H24" s="6">
        <v>5.4398890553389988E-3</v>
      </c>
      <c r="I24" s="6">
        <v>6.9958102537685521E-3</v>
      </c>
      <c r="J24" s="9">
        <f t="shared" si="4"/>
        <v>-25.13578303932319</v>
      </c>
    </row>
    <row r="25" spans="1:10" ht="15.75" customHeight="1">
      <c r="A25" s="8">
        <v>9</v>
      </c>
      <c r="B25" s="11">
        <v>1209.8884246232381</v>
      </c>
      <c r="C25" s="11">
        <v>2370.8777340050929</v>
      </c>
      <c r="D25" s="4">
        <f t="shared" ref="D25:E25" si="12">B25-B24</f>
        <v>-48.424620257509105</v>
      </c>
      <c r="E25" s="4">
        <f t="shared" si="12"/>
        <v>-73.065753692580984</v>
      </c>
      <c r="F25" s="4">
        <f t="shared" si="2"/>
        <v>38.417741048744368</v>
      </c>
      <c r="G25" s="9">
        <f t="shared" si="3"/>
        <v>-31.184383076848793</v>
      </c>
      <c r="H25" s="6">
        <v>5.4293148424089397E-3</v>
      </c>
      <c r="I25" s="6">
        <v>5.8215668211811901E-3</v>
      </c>
      <c r="J25" s="9">
        <f t="shared" si="4"/>
        <v>-28.513123341516042</v>
      </c>
    </row>
    <row r="26" spans="1:10" ht="15.75" customHeight="1">
      <c r="A26" s="8">
        <v>10</v>
      </c>
      <c r="B26" s="11">
        <v>1159.9354737102817</v>
      </c>
      <c r="C26" s="11">
        <v>2297.3007484577347</v>
      </c>
      <c r="D26" s="4">
        <f t="shared" ref="D26:E26" si="13">B26-B25</f>
        <v>-49.952950912956339</v>
      </c>
      <c r="E26" s="4">
        <f t="shared" si="13"/>
        <v>-73.576985547358163</v>
      </c>
      <c r="F26" s="4">
        <f t="shared" si="2"/>
        <v>39.544350535741891</v>
      </c>
      <c r="G26" s="9">
        <f t="shared" si="3"/>
        <v>-31.576489004528181</v>
      </c>
      <c r="H26" s="6">
        <v>5.529132156731776E-3</v>
      </c>
      <c r="I26" s="6">
        <v>6.2600850447177402E-3</v>
      </c>
      <c r="J26" s="9">
        <f t="shared" si="4"/>
        <v>-28.585783570805781</v>
      </c>
    </row>
    <row r="27" spans="1:10" ht="15.75" customHeight="1">
      <c r="A27" s="8">
        <v>11</v>
      </c>
      <c r="B27" s="11">
        <v>1111.353841764721</v>
      </c>
      <c r="C27" s="11">
        <v>2221.5353679261243</v>
      </c>
      <c r="D27" s="4">
        <f t="shared" ref="D27:E27" si="14">B27-B26</f>
        <v>-48.58163194556073</v>
      </c>
      <c r="E27" s="4">
        <f t="shared" si="14"/>
        <v>-75.76538053161039</v>
      </c>
      <c r="F27" s="4">
        <f t="shared" si="2"/>
        <v>40.502839247968268</v>
      </c>
      <c r="G27" s="9">
        <f t="shared" si="3"/>
        <v>-35.380793738131416</v>
      </c>
      <c r="H27" s="6">
        <v>5.5406269906982351E-3</v>
      </c>
      <c r="I27" s="6">
        <v>5.0774085187149454E-3</v>
      </c>
      <c r="J27" s="9">
        <f t="shared" si="4"/>
        <v>-31.712644572092636</v>
      </c>
    </row>
    <row r="28" spans="1:10" ht="15.75" customHeight="1">
      <c r="A28" s="8">
        <v>12</v>
      </c>
      <c r="B28" s="11">
        <v>1061.2556131346171</v>
      </c>
      <c r="C28" s="11">
        <v>2145.2951699356663</v>
      </c>
      <c r="D28" s="4">
        <f t="shared" ref="D28:E28" si="15">B28-B27</f>
        <v>-50.098228630103904</v>
      </c>
      <c r="E28" s="4">
        <f t="shared" si="15"/>
        <v>-76.240197990458</v>
      </c>
      <c r="F28" s="4">
        <f t="shared" si="2"/>
        <v>41.612001507491989</v>
      </c>
      <c r="G28" s="9">
        <f t="shared" si="3"/>
        <v>-30.687656821991375</v>
      </c>
      <c r="H28" s="6">
        <v>5.921310915721829E-3</v>
      </c>
      <c r="I28" s="6">
        <v>8.0214458938262252E-3</v>
      </c>
      <c r="J28" s="9">
        <f t="shared" si="4"/>
        <v>-27.233737271879153</v>
      </c>
    </row>
    <row r="29" spans="1:10" ht="15.75" customHeight="1">
      <c r="A29" s="8">
        <v>13</v>
      </c>
      <c r="B29" s="11">
        <v>1012.2192153103157</v>
      </c>
      <c r="C29" s="11">
        <v>2066.8434074448119</v>
      </c>
      <c r="D29" s="4">
        <f t="shared" ref="D29:E29" si="16">B29-B28</f>
        <v>-49.036397824301389</v>
      </c>
      <c r="E29" s="4">
        <f t="shared" si="16"/>
        <v>-78.451762490854435</v>
      </c>
      <c r="F29" s="4">
        <f t="shared" si="2"/>
        <v>42.796236747522926</v>
      </c>
      <c r="G29" s="9">
        <f t="shared" si="3"/>
        <v>-31.653646601263439</v>
      </c>
      <c r="H29" s="6">
        <v>5.878882493043973E-3</v>
      </c>
      <c r="I29" s="6">
        <v>8.2702482000811331E-3</v>
      </c>
      <c r="J29" s="9">
        <f t="shared" si="4"/>
        <v>-27.812875399117033</v>
      </c>
    </row>
    <row r="30" spans="1:10" ht="15.75" customHeight="1">
      <c r="A30" s="8">
        <v>14</v>
      </c>
      <c r="B30" s="11">
        <v>962.07968069649564</v>
      </c>
      <c r="C30" s="11">
        <v>1987.296887660804</v>
      </c>
      <c r="D30" s="4">
        <f t="shared" ref="D30:E30" si="17">B30-B29</f>
        <v>-50.139534613820047</v>
      </c>
      <c r="E30" s="4">
        <f t="shared" si="17"/>
        <v>-79.546519784007842</v>
      </c>
      <c r="F30" s="4">
        <f t="shared" si="2"/>
        <v>44.20810870519005</v>
      </c>
      <c r="G30" s="9">
        <f t="shared" si="3"/>
        <v>-37.51868231274625</v>
      </c>
      <c r="H30" s="6">
        <v>5.2001613033422819E-3</v>
      </c>
      <c r="I30" s="6">
        <v>5.8835677705390225E-3</v>
      </c>
      <c r="J30" s="9">
        <f t="shared" si="4"/>
        <v>-32.639864279400136</v>
      </c>
    </row>
    <row r="31" spans="1:10" ht="15.75" customHeight="1">
      <c r="A31" s="8">
        <v>15</v>
      </c>
      <c r="B31" s="11">
        <v>912.39426524940768</v>
      </c>
      <c r="C31" s="11">
        <v>1905.9651816069897</v>
      </c>
      <c r="D31" s="4">
        <f t="shared" ref="D31:E31" si="18">B31-B30</f>
        <v>-49.685415447087962</v>
      </c>
      <c r="E31" s="4">
        <f t="shared" si="18"/>
        <v>-81.331706053814287</v>
      </c>
      <c r="F31" s="4">
        <f t="shared" si="2"/>
        <v>45.417434588868893</v>
      </c>
      <c r="G31" s="9">
        <f t="shared" si="3"/>
        <v>-38.302256933332878</v>
      </c>
      <c r="H31" s="6">
        <v>6.1032301018002074E-3</v>
      </c>
      <c r="I31" s="6">
        <v>6.6547542013448346E-3</v>
      </c>
      <c r="J31" s="9">
        <f t="shared" si="4"/>
        <v>-32.991628894267912</v>
      </c>
    </row>
    <row r="32" spans="1:10" ht="15.75" customHeight="1">
      <c r="A32" s="8">
        <v>16</v>
      </c>
      <c r="B32" s="11">
        <v>861.95531180249907</v>
      </c>
      <c r="C32" s="11">
        <v>1823.3408364730317</v>
      </c>
      <c r="D32" s="4">
        <f t="shared" ref="D32:E32" si="19">B32-B31</f>
        <v>-50.438953446908613</v>
      </c>
      <c r="E32" s="4">
        <f t="shared" si="19"/>
        <v>-82.624345133958059</v>
      </c>
      <c r="F32" s="4">
        <f t="shared" si="2"/>
        <v>46.854352168174167</v>
      </c>
      <c r="G32" s="9">
        <f t="shared" si="3"/>
        <v>-38.048567527550048</v>
      </c>
      <c r="H32" s="6">
        <v>5.8923227554845449E-3</v>
      </c>
      <c r="I32" s="6">
        <v>7.6149797453264716E-3</v>
      </c>
      <c r="J32" s="9">
        <f t="shared" si="4"/>
        <v>-32.448627383987464</v>
      </c>
    </row>
    <row r="33" spans="1:10" ht="15.75" customHeight="1">
      <c r="A33" s="8">
        <v>17</v>
      </c>
      <c r="B33" s="11">
        <v>811.98914653979853</v>
      </c>
      <c r="C33" s="11">
        <v>1739.5769556473495</v>
      </c>
      <c r="D33" s="4">
        <f t="shared" ref="D33:E33" si="20">B33-B32</f>
        <v>-49.966165262700542</v>
      </c>
      <c r="E33" s="4">
        <f t="shared" si="20"/>
        <v>-83.763880825682236</v>
      </c>
      <c r="F33" s="4">
        <f t="shared" si="2"/>
        <v>47.565027010192992</v>
      </c>
      <c r="G33" s="9">
        <f t="shared" si="3"/>
        <v>-41.135515679023513</v>
      </c>
      <c r="H33" s="6">
        <v>5.9285522957654947E-3</v>
      </c>
      <c r="I33" s="6">
        <v>6.4633136312389474E-3</v>
      </c>
      <c r="J33" s="9">
        <f t="shared" si="4"/>
        <v>-34.733903369200512</v>
      </c>
    </row>
    <row r="34" spans="1:10" ht="15.75" customHeight="1">
      <c r="A34" s="8">
        <v>18</v>
      </c>
      <c r="B34" s="11">
        <v>761.12098382732427</v>
      </c>
      <c r="C34" s="11">
        <v>1653.7236176294041</v>
      </c>
      <c r="D34" s="4">
        <f t="shared" ref="D34:E34" si="21">B34-B33</f>
        <v>-50.868162712474259</v>
      </c>
      <c r="E34" s="4">
        <f t="shared" si="21"/>
        <v>-85.853338017945362</v>
      </c>
      <c r="F34" s="4">
        <f t="shared" si="2"/>
        <v>49.791828132831697</v>
      </c>
      <c r="G34" s="9">
        <f t="shared" si="3"/>
        <v>-40.824290094837856</v>
      </c>
      <c r="H34" s="6">
        <v>6.0716162100840397E-3</v>
      </c>
      <c r="I34" s="6">
        <v>8.2170759348011851E-3</v>
      </c>
      <c r="J34" s="9">
        <f t="shared" si="4"/>
        <v>-34.129813358843649</v>
      </c>
    </row>
    <row r="35" spans="1:10" ht="15.75" customHeight="1">
      <c r="A35" s="8">
        <v>19</v>
      </c>
      <c r="B35" s="11">
        <v>709.66851556390634</v>
      </c>
      <c r="C35" s="11">
        <v>1565.2780537174845</v>
      </c>
      <c r="D35" s="4">
        <f t="shared" ref="D35:E35" si="22">B35-B34</f>
        <v>-51.452468263417927</v>
      </c>
      <c r="E35" s="4">
        <f t="shared" si="22"/>
        <v>-88.445563911919635</v>
      </c>
      <c r="F35" s="4">
        <f t="shared" si="2"/>
        <v>52.349871330477455</v>
      </c>
      <c r="G35" s="9">
        <f t="shared" si="3"/>
        <v>-47.429224760814648</v>
      </c>
      <c r="H35" s="6">
        <v>5.0021384757969701E-3</v>
      </c>
      <c r="I35" s="6">
        <v>5.4115029188006357E-3</v>
      </c>
      <c r="J35" s="9">
        <f t="shared" si="4"/>
        <v>-39.259062473961485</v>
      </c>
    </row>
    <row r="36" spans="1:10" ht="15.75" customHeight="1">
      <c r="A36" s="8">
        <v>20</v>
      </c>
      <c r="B36" s="11">
        <v>658.31741995885773</v>
      </c>
      <c r="C36" s="11">
        <v>1476.5956669896698</v>
      </c>
      <c r="D36" s="4">
        <f t="shared" ref="D36:E36" si="23">B36-B35</f>
        <v>-51.351095605048613</v>
      </c>
      <c r="E36" s="4">
        <f t="shared" si="23"/>
        <v>-88.682386727814674</v>
      </c>
      <c r="F36" s="4">
        <f t="shared" si="2"/>
        <v>52.507503677902612</v>
      </c>
      <c r="G36" s="9">
        <f t="shared" si="3"/>
        <v>-43.796951514112941</v>
      </c>
      <c r="H36" s="6">
        <v>5.0503726741262245E-3</v>
      </c>
      <c r="I36" s="6">
        <v>8.1507082416051573E-3</v>
      </c>
      <c r="J36" s="9">
        <f t="shared" si="4"/>
        <v>-35.893549431021896</v>
      </c>
    </row>
    <row r="37" spans="1:10" ht="15.75" customHeight="1">
      <c r="A37" s="8">
        <v>21</v>
      </c>
      <c r="B37" s="11">
        <v>605.51990025480995</v>
      </c>
      <c r="C37" s="11">
        <v>1384.2681104366361</v>
      </c>
      <c r="D37" s="4">
        <f t="shared" ref="D37:E37" si="24">B37-B36</f>
        <v>-52.797519704047772</v>
      </c>
      <c r="E37" s="4">
        <f t="shared" si="24"/>
        <v>-92.327556553033673</v>
      </c>
      <c r="F37" s="4">
        <f t="shared" si="2"/>
        <v>56.559778929764725</v>
      </c>
      <c r="G37" s="9">
        <f t="shared" si="3"/>
        <v>-48.183376529080618</v>
      </c>
      <c r="H37" s="6">
        <v>4.9827043450875342E-3</v>
      </c>
      <c r="I37" s="6">
        <v>8.2307242020672449E-3</v>
      </c>
      <c r="J37" s="9">
        <f t="shared" si="4"/>
        <v>-39.097445343156288</v>
      </c>
    </row>
    <row r="38" spans="1:10" ht="15.75" customHeight="1">
      <c r="A38" s="8">
        <v>22</v>
      </c>
      <c r="B38" s="11">
        <v>552.82282367987659</v>
      </c>
      <c r="C38" s="11">
        <v>1291.3762952249822</v>
      </c>
      <c r="D38" s="4">
        <f t="shared" ref="D38:E38" si="25">B38-B37</f>
        <v>-52.697076574933362</v>
      </c>
      <c r="E38" s="4">
        <f t="shared" si="25"/>
        <v>-92.89181521165392</v>
      </c>
      <c r="F38" s="4">
        <f t="shared" si="2"/>
        <v>57.029356064302249</v>
      </c>
      <c r="G38" s="9">
        <f t="shared" si="3"/>
        <v>-48.685937855539905</v>
      </c>
      <c r="H38" s="6">
        <v>5.035248712749729E-3</v>
      </c>
      <c r="I38" s="6">
        <v>8.6164030276988917E-3</v>
      </c>
      <c r="J38" s="9">
        <f t="shared" si="4"/>
        <v>-39.114097787170792</v>
      </c>
    </row>
    <row r="39" spans="1:10" ht="15.75" customHeight="1">
      <c r="A39" s="8">
        <v>23</v>
      </c>
      <c r="B39" s="11">
        <v>499.72507212806244</v>
      </c>
      <c r="C39" s="11">
        <v>1196.8695905254494</v>
      </c>
      <c r="D39" s="4">
        <f t="shared" ref="D39:E39" si="26">B39-B38</f>
        <v>-53.097751551814156</v>
      </c>
      <c r="E39" s="4">
        <f t="shared" si="26"/>
        <v>-94.506704699532747</v>
      </c>
      <c r="F39" s="4">
        <f t="shared" si="2"/>
        <v>58.754442265114342</v>
      </c>
      <c r="G39" s="9">
        <f t="shared" si="3"/>
        <v>-53.490497816901069</v>
      </c>
      <c r="H39" s="6">
        <v>5.7896345037317162E-3</v>
      </c>
      <c r="I39" s="6">
        <v>6.815420855169829E-3</v>
      </c>
      <c r="J39" s="9">
        <f t="shared" si="4"/>
        <v>-42.548577261820036</v>
      </c>
    </row>
    <row r="40" spans="1:10" ht="15.75" customHeight="1">
      <c r="A40" s="8">
        <v>24</v>
      </c>
      <c r="B40" s="11">
        <v>446.15778676712625</v>
      </c>
      <c r="C40" s="11">
        <v>1100.8129497250129</v>
      </c>
      <c r="D40" s="4">
        <f t="shared" ref="D40:E40" si="27">B40-B39</f>
        <v>-53.567285360936182</v>
      </c>
      <c r="E40" s="4">
        <f t="shared" si="27"/>
        <v>-96.056640800436526</v>
      </c>
      <c r="F40" s="4">
        <f t="shared" si="2"/>
        <v>60.481661514020281</v>
      </c>
      <c r="G40" s="9">
        <f t="shared" si="3"/>
        <v>-56.611825778251529</v>
      </c>
      <c r="H40" s="6">
        <v>5.7410223189848031E-3</v>
      </c>
      <c r="I40" s="6">
        <v>5.8422618928985481E-3</v>
      </c>
      <c r="J40" s="9">
        <f t="shared" si="4"/>
        <v>-44.585556394563945</v>
      </c>
    </row>
    <row r="41" spans="1:10" ht="15.75" customHeight="1">
      <c r="A41" s="8">
        <v>25</v>
      </c>
      <c r="B41" s="11">
        <v>392.14972807118551</v>
      </c>
      <c r="C41" s="11">
        <v>1003.3773371000395</v>
      </c>
      <c r="D41" s="4">
        <f t="shared" ref="D41:E41" si="28">B41-B40</f>
        <v>-54.008058695940747</v>
      </c>
      <c r="E41" s="4">
        <f t="shared" si="28"/>
        <v>-97.435612624973373</v>
      </c>
      <c r="F41" s="4">
        <f t="shared" si="2"/>
        <v>62.052845058540264</v>
      </c>
      <c r="G41" s="9">
        <f t="shared" si="3"/>
        <v>-58.37349254120997</v>
      </c>
      <c r="H41" s="6">
        <v>5.0817613376427729E-3</v>
      </c>
      <c r="I41" s="6">
        <v>5.6530715158499157E-3</v>
      </c>
      <c r="J41" s="9">
        <f t="shared" si="4"/>
        <v>-45.517807390968521</v>
      </c>
    </row>
    <row r="42" spans="1:10" ht="15.75" customHeight="1">
      <c r="A42" s="8">
        <v>26</v>
      </c>
      <c r="B42" s="11">
        <v>338.86636790647367</v>
      </c>
      <c r="C42" s="11">
        <v>906.88540731217745</v>
      </c>
      <c r="D42" s="4">
        <f t="shared" ref="D42:E42" si="29">B42-B41</f>
        <v>-53.283360164711837</v>
      </c>
      <c r="E42" s="4">
        <f t="shared" si="29"/>
        <v>-96.491929787862091</v>
      </c>
      <c r="F42" s="4">
        <f t="shared" si="2"/>
        <v>60.749044923140545</v>
      </c>
      <c r="G42" s="9">
        <f t="shared" si="3"/>
        <v>-54.961946409885961</v>
      </c>
      <c r="H42" s="6">
        <v>6.0307807915150249E-3</v>
      </c>
      <c r="I42" s="6">
        <v>8.6347483734732049E-3</v>
      </c>
      <c r="J42" s="9">
        <f t="shared" si="4"/>
        <v>-42.433258788063895</v>
      </c>
    </row>
    <row r="43" spans="1:10" ht="15.75" customHeight="1">
      <c r="A43" s="8">
        <v>27</v>
      </c>
      <c r="B43" s="11">
        <v>284.00142068162768</v>
      </c>
      <c r="C43" s="11">
        <v>806.74814071649826</v>
      </c>
      <c r="D43" s="4">
        <f t="shared" ref="D43:E43" si="30">B43-B42</f>
        <v>-54.864947224845992</v>
      </c>
      <c r="E43" s="4">
        <f t="shared" si="30"/>
        <v>-100.13726659567919</v>
      </c>
      <c r="F43" s="4">
        <f t="shared" si="2"/>
        <v>65.188172976196327</v>
      </c>
      <c r="G43" s="9">
        <f t="shared" si="3"/>
        <v>-62.540862790120279</v>
      </c>
      <c r="H43" s="6">
        <v>5.8844700017182325E-3</v>
      </c>
      <c r="I43" s="6">
        <v>5.3529816910232305E-3</v>
      </c>
      <c r="J43" s="9">
        <f t="shared" si="4"/>
        <v>-47.806480934555381</v>
      </c>
    </row>
    <row r="44" spans="1:10" ht="15.75" customHeight="1">
      <c r="A44" s="8">
        <v>28</v>
      </c>
      <c r="B44" s="11">
        <v>230.78875620037357</v>
      </c>
      <c r="C44" s="11">
        <v>709.23846477546317</v>
      </c>
      <c r="D44" s="4">
        <f t="shared" ref="D44:E44" si="31">B44-B43</f>
        <v>-53.212664481254109</v>
      </c>
      <c r="E44" s="4">
        <f t="shared" si="31"/>
        <v>-97.509675941035084</v>
      </c>
      <c r="F44" s="4">
        <f t="shared" si="2"/>
        <v>61.698622816600995</v>
      </c>
      <c r="G44" s="9">
        <f t="shared" si="3"/>
        <v>-58.076617986097233</v>
      </c>
      <c r="H44" s="6">
        <v>5.75774212795467E-3</v>
      </c>
      <c r="I44" s="6">
        <v>6.9804828990828738E-3</v>
      </c>
      <c r="J44" s="9">
        <f t="shared" si="4"/>
        <v>-43.954450186269646</v>
      </c>
    </row>
    <row r="45" spans="1:10" ht="15.75" customHeight="1">
      <c r="A45" s="8">
        <v>29</v>
      </c>
      <c r="B45" s="11">
        <v>173.6380663163923</v>
      </c>
      <c r="C45" s="11">
        <v>604.17754309420957</v>
      </c>
      <c r="D45" s="4">
        <f t="shared" ref="D45:E45" si="32">B45-B44</f>
        <v>-57.150689883981272</v>
      </c>
      <c r="E45" s="4">
        <f t="shared" si="32"/>
        <v>-105.0609216812536</v>
      </c>
      <c r="F45" s="4">
        <f t="shared" si="2"/>
        <v>71.519993093647514</v>
      </c>
      <c r="G45" s="9">
        <f t="shared" si="3"/>
        <v>-69.069277334215144</v>
      </c>
      <c r="H45" s="6">
        <v>5.7813605763405215E-3</v>
      </c>
      <c r="I45" s="6">
        <v>5.7178226335487812E-3</v>
      </c>
      <c r="J45" s="9">
        <f t="shared" si="4"/>
        <v>-51.756520566941468</v>
      </c>
    </row>
    <row r="46" spans="1:10" ht="15.75" customHeight="1">
      <c r="A46" s="8">
        <v>30</v>
      </c>
      <c r="B46" s="11">
        <v>116.85552302191719</v>
      </c>
      <c r="C46" s="11">
        <v>499.54832153116979</v>
      </c>
      <c r="D46" s="4">
        <f t="shared" ref="D46:E46" si="33">B46-B45</f>
        <v>-56.782543294475104</v>
      </c>
      <c r="E46" s="4">
        <f t="shared" si="33"/>
        <v>-104.62922156303978</v>
      </c>
      <c r="F46" s="4">
        <f t="shared" si="2"/>
        <v>70.857656139383039</v>
      </c>
      <c r="G46" s="9">
        <f t="shared" si="3"/>
        <v>-68.482778129688541</v>
      </c>
      <c r="H46" s="6">
        <v>5.8644840313077564E-3</v>
      </c>
      <c r="I46" s="6">
        <v>6.1258845771854009E-3</v>
      </c>
      <c r="J46" s="9">
        <f t="shared" si="4"/>
        <v>-50.808942568146762</v>
      </c>
    </row>
    <row r="47" spans="1:10" ht="15.75" customHeight="1">
      <c r="A47" s="8">
        <v>31</v>
      </c>
      <c r="B47" s="11">
        <v>56.053012928837205</v>
      </c>
      <c r="C47" s="11">
        <v>387.43669391313585</v>
      </c>
      <c r="D47" s="4">
        <f t="shared" ref="D47:E47" si="34">B47-B46</f>
        <v>-60.802510093079988</v>
      </c>
      <c r="E47" s="4">
        <f t="shared" si="34"/>
        <v>-112.11162761803394</v>
      </c>
      <c r="F47" s="4">
        <f t="shared" si="2"/>
        <v>81.32981140391901</v>
      </c>
      <c r="G47" s="9">
        <f t="shared" si="3"/>
        <v>-78.247303179395118</v>
      </c>
      <c r="H47" s="6">
        <v>5.7107753742320685E-3</v>
      </c>
      <c r="I47" s="6">
        <v>8.782375143775811E-3</v>
      </c>
      <c r="J47" s="9">
        <f t="shared" si="4"/>
        <v>-57.478680677059948</v>
      </c>
    </row>
    <row r="48" spans="1:10" ht="15.75" customHeight="1">
      <c r="A48" s="8">
        <v>32</v>
      </c>
      <c r="B48" s="11">
        <v>3.4564600974040034</v>
      </c>
      <c r="C48" s="11">
        <v>289.75904025011528</v>
      </c>
      <c r="D48" s="4">
        <f t="shared" ref="D48:E48" si="35">B48-B47</f>
        <v>-52.5965528314332</v>
      </c>
      <c r="E48" s="4">
        <f t="shared" si="35"/>
        <v>-97.677653663020578</v>
      </c>
      <c r="F48" s="4">
        <f t="shared" si="2"/>
        <v>61.536606974313713</v>
      </c>
      <c r="G48" s="9">
        <f t="shared" si="3"/>
        <v>-59.290146616196637</v>
      </c>
      <c r="H48" s="6">
        <v>5.160143404471065E-3</v>
      </c>
      <c r="I48" s="6">
        <v>7.8144108495700679E-3</v>
      </c>
      <c r="J48" s="9">
        <f t="shared" si="4"/>
        <v>-43.121967036089586</v>
      </c>
    </row>
    <row r="49" spans="1:10" ht="15.75" customHeight="1">
      <c r="A49" s="8">
        <v>33</v>
      </c>
      <c r="B49" s="11">
        <v>-70.343055635331154</v>
      </c>
      <c r="C49" s="11">
        <v>153.69799948179437</v>
      </c>
      <c r="D49" s="4">
        <f t="shared" ref="D49:E49" si="36">B49-B48</f>
        <v>-73.799515732735159</v>
      </c>
      <c r="E49" s="4">
        <f t="shared" si="36"/>
        <v>-136.06104076832091</v>
      </c>
      <c r="F49" s="4">
        <f t="shared" si="2"/>
        <v>119.79487668672454</v>
      </c>
      <c r="G49" s="9">
        <f t="shared" si="3"/>
        <v>-118.58102878273405</v>
      </c>
      <c r="H49" s="6">
        <v>5.7656336651661253E-3</v>
      </c>
      <c r="I49" s="6">
        <v>5.2588557888452033E-3</v>
      </c>
      <c r="J49" s="9">
        <f t="shared" si="4"/>
        <v>-85.390563406892724</v>
      </c>
    </row>
    <row r="50" spans="1:10" ht="15.75" customHeight="1">
      <c r="A50" s="8">
        <v>34</v>
      </c>
      <c r="B50" s="11">
        <v>-91.666544904030545</v>
      </c>
      <c r="C50" s="11">
        <v>112.49670117182811</v>
      </c>
      <c r="D50" s="4">
        <f t="shared" ref="D50:E50" si="37">B50-B49</f>
        <v>-21.32348926869939</v>
      </c>
      <c r="E50" s="4">
        <f t="shared" si="37"/>
        <v>-41.201298309966262</v>
      </c>
      <c r="F50" s="4">
        <f t="shared" si="2"/>
        <v>10.761190885095834</v>
      </c>
      <c r="G50" s="9">
        <f t="shared" si="3"/>
        <v>-9.3320243373996803</v>
      </c>
      <c r="H50" s="6">
        <v>5.6244854908657459E-3</v>
      </c>
      <c r="I50" s="6">
        <v>8.1210327624649109E-3</v>
      </c>
      <c r="J50" s="9">
        <f t="shared" si="4"/>
        <v>-6.653484571200166</v>
      </c>
    </row>
    <row r="51" spans="1:10" ht="15.75" customHeight="1">
      <c r="A51" s="8">
        <v>35</v>
      </c>
      <c r="B51" s="11">
        <v>-90.87203495504717</v>
      </c>
      <c r="C51" s="11">
        <v>111.13482111894079</v>
      </c>
      <c r="D51" s="4">
        <f t="shared" ref="D51:E51" si="38">B51-B50</f>
        <v>0.79450994898337512</v>
      </c>
      <c r="E51" s="4">
        <f t="shared" si="38"/>
        <v>-1.3618800528873152</v>
      </c>
      <c r="F51" s="4">
        <f t="shared" si="2"/>
        <v>1.242981668742961E-2</v>
      </c>
      <c r="G51" s="9">
        <f t="shared" si="3"/>
        <v>1.3605252242556283</v>
      </c>
      <c r="H51" s="6">
        <v>5.91338010082707E-3</v>
      </c>
      <c r="I51" s="6">
        <v>7.5187429943665875E-3</v>
      </c>
      <c r="J51" s="9">
        <f t="shared" si="4"/>
        <v>0.96041407406777479</v>
      </c>
    </row>
    <row r="52" spans="1:10" ht="15.75" customHeight="1">
      <c r="A52" s="8">
        <v>36</v>
      </c>
      <c r="B52" s="11">
        <v>-89.988660647015166</v>
      </c>
      <c r="C52" s="11">
        <v>109.88231130210436</v>
      </c>
      <c r="D52" s="4">
        <f t="shared" ref="D52:E52" si="39">B52-B51</f>
        <v>0.88337430803200334</v>
      </c>
      <c r="E52" s="4">
        <f t="shared" si="39"/>
        <v>-1.2525098168364366</v>
      </c>
      <c r="F52" s="4">
        <f t="shared" si="2"/>
        <v>1.1745655046813325E-2</v>
      </c>
      <c r="G52" s="9">
        <f t="shared" si="3"/>
        <v>1.1688848164411989</v>
      </c>
      <c r="H52" s="6">
        <v>5.527675802571649E-3</v>
      </c>
      <c r="I52" s="6">
        <v>6.2175824427765838E-3</v>
      </c>
      <c r="J52" s="9">
        <f t="shared" si="4"/>
        <v>0.81696276145123248</v>
      </c>
    </row>
    <row r="53" spans="1:10" ht="15.75" customHeight="1">
      <c r="A53" s="8">
        <v>37</v>
      </c>
      <c r="B53" s="11">
        <v>-89.139720807398234</v>
      </c>
      <c r="C53" s="11">
        <v>108.7163917895256</v>
      </c>
      <c r="D53" s="4">
        <f t="shared" ref="D53:E53" si="40">B53-B52</f>
        <v>0.84893983961693209</v>
      </c>
      <c r="E53" s="4">
        <f t="shared" si="40"/>
        <v>-1.1659195125787534</v>
      </c>
      <c r="F53" s="4">
        <f t="shared" si="2"/>
        <v>1.0400335805503503E-2</v>
      </c>
      <c r="G53" s="9">
        <f t="shared" si="3"/>
        <v>1.0808995032467266</v>
      </c>
      <c r="H53" s="6">
        <v>4.9763686825203936E-3</v>
      </c>
      <c r="I53" s="6">
        <v>5.9577742914025409E-3</v>
      </c>
      <c r="J53" s="9">
        <f t="shared" si="4"/>
        <v>0.74798775332559142</v>
      </c>
    </row>
    <row r="54" spans="1:10" ht="15.75" customHeight="1">
      <c r="A54" s="8">
        <v>38</v>
      </c>
      <c r="B54" s="11">
        <v>-88.38528737965035</v>
      </c>
      <c r="C54" s="11">
        <v>107.67717414924776</v>
      </c>
      <c r="D54" s="4">
        <f t="shared" ref="D54:E54" si="41">B54-B53</f>
        <v>0.75443342774788391</v>
      </c>
      <c r="E54" s="4">
        <f t="shared" si="41"/>
        <v>-1.0392176402778404</v>
      </c>
      <c r="F54" s="4">
        <f t="shared" si="2"/>
        <v>8.2457155038403226E-3</v>
      </c>
      <c r="G54" s="9">
        <f t="shared" si="3"/>
        <v>1.0236421658138242</v>
      </c>
      <c r="H54" s="6">
        <v>4.9229150907429018E-3</v>
      </c>
      <c r="I54" s="6">
        <v>5.542257409630439E-3</v>
      </c>
      <c r="J54" s="9">
        <f t="shared" si="4"/>
        <v>0.70135187646090091</v>
      </c>
    </row>
    <row r="55" spans="1:10" ht="15.75" customHeight="1">
      <c r="A55" s="8">
        <v>39</v>
      </c>
      <c r="B55" s="11">
        <v>-87.734468533814166</v>
      </c>
      <c r="C55" s="11">
        <v>106.80757782345547</v>
      </c>
      <c r="D55" s="4">
        <f t="shared" ref="D55:E55" si="42">B55-B54</f>
        <v>0.65081884583618432</v>
      </c>
      <c r="E55" s="4">
        <f t="shared" si="42"/>
        <v>-0.86959632579228696</v>
      </c>
      <c r="F55" s="4">
        <f t="shared" si="2"/>
        <v>5.8988146996349425E-3</v>
      </c>
      <c r="G55" s="9">
        <f t="shared" si="3"/>
        <v>1.1859440207265046</v>
      </c>
      <c r="H55" s="6">
        <v>6.1053423033108154E-3</v>
      </c>
      <c r="I55" s="6">
        <v>6.1437014732492997E-3</v>
      </c>
      <c r="J55" s="9">
        <f t="shared" si="4"/>
        <v>0.8045084542740627</v>
      </c>
    </row>
    <row r="56" spans="1:10" ht="15.75" customHeight="1">
      <c r="A56" s="8">
        <v>40</v>
      </c>
      <c r="B56" s="11">
        <v>-87.074706211001782</v>
      </c>
      <c r="C56" s="11">
        <v>106.05952565474357</v>
      </c>
      <c r="D56" s="4">
        <f t="shared" ref="D56:E56" si="43">B56-B55</f>
        <v>0.65976232281238367</v>
      </c>
      <c r="E56" s="4">
        <f t="shared" si="43"/>
        <v>-0.74805216871190794</v>
      </c>
      <c r="F56" s="4">
        <f t="shared" si="2"/>
        <v>4.974341848586904E-3</v>
      </c>
      <c r="G56" s="9">
        <f t="shared" si="3"/>
        <v>1.3707463295616467</v>
      </c>
      <c r="H56" s="6">
        <v>5.3513662876500442E-3</v>
      </c>
      <c r="I56" s="6">
        <v>8.5777493201993904E-3</v>
      </c>
      <c r="J56" s="9">
        <f t="shared" si="4"/>
        <v>0.92066607483150442</v>
      </c>
    </row>
    <row r="57" spans="1:10" ht="15.75" customHeight="1">
      <c r="A57" s="8">
        <v>41</v>
      </c>
      <c r="B57" s="11">
        <v>-86.484640255318723</v>
      </c>
      <c r="C57" s="11">
        <v>105.18706312961712</v>
      </c>
      <c r="D57" s="4">
        <f t="shared" ref="D57:E57" si="44">B57-B56</f>
        <v>0.59006595568305897</v>
      </c>
      <c r="E57" s="4">
        <f t="shared" si="44"/>
        <v>-0.87246252512645128</v>
      </c>
      <c r="F57" s="4">
        <f t="shared" si="2"/>
        <v>5.5468434490309271E-3</v>
      </c>
      <c r="G57" s="9">
        <f t="shared" si="3"/>
        <v>1.229545457716964</v>
      </c>
      <c r="H57" s="6">
        <v>5.8222516373199794E-3</v>
      </c>
      <c r="I57" s="6">
        <v>6.9548187873158173E-3</v>
      </c>
      <c r="J57" s="9">
        <f t="shared" si="4"/>
        <v>0.81765155054177507</v>
      </c>
    </row>
    <row r="58" spans="1:10" ht="15.75" customHeight="1">
      <c r="A58" s="8">
        <v>42</v>
      </c>
      <c r="B58" s="11">
        <v>-85.923691486264303</v>
      </c>
      <c r="C58" s="11">
        <v>104.35889038218606</v>
      </c>
      <c r="D58" s="4">
        <f t="shared" ref="D58:E58" si="45">B58-B57</f>
        <v>0.56094876905441993</v>
      </c>
      <c r="E58" s="4">
        <f t="shared" si="45"/>
        <v>-0.82817274743105429</v>
      </c>
      <c r="F58" s="4">
        <f t="shared" si="2"/>
        <v>5.0026681054558498E-3</v>
      </c>
      <c r="G58" s="9">
        <f t="shared" si="3"/>
        <v>1.1042430866464523</v>
      </c>
      <c r="H58" s="6">
        <v>5.7493057249759305E-3</v>
      </c>
      <c r="I58" s="6">
        <v>5.895464977882561E-3</v>
      </c>
      <c r="J58" s="9">
        <f t="shared" si="4"/>
        <v>0.72705453897757888</v>
      </c>
    </row>
    <row r="59" spans="1:10" ht="15.75" customHeight="1">
      <c r="A59" s="8">
        <v>43</v>
      </c>
      <c r="B59" s="11">
        <v>-85.403154826802378</v>
      </c>
      <c r="C59" s="11">
        <v>103.69532503845653</v>
      </c>
      <c r="D59" s="4">
        <f t="shared" ref="D59:E59" si="46">B59-B58</f>
        <v>0.52053665946192496</v>
      </c>
      <c r="E59" s="4">
        <f t="shared" si="46"/>
        <v>-0.66356534372953035</v>
      </c>
      <c r="F59" s="4">
        <f t="shared" si="2"/>
        <v>3.5563868962133495E-3</v>
      </c>
      <c r="G59" s="9">
        <f t="shared" si="3"/>
        <v>1.0857981144703746</v>
      </c>
      <c r="H59" s="6">
        <v>6.0046582253692662E-3</v>
      </c>
      <c r="I59" s="6">
        <v>5.5599203247545534E-3</v>
      </c>
      <c r="J59" s="9">
        <f t="shared" si="4"/>
        <v>0.70783170331075318</v>
      </c>
    </row>
    <row r="60" spans="1:10" ht="15.75" customHeight="1">
      <c r="A60" s="8">
        <v>44</v>
      </c>
      <c r="B60" s="11">
        <v>-84.903475971014515</v>
      </c>
      <c r="C60" s="11">
        <v>103.23764897968312</v>
      </c>
      <c r="D60" s="4">
        <f t="shared" ref="D60:E60" si="47">B60-B59</f>
        <v>0.49967885578786309</v>
      </c>
      <c r="E60" s="4">
        <f t="shared" si="47"/>
        <v>-0.45767605877341566</v>
      </c>
      <c r="F60" s="4">
        <f t="shared" si="2"/>
        <v>2.2957316684791757E-3</v>
      </c>
      <c r="G60" s="9">
        <f t="shared" si="3"/>
        <v>1.3053065402096962</v>
      </c>
      <c r="H60" s="6">
        <v>4.9892220428199409E-3</v>
      </c>
      <c r="I60" s="6">
        <v>8.5627674282424352E-3</v>
      </c>
      <c r="J60" s="9">
        <f t="shared" si="4"/>
        <v>0.84250418649347802</v>
      </c>
    </row>
    <row r="61" spans="1:10" ht="15.75" customHeight="1">
      <c r="A61" s="8">
        <v>45</v>
      </c>
      <c r="B61" s="11">
        <v>-84.529475759197865</v>
      </c>
      <c r="C61" s="11">
        <v>102.6840193163429</v>
      </c>
      <c r="D61" s="4">
        <f t="shared" ref="D61:E61" si="48">B61-B60</f>
        <v>0.37400021181665011</v>
      </c>
      <c r="E61" s="4">
        <f t="shared" si="48"/>
        <v>-0.55362966334021735</v>
      </c>
      <c r="F61" s="4">
        <f t="shared" si="2"/>
        <v>2.2319098128455077E-3</v>
      </c>
      <c r="G61" s="9">
        <f t="shared" si="3"/>
        <v>1.0756075024865299</v>
      </c>
      <c r="H61" s="6">
        <v>5.1523056646274679E-3</v>
      </c>
      <c r="I61" s="6">
        <v>6.2552841210710263E-3</v>
      </c>
      <c r="J61" s="9">
        <f t="shared" si="4"/>
        <v>0.68737226171926424</v>
      </c>
    </row>
    <row r="62" spans="1:10" ht="15.75" customHeight="1">
      <c r="A62" s="8">
        <v>46</v>
      </c>
      <c r="B62" s="11">
        <v>-84.271633011977102</v>
      </c>
      <c r="C62" s="11">
        <v>102.27703449174348</v>
      </c>
      <c r="D62" s="4">
        <f t="shared" ref="D62:E62" si="49">B62-B61</f>
        <v>0.25784274722076361</v>
      </c>
      <c r="E62" s="4">
        <f t="shared" si="49"/>
        <v>-0.40698482459941943</v>
      </c>
      <c r="F62" s="4">
        <f t="shared" si="2"/>
        <v>1.1605976487428541E-3</v>
      </c>
      <c r="G62" s="9">
        <f t="shared" si="3"/>
        <v>1.1404058973474556</v>
      </c>
      <c r="H62" s="6">
        <v>5.3114551641582977E-3</v>
      </c>
      <c r="I62" s="6">
        <v>6.7851155256041492E-3</v>
      </c>
      <c r="J62" s="9">
        <f t="shared" si="4"/>
        <v>0.72156633116640467</v>
      </c>
    </row>
    <row r="63" spans="1:10" ht="15.75" customHeight="1">
      <c r="A63" s="8">
        <v>47</v>
      </c>
      <c r="B63" s="11">
        <v>-84.119824589138403</v>
      </c>
      <c r="C63" s="11">
        <v>101.97269554954487</v>
      </c>
      <c r="D63" s="4">
        <f t="shared" ref="D63:E63" si="50">B63-B62</f>
        <v>0.15180842283869822</v>
      </c>
      <c r="E63" s="4">
        <f t="shared" si="50"/>
        <v>-0.30433894219861202</v>
      </c>
      <c r="F63" s="4">
        <f t="shared" si="2"/>
        <v>5.7833994491671549E-4</v>
      </c>
      <c r="G63" s="9">
        <f t="shared" si="3"/>
        <v>1.0015193558661069</v>
      </c>
      <c r="H63" s="6">
        <v>5.3557931919190815E-3</v>
      </c>
      <c r="I63" s="6">
        <v>5.4089902105520097E-3</v>
      </c>
      <c r="J63" s="9">
        <f t="shared" si="4"/>
        <v>0.62741482936364845</v>
      </c>
    </row>
    <row r="64" spans="1:10" ht="15.75" customHeight="1">
      <c r="A64" s="8">
        <v>48</v>
      </c>
      <c r="B64" s="11">
        <v>-84.072068455032024</v>
      </c>
      <c r="C64" s="11">
        <v>101.92747431177911</v>
      </c>
      <c r="D64" s="4">
        <f t="shared" ref="D64:E64" si="51">B64-B63</f>
        <v>4.7756134106379022E-2</v>
      </c>
      <c r="E64" s="4">
        <f t="shared" si="51"/>
        <v>-4.5221237765758815E-2</v>
      </c>
      <c r="F64" s="4">
        <f t="shared" si="2"/>
        <v>2.1628043449268743E-5</v>
      </c>
      <c r="G64" s="9">
        <f t="shared" si="3"/>
        <v>1.2714427857098323</v>
      </c>
      <c r="H64" s="6">
        <v>5.9714664705972599E-3</v>
      </c>
      <c r="I64" s="6">
        <v>7.5488074344581503E-3</v>
      </c>
      <c r="J64" s="9">
        <f t="shared" si="4"/>
        <v>0.7886256172816033</v>
      </c>
    </row>
    <row r="65" spans="7:10" ht="15.75" customHeight="1">
      <c r="G65" s="10">
        <f>SUM(G17:G64)</f>
        <v>-1479.7053267668407</v>
      </c>
      <c r="J65" s="10">
        <f>SUM(J17:J64)</f>
        <v>-1210.7171669702952</v>
      </c>
    </row>
    <row r="66" spans="7:10" ht="15.75" customHeight="1"/>
    <row r="67" spans="7:10" ht="15.75" customHeight="1"/>
    <row r="68" spans="7:10" ht="15.75" customHeight="1"/>
    <row r="69" spans="7:10" ht="15.75" customHeight="1"/>
    <row r="70" spans="7:10" ht="15.75" customHeight="1"/>
    <row r="71" spans="7:10" ht="15.75" customHeight="1"/>
    <row r="72" spans="7:10" ht="15.75" customHeight="1"/>
    <row r="73" spans="7:10" ht="15.75" customHeight="1"/>
    <row r="74" spans="7:10" ht="15.75" customHeight="1"/>
    <row r="75" spans="7:10" ht="15.75" customHeight="1"/>
    <row r="76" spans="7:10" ht="15.75" customHeight="1"/>
    <row r="77" spans="7:10" ht="15.75" customHeight="1"/>
    <row r="78" spans="7:10" ht="15.75" customHeight="1"/>
    <row r="79" spans="7:10" ht="15.75" customHeight="1"/>
    <row r="80" spans="7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Симуляция 1</vt:lpstr>
      <vt:lpstr>Симуляция 2</vt:lpstr>
      <vt:lpstr>Симуляция 3</vt:lpstr>
      <vt:lpstr>Симуляция 4</vt:lpstr>
      <vt:lpstr>Симуляция 5</vt:lpstr>
      <vt:lpstr>'Симуляция 1'!solver_adj</vt:lpstr>
      <vt:lpstr>'Симуляция 2'!solver_adj</vt:lpstr>
      <vt:lpstr>'Симуляция 3'!solver_adj</vt:lpstr>
      <vt:lpstr>'Симуляция 4'!solver_adj</vt:lpstr>
      <vt:lpstr>'Симуляция 5'!solver_adj</vt:lpstr>
      <vt:lpstr>'Симуляция 1'!solver_opt</vt:lpstr>
      <vt:lpstr>'Симуляция 2'!solver_opt</vt:lpstr>
      <vt:lpstr>'Симуляция 3'!solver_opt</vt:lpstr>
      <vt:lpstr>'Симуляция 4'!solver_opt</vt:lpstr>
      <vt:lpstr>'Симуляция 5'!solver_opt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Денисенко Дмитрий Сергеевич</cp:lastModifiedBy>
  <dcterms:modified xsi:type="dcterms:W3CDTF">2024-12-15T22:46:42Z</dcterms:modified>
</cp:coreProperties>
</file>