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72" yWindow="456" windowWidth="26268" windowHeight="121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<sst xmlns="http://schemas.openxmlformats.org/spreadsheetml/2006/main" uniqueCount="16">
  <si>
    <t>Закупка</t>
  </si>
  <si>
    <t>№</t>
  </si>
  <si>
    <t>Наименование</t>
  </si>
  <si>
    <t>Количество</t>
  </si>
  <si>
    <t>Цена в юанях (без логистики)</t>
  </si>
  <si>
    <t>Цена в рублях (без логистики) без НДС</t>
  </si>
  <si>
    <t>Цена в рублях с НДС (20%)</t>
  </si>
  <si>
    <t xml:space="preserve"> НДС</t>
  </si>
  <si>
    <t>Услуги (3%)</t>
  </si>
  <si>
    <t>Сумма на выходе</t>
  </si>
  <si>
    <t>Реальная стоимость товара</t>
  </si>
  <si>
    <t>Dell OptiPlex</t>
  </si>
  <si>
    <t>Итог п.1</t>
  </si>
  <si>
    <t>Руб</t>
  </si>
  <si>
    <t>Юань</t>
  </si>
  <si>
    <t>Курс CNY-RUB</t>
  </si>
</sst>
</file>

<file path=xl/styles.xml><?xml version="1.0" encoding="utf-8"?>
<styleSheet xmlns="http://schemas.openxmlformats.org/spreadsheetml/2006/main">
  <numFmts count="4">
    <numFmt numFmtId="164" formatCode="_-* #,##0.00\ &quot;₽&quot;_-;\-* #,##0.00\ &quot;₽&quot;_-;_-* &quot;-&quot;??\ &quot;₽&quot;_-;_-@_-"/>
    <numFmt numFmtId="165" formatCode="_ [$¥-804]* #,##0.00_ ;_ [$¥-804]* \-#,##0.00_ ;_ [$¥-804]* &quot;-&quot;??_ ;_ @_ "/>
    <numFmt numFmtId="166" formatCode="_-* #,##0.00\ [$₽-419]_-;\-* #,##0.00\ [$₽-419]_-;_-* &quot;-&quot;??\ [$₽-419]_-;_-@_-"/>
    <numFmt numFmtId="167" formatCode="&quot;￥&quot;#,##0.00;&quot;￥&quot;\-#,##0.00"/>
  </numFmts>
  <fonts count="10">
    <font>
      <name val="Aptos Narrow"/>
      <charset val="204"/>
      <family val="2"/>
      <color theme="1"/>
      <sz val="12"/>
      <scheme val="minor"/>
    </font>
    <font>
      <name val="Aptos Narrow"/>
      <charset val="204"/>
      <family val="2"/>
      <color theme="1"/>
      <sz val="12"/>
      <scheme val="minor"/>
    </font>
    <font>
      <name val="Trebuchet MS"/>
      <family val="2"/>
      <b val="1"/>
      <color theme="1"/>
      <sz val="14"/>
    </font>
    <font>
      <name val="Trebuchet MS"/>
      <family val="2"/>
      <color theme="1"/>
      <sz val="14"/>
    </font>
    <font>
      <name val="Trebuchet MS"/>
      <family val="2"/>
      <sz val="14"/>
    </font>
    <font>
      <name val="Arial"/>
      <sz val="10"/>
    </font>
    <font>
      <name val="Arial"/>
      <charset val="204"/>
      <family val="2"/>
      <sz val="10"/>
    </font>
    <font>
      <name val="Aptos Narrow"/>
      <family val="2"/>
      <color theme="1"/>
      <sz val="11"/>
      <scheme val="minor"/>
    </font>
    <font>
      <name val="Times New Roman"/>
      <charset val="204"/>
      <family val="1"/>
      <color theme="1"/>
      <sz val="12"/>
    </font>
    <font>
      <name val="Aptos Narrow"/>
      <charset val="204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1" fillId="0" borderId="0"/>
    <xf numFmtId="164" fontId="1" fillId="0" borderId="0"/>
    <xf numFmtId="0" fontId="1" fillId="0" borderId="0"/>
    <xf numFmtId="0" fontId="5" fillId="0" borderId="0"/>
    <xf numFmtId="0" fontId="7" fillId="0" borderId="0"/>
    <xf numFmtId="0" fontId="6" fillId="0" borderId="0"/>
    <xf numFmtId="0" fontId="6" fillId="0" borderId="0"/>
    <xf numFmtId="0" fontId="6" fillId="0" borderId="0"/>
  </cellStyleXfs>
  <cellXfs count="38">
    <xf numFmtId="0" fontId="0" fillId="0" borderId="0" pivotButton="0" quotePrefix="0" xfId="0"/>
    <xf numFmtId="0" fontId="0" fillId="3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1" pivotButton="0" quotePrefix="0" xfId="0"/>
    <xf numFmtId="165" fontId="4" fillId="3" borderId="1" applyAlignment="1" pivotButton="0" quotePrefix="0" xfId="0">
      <alignment horizontal="center" vertical="center" wrapText="1"/>
    </xf>
    <xf numFmtId="166" fontId="4" fillId="3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1">
      <alignment horizontal="center" vertical="center" wrapText="1"/>
    </xf>
    <xf numFmtId="9" fontId="0" fillId="0" borderId="0" pivotButton="0" quotePrefix="0" xfId="2"/>
    <xf numFmtId="164" fontId="3" fillId="0" borderId="1" applyAlignment="1" pivotButton="0" quotePrefix="0" xfId="1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0" fillId="0" borderId="0" pivotButton="0" quotePrefix="0" xfId="0"/>
    <xf numFmtId="166" fontId="0" fillId="0" borderId="0" pivotButton="0" quotePrefix="0" xfId="0"/>
    <xf numFmtId="0" fontId="2" fillId="0" borderId="7" applyAlignment="1" pivotButton="0" quotePrefix="0" xfId="0">
      <alignment horizontal="center" vertical="center" wrapText="1"/>
    </xf>
    <xf numFmtId="164" fontId="0" fillId="0" borderId="1" pivotButton="0" quotePrefix="0" xfId="0"/>
    <xf numFmtId="0" fontId="8" fillId="0" borderId="1" applyAlignment="1" pivotButton="0" quotePrefix="0" xfId="3">
      <alignment vertical="center"/>
    </xf>
    <xf numFmtId="0" fontId="9" fillId="0" borderId="1" applyAlignment="1" pivotButton="0" quotePrefix="0" xfId="0">
      <alignment horizontal="center" vertical="center"/>
    </xf>
    <xf numFmtId="167" fontId="9" fillId="0" borderId="1" applyAlignment="1" pivotButton="0" quotePrefix="0" xfId="0">
      <alignment horizontal="right" vertical="center" inden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166" fontId="0" fillId="0" borderId="0" pivotButton="0" quotePrefix="0" xfId="0"/>
    <xf numFmtId="167" fontId="9" fillId="0" borderId="1" applyAlignment="1" pivotButton="0" quotePrefix="0" xfId="0">
      <alignment horizontal="right" vertical="center" indent="1"/>
    </xf>
    <xf numFmtId="164" fontId="4" fillId="0" borderId="1" applyAlignment="1" pivotButton="0" quotePrefix="0" xfId="1">
      <alignment horizontal="center" vertical="center" wrapText="1"/>
    </xf>
    <xf numFmtId="166" fontId="4" fillId="3" borderId="1" applyAlignment="1" pivotButton="0" quotePrefix="0" xfId="0">
      <alignment horizontal="center" vertical="center" wrapText="1"/>
    </xf>
    <xf numFmtId="164" fontId="0" fillId="0" borderId="1" pivotButton="0" quotePrefix="0" xfId="0"/>
    <xf numFmtId="165" fontId="4" fillId="3" borderId="1" applyAlignment="1" pivotButton="0" quotePrefix="0" xfId="0">
      <alignment horizontal="center" vertical="center" wrapText="1"/>
    </xf>
    <xf numFmtId="166" fontId="0" fillId="0" borderId="0" pivotButton="0" quotePrefix="0" xfId="0"/>
    <xf numFmtId="164" fontId="0" fillId="0" borderId="0" pivotButton="0" quotePrefix="0" xfId="0"/>
    <xf numFmtId="164" fontId="3" fillId="0" borderId="1" applyAlignment="1" pivotButton="0" quotePrefix="0" xfId="1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3" fillId="0" borderId="0" applyAlignment="1" pivotButton="0" quotePrefix="0" xfId="1">
      <alignment horizontal="center" vertical="center" wrapText="1"/>
    </xf>
  </cellXfs>
  <cellStyles count="8">
    <cellStyle name="Обычный" xfId="0" builtinId="0"/>
    <cellStyle name="Денежный" xfId="1" builtinId="4"/>
    <cellStyle name="Процентный" xfId="2" builtinId="5"/>
    <cellStyle name="Обычный 3" xfId="3"/>
    <cellStyle name="Обычный 2" xfId="4"/>
    <cellStyle name="Обычный 2 2" xfId="5"/>
    <cellStyle name="Обычный 8" xfId="6"/>
    <cellStyle name="Обычный 7" xfId="7"/>
  </cellStyles>
  <dxfs count="1">
    <dxf>
      <fill>
        <patternFill patternType="solid">
          <bgColor theme="9" tint="0.5999633777886288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3"/>
  <sheetViews>
    <sheetView tabSelected="1" zoomScale="70" zoomScaleNormal="70" workbookViewId="0">
      <selection activeCell="C21" sqref="C21"/>
    </sheetView>
  </sheetViews>
  <sheetFormatPr baseColWidth="8" defaultColWidth="10.90625" defaultRowHeight="15" outlineLevelCol="0"/>
  <cols>
    <col width="10" customWidth="1" min="2" max="2"/>
    <col width="39.6328125" customWidth="1" min="3" max="3"/>
    <col width="23.81640625" customWidth="1" min="4" max="10"/>
    <col width="22" customWidth="1" min="11" max="11"/>
  </cols>
  <sheetData>
    <row r="1" spans="1:11" ht="37.95" customHeight="1">
      <c r="B1" s="25" t="s">
        <v>0</v>
      </c>
    </row>
    <row r="2" spans="1:11" ht="54" customHeight="1">
      <c r="B2" s="9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0" t="s">
        <v>10</v>
      </c>
    </row>
    <row r="3" spans="1:11" ht="22.2" customHeight="1">
      <c r="B3" s="11" t="n">
        <v>1</v>
      </c>
      <c r="C3" s="22" t="s">
        <v>11</v>
      </c>
      <c r="D3" s="23" t="n">
        <v>55</v>
      </c>
      <c r="E3" s="28" t="n">
        <v>120</v>
      </c>
      <c r="F3" s="29" t="n">
        <f>E3*$C$31</f>
        <v>0</v>
      </c>
      <c r="G3" s="29" t="n">
        <f>F3*1.2</f>
        <v>0</v>
      </c>
      <c r="H3" s="29" t="n">
        <f>G3-F3</f>
        <v>0</v>
      </c>
      <c r="I3" s="29" t="n">
        <f>(F3*0.03)</f>
        <v>0</v>
      </c>
      <c r="J3" s="30" t="n">
        <f>G3*0.77</f>
        <v>0</v>
      </c>
      <c r="K3" s="31" t="n">
        <f>(F3-J3)+G3</f>
        <v>0</v>
      </c>
    </row>
    <row r="4" spans="1:11" ht="22.2" customHeight="1">
      <c r="B4" s="11" t="n">
        <v>2</v>
      </c>
      <c r="C4" s="22" t="n"/>
      <c r="D4" s="23" t="n"/>
      <c r="E4" s="28" t="n"/>
      <c r="F4" s="29" t="n">
        <f>E4*$C$31</f>
        <v>0</v>
      </c>
      <c r="G4" s="29" t="n"/>
      <c r="H4" s="29" t="n">
        <f>G4-F4</f>
        <v>0</v>
      </c>
      <c r="I4" s="29" t="n">
        <f>(F4*0.03)</f>
        <v>0</v>
      </c>
      <c r="J4" s="30" t="n">
        <f>G4*0.77</f>
        <v>0</v>
      </c>
      <c r="K4" s="31" t="n">
        <f>(F4-J4)+G4</f>
        <v>0</v>
      </c>
    </row>
    <row r="5" spans="1:11" ht="22.2" customHeight="1">
      <c r="B5" s="11" t="n">
        <v>3</v>
      </c>
      <c r="C5" s="22" t="n"/>
      <c r="D5" s="23" t="n"/>
      <c r="E5" s="28" t="n"/>
      <c r="F5" s="29" t="n">
        <f>E5*$C$31</f>
        <v>0</v>
      </c>
      <c r="G5" s="29" t="n"/>
      <c r="H5" s="29" t="n">
        <f>G5-F5</f>
        <v>0</v>
      </c>
      <c r="I5" s="29" t="n">
        <f>(F5*0.03)</f>
        <v>0</v>
      </c>
      <c r="J5" s="30" t="n">
        <f>G5*0.77</f>
        <v>0</v>
      </c>
      <c r="K5" s="31" t="n">
        <f>(F5-J5)+G5</f>
        <v>0</v>
      </c>
    </row>
    <row r="6" spans="1:11" ht="22.2" customHeight="1">
      <c r="B6" s="11" t="n">
        <v>4</v>
      </c>
      <c r="C6" s="22" t="n"/>
      <c r="D6" s="23" t="n"/>
      <c r="E6" s="28" t="n"/>
      <c r="F6" s="29" t="n">
        <f>E6*$C$31</f>
        <v>0</v>
      </c>
      <c r="G6" s="29" t="n"/>
      <c r="H6" s="29" t="n">
        <f>G6-F6</f>
        <v>0</v>
      </c>
      <c r="I6" s="29" t="n">
        <f>(F6*0.03)</f>
        <v>0</v>
      </c>
      <c r="J6" s="30" t="n">
        <f>G6*0.77</f>
        <v>0</v>
      </c>
      <c r="K6" s="31" t="n">
        <f>(F6-J6)+G6</f>
        <v>0</v>
      </c>
    </row>
    <row r="7" spans="1:11" ht="22.2" customHeight="1">
      <c r="B7" s="11" t="n">
        <v>5</v>
      </c>
      <c r="C7" s="22" t="n"/>
      <c r="D7" s="23" t="n"/>
      <c r="E7" s="28" t="n"/>
      <c r="F7" s="29" t="n">
        <f>E7*$C$31</f>
        <v>0</v>
      </c>
      <c r="G7" s="29" t="n"/>
      <c r="H7" s="29" t="n">
        <f>G7-F7</f>
        <v>0</v>
      </c>
      <c r="I7" s="29" t="n">
        <f>(F7*0.03)</f>
        <v>0</v>
      </c>
      <c r="J7" s="30" t="n">
        <f>G7*0.77</f>
        <v>0</v>
      </c>
      <c r="K7" s="31" t="n">
        <f>(F7-J7)+G7</f>
        <v>0</v>
      </c>
    </row>
    <row r="8" spans="1:11" ht="22.2" customHeight="1">
      <c r="B8" s="11" t="n">
        <v>6</v>
      </c>
      <c r="C8" s="22" t="n"/>
      <c r="D8" s="23" t="n"/>
      <c r="E8" s="28" t="n"/>
      <c r="F8" s="29" t="n">
        <f>E8*$C$31</f>
        <v>0</v>
      </c>
      <c r="G8" s="29" t="n"/>
      <c r="H8" s="29" t="n">
        <f>G8-F8</f>
        <v>0</v>
      </c>
      <c r="I8" s="29" t="n">
        <f>(F8*0.03)</f>
        <v>0</v>
      </c>
      <c r="J8" s="30" t="n">
        <f>G8*0.77</f>
        <v>0</v>
      </c>
      <c r="K8" s="31" t="n">
        <f>(F8-J8)+G8</f>
        <v>0</v>
      </c>
    </row>
    <row r="9" spans="1:11" ht="22.2" customHeight="1">
      <c r="B9" s="11" t="n">
        <v>7</v>
      </c>
      <c r="C9" s="22" t="n"/>
      <c r="D9" s="23" t="n"/>
      <c r="E9" s="28" t="n"/>
      <c r="F9" s="29" t="n">
        <f>E9*$C$31</f>
        <v>0</v>
      </c>
      <c r="G9" s="29" t="n"/>
      <c r="H9" s="29" t="n">
        <f>G9-F9</f>
        <v>0</v>
      </c>
      <c r="I9" s="29" t="n">
        <f>(F9*0.03)</f>
        <v>0</v>
      </c>
      <c r="J9" s="30" t="n">
        <f>G9*0.77</f>
        <v>0</v>
      </c>
      <c r="K9" s="31" t="n">
        <f>(F9-J9)+G9</f>
        <v>0</v>
      </c>
    </row>
    <row r="10" spans="1:11" ht="18" customHeight="1">
      <c r="B10" s="11" t="n">
        <v>8</v>
      </c>
      <c r="C10" s="22" t="n"/>
      <c r="D10" s="23" t="n"/>
      <c r="E10" s="28" t="n"/>
      <c r="F10" s="29" t="n">
        <f>E10*$C$31</f>
        <v>0</v>
      </c>
      <c r="G10" s="29" t="n"/>
      <c r="H10" s="29" t="n">
        <f>G10-F10</f>
        <v>0</v>
      </c>
      <c r="I10" s="29" t="n">
        <f>(F10*0.03)</f>
        <v>0</v>
      </c>
      <c r="J10" s="30" t="n">
        <f>G10*0.77</f>
        <v>0</v>
      </c>
      <c r="K10" s="31" t="n">
        <f>(F10-J10)+G10</f>
        <v>0</v>
      </c>
    </row>
    <row r="11" spans="1:11" ht="18" customHeight="1">
      <c r="B11" s="11" t="n">
        <v>9</v>
      </c>
      <c r="C11" s="22" t="n"/>
      <c r="D11" s="23" t="n"/>
      <c r="E11" s="28" t="n"/>
      <c r="F11" s="29" t="n">
        <f>E11*$C$31</f>
        <v>0</v>
      </c>
      <c r="G11" s="29" t="n"/>
      <c r="H11" s="29" t="n">
        <f>G11-F11</f>
        <v>0</v>
      </c>
      <c r="I11" s="29" t="n">
        <f>(F11*0.03)</f>
        <v>0</v>
      </c>
      <c r="J11" s="30" t="n">
        <f>G11*0.77</f>
        <v>0</v>
      </c>
      <c r="K11" s="31" t="n">
        <f>(F11-J11)+G11</f>
        <v>0</v>
      </c>
    </row>
    <row r="12" spans="1:11" ht="18" customHeight="1">
      <c r="B12" s="11" t="n">
        <v>10</v>
      </c>
      <c r="C12" s="22" t="n"/>
      <c r="D12" s="23" t="n"/>
      <c r="E12" s="28" t="n"/>
      <c r="F12" s="29" t="n">
        <f>E12*$C$31</f>
        <v>0</v>
      </c>
      <c r="G12" s="29" t="n"/>
      <c r="H12" s="29" t="n">
        <f>G12-F12</f>
        <v>0</v>
      </c>
      <c r="I12" s="29" t="n">
        <f>(F12*0.03)</f>
        <v>0</v>
      </c>
      <c r="J12" s="30" t="n">
        <f>G12*0.77</f>
        <v>0</v>
      </c>
      <c r="K12" s="31" t="n">
        <f>(F12-J12)+G12</f>
        <v>0</v>
      </c>
    </row>
    <row r="13" spans="1:11" ht="18" customHeight="1">
      <c r="B13" s="11" t="n">
        <v>11</v>
      </c>
      <c r="C13" s="22" t="n"/>
      <c r="D13" s="23" t="n"/>
      <c r="E13" s="28" t="n"/>
      <c r="F13" s="29" t="n">
        <f>E13*$C$31</f>
        <v>0</v>
      </c>
      <c r="G13" s="29" t="n"/>
      <c r="H13" s="29" t="n">
        <f>G13-F13</f>
        <v>0</v>
      </c>
      <c r="I13" s="29" t="n">
        <f>(F13*0.03)</f>
        <v>0</v>
      </c>
      <c r="J13" s="30" t="n">
        <f>G13*0.77</f>
        <v>0</v>
      </c>
      <c r="K13" s="31" t="n">
        <f>(F13-J13)+G13</f>
        <v>0</v>
      </c>
    </row>
    <row r="14" spans="1:11" ht="52.05" customFormat="1" customHeight="1" s="1">
      <c r="B14" s="10" t="s">
        <v>12</v>
      </c>
      <c r="C14" s="6" t="n"/>
      <c r="D14" s="5" t="n"/>
      <c r="E14" s="32" t="n">
        <f>E3*$D3+E12*D12</f>
        <v>0</v>
      </c>
      <c r="F14" s="30" t="n">
        <f>F3*$D3+F12*D12+F13*D13</f>
        <v>0</v>
      </c>
      <c r="G14" s="30" t="n">
        <f>G3*$D3+G12*D12+G13*D13</f>
        <v>0</v>
      </c>
      <c r="H14" s="30" t="n">
        <f>H3*D3+H12*D12+H13*D13</f>
        <v>0</v>
      </c>
      <c r="I14" s="30" t="n">
        <f>I3*$D3+I12*D12+I13*D13</f>
        <v>0</v>
      </c>
      <c r="J14" s="30" t="n">
        <f>G14*0.77</f>
        <v>0</v>
      </c>
      <c r="K14" s="30" t="n">
        <f>SUM(K3:K13)</f>
        <v>0</v>
      </c>
    </row>
    <row r="15" spans="1:11">
      <c r="G15" s="33" t="n"/>
      <c r="H15" s="33" t="n"/>
      <c r="J15" s="33" t="n"/>
    </row>
    <row r="16" spans="1:11">
      <c r="G16" s="33" t="n"/>
    </row>
    <row r="17" spans="1:11">
      <c r="G17" s="33" t="n"/>
      <c r="H17" s="33" t="n"/>
      <c r="I17" s="33" t="n"/>
    </row>
    <row r="18" spans="1:11">
      <c r="I18" s="33" t="n"/>
      <c r="K18" s="33" t="n"/>
    </row>
    <row r="19" spans="1:11">
      <c r="G19" s="33" t="n"/>
      <c r="H19" s="33" t="n"/>
    </row>
    <row r="20" spans="1:11">
      <c r="G20" s="33" t="n"/>
      <c r="H20" s="33" t="n"/>
    </row>
    <row r="21" spans="1:11">
      <c r="K21" s="33" t="n"/>
    </row>
    <row r="22" spans="1:11"/>
    <row r="23" spans="1:11"/>
    <row r="24" spans="1:11"/>
    <row r="25" spans="1:11"/>
    <row r="26" spans="1:11">
      <c r="I26" s="34" t="n"/>
    </row>
    <row r="27" spans="1:11"/>
    <row r="28" spans="1:11"/>
    <row r="29" spans="1:11"/>
    <row r="30" spans="1:11" ht="18" customHeight="1">
      <c r="C30" s="12" t="s">
        <v>13</v>
      </c>
      <c r="D30" s="12" t="s">
        <v>14</v>
      </c>
    </row>
    <row r="31" spans="1:11" ht="36" customHeight="1">
      <c r="B31" s="2" t="s">
        <v>15</v>
      </c>
      <c r="C31" s="35" t="n">
        <v>13</v>
      </c>
      <c r="D31" s="36" t="n">
        <v>1</v>
      </c>
    </row>
    <row r="32" spans="1:11" ht="18" customHeight="1">
      <c r="B32" s="13" t="n"/>
      <c r="C32" s="37" t="n"/>
    </row>
    <row r="33" spans="1:11" ht="18" customHeight="1">
      <c r="B33" s="13" t="n"/>
      <c r="C33" s="15" t="n"/>
    </row>
  </sheetData>
  <mergeCells count="1">
    <mergeCell ref="B1:K1"/>
  </mergeCells>
  <conditionalFormatting sqref="E3:E13">
    <cfRule type="cellIs" priority="1" operator="equal" dxfId="0">
      <formula>#REF!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140310638132 Михайленко Сергей Сергеевич</dc:creator>
  <dcterms:created xsi:type="dcterms:W3CDTF">2024-01-23T17:37:36Z</dcterms:created>
  <dcterms:modified xsi:type="dcterms:W3CDTF">2024-03-13T18:59:29Z</dcterms:modified>
  <cp:lastModifiedBy>sergey</cp:lastModifiedBy>
</cp:coreProperties>
</file>