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kin.WIWI\Desktop\All play 2\RESULTS!!!!!!!!!\Combination Results\"/>
    </mc:Choice>
  </mc:AlternateContent>
  <bookViews>
    <workbookView xWindow="0" yWindow="0" windowWidth="28800" windowHeight="12435"/>
  </bookViews>
  <sheets>
    <sheet name="decisions" sheetId="1" r:id="rId1"/>
    <sheet name="demographics" sheetId="2" r:id="rId2"/>
    <sheet name="Paymen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96" i="1" l="1"/>
  <c r="AZ296" i="1"/>
  <c r="BA296" i="1"/>
  <c r="BB296" i="1"/>
  <c r="BC296" i="1"/>
  <c r="BD296" i="1"/>
  <c r="BE296" i="1"/>
  <c r="BF296" i="1"/>
  <c r="BG296" i="1"/>
  <c r="AY297" i="1"/>
  <c r="AZ297" i="1"/>
  <c r="BA297" i="1"/>
  <c r="BB297" i="1"/>
  <c r="BC297" i="1"/>
  <c r="BD297" i="1"/>
  <c r="BE297" i="1"/>
  <c r="BF297" i="1"/>
  <c r="BG297" i="1"/>
  <c r="AY298" i="1"/>
  <c r="AZ298" i="1"/>
  <c r="BA298" i="1"/>
  <c r="BB298" i="1"/>
  <c r="BC298" i="1"/>
  <c r="BD298" i="1"/>
  <c r="BE298" i="1"/>
  <c r="BF298" i="1"/>
  <c r="BG298" i="1"/>
  <c r="AY299" i="1"/>
  <c r="AZ299" i="1"/>
  <c r="BA299" i="1"/>
  <c r="BB299" i="1"/>
  <c r="BC299" i="1"/>
  <c r="BD299" i="1"/>
  <c r="BE299" i="1"/>
  <c r="BF299" i="1"/>
  <c r="BG299" i="1"/>
  <c r="AY300" i="1"/>
  <c r="AZ300" i="1"/>
  <c r="BA300" i="1"/>
  <c r="BB300" i="1"/>
  <c r="BC300" i="1"/>
  <c r="BD300" i="1"/>
  <c r="BE300" i="1"/>
  <c r="BF300" i="1"/>
  <c r="BG300" i="1"/>
  <c r="AY301" i="1"/>
  <c r="AZ301" i="1"/>
  <c r="BA301" i="1"/>
  <c r="BB301" i="1"/>
  <c r="BC301" i="1"/>
  <c r="BD301" i="1"/>
  <c r="BE301" i="1"/>
  <c r="BF301" i="1"/>
  <c r="BG301" i="1"/>
  <c r="AY302" i="1"/>
  <c r="AZ302" i="1"/>
  <c r="BA302" i="1"/>
  <c r="BB302" i="1"/>
  <c r="BC302" i="1"/>
  <c r="BD302" i="1"/>
  <c r="BE302" i="1"/>
  <c r="BF302" i="1"/>
  <c r="BG302" i="1"/>
  <c r="AY303" i="1"/>
  <c r="AZ303" i="1"/>
  <c r="BA303" i="1"/>
  <c r="BB303" i="1"/>
  <c r="BC303" i="1"/>
  <c r="BD303" i="1"/>
  <c r="BE303" i="1"/>
  <c r="BF303" i="1"/>
  <c r="BG303" i="1"/>
  <c r="AY304" i="1"/>
  <c r="AZ304" i="1"/>
  <c r="BA304" i="1"/>
  <c r="BB304" i="1"/>
  <c r="BC304" i="1"/>
  <c r="BD304" i="1"/>
  <c r="BE304" i="1"/>
  <c r="BF304" i="1"/>
  <c r="BG304" i="1"/>
  <c r="AY305" i="1"/>
  <c r="AZ305" i="1"/>
  <c r="BA305" i="1"/>
  <c r="BB305" i="1"/>
  <c r="BC305" i="1"/>
  <c r="BD305" i="1"/>
  <c r="BE305" i="1"/>
  <c r="BF305" i="1"/>
  <c r="BG305" i="1"/>
  <c r="AY306" i="1"/>
  <c r="AZ306" i="1"/>
  <c r="BA306" i="1"/>
  <c r="BB306" i="1"/>
  <c r="BC306" i="1"/>
  <c r="BD306" i="1"/>
  <c r="BE306" i="1"/>
  <c r="BF306" i="1"/>
  <c r="BG306" i="1"/>
  <c r="AY307" i="1"/>
  <c r="AZ307" i="1"/>
  <c r="BA307" i="1"/>
  <c r="BB307" i="1"/>
  <c r="BC307" i="1"/>
  <c r="BD307" i="1"/>
  <c r="BE307" i="1"/>
  <c r="BF307" i="1"/>
  <c r="BG307" i="1"/>
  <c r="AY308" i="1"/>
  <c r="AZ308" i="1"/>
  <c r="BA308" i="1"/>
  <c r="BB308" i="1"/>
  <c r="BC308" i="1"/>
  <c r="BD308" i="1"/>
  <c r="BE308" i="1"/>
  <c r="BF308" i="1"/>
  <c r="BG308" i="1"/>
  <c r="AY309" i="1"/>
  <c r="AZ309" i="1"/>
  <c r="BA309" i="1"/>
  <c r="BB309" i="1"/>
  <c r="BC309" i="1"/>
  <c r="BD309" i="1"/>
  <c r="BE309" i="1"/>
  <c r="BF309" i="1"/>
  <c r="BG309" i="1"/>
  <c r="AY310" i="1"/>
  <c r="AZ310" i="1"/>
  <c r="BA310" i="1"/>
  <c r="BB310" i="1"/>
  <c r="BC310" i="1"/>
  <c r="BD310" i="1"/>
  <c r="BE310" i="1"/>
  <c r="BF310" i="1"/>
  <c r="BG310" i="1"/>
  <c r="AY311" i="1"/>
  <c r="AZ311" i="1"/>
  <c r="BA311" i="1"/>
  <c r="BB311" i="1"/>
  <c r="BC311" i="1"/>
  <c r="BD311" i="1"/>
  <c r="BE311" i="1"/>
  <c r="BF311" i="1"/>
  <c r="BG311" i="1"/>
  <c r="AY312" i="1"/>
  <c r="AZ312" i="1"/>
  <c r="BA312" i="1"/>
  <c r="BB312" i="1"/>
  <c r="BC312" i="1"/>
  <c r="BD312" i="1"/>
  <c r="BE312" i="1"/>
  <c r="BF312" i="1"/>
  <c r="BG312" i="1"/>
  <c r="AY313" i="1"/>
  <c r="AZ313" i="1"/>
  <c r="BA313" i="1"/>
  <c r="BB313" i="1"/>
  <c r="BC313" i="1"/>
  <c r="BD313" i="1"/>
  <c r="BE313" i="1"/>
  <c r="BF313" i="1"/>
  <c r="BG313" i="1"/>
  <c r="AY314" i="1"/>
  <c r="AZ314" i="1"/>
  <c r="BA314" i="1"/>
  <c r="BB314" i="1"/>
  <c r="BC314" i="1"/>
  <c r="BD314" i="1"/>
  <c r="BE314" i="1"/>
  <c r="BF314" i="1"/>
  <c r="BG314" i="1"/>
  <c r="AY315" i="1"/>
  <c r="AZ315" i="1"/>
  <c r="BA315" i="1"/>
  <c r="BB315" i="1"/>
  <c r="BC315" i="1"/>
  <c r="BD315" i="1"/>
  <c r="BE315" i="1"/>
  <c r="BF315" i="1"/>
  <c r="BG315" i="1"/>
  <c r="AY316" i="1"/>
  <c r="AZ316" i="1"/>
  <c r="BA316" i="1"/>
  <c r="BB316" i="1"/>
  <c r="BC316" i="1"/>
  <c r="BD316" i="1"/>
  <c r="BE316" i="1"/>
  <c r="BF316" i="1"/>
  <c r="BG316" i="1"/>
  <c r="AY317" i="1"/>
  <c r="AZ317" i="1"/>
  <c r="BA317" i="1"/>
  <c r="BB317" i="1"/>
  <c r="BC317" i="1"/>
  <c r="BD317" i="1"/>
  <c r="BE317" i="1"/>
  <c r="BF317" i="1"/>
  <c r="BG317" i="1"/>
  <c r="AY318" i="1"/>
  <c r="AZ318" i="1"/>
  <c r="BA318" i="1"/>
  <c r="BB318" i="1"/>
  <c r="BC318" i="1"/>
  <c r="BD318" i="1"/>
  <c r="BE318" i="1"/>
  <c r="BF318" i="1"/>
  <c r="BG318" i="1"/>
  <c r="AY319" i="1"/>
  <c r="AZ319" i="1"/>
  <c r="BA319" i="1"/>
  <c r="BB319" i="1"/>
  <c r="BC319" i="1"/>
  <c r="BD319" i="1"/>
  <c r="BE319" i="1"/>
  <c r="BF319" i="1"/>
  <c r="BG319" i="1"/>
  <c r="AY320" i="1"/>
  <c r="AZ320" i="1"/>
  <c r="BA320" i="1"/>
  <c r="BB320" i="1"/>
  <c r="BC320" i="1"/>
  <c r="BD320" i="1"/>
  <c r="BE320" i="1"/>
  <c r="BF320" i="1"/>
  <c r="BG320" i="1"/>
  <c r="AY321" i="1"/>
  <c r="AZ321" i="1"/>
  <c r="BA321" i="1"/>
  <c r="BB321" i="1"/>
  <c r="BC321" i="1"/>
  <c r="BD321" i="1"/>
  <c r="BE321" i="1"/>
  <c r="BF321" i="1"/>
  <c r="BG321" i="1"/>
  <c r="AY322" i="1"/>
  <c r="AZ322" i="1"/>
  <c r="BA322" i="1"/>
  <c r="BB322" i="1"/>
  <c r="BC322" i="1"/>
  <c r="BD322" i="1"/>
  <c r="BE322" i="1"/>
  <c r="BF322" i="1"/>
  <c r="BG322" i="1"/>
  <c r="AY323" i="1"/>
  <c r="AZ323" i="1"/>
  <c r="BA323" i="1"/>
  <c r="BB323" i="1"/>
  <c r="BC323" i="1"/>
  <c r="BD323" i="1"/>
  <c r="BE323" i="1"/>
  <c r="BF323" i="1"/>
  <c r="BG323" i="1"/>
  <c r="AY324" i="1"/>
  <c r="AZ324" i="1"/>
  <c r="BA324" i="1"/>
  <c r="BB324" i="1"/>
  <c r="BC324" i="1"/>
  <c r="BD324" i="1"/>
  <c r="BE324" i="1"/>
  <c r="BF324" i="1"/>
  <c r="BG324" i="1"/>
  <c r="AY325" i="1"/>
  <c r="AZ325" i="1"/>
  <c r="BA325" i="1"/>
  <c r="BB325" i="1"/>
  <c r="BC325" i="1"/>
  <c r="BD325" i="1"/>
  <c r="BE325" i="1"/>
  <c r="BF325" i="1"/>
  <c r="BG325" i="1"/>
  <c r="AY326" i="1"/>
  <c r="AZ326" i="1"/>
  <c r="BA326" i="1"/>
  <c r="BB326" i="1"/>
  <c r="BC326" i="1"/>
  <c r="BD326" i="1"/>
  <c r="BE326" i="1"/>
  <c r="BF326" i="1"/>
  <c r="BG326" i="1"/>
  <c r="AY327" i="1"/>
  <c r="AZ327" i="1"/>
  <c r="BA327" i="1"/>
  <c r="BB327" i="1"/>
  <c r="BC327" i="1"/>
  <c r="BD327" i="1"/>
  <c r="BE327" i="1"/>
  <c r="BF327" i="1"/>
  <c r="BG327" i="1"/>
  <c r="AY328" i="1"/>
  <c r="AZ328" i="1"/>
  <c r="BA328" i="1"/>
  <c r="BB328" i="1"/>
  <c r="BC328" i="1"/>
  <c r="BD328" i="1"/>
  <c r="BE328" i="1"/>
  <c r="BF328" i="1"/>
  <c r="BG328" i="1"/>
  <c r="AY329" i="1"/>
  <c r="AZ329" i="1"/>
  <c r="BA329" i="1"/>
  <c r="BB329" i="1"/>
  <c r="BC329" i="1"/>
  <c r="BD329" i="1"/>
  <c r="BE329" i="1"/>
  <c r="BF329" i="1"/>
  <c r="BG329" i="1"/>
  <c r="AY330" i="1"/>
  <c r="AZ330" i="1"/>
  <c r="BA330" i="1"/>
  <c r="BB330" i="1"/>
  <c r="BC330" i="1"/>
  <c r="BD330" i="1"/>
  <c r="BE330" i="1"/>
  <c r="BF330" i="1"/>
  <c r="BG330" i="1"/>
  <c r="AY331" i="1"/>
  <c r="AZ331" i="1"/>
  <c r="BA331" i="1"/>
  <c r="BB331" i="1"/>
  <c r="BC331" i="1"/>
  <c r="BD331" i="1"/>
  <c r="BE331" i="1"/>
  <c r="BF331" i="1"/>
  <c r="BG331" i="1"/>
  <c r="AY54" i="1"/>
  <c r="AZ54" i="1"/>
  <c r="BA54" i="1"/>
  <c r="BB54" i="1"/>
  <c r="BC54" i="1"/>
  <c r="BD54" i="1"/>
  <c r="BE54" i="1"/>
  <c r="BF54" i="1"/>
  <c r="BG54" i="1"/>
  <c r="AY55" i="1"/>
  <c r="AZ55" i="1"/>
  <c r="BA55" i="1"/>
  <c r="BB55" i="1"/>
  <c r="BC55" i="1"/>
  <c r="BD55" i="1"/>
  <c r="BE55" i="1"/>
  <c r="BF55" i="1"/>
  <c r="BG55" i="1"/>
  <c r="AY56" i="1"/>
  <c r="AZ56" i="1"/>
  <c r="BA56" i="1"/>
  <c r="BB56" i="1"/>
  <c r="BC56" i="1"/>
  <c r="BD56" i="1"/>
  <c r="BE56" i="1"/>
  <c r="BF56" i="1"/>
  <c r="BG56" i="1"/>
  <c r="AY57" i="1"/>
  <c r="AZ57" i="1"/>
  <c r="BA57" i="1"/>
  <c r="BB57" i="1"/>
  <c r="BC57" i="1"/>
  <c r="BD57" i="1"/>
  <c r="BE57" i="1"/>
  <c r="BF57" i="1"/>
  <c r="BG57" i="1"/>
  <c r="AY58" i="1"/>
  <c r="AZ58" i="1"/>
  <c r="BA58" i="1"/>
  <c r="BB58" i="1"/>
  <c r="BC58" i="1"/>
  <c r="BD58" i="1"/>
  <c r="BE58" i="1"/>
  <c r="BF58" i="1"/>
  <c r="BG58" i="1"/>
  <c r="AY59" i="1"/>
  <c r="AZ59" i="1"/>
  <c r="BA59" i="1"/>
  <c r="BB59" i="1"/>
  <c r="BC59" i="1"/>
  <c r="BD59" i="1"/>
  <c r="BE59" i="1"/>
  <c r="BF59" i="1"/>
  <c r="BG59" i="1"/>
  <c r="AY60" i="1"/>
  <c r="AZ60" i="1"/>
  <c r="BA60" i="1"/>
  <c r="BB60" i="1"/>
  <c r="BC60" i="1"/>
  <c r="BD60" i="1"/>
  <c r="BE60" i="1"/>
  <c r="BF60" i="1"/>
  <c r="BG60" i="1"/>
  <c r="AY61" i="1"/>
  <c r="AZ61" i="1"/>
  <c r="BA61" i="1"/>
  <c r="BB61" i="1"/>
  <c r="BC61" i="1"/>
  <c r="BD61" i="1"/>
  <c r="BE61" i="1"/>
  <c r="BF61" i="1"/>
  <c r="BG61" i="1"/>
  <c r="AY62" i="1"/>
  <c r="AZ62" i="1"/>
  <c r="BA62" i="1"/>
  <c r="BB62" i="1"/>
  <c r="BC62" i="1"/>
  <c r="BD62" i="1"/>
  <c r="BE62" i="1"/>
  <c r="BF62" i="1"/>
  <c r="BG62" i="1"/>
  <c r="AY63" i="1"/>
  <c r="AZ63" i="1"/>
  <c r="BA63" i="1"/>
  <c r="BB63" i="1"/>
  <c r="BC63" i="1"/>
  <c r="BD63" i="1"/>
  <c r="BE63" i="1"/>
  <c r="BF63" i="1"/>
  <c r="BG63" i="1"/>
  <c r="AY64" i="1"/>
  <c r="AZ64" i="1"/>
  <c r="BA64" i="1"/>
  <c r="BB64" i="1"/>
  <c r="BC64" i="1"/>
  <c r="BD64" i="1"/>
  <c r="BE64" i="1"/>
  <c r="BF64" i="1"/>
  <c r="BG64" i="1"/>
  <c r="AY65" i="1"/>
  <c r="AZ65" i="1"/>
  <c r="BA65" i="1"/>
  <c r="BB65" i="1"/>
  <c r="BC65" i="1"/>
  <c r="BD65" i="1"/>
  <c r="BE65" i="1"/>
  <c r="BF65" i="1"/>
  <c r="BG65" i="1"/>
  <c r="AY66" i="1"/>
  <c r="AZ66" i="1"/>
  <c r="BA66" i="1"/>
  <c r="BB66" i="1"/>
  <c r="BC66" i="1"/>
  <c r="BD66" i="1"/>
  <c r="BE66" i="1"/>
  <c r="BF66" i="1"/>
  <c r="BG66" i="1"/>
  <c r="AY67" i="1"/>
  <c r="AZ67" i="1"/>
  <c r="BA67" i="1"/>
  <c r="BB67" i="1"/>
  <c r="BC67" i="1"/>
  <c r="BD67" i="1"/>
  <c r="BE67" i="1"/>
  <c r="BF67" i="1"/>
  <c r="BG67" i="1"/>
  <c r="AY68" i="1"/>
  <c r="AZ68" i="1"/>
  <c r="BA68" i="1"/>
  <c r="BB68" i="1"/>
  <c r="BC68" i="1"/>
  <c r="BD68" i="1"/>
  <c r="BE68" i="1"/>
  <c r="BF68" i="1"/>
  <c r="BG68" i="1"/>
  <c r="AY69" i="1"/>
  <c r="AZ69" i="1"/>
  <c r="BA69" i="1"/>
  <c r="BB69" i="1"/>
  <c r="BC69" i="1"/>
  <c r="BD69" i="1"/>
  <c r="BE69" i="1"/>
  <c r="BF69" i="1"/>
  <c r="BG69" i="1"/>
  <c r="AY70" i="1"/>
  <c r="AZ70" i="1"/>
  <c r="BA70" i="1"/>
  <c r="BB70" i="1"/>
  <c r="BC70" i="1"/>
  <c r="BD70" i="1"/>
  <c r="BE70" i="1"/>
  <c r="BF70" i="1"/>
  <c r="BG70" i="1"/>
  <c r="AY71" i="1"/>
  <c r="AZ71" i="1"/>
  <c r="BA71" i="1"/>
  <c r="BB71" i="1"/>
  <c r="BC71" i="1"/>
  <c r="BD71" i="1"/>
  <c r="BE71" i="1"/>
  <c r="BF71" i="1"/>
  <c r="BG71" i="1"/>
  <c r="AY72" i="1"/>
  <c r="AZ72" i="1"/>
  <c r="BA72" i="1"/>
  <c r="BB72" i="1"/>
  <c r="BC72" i="1"/>
  <c r="BD72" i="1"/>
  <c r="BE72" i="1"/>
  <c r="BF72" i="1"/>
  <c r="BG72" i="1"/>
  <c r="AY73" i="1"/>
  <c r="AZ73" i="1"/>
  <c r="BA73" i="1"/>
  <c r="BB73" i="1"/>
  <c r="BC73" i="1"/>
  <c r="BD73" i="1"/>
  <c r="BE73" i="1"/>
  <c r="BF73" i="1"/>
  <c r="BG73" i="1"/>
  <c r="AY74" i="1"/>
  <c r="AZ74" i="1"/>
  <c r="BA74" i="1"/>
  <c r="BB74" i="1"/>
  <c r="BC74" i="1"/>
  <c r="BD74" i="1"/>
  <c r="BE74" i="1"/>
  <c r="BF74" i="1"/>
  <c r="BG74" i="1"/>
  <c r="AY75" i="1"/>
  <c r="BA75" i="1"/>
  <c r="BB75" i="1"/>
  <c r="BC75" i="1"/>
  <c r="BD75" i="1"/>
  <c r="BE75" i="1"/>
  <c r="BF75" i="1"/>
  <c r="BG75" i="1"/>
  <c r="AY76" i="1"/>
  <c r="AZ76" i="1"/>
  <c r="BA76" i="1"/>
  <c r="BB76" i="1"/>
  <c r="BC76" i="1"/>
  <c r="BD76" i="1"/>
  <c r="BE76" i="1"/>
  <c r="BF76" i="1"/>
  <c r="BG76" i="1"/>
  <c r="AY77" i="1"/>
  <c r="AZ77" i="1"/>
  <c r="BA77" i="1"/>
  <c r="BB77" i="1"/>
  <c r="BC77" i="1"/>
  <c r="BD77" i="1"/>
  <c r="BE77" i="1"/>
  <c r="BF77" i="1"/>
  <c r="BG77" i="1"/>
  <c r="AY78" i="1"/>
  <c r="AZ78" i="1"/>
  <c r="BA78" i="1"/>
  <c r="BB78" i="1"/>
  <c r="BC78" i="1"/>
  <c r="BD78" i="1"/>
  <c r="BE78" i="1"/>
  <c r="BF78" i="1"/>
  <c r="BG78" i="1"/>
  <c r="AY79" i="1"/>
  <c r="AZ79" i="1"/>
  <c r="BA79" i="1"/>
  <c r="BB79" i="1"/>
  <c r="BC79" i="1"/>
  <c r="BD79" i="1"/>
  <c r="BE79" i="1"/>
  <c r="BF79" i="1"/>
  <c r="BG79" i="1"/>
  <c r="AY80" i="1"/>
  <c r="AZ80" i="1"/>
  <c r="BA80" i="1"/>
  <c r="BB80" i="1"/>
  <c r="BC80" i="1"/>
  <c r="BD80" i="1"/>
  <c r="BE80" i="1"/>
  <c r="BF80" i="1"/>
  <c r="BG80" i="1"/>
  <c r="AY81" i="1"/>
  <c r="AZ81" i="1"/>
  <c r="BA81" i="1"/>
  <c r="BB81" i="1"/>
  <c r="BC81" i="1"/>
  <c r="BD81" i="1"/>
  <c r="BE81" i="1"/>
  <c r="BF81" i="1"/>
  <c r="BG81" i="1"/>
  <c r="AY82" i="1"/>
  <c r="AZ82" i="1"/>
  <c r="BA82" i="1"/>
  <c r="BB82" i="1"/>
  <c r="BC82" i="1"/>
  <c r="BD82" i="1"/>
  <c r="BE82" i="1"/>
  <c r="BF82" i="1"/>
  <c r="BG82" i="1"/>
  <c r="AY83" i="1"/>
  <c r="AZ83" i="1"/>
  <c r="BA83" i="1"/>
  <c r="BB83" i="1"/>
  <c r="BC83" i="1"/>
  <c r="BD83" i="1"/>
  <c r="BE83" i="1"/>
  <c r="BF83" i="1"/>
  <c r="BG83" i="1"/>
  <c r="AY84" i="1"/>
  <c r="AZ84" i="1"/>
  <c r="BA84" i="1"/>
  <c r="BB84" i="1"/>
  <c r="BC84" i="1"/>
  <c r="BD84" i="1"/>
  <c r="BE84" i="1"/>
  <c r="BF84" i="1"/>
  <c r="BG84" i="1"/>
  <c r="AY85" i="1"/>
  <c r="AZ85" i="1"/>
  <c r="BA85" i="1"/>
  <c r="BB85" i="1"/>
  <c r="BC85" i="1"/>
  <c r="BD85" i="1"/>
  <c r="BE85" i="1"/>
  <c r="BF85" i="1"/>
  <c r="BG85" i="1"/>
  <c r="AY86" i="1"/>
  <c r="AZ86" i="1"/>
  <c r="BA86" i="1"/>
  <c r="BB86" i="1"/>
  <c r="BC86" i="1"/>
  <c r="BD86" i="1"/>
  <c r="BE86" i="1"/>
  <c r="BF86" i="1"/>
  <c r="BG86" i="1"/>
  <c r="AY87" i="1"/>
  <c r="AZ87" i="1"/>
  <c r="BA87" i="1"/>
  <c r="BB87" i="1"/>
  <c r="BC87" i="1"/>
  <c r="BD87" i="1"/>
  <c r="BE87" i="1"/>
  <c r="BF87" i="1"/>
  <c r="BG87" i="1"/>
  <c r="AY88" i="1"/>
  <c r="AZ88" i="1"/>
  <c r="BA88" i="1"/>
  <c r="BB88" i="1"/>
  <c r="BC88" i="1"/>
  <c r="BD88" i="1"/>
  <c r="BE88" i="1"/>
  <c r="BF88" i="1"/>
  <c r="BG88" i="1"/>
  <c r="AY89" i="1"/>
  <c r="AZ89" i="1"/>
  <c r="BA89" i="1"/>
  <c r="BB89" i="1"/>
  <c r="BC89" i="1"/>
  <c r="BD89" i="1"/>
  <c r="BE89" i="1"/>
  <c r="BF89" i="1"/>
  <c r="BG89" i="1"/>
  <c r="AY90" i="1"/>
  <c r="AZ90" i="1"/>
  <c r="BA90" i="1"/>
  <c r="BB90" i="1"/>
  <c r="BC90" i="1"/>
  <c r="BD90" i="1"/>
  <c r="BE90" i="1"/>
  <c r="BF90" i="1"/>
  <c r="BG90" i="1"/>
  <c r="AY91" i="1"/>
  <c r="AZ91" i="1"/>
  <c r="BA91" i="1"/>
  <c r="BB91" i="1"/>
  <c r="BC91" i="1"/>
  <c r="BD91" i="1"/>
  <c r="BE91" i="1"/>
  <c r="BF91" i="1"/>
  <c r="BG91" i="1"/>
  <c r="AY92" i="1"/>
  <c r="AZ92" i="1"/>
  <c r="BA92" i="1"/>
  <c r="BB92" i="1"/>
  <c r="BC92" i="1"/>
  <c r="BD92" i="1"/>
  <c r="BE92" i="1"/>
  <c r="BF92" i="1"/>
  <c r="BG92" i="1"/>
  <c r="AY93" i="1"/>
  <c r="AZ93" i="1"/>
  <c r="BA93" i="1"/>
  <c r="BB93" i="1"/>
  <c r="BC93" i="1"/>
  <c r="BD93" i="1"/>
  <c r="BE93" i="1"/>
  <c r="BF93" i="1"/>
  <c r="BG93" i="1"/>
  <c r="AY94" i="1"/>
  <c r="AZ94" i="1"/>
  <c r="BA94" i="1"/>
  <c r="BB94" i="1"/>
  <c r="BC94" i="1"/>
  <c r="BD94" i="1"/>
  <c r="BE94" i="1"/>
  <c r="BF94" i="1"/>
  <c r="BG94" i="1"/>
  <c r="AY95" i="1"/>
  <c r="AZ95" i="1"/>
  <c r="BA95" i="1"/>
  <c r="BB95" i="1"/>
  <c r="BC95" i="1"/>
  <c r="BD95" i="1"/>
  <c r="BE95" i="1"/>
  <c r="BF95" i="1"/>
  <c r="BG95" i="1"/>
  <c r="AY96" i="1"/>
  <c r="AZ96" i="1"/>
  <c r="BA96" i="1"/>
  <c r="BB96" i="1"/>
  <c r="BC96" i="1"/>
  <c r="BD96" i="1"/>
  <c r="BE96" i="1"/>
  <c r="BF96" i="1"/>
  <c r="BG96" i="1"/>
  <c r="AY97" i="1"/>
  <c r="AZ97" i="1"/>
  <c r="BA97" i="1"/>
  <c r="BB97" i="1"/>
  <c r="BC97" i="1"/>
  <c r="BD97" i="1"/>
  <c r="BE97" i="1"/>
  <c r="BF97" i="1"/>
  <c r="BG97" i="1"/>
  <c r="AY98" i="1"/>
  <c r="AZ98" i="1"/>
  <c r="BA98" i="1"/>
  <c r="BB98" i="1"/>
  <c r="BC98" i="1"/>
  <c r="BD98" i="1"/>
  <c r="BE98" i="1"/>
  <c r="BF98" i="1"/>
  <c r="BG98" i="1"/>
  <c r="AY99" i="1"/>
  <c r="AZ99" i="1"/>
  <c r="BA99" i="1"/>
  <c r="BB99" i="1"/>
  <c r="BC99" i="1"/>
  <c r="BD99" i="1"/>
  <c r="BE99" i="1"/>
  <c r="BF99" i="1"/>
  <c r="BG99" i="1"/>
  <c r="AY100" i="1"/>
  <c r="AZ100" i="1"/>
  <c r="BA100" i="1"/>
  <c r="BB100" i="1"/>
  <c r="BC100" i="1"/>
  <c r="BD100" i="1"/>
  <c r="BE100" i="1"/>
  <c r="BF100" i="1"/>
  <c r="BG100" i="1"/>
  <c r="AY101" i="1"/>
  <c r="AZ101" i="1"/>
  <c r="BA101" i="1"/>
  <c r="BB101" i="1"/>
  <c r="BC101" i="1"/>
  <c r="BD101" i="1"/>
  <c r="BE101" i="1"/>
  <c r="BF101" i="1"/>
  <c r="BG101" i="1"/>
  <c r="AY102" i="1"/>
  <c r="AZ102" i="1"/>
  <c r="BA102" i="1"/>
  <c r="BB102" i="1"/>
  <c r="BC102" i="1"/>
  <c r="BD102" i="1"/>
  <c r="BE102" i="1"/>
  <c r="BF102" i="1"/>
  <c r="BG102" i="1"/>
  <c r="AY103" i="1"/>
  <c r="AZ103" i="1"/>
  <c r="BA103" i="1"/>
  <c r="BB103" i="1"/>
  <c r="BC103" i="1"/>
  <c r="BD103" i="1"/>
  <c r="BE103" i="1"/>
  <c r="BF103" i="1"/>
  <c r="BG103" i="1"/>
  <c r="AY104" i="1"/>
  <c r="AZ104" i="1"/>
  <c r="BA104" i="1"/>
  <c r="BB104" i="1"/>
  <c r="BC104" i="1"/>
  <c r="BD104" i="1"/>
  <c r="BE104" i="1"/>
  <c r="BF104" i="1"/>
  <c r="BG104" i="1"/>
  <c r="AY105" i="1"/>
  <c r="AZ105" i="1"/>
  <c r="BA105" i="1"/>
  <c r="BB105" i="1"/>
  <c r="BC105" i="1"/>
  <c r="BD105" i="1"/>
  <c r="BE105" i="1"/>
  <c r="BF105" i="1"/>
  <c r="BG105" i="1"/>
  <c r="AY106" i="1"/>
  <c r="AZ106" i="1"/>
  <c r="BA106" i="1"/>
  <c r="BB106" i="1"/>
  <c r="BC106" i="1"/>
  <c r="BD106" i="1"/>
  <c r="BE106" i="1"/>
  <c r="BF106" i="1"/>
  <c r="BG106" i="1"/>
  <c r="AY107" i="1"/>
  <c r="AZ107" i="1"/>
  <c r="BA107" i="1"/>
  <c r="BB107" i="1"/>
  <c r="BC107" i="1"/>
  <c r="BD107" i="1"/>
  <c r="BE107" i="1"/>
  <c r="BF107" i="1"/>
  <c r="BG107" i="1"/>
  <c r="AY108" i="1"/>
  <c r="AZ108" i="1"/>
  <c r="BA108" i="1"/>
  <c r="BB108" i="1"/>
  <c r="BC108" i="1"/>
  <c r="BD108" i="1"/>
  <c r="BE108" i="1"/>
  <c r="BF108" i="1"/>
  <c r="BG108" i="1"/>
  <c r="AY109" i="1"/>
  <c r="AZ109" i="1"/>
  <c r="BA109" i="1"/>
  <c r="BB109" i="1"/>
  <c r="BC109" i="1"/>
  <c r="BD109" i="1"/>
  <c r="BE109" i="1"/>
  <c r="BF109" i="1"/>
  <c r="BG109" i="1"/>
  <c r="AY110" i="1"/>
  <c r="AZ110" i="1"/>
  <c r="BA110" i="1"/>
  <c r="BB110" i="1"/>
  <c r="BC110" i="1"/>
  <c r="BD110" i="1"/>
  <c r="BE110" i="1"/>
  <c r="BF110" i="1"/>
  <c r="BG110" i="1"/>
  <c r="AY111" i="1"/>
  <c r="AZ111" i="1"/>
  <c r="BA111" i="1"/>
  <c r="BB111" i="1"/>
  <c r="BC111" i="1"/>
  <c r="BD111" i="1"/>
  <c r="BE111" i="1"/>
  <c r="BF111" i="1"/>
  <c r="BG111" i="1"/>
  <c r="AY112" i="1"/>
  <c r="AZ112" i="1"/>
  <c r="BA112" i="1"/>
  <c r="BB112" i="1"/>
  <c r="BC112" i="1"/>
  <c r="BD112" i="1"/>
  <c r="BE112" i="1"/>
  <c r="BF112" i="1"/>
  <c r="BG112" i="1"/>
  <c r="AY113" i="1"/>
  <c r="AZ113" i="1"/>
  <c r="BA113" i="1"/>
  <c r="BB113" i="1"/>
  <c r="BC113" i="1"/>
  <c r="BD113" i="1"/>
  <c r="BE113" i="1"/>
  <c r="BF113" i="1"/>
  <c r="BG113" i="1"/>
  <c r="AY114" i="1"/>
  <c r="AZ114" i="1"/>
  <c r="BA114" i="1"/>
  <c r="BB114" i="1"/>
  <c r="BC114" i="1"/>
  <c r="BD114" i="1"/>
  <c r="BE114" i="1"/>
  <c r="BF114" i="1"/>
  <c r="BG114" i="1"/>
  <c r="AY115" i="1"/>
  <c r="AZ115" i="1"/>
  <c r="BA115" i="1"/>
  <c r="BB115" i="1"/>
  <c r="BC115" i="1"/>
  <c r="BD115" i="1"/>
  <c r="BE115" i="1"/>
  <c r="BF115" i="1"/>
  <c r="BG115" i="1"/>
  <c r="AY116" i="1"/>
  <c r="AZ116" i="1"/>
  <c r="BA116" i="1"/>
  <c r="BB116" i="1"/>
  <c r="BC116" i="1"/>
  <c r="BD116" i="1"/>
  <c r="BE116" i="1"/>
  <c r="BF116" i="1"/>
  <c r="BG116" i="1"/>
  <c r="AY117" i="1"/>
  <c r="AZ117" i="1"/>
  <c r="BA117" i="1"/>
  <c r="BB117" i="1"/>
  <c r="BC117" i="1"/>
  <c r="BD117" i="1"/>
  <c r="BE117" i="1"/>
  <c r="BF117" i="1"/>
  <c r="BG117" i="1"/>
  <c r="AY118" i="1"/>
  <c r="AZ118" i="1"/>
  <c r="BA118" i="1"/>
  <c r="BB118" i="1"/>
  <c r="BC118" i="1"/>
  <c r="BD118" i="1"/>
  <c r="BE118" i="1"/>
  <c r="BF118" i="1"/>
  <c r="BG118" i="1"/>
  <c r="AY119" i="1"/>
  <c r="AZ119" i="1"/>
  <c r="BA119" i="1"/>
  <c r="BB119" i="1"/>
  <c r="BC119" i="1"/>
  <c r="BD119" i="1"/>
  <c r="BE119" i="1"/>
  <c r="BF119" i="1"/>
  <c r="BG119" i="1"/>
  <c r="AY120" i="1"/>
  <c r="AZ120" i="1"/>
  <c r="BA120" i="1"/>
  <c r="BB120" i="1"/>
  <c r="BC120" i="1"/>
  <c r="BD120" i="1"/>
  <c r="BE120" i="1"/>
  <c r="BF120" i="1"/>
  <c r="BG120" i="1"/>
  <c r="AY121" i="1"/>
  <c r="AZ121" i="1"/>
  <c r="BA121" i="1"/>
  <c r="BB121" i="1"/>
  <c r="BC121" i="1"/>
  <c r="BD121" i="1"/>
  <c r="BE121" i="1"/>
  <c r="BF121" i="1"/>
  <c r="BG121" i="1"/>
  <c r="AY122" i="1"/>
  <c r="AZ122" i="1"/>
  <c r="BA122" i="1"/>
  <c r="BB122" i="1"/>
  <c r="BC122" i="1"/>
  <c r="BD122" i="1"/>
  <c r="BE122" i="1"/>
  <c r="BF122" i="1"/>
  <c r="BG122" i="1"/>
  <c r="AY123" i="1"/>
  <c r="AZ123" i="1"/>
  <c r="BA123" i="1"/>
  <c r="BB123" i="1"/>
  <c r="BC123" i="1"/>
  <c r="BD123" i="1"/>
  <c r="BE123" i="1"/>
  <c r="BF123" i="1"/>
  <c r="BG123" i="1"/>
  <c r="AY124" i="1"/>
  <c r="AZ124" i="1"/>
  <c r="BA124" i="1"/>
  <c r="BB124" i="1"/>
  <c r="BC124" i="1"/>
  <c r="BD124" i="1"/>
  <c r="BE124" i="1"/>
  <c r="BF124" i="1"/>
  <c r="BG124" i="1"/>
  <c r="AY125" i="1"/>
  <c r="AZ125" i="1"/>
  <c r="BA125" i="1"/>
  <c r="BB125" i="1"/>
  <c r="BC125" i="1"/>
  <c r="BD125" i="1"/>
  <c r="BE125" i="1"/>
  <c r="BF125" i="1"/>
  <c r="BG125" i="1"/>
  <c r="AY126" i="1"/>
  <c r="AZ126" i="1"/>
  <c r="BA126" i="1"/>
  <c r="BB126" i="1"/>
  <c r="BC126" i="1"/>
  <c r="BD126" i="1"/>
  <c r="BE126" i="1"/>
  <c r="BF126" i="1"/>
  <c r="BG126" i="1"/>
  <c r="AY127" i="1"/>
  <c r="AZ127" i="1"/>
  <c r="BA127" i="1"/>
  <c r="BB127" i="1"/>
  <c r="BC127" i="1"/>
  <c r="BD127" i="1"/>
  <c r="BE127" i="1"/>
  <c r="BF127" i="1"/>
  <c r="BG127" i="1"/>
  <c r="AY128" i="1"/>
  <c r="AZ128" i="1"/>
  <c r="BA128" i="1"/>
  <c r="BB128" i="1"/>
  <c r="BC128" i="1"/>
  <c r="BD128" i="1"/>
  <c r="BE128" i="1"/>
  <c r="BF128" i="1"/>
  <c r="BG128" i="1"/>
  <c r="AY129" i="1"/>
  <c r="AZ129" i="1"/>
  <c r="BA129" i="1"/>
  <c r="BB129" i="1"/>
  <c r="BC129" i="1"/>
  <c r="BD129" i="1"/>
  <c r="BE129" i="1"/>
  <c r="BF129" i="1"/>
  <c r="BG129" i="1"/>
  <c r="AY130" i="1"/>
  <c r="AZ130" i="1"/>
  <c r="BA130" i="1"/>
  <c r="BB130" i="1"/>
  <c r="BC130" i="1"/>
  <c r="BD130" i="1"/>
  <c r="BE130" i="1"/>
  <c r="BF130" i="1"/>
  <c r="BG130" i="1"/>
  <c r="AY131" i="1"/>
  <c r="AZ131" i="1"/>
  <c r="BA131" i="1"/>
  <c r="BB131" i="1"/>
  <c r="BC131" i="1"/>
  <c r="BD131" i="1"/>
  <c r="BE131" i="1"/>
  <c r="BF131" i="1"/>
  <c r="BG131" i="1"/>
  <c r="AY132" i="1"/>
  <c r="BA132" i="1"/>
  <c r="BB132" i="1"/>
  <c r="BC132" i="1"/>
  <c r="BD132" i="1"/>
  <c r="BE132" i="1"/>
  <c r="BF132" i="1"/>
  <c r="BG132" i="1"/>
  <c r="AY133" i="1"/>
  <c r="AZ133" i="1"/>
  <c r="BA133" i="1"/>
  <c r="BB133" i="1"/>
  <c r="BC133" i="1"/>
  <c r="BD133" i="1"/>
  <c r="BE133" i="1"/>
  <c r="BF133" i="1"/>
  <c r="BG133" i="1"/>
  <c r="AY134" i="1"/>
  <c r="AZ134" i="1"/>
  <c r="BA134" i="1"/>
  <c r="BB134" i="1"/>
  <c r="BC134" i="1"/>
  <c r="BD134" i="1"/>
  <c r="BE134" i="1"/>
  <c r="BF134" i="1"/>
  <c r="BG134" i="1"/>
  <c r="AY135" i="1"/>
  <c r="AZ135" i="1"/>
  <c r="BA135" i="1"/>
  <c r="BB135" i="1"/>
  <c r="BC135" i="1"/>
  <c r="BD135" i="1"/>
  <c r="BE135" i="1"/>
  <c r="BF135" i="1"/>
  <c r="BG135" i="1"/>
  <c r="AY136" i="1"/>
  <c r="AZ136" i="1"/>
  <c r="BA136" i="1"/>
  <c r="BB136" i="1"/>
  <c r="BC136" i="1"/>
  <c r="BD136" i="1"/>
  <c r="BE136" i="1"/>
  <c r="BF136" i="1"/>
  <c r="BG136" i="1"/>
  <c r="AY137" i="1"/>
  <c r="AZ137" i="1"/>
  <c r="BA137" i="1"/>
  <c r="BB137" i="1"/>
  <c r="BC137" i="1"/>
  <c r="BD137" i="1"/>
  <c r="BE137" i="1"/>
  <c r="BF137" i="1"/>
  <c r="BG137" i="1"/>
  <c r="AY138" i="1"/>
  <c r="AZ138" i="1"/>
  <c r="BA138" i="1"/>
  <c r="BB138" i="1"/>
  <c r="BC138" i="1"/>
  <c r="BD138" i="1"/>
  <c r="BE138" i="1"/>
  <c r="BF138" i="1"/>
  <c r="BG138" i="1"/>
  <c r="AY139" i="1"/>
  <c r="AZ139" i="1"/>
  <c r="BA139" i="1"/>
  <c r="BB139" i="1"/>
  <c r="BC139" i="1"/>
  <c r="BD139" i="1"/>
  <c r="BE139" i="1"/>
  <c r="BF139" i="1"/>
  <c r="BG139" i="1"/>
  <c r="AY140" i="1"/>
  <c r="AZ140" i="1"/>
  <c r="BA140" i="1"/>
  <c r="BB140" i="1"/>
  <c r="BC140" i="1"/>
  <c r="BD140" i="1"/>
  <c r="BE140" i="1"/>
  <c r="BF140" i="1"/>
  <c r="BG140" i="1"/>
  <c r="AY141" i="1"/>
  <c r="AZ141" i="1"/>
  <c r="BA141" i="1"/>
  <c r="BB141" i="1"/>
  <c r="BC141" i="1"/>
  <c r="BD141" i="1"/>
  <c r="BE141" i="1"/>
  <c r="BF141" i="1"/>
  <c r="BG141" i="1"/>
  <c r="AY142" i="1"/>
  <c r="AZ142" i="1"/>
  <c r="BA142" i="1"/>
  <c r="BB142" i="1"/>
  <c r="BC142" i="1"/>
  <c r="BD142" i="1"/>
  <c r="BE142" i="1"/>
  <c r="BF142" i="1"/>
  <c r="BG142" i="1"/>
  <c r="AY143" i="1"/>
  <c r="AZ143" i="1"/>
  <c r="BA143" i="1"/>
  <c r="BB143" i="1"/>
  <c r="BC143" i="1"/>
  <c r="BD143" i="1"/>
  <c r="BE143" i="1"/>
  <c r="BF143" i="1"/>
  <c r="BG143" i="1"/>
  <c r="AY144" i="1"/>
  <c r="AZ144" i="1"/>
  <c r="BA144" i="1"/>
  <c r="BB144" i="1"/>
  <c r="BC144" i="1"/>
  <c r="BD144" i="1"/>
  <c r="BE144" i="1"/>
  <c r="BF144" i="1"/>
  <c r="BG144" i="1"/>
  <c r="AY145" i="1"/>
  <c r="AZ145" i="1"/>
  <c r="BA145" i="1"/>
  <c r="BB145" i="1"/>
  <c r="BC145" i="1"/>
  <c r="BD145" i="1"/>
  <c r="BE145" i="1"/>
  <c r="BF145" i="1"/>
  <c r="BG145" i="1"/>
  <c r="AY146" i="1"/>
  <c r="AZ146" i="1"/>
  <c r="BA146" i="1"/>
  <c r="BB146" i="1"/>
  <c r="BC146" i="1"/>
  <c r="BD146" i="1"/>
  <c r="BE146" i="1"/>
  <c r="BF146" i="1"/>
  <c r="BG146" i="1"/>
  <c r="AY147" i="1"/>
  <c r="AZ147" i="1"/>
  <c r="BA147" i="1"/>
  <c r="BB147" i="1"/>
  <c r="BC147" i="1"/>
  <c r="BD147" i="1"/>
  <c r="BE147" i="1"/>
  <c r="BF147" i="1"/>
  <c r="BG147" i="1"/>
  <c r="AY148" i="1"/>
  <c r="AZ148" i="1"/>
  <c r="BA148" i="1"/>
  <c r="BB148" i="1"/>
  <c r="BC148" i="1"/>
  <c r="BD148" i="1"/>
  <c r="BE148" i="1"/>
  <c r="BF148" i="1"/>
  <c r="BG148" i="1"/>
  <c r="AY149" i="1"/>
  <c r="AZ149" i="1"/>
  <c r="BA149" i="1"/>
  <c r="BB149" i="1"/>
  <c r="BC149" i="1"/>
  <c r="BD149" i="1"/>
  <c r="BE149" i="1"/>
  <c r="BF149" i="1"/>
  <c r="BG149" i="1"/>
  <c r="AY150" i="1"/>
  <c r="AZ150" i="1"/>
  <c r="BA150" i="1"/>
  <c r="BB150" i="1"/>
  <c r="BC150" i="1"/>
  <c r="BD150" i="1"/>
  <c r="BE150" i="1"/>
  <c r="BF150" i="1"/>
  <c r="BG150" i="1"/>
  <c r="AY151" i="1"/>
  <c r="AZ151" i="1"/>
  <c r="BA151" i="1"/>
  <c r="BB151" i="1"/>
  <c r="BC151" i="1"/>
  <c r="BD151" i="1"/>
  <c r="BE151" i="1"/>
  <c r="BF151" i="1"/>
  <c r="BG151" i="1"/>
  <c r="AY152" i="1"/>
  <c r="AZ152" i="1"/>
  <c r="BA152" i="1"/>
  <c r="BB152" i="1"/>
  <c r="BC152" i="1"/>
  <c r="BD152" i="1"/>
  <c r="BE152" i="1"/>
  <c r="BF152" i="1"/>
  <c r="BG152" i="1"/>
  <c r="AY153" i="1"/>
  <c r="AZ153" i="1"/>
  <c r="BA153" i="1"/>
  <c r="BB153" i="1"/>
  <c r="BC153" i="1"/>
  <c r="BD153" i="1"/>
  <c r="BE153" i="1"/>
  <c r="BF153" i="1"/>
  <c r="BG153" i="1"/>
  <c r="AY154" i="1"/>
  <c r="AZ154" i="1"/>
  <c r="BA154" i="1"/>
  <c r="BB154" i="1"/>
  <c r="BC154" i="1"/>
  <c r="BD154" i="1"/>
  <c r="BE154" i="1"/>
  <c r="BF154" i="1"/>
  <c r="BG154" i="1"/>
  <c r="AY155" i="1"/>
  <c r="AZ155" i="1"/>
  <c r="BA155" i="1"/>
  <c r="BB155" i="1"/>
  <c r="BC155" i="1"/>
  <c r="BD155" i="1"/>
  <c r="BE155" i="1"/>
  <c r="BF155" i="1"/>
  <c r="BG155" i="1"/>
  <c r="AY156" i="1"/>
  <c r="AZ156" i="1"/>
  <c r="BA156" i="1"/>
  <c r="BB156" i="1"/>
  <c r="BC156" i="1"/>
  <c r="BD156" i="1"/>
  <c r="BE156" i="1"/>
  <c r="BF156" i="1"/>
  <c r="BG156" i="1"/>
  <c r="AY157" i="1"/>
  <c r="AZ157" i="1"/>
  <c r="BA157" i="1"/>
  <c r="BB157" i="1"/>
  <c r="BC157" i="1"/>
  <c r="BD157" i="1"/>
  <c r="BE157" i="1"/>
  <c r="BF157" i="1"/>
  <c r="BG157" i="1"/>
  <c r="AY158" i="1"/>
  <c r="AZ158" i="1"/>
  <c r="BA158" i="1"/>
  <c r="BB158" i="1"/>
  <c r="BC158" i="1"/>
  <c r="BD158" i="1"/>
  <c r="BE158" i="1"/>
  <c r="BF158" i="1"/>
  <c r="BG158" i="1"/>
  <c r="AY159" i="1"/>
  <c r="AZ159" i="1"/>
  <c r="BA159" i="1"/>
  <c r="BB159" i="1"/>
  <c r="BC159" i="1"/>
  <c r="BD159" i="1"/>
  <c r="BE159" i="1"/>
  <c r="BF159" i="1"/>
  <c r="BG159" i="1"/>
  <c r="AY160" i="1"/>
  <c r="AZ160" i="1"/>
  <c r="BA160" i="1"/>
  <c r="BB160" i="1"/>
  <c r="BC160" i="1"/>
  <c r="BD160" i="1"/>
  <c r="BE160" i="1"/>
  <c r="BF160" i="1"/>
  <c r="BG160" i="1"/>
  <c r="AY161" i="1"/>
  <c r="AZ161" i="1"/>
  <c r="BA161" i="1"/>
  <c r="BB161" i="1"/>
  <c r="BC161" i="1"/>
  <c r="BD161" i="1"/>
  <c r="BE161" i="1"/>
  <c r="BF161" i="1"/>
  <c r="BG161" i="1"/>
  <c r="AY162" i="1"/>
  <c r="AZ162" i="1"/>
  <c r="BA162" i="1"/>
  <c r="BB162" i="1"/>
  <c r="BC162" i="1"/>
  <c r="BD162" i="1"/>
  <c r="BE162" i="1"/>
  <c r="BF162" i="1"/>
  <c r="BG162" i="1"/>
  <c r="AY163" i="1"/>
  <c r="AZ163" i="1"/>
  <c r="BA163" i="1"/>
  <c r="BB163" i="1"/>
  <c r="BC163" i="1"/>
  <c r="BD163" i="1"/>
  <c r="BE163" i="1"/>
  <c r="BF163" i="1"/>
  <c r="BG163" i="1"/>
  <c r="AY164" i="1"/>
  <c r="AZ164" i="1"/>
  <c r="BA164" i="1"/>
  <c r="BB164" i="1"/>
  <c r="BC164" i="1"/>
  <c r="BD164" i="1"/>
  <c r="BE164" i="1"/>
  <c r="BF164" i="1"/>
  <c r="BG164" i="1"/>
  <c r="AY165" i="1"/>
  <c r="AZ165" i="1"/>
  <c r="BA165" i="1"/>
  <c r="BB165" i="1"/>
  <c r="BC165" i="1"/>
  <c r="BD165" i="1"/>
  <c r="BE165" i="1"/>
  <c r="BF165" i="1"/>
  <c r="BG165" i="1"/>
  <c r="AY166" i="1"/>
  <c r="AZ166" i="1"/>
  <c r="BA166" i="1"/>
  <c r="BB166" i="1"/>
  <c r="BC166" i="1"/>
  <c r="BD166" i="1"/>
  <c r="BE166" i="1"/>
  <c r="BF166" i="1"/>
  <c r="BG166" i="1"/>
  <c r="AY167" i="1"/>
  <c r="AZ167" i="1"/>
  <c r="BA167" i="1"/>
  <c r="BB167" i="1"/>
  <c r="BC167" i="1"/>
  <c r="BD167" i="1"/>
  <c r="BE167" i="1"/>
  <c r="BF167" i="1"/>
  <c r="BG167" i="1"/>
  <c r="AY168" i="1"/>
  <c r="AZ168" i="1"/>
  <c r="BA168" i="1"/>
  <c r="BB168" i="1"/>
  <c r="BC168" i="1"/>
  <c r="BD168" i="1"/>
  <c r="BE168" i="1"/>
  <c r="BF168" i="1"/>
  <c r="BG168" i="1"/>
  <c r="AY169" i="1"/>
  <c r="AZ169" i="1"/>
  <c r="BA169" i="1"/>
  <c r="BB169" i="1"/>
  <c r="BC169" i="1"/>
  <c r="BD169" i="1"/>
  <c r="BE169" i="1"/>
  <c r="BF169" i="1"/>
  <c r="BG169" i="1"/>
  <c r="AY170" i="1"/>
  <c r="AZ170" i="1"/>
  <c r="BA170" i="1"/>
  <c r="BB170" i="1"/>
  <c r="BC170" i="1"/>
  <c r="BD170" i="1"/>
  <c r="BE170" i="1"/>
  <c r="BF170" i="1"/>
  <c r="BG170" i="1"/>
  <c r="AY171" i="1"/>
  <c r="AZ171" i="1"/>
  <c r="BA171" i="1"/>
  <c r="BB171" i="1"/>
  <c r="BC171" i="1"/>
  <c r="BD171" i="1"/>
  <c r="BE171" i="1"/>
  <c r="BF171" i="1"/>
  <c r="BG171" i="1"/>
  <c r="AY172" i="1"/>
  <c r="AZ172" i="1"/>
  <c r="BA172" i="1"/>
  <c r="BB172" i="1"/>
  <c r="BC172" i="1"/>
  <c r="BD172" i="1"/>
  <c r="BE172" i="1"/>
  <c r="BF172" i="1"/>
  <c r="BG172" i="1"/>
  <c r="AY173" i="1"/>
  <c r="AZ173" i="1"/>
  <c r="BA173" i="1"/>
  <c r="BB173" i="1"/>
  <c r="BC173" i="1"/>
  <c r="BD173" i="1"/>
  <c r="BE173" i="1"/>
  <c r="BF173" i="1"/>
  <c r="BG173" i="1"/>
  <c r="AY174" i="1"/>
  <c r="AZ174" i="1"/>
  <c r="BA174" i="1"/>
  <c r="BB174" i="1"/>
  <c r="BC174" i="1"/>
  <c r="BD174" i="1"/>
  <c r="BE174" i="1"/>
  <c r="BF174" i="1"/>
  <c r="BG174" i="1"/>
  <c r="AY175" i="1"/>
  <c r="AZ175" i="1"/>
  <c r="BA175" i="1"/>
  <c r="BB175" i="1"/>
  <c r="BC175" i="1"/>
  <c r="BD175" i="1"/>
  <c r="BE175" i="1"/>
  <c r="BF175" i="1"/>
  <c r="BG175" i="1"/>
  <c r="AY176" i="1"/>
  <c r="AZ176" i="1"/>
  <c r="BA176" i="1"/>
  <c r="BB176" i="1"/>
  <c r="BC176" i="1"/>
  <c r="BD176" i="1"/>
  <c r="BE176" i="1"/>
  <c r="BF176" i="1"/>
  <c r="BG176" i="1"/>
  <c r="AY177" i="1"/>
  <c r="AZ177" i="1"/>
  <c r="BA177" i="1"/>
  <c r="BB177" i="1"/>
  <c r="BC177" i="1"/>
  <c r="BD177" i="1"/>
  <c r="BE177" i="1"/>
  <c r="BF177" i="1"/>
  <c r="BG177" i="1"/>
  <c r="AY178" i="1"/>
  <c r="AZ178" i="1"/>
  <c r="BA178" i="1"/>
  <c r="BB178" i="1"/>
  <c r="BC178" i="1"/>
  <c r="BD178" i="1"/>
  <c r="BE178" i="1"/>
  <c r="BF178" i="1"/>
  <c r="BG178" i="1"/>
  <c r="AY179" i="1"/>
  <c r="AZ179" i="1"/>
  <c r="BA179" i="1"/>
  <c r="BB179" i="1"/>
  <c r="BC179" i="1"/>
  <c r="BD179" i="1"/>
  <c r="BE179" i="1"/>
  <c r="BF179" i="1"/>
  <c r="BG179" i="1"/>
  <c r="AY180" i="1"/>
  <c r="AZ180" i="1"/>
  <c r="BA180" i="1"/>
  <c r="BB180" i="1"/>
  <c r="BC180" i="1"/>
  <c r="BD180" i="1"/>
  <c r="BE180" i="1"/>
  <c r="BF180" i="1"/>
  <c r="BG180" i="1"/>
  <c r="AY181" i="1"/>
  <c r="AZ181" i="1"/>
  <c r="BA181" i="1"/>
  <c r="BB181" i="1"/>
  <c r="BC181" i="1"/>
  <c r="BD181" i="1"/>
  <c r="BE181" i="1"/>
  <c r="BF181" i="1"/>
  <c r="BG181" i="1"/>
  <c r="AY182" i="1"/>
  <c r="AZ182" i="1"/>
  <c r="BA182" i="1"/>
  <c r="BB182" i="1"/>
  <c r="BC182" i="1"/>
  <c r="BD182" i="1"/>
  <c r="BE182" i="1"/>
  <c r="BF182" i="1"/>
  <c r="BG182" i="1"/>
  <c r="AY183" i="1"/>
  <c r="AZ183" i="1"/>
  <c r="BA183" i="1"/>
  <c r="BB183" i="1"/>
  <c r="BC183" i="1"/>
  <c r="BD183" i="1"/>
  <c r="BE183" i="1"/>
  <c r="BF183" i="1"/>
  <c r="BG183" i="1"/>
  <c r="AY184" i="1"/>
  <c r="AZ184" i="1"/>
  <c r="BA184" i="1"/>
  <c r="BB184" i="1"/>
  <c r="BC184" i="1"/>
  <c r="BD184" i="1"/>
  <c r="BE184" i="1"/>
  <c r="BF184" i="1"/>
  <c r="BG184" i="1"/>
  <c r="AY185" i="1"/>
  <c r="AZ185" i="1"/>
  <c r="BA185" i="1"/>
  <c r="BB185" i="1"/>
  <c r="BC185" i="1"/>
  <c r="BD185" i="1"/>
  <c r="BE185" i="1"/>
  <c r="BF185" i="1"/>
  <c r="BG185" i="1"/>
  <c r="AY186" i="1"/>
  <c r="AZ186" i="1"/>
  <c r="BA186" i="1"/>
  <c r="BB186" i="1"/>
  <c r="BC186" i="1"/>
  <c r="BD186" i="1"/>
  <c r="BE186" i="1"/>
  <c r="BF186" i="1"/>
  <c r="BG186" i="1"/>
  <c r="AY187" i="1"/>
  <c r="AZ187" i="1"/>
  <c r="BA187" i="1"/>
  <c r="BB187" i="1"/>
  <c r="BC187" i="1"/>
  <c r="BD187" i="1"/>
  <c r="BE187" i="1"/>
  <c r="BF187" i="1"/>
  <c r="BG187" i="1"/>
  <c r="AY188" i="1"/>
  <c r="AZ188" i="1"/>
  <c r="BA188" i="1"/>
  <c r="BB188" i="1"/>
  <c r="BC188" i="1"/>
  <c r="BD188" i="1"/>
  <c r="BE188" i="1"/>
  <c r="BF188" i="1"/>
  <c r="BG188" i="1"/>
  <c r="AY189" i="1"/>
  <c r="AZ189" i="1"/>
  <c r="BA189" i="1"/>
  <c r="BB189" i="1"/>
  <c r="BC189" i="1"/>
  <c r="BD189" i="1"/>
  <c r="BE189" i="1"/>
  <c r="BF189" i="1"/>
  <c r="BG189" i="1"/>
  <c r="AY190" i="1"/>
  <c r="AZ190" i="1"/>
  <c r="BA190" i="1"/>
  <c r="BB190" i="1"/>
  <c r="BC190" i="1"/>
  <c r="BD190" i="1"/>
  <c r="BE190" i="1"/>
  <c r="BF190" i="1"/>
  <c r="BG190" i="1"/>
  <c r="AY191" i="1"/>
  <c r="AZ191" i="1"/>
  <c r="BA191" i="1"/>
  <c r="BB191" i="1"/>
  <c r="BC191" i="1"/>
  <c r="BD191" i="1"/>
  <c r="BE191" i="1"/>
  <c r="BF191" i="1"/>
  <c r="BG191" i="1"/>
  <c r="AY192" i="1"/>
  <c r="AZ192" i="1"/>
  <c r="BA192" i="1"/>
  <c r="BB192" i="1"/>
  <c r="BC192" i="1"/>
  <c r="BD192" i="1"/>
  <c r="BE192" i="1"/>
  <c r="BF192" i="1"/>
  <c r="BG192" i="1"/>
  <c r="AY193" i="1"/>
  <c r="AZ193" i="1"/>
  <c r="BA193" i="1"/>
  <c r="BB193" i="1"/>
  <c r="BC193" i="1"/>
  <c r="BD193" i="1"/>
  <c r="BE193" i="1"/>
  <c r="BF193" i="1"/>
  <c r="BG193" i="1"/>
  <c r="AY194" i="1"/>
  <c r="AZ194" i="1"/>
  <c r="BA194" i="1"/>
  <c r="BB194" i="1"/>
  <c r="BC194" i="1"/>
  <c r="BD194" i="1"/>
  <c r="BE194" i="1"/>
  <c r="BF194" i="1"/>
  <c r="BG194" i="1"/>
  <c r="AY195" i="1"/>
  <c r="AZ195" i="1"/>
  <c r="BA195" i="1"/>
  <c r="BB195" i="1"/>
  <c r="BC195" i="1"/>
  <c r="BD195" i="1"/>
  <c r="BE195" i="1"/>
  <c r="BF195" i="1"/>
  <c r="BG195" i="1"/>
  <c r="AY196" i="1"/>
  <c r="AZ196" i="1"/>
  <c r="BA196" i="1"/>
  <c r="BB196" i="1"/>
  <c r="BC196" i="1"/>
  <c r="BD196" i="1"/>
  <c r="BE196" i="1"/>
  <c r="BF196" i="1"/>
  <c r="BG196" i="1"/>
  <c r="AY197" i="1"/>
  <c r="AZ197" i="1"/>
  <c r="BA197" i="1"/>
  <c r="BB197" i="1"/>
  <c r="BC197" i="1"/>
  <c r="BD197" i="1"/>
  <c r="BE197" i="1"/>
  <c r="BF197" i="1"/>
  <c r="BG197" i="1"/>
  <c r="AY198" i="1"/>
  <c r="AZ198" i="1"/>
  <c r="BA198" i="1"/>
  <c r="BB198" i="1"/>
  <c r="BC198" i="1"/>
  <c r="BD198" i="1"/>
  <c r="BE198" i="1"/>
  <c r="BF198" i="1"/>
  <c r="BG198" i="1"/>
  <c r="AY199" i="1"/>
  <c r="AZ199" i="1"/>
  <c r="BA199" i="1"/>
  <c r="BB199" i="1"/>
  <c r="BC199" i="1"/>
  <c r="BD199" i="1"/>
  <c r="BE199" i="1"/>
  <c r="BF199" i="1"/>
  <c r="BG199" i="1"/>
  <c r="AY200" i="1"/>
  <c r="AZ200" i="1"/>
  <c r="BA200" i="1"/>
  <c r="BB200" i="1"/>
  <c r="BC200" i="1"/>
  <c r="BD200" i="1"/>
  <c r="BE200" i="1"/>
  <c r="BF200" i="1"/>
  <c r="BG200" i="1"/>
  <c r="AY201" i="1"/>
  <c r="AZ201" i="1"/>
  <c r="BA201" i="1"/>
  <c r="BB201" i="1"/>
  <c r="BC201" i="1"/>
  <c r="BD201" i="1"/>
  <c r="BE201" i="1"/>
  <c r="BF201" i="1"/>
  <c r="BG201" i="1"/>
  <c r="AY202" i="1"/>
  <c r="AZ202" i="1"/>
  <c r="BA202" i="1"/>
  <c r="BB202" i="1"/>
  <c r="BC202" i="1"/>
  <c r="BD202" i="1"/>
  <c r="BE202" i="1"/>
  <c r="BF202" i="1"/>
  <c r="BG202" i="1"/>
  <c r="AY203" i="1"/>
  <c r="AZ203" i="1"/>
  <c r="BA203" i="1"/>
  <c r="BB203" i="1"/>
  <c r="BC203" i="1"/>
  <c r="BD203" i="1"/>
  <c r="BE203" i="1"/>
  <c r="BF203" i="1"/>
  <c r="BG203" i="1"/>
  <c r="AY204" i="1"/>
  <c r="AZ204" i="1"/>
  <c r="BA204" i="1"/>
  <c r="BB204" i="1"/>
  <c r="BC204" i="1"/>
  <c r="BD204" i="1"/>
  <c r="BE204" i="1"/>
  <c r="BF204" i="1"/>
  <c r="BG204" i="1"/>
  <c r="AY205" i="1"/>
  <c r="AZ205" i="1"/>
  <c r="BA205" i="1"/>
  <c r="BB205" i="1"/>
  <c r="BC205" i="1"/>
  <c r="BD205" i="1"/>
  <c r="BE205" i="1"/>
  <c r="BF205" i="1"/>
  <c r="BG205" i="1"/>
  <c r="AY206" i="1"/>
  <c r="AZ206" i="1"/>
  <c r="BA206" i="1"/>
  <c r="BB206" i="1"/>
  <c r="BC206" i="1"/>
  <c r="BD206" i="1"/>
  <c r="BE206" i="1"/>
  <c r="BF206" i="1"/>
  <c r="BG206" i="1"/>
  <c r="AY207" i="1"/>
  <c r="AZ207" i="1"/>
  <c r="BA207" i="1"/>
  <c r="BB207" i="1"/>
  <c r="BC207" i="1"/>
  <c r="BD207" i="1"/>
  <c r="BE207" i="1"/>
  <c r="BF207" i="1"/>
  <c r="BG207" i="1"/>
  <c r="AY208" i="1"/>
  <c r="AZ208" i="1"/>
  <c r="BA208" i="1"/>
  <c r="BB208" i="1"/>
  <c r="BC208" i="1"/>
  <c r="BD208" i="1"/>
  <c r="BE208" i="1"/>
  <c r="BF208" i="1"/>
  <c r="BG208" i="1"/>
  <c r="AY209" i="1"/>
  <c r="AZ209" i="1"/>
  <c r="BA209" i="1"/>
  <c r="BB209" i="1"/>
  <c r="BC209" i="1"/>
  <c r="BD209" i="1"/>
  <c r="BE209" i="1"/>
  <c r="BF209" i="1"/>
  <c r="BG209" i="1"/>
  <c r="AY210" i="1"/>
  <c r="AZ210" i="1"/>
  <c r="BA210" i="1"/>
  <c r="BB210" i="1"/>
  <c r="BC210" i="1"/>
  <c r="BD210" i="1"/>
  <c r="BE210" i="1"/>
  <c r="BF210" i="1"/>
  <c r="BG210" i="1"/>
  <c r="AY211" i="1"/>
  <c r="AZ211" i="1"/>
  <c r="BA211" i="1"/>
  <c r="BB211" i="1"/>
  <c r="BC211" i="1"/>
  <c r="BD211" i="1"/>
  <c r="BE211" i="1"/>
  <c r="BF211" i="1"/>
  <c r="BG211" i="1"/>
  <c r="AY212" i="1"/>
  <c r="AZ212" i="1"/>
  <c r="BA212" i="1"/>
  <c r="BB212" i="1"/>
  <c r="BC212" i="1"/>
  <c r="BD212" i="1"/>
  <c r="BE212" i="1"/>
  <c r="BF212" i="1"/>
  <c r="BG212" i="1"/>
  <c r="AY213" i="1"/>
  <c r="AZ213" i="1"/>
  <c r="BA213" i="1"/>
  <c r="BB213" i="1"/>
  <c r="BC213" i="1"/>
  <c r="BD213" i="1"/>
  <c r="BE213" i="1"/>
  <c r="BF213" i="1"/>
  <c r="BG213" i="1"/>
  <c r="AY214" i="1"/>
  <c r="AZ214" i="1"/>
  <c r="BA214" i="1"/>
  <c r="BB214" i="1"/>
  <c r="BC214" i="1"/>
  <c r="BD214" i="1"/>
  <c r="BE214" i="1"/>
  <c r="BF214" i="1"/>
  <c r="BG214" i="1"/>
  <c r="AY215" i="1"/>
  <c r="AZ215" i="1"/>
  <c r="BA215" i="1"/>
  <c r="BB215" i="1"/>
  <c r="BC215" i="1"/>
  <c r="BD215" i="1"/>
  <c r="BE215" i="1"/>
  <c r="BF215" i="1"/>
  <c r="BG215" i="1"/>
  <c r="AY216" i="1"/>
  <c r="AZ216" i="1"/>
  <c r="BA216" i="1"/>
  <c r="BB216" i="1"/>
  <c r="BC216" i="1"/>
  <c r="BD216" i="1"/>
  <c r="BE216" i="1"/>
  <c r="BF216" i="1"/>
  <c r="BG216" i="1"/>
  <c r="AY217" i="1"/>
  <c r="AZ217" i="1"/>
  <c r="BA217" i="1"/>
  <c r="BB217" i="1"/>
  <c r="BC217" i="1"/>
  <c r="BD217" i="1"/>
  <c r="BE217" i="1"/>
  <c r="BF217" i="1"/>
  <c r="BG217" i="1"/>
  <c r="AY218" i="1"/>
  <c r="AZ218" i="1"/>
  <c r="BA218" i="1"/>
  <c r="BB218" i="1"/>
  <c r="BC218" i="1"/>
  <c r="BD218" i="1"/>
  <c r="BE218" i="1"/>
  <c r="BF218" i="1"/>
  <c r="BG218" i="1"/>
  <c r="AY219" i="1"/>
  <c r="AZ219" i="1"/>
  <c r="BA219" i="1"/>
  <c r="BB219" i="1"/>
  <c r="BC219" i="1"/>
  <c r="BD219" i="1"/>
  <c r="BE219" i="1"/>
  <c r="BF219" i="1"/>
  <c r="BG219" i="1"/>
  <c r="AY220" i="1"/>
  <c r="AZ220" i="1"/>
  <c r="BA220" i="1"/>
  <c r="BB220" i="1"/>
  <c r="BC220" i="1"/>
  <c r="BD220" i="1"/>
  <c r="BE220" i="1"/>
  <c r="BF220" i="1"/>
  <c r="BG220" i="1"/>
  <c r="AY221" i="1"/>
  <c r="AZ221" i="1"/>
  <c r="BA221" i="1"/>
  <c r="BB221" i="1"/>
  <c r="BC221" i="1"/>
  <c r="BD221" i="1"/>
  <c r="BE221" i="1"/>
  <c r="BF221" i="1"/>
  <c r="BG221" i="1"/>
  <c r="AY222" i="1"/>
  <c r="AZ222" i="1"/>
  <c r="BA222" i="1"/>
  <c r="BB222" i="1"/>
  <c r="BC222" i="1"/>
  <c r="BD222" i="1"/>
  <c r="BE222" i="1"/>
  <c r="BF222" i="1"/>
  <c r="BG222" i="1"/>
  <c r="AY223" i="1"/>
  <c r="AZ223" i="1"/>
  <c r="BA223" i="1"/>
  <c r="BB223" i="1"/>
  <c r="BC223" i="1"/>
  <c r="BD223" i="1"/>
  <c r="BE223" i="1"/>
  <c r="BF223" i="1"/>
  <c r="BG223" i="1"/>
  <c r="AY224" i="1"/>
  <c r="AZ224" i="1"/>
  <c r="BA224" i="1"/>
  <c r="BB224" i="1"/>
  <c r="BC224" i="1"/>
  <c r="BD224" i="1"/>
  <c r="BE224" i="1"/>
  <c r="BF224" i="1"/>
  <c r="BG224" i="1"/>
  <c r="AY225" i="1"/>
  <c r="AZ225" i="1"/>
  <c r="BA225" i="1"/>
  <c r="BB225" i="1"/>
  <c r="BC225" i="1"/>
  <c r="BD225" i="1"/>
  <c r="BE225" i="1"/>
  <c r="BF225" i="1"/>
  <c r="BG225" i="1"/>
  <c r="AY226" i="1"/>
  <c r="AZ226" i="1"/>
  <c r="BA226" i="1"/>
  <c r="BB226" i="1"/>
  <c r="BC226" i="1"/>
  <c r="BD226" i="1"/>
  <c r="BE226" i="1"/>
  <c r="BF226" i="1"/>
  <c r="BG226" i="1"/>
  <c r="AY227" i="1"/>
  <c r="AZ227" i="1"/>
  <c r="BA227" i="1"/>
  <c r="BB227" i="1"/>
  <c r="BC227" i="1"/>
  <c r="BD227" i="1"/>
  <c r="BE227" i="1"/>
  <c r="BF227" i="1"/>
  <c r="BG227" i="1"/>
  <c r="AY228" i="1"/>
  <c r="AZ228" i="1"/>
  <c r="BA228" i="1"/>
  <c r="BB228" i="1"/>
  <c r="BC228" i="1"/>
  <c r="BD228" i="1"/>
  <c r="BE228" i="1"/>
  <c r="BF228" i="1"/>
  <c r="BG228" i="1"/>
  <c r="AY229" i="1"/>
  <c r="AZ229" i="1"/>
  <c r="BA229" i="1"/>
  <c r="BB229" i="1"/>
  <c r="BC229" i="1"/>
  <c r="BD229" i="1"/>
  <c r="BE229" i="1"/>
  <c r="BF229" i="1"/>
  <c r="BG229" i="1"/>
  <c r="AY230" i="1"/>
  <c r="AZ230" i="1"/>
  <c r="BA230" i="1"/>
  <c r="BB230" i="1"/>
  <c r="BC230" i="1"/>
  <c r="BD230" i="1"/>
  <c r="BE230" i="1"/>
  <c r="BF230" i="1"/>
  <c r="BG230" i="1"/>
  <c r="AY231" i="1"/>
  <c r="AZ231" i="1"/>
  <c r="BA231" i="1"/>
  <c r="BB231" i="1"/>
  <c r="BC231" i="1"/>
  <c r="BD231" i="1"/>
  <c r="BE231" i="1"/>
  <c r="BF231" i="1"/>
  <c r="BG231" i="1"/>
  <c r="AY232" i="1"/>
  <c r="AZ232" i="1"/>
  <c r="BA232" i="1"/>
  <c r="BB232" i="1"/>
  <c r="BC232" i="1"/>
  <c r="BD232" i="1"/>
  <c r="BE232" i="1"/>
  <c r="BF232" i="1"/>
  <c r="BG232" i="1"/>
  <c r="AY233" i="1"/>
  <c r="AZ233" i="1"/>
  <c r="BA233" i="1"/>
  <c r="BB233" i="1"/>
  <c r="BC233" i="1"/>
  <c r="BD233" i="1"/>
  <c r="BE233" i="1"/>
  <c r="BF233" i="1"/>
  <c r="BG233" i="1"/>
  <c r="AY234" i="1"/>
  <c r="BA234" i="1"/>
  <c r="BB234" i="1"/>
  <c r="BC234" i="1"/>
  <c r="BD234" i="1"/>
  <c r="BE234" i="1"/>
  <c r="BF234" i="1"/>
  <c r="BG234" i="1"/>
  <c r="AY235" i="1"/>
  <c r="AZ235" i="1"/>
  <c r="BA235" i="1"/>
  <c r="BB235" i="1"/>
  <c r="BC235" i="1"/>
  <c r="BD235" i="1"/>
  <c r="BE235" i="1"/>
  <c r="BF235" i="1"/>
  <c r="BG235" i="1"/>
  <c r="AY236" i="1"/>
  <c r="AZ236" i="1"/>
  <c r="BA236" i="1"/>
  <c r="BB236" i="1"/>
  <c r="BC236" i="1"/>
  <c r="BD236" i="1"/>
  <c r="BE236" i="1"/>
  <c r="BF236" i="1"/>
  <c r="BG236" i="1"/>
  <c r="AY237" i="1"/>
  <c r="AZ237" i="1"/>
  <c r="BA237" i="1"/>
  <c r="BB237" i="1"/>
  <c r="BC237" i="1"/>
  <c r="BD237" i="1"/>
  <c r="BE237" i="1"/>
  <c r="BF237" i="1"/>
  <c r="BG237" i="1"/>
  <c r="AY238" i="1"/>
  <c r="AZ238" i="1"/>
  <c r="BA238" i="1"/>
  <c r="BB238" i="1"/>
  <c r="BC238" i="1"/>
  <c r="BD238" i="1"/>
  <c r="BE238" i="1"/>
  <c r="BF238" i="1"/>
  <c r="BG238" i="1"/>
  <c r="AY239" i="1"/>
  <c r="AZ239" i="1"/>
  <c r="BA239" i="1"/>
  <c r="BB239" i="1"/>
  <c r="BC239" i="1"/>
  <c r="BD239" i="1"/>
  <c r="BE239" i="1"/>
  <c r="BF239" i="1"/>
  <c r="BG239" i="1"/>
  <c r="AY240" i="1"/>
  <c r="AZ240" i="1"/>
  <c r="BA240" i="1"/>
  <c r="BB240" i="1"/>
  <c r="BC240" i="1"/>
  <c r="BD240" i="1"/>
  <c r="BE240" i="1"/>
  <c r="BF240" i="1"/>
  <c r="BG240" i="1"/>
  <c r="AY241" i="1"/>
  <c r="AZ241" i="1"/>
  <c r="BA241" i="1"/>
  <c r="BB241" i="1"/>
  <c r="BC241" i="1"/>
  <c r="BD241" i="1"/>
  <c r="BE241" i="1"/>
  <c r="BF241" i="1"/>
  <c r="BG241" i="1"/>
  <c r="AY242" i="1"/>
  <c r="AZ242" i="1"/>
  <c r="BA242" i="1"/>
  <c r="BB242" i="1"/>
  <c r="BC242" i="1"/>
  <c r="BD242" i="1"/>
  <c r="BE242" i="1"/>
  <c r="BF242" i="1"/>
  <c r="BG242" i="1"/>
  <c r="AY243" i="1"/>
  <c r="AZ243" i="1"/>
  <c r="BA243" i="1"/>
  <c r="BB243" i="1"/>
  <c r="BC243" i="1"/>
  <c r="BD243" i="1"/>
  <c r="BE243" i="1"/>
  <c r="BF243" i="1"/>
  <c r="BG243" i="1"/>
  <c r="AY244" i="1"/>
  <c r="AZ244" i="1"/>
  <c r="BA244" i="1"/>
  <c r="BB244" i="1"/>
  <c r="BC244" i="1"/>
  <c r="BD244" i="1"/>
  <c r="BE244" i="1"/>
  <c r="BF244" i="1"/>
  <c r="BG244" i="1"/>
  <c r="AY245" i="1"/>
  <c r="AZ245" i="1"/>
  <c r="BA245" i="1"/>
  <c r="BB245" i="1"/>
  <c r="BC245" i="1"/>
  <c r="BD245" i="1"/>
  <c r="BE245" i="1"/>
  <c r="BF245" i="1"/>
  <c r="BG245" i="1"/>
  <c r="AY246" i="1"/>
  <c r="AZ246" i="1"/>
  <c r="BA246" i="1"/>
  <c r="BB246" i="1"/>
  <c r="BC246" i="1"/>
  <c r="BD246" i="1"/>
  <c r="BE246" i="1"/>
  <c r="BF246" i="1"/>
  <c r="BG246" i="1"/>
  <c r="AY247" i="1"/>
  <c r="AZ247" i="1"/>
  <c r="BA247" i="1"/>
  <c r="BB247" i="1"/>
  <c r="BC247" i="1"/>
  <c r="BD247" i="1"/>
  <c r="BE247" i="1"/>
  <c r="BF247" i="1"/>
  <c r="BG247" i="1"/>
  <c r="AY248" i="1"/>
  <c r="AZ248" i="1"/>
  <c r="BA248" i="1"/>
  <c r="BB248" i="1"/>
  <c r="BC248" i="1"/>
  <c r="BD248" i="1"/>
  <c r="BE248" i="1"/>
  <c r="BF248" i="1"/>
  <c r="BG248" i="1"/>
  <c r="AY249" i="1"/>
  <c r="AZ249" i="1"/>
  <c r="BA249" i="1"/>
  <c r="BB249" i="1"/>
  <c r="BC249" i="1"/>
  <c r="BD249" i="1"/>
  <c r="BE249" i="1"/>
  <c r="BF249" i="1"/>
  <c r="BG249" i="1"/>
  <c r="AY250" i="1"/>
  <c r="AZ250" i="1"/>
  <c r="BA250" i="1"/>
  <c r="BB250" i="1"/>
  <c r="BC250" i="1"/>
  <c r="BD250" i="1"/>
  <c r="BE250" i="1"/>
  <c r="BF250" i="1"/>
  <c r="BG250" i="1"/>
  <c r="AY251" i="1"/>
  <c r="AZ251" i="1"/>
  <c r="BA251" i="1"/>
  <c r="BB251" i="1"/>
  <c r="BC251" i="1"/>
  <c r="BD251" i="1"/>
  <c r="BE251" i="1"/>
  <c r="BF251" i="1"/>
  <c r="BG251" i="1"/>
  <c r="AY252" i="1"/>
  <c r="AZ252" i="1"/>
  <c r="BA252" i="1"/>
  <c r="BB252" i="1"/>
  <c r="BC252" i="1"/>
  <c r="BD252" i="1"/>
  <c r="BE252" i="1"/>
  <c r="BF252" i="1"/>
  <c r="BG252" i="1"/>
  <c r="AY253" i="1"/>
  <c r="AZ253" i="1"/>
  <c r="BA253" i="1"/>
  <c r="BB253" i="1"/>
  <c r="BC253" i="1"/>
  <c r="BD253" i="1"/>
  <c r="BE253" i="1"/>
  <c r="BF253" i="1"/>
  <c r="BG253" i="1"/>
  <c r="AY254" i="1"/>
  <c r="AZ254" i="1"/>
  <c r="BA254" i="1"/>
  <c r="BB254" i="1"/>
  <c r="BC254" i="1"/>
  <c r="BD254" i="1"/>
  <c r="BE254" i="1"/>
  <c r="BF254" i="1"/>
  <c r="BG254" i="1"/>
  <c r="AY255" i="1"/>
  <c r="AZ255" i="1"/>
  <c r="BA255" i="1"/>
  <c r="BB255" i="1"/>
  <c r="BC255" i="1"/>
  <c r="BD255" i="1"/>
  <c r="BE255" i="1"/>
  <c r="BF255" i="1"/>
  <c r="BG255" i="1"/>
  <c r="AY256" i="1"/>
  <c r="AZ256" i="1"/>
  <c r="BA256" i="1"/>
  <c r="BB256" i="1"/>
  <c r="BC256" i="1"/>
  <c r="BD256" i="1"/>
  <c r="BE256" i="1"/>
  <c r="BF256" i="1"/>
  <c r="BG256" i="1"/>
  <c r="AY257" i="1"/>
  <c r="AZ257" i="1"/>
  <c r="BA257" i="1"/>
  <c r="BB257" i="1"/>
  <c r="BC257" i="1"/>
  <c r="BD257" i="1"/>
  <c r="BE257" i="1"/>
  <c r="BF257" i="1"/>
  <c r="BG257" i="1"/>
  <c r="AY258" i="1"/>
  <c r="AZ258" i="1"/>
  <c r="BA258" i="1"/>
  <c r="BB258" i="1"/>
  <c r="BC258" i="1"/>
  <c r="BD258" i="1"/>
  <c r="BE258" i="1"/>
  <c r="BF258" i="1"/>
  <c r="BG258" i="1"/>
  <c r="AY259" i="1"/>
  <c r="AZ259" i="1"/>
  <c r="BA259" i="1"/>
  <c r="BB259" i="1"/>
  <c r="BC259" i="1"/>
  <c r="BD259" i="1"/>
  <c r="BE259" i="1"/>
  <c r="BF259" i="1"/>
  <c r="BG259" i="1"/>
  <c r="AY260" i="1"/>
  <c r="AZ260" i="1"/>
  <c r="BA260" i="1"/>
  <c r="BB260" i="1"/>
  <c r="BC260" i="1"/>
  <c r="BD260" i="1"/>
  <c r="BE260" i="1"/>
  <c r="BF260" i="1"/>
  <c r="BG260" i="1"/>
  <c r="AY261" i="1"/>
  <c r="AZ261" i="1"/>
  <c r="BA261" i="1"/>
  <c r="BB261" i="1"/>
  <c r="BC261" i="1"/>
  <c r="BD261" i="1"/>
  <c r="BE261" i="1"/>
  <c r="BF261" i="1"/>
  <c r="BG261" i="1"/>
  <c r="AY262" i="1"/>
  <c r="AZ262" i="1"/>
  <c r="BA262" i="1"/>
  <c r="BB262" i="1"/>
  <c r="BC262" i="1"/>
  <c r="BD262" i="1"/>
  <c r="BE262" i="1"/>
  <c r="BF262" i="1"/>
  <c r="BG262" i="1"/>
  <c r="AY263" i="1"/>
  <c r="AZ263" i="1"/>
  <c r="BA263" i="1"/>
  <c r="BB263" i="1"/>
  <c r="BC263" i="1"/>
  <c r="BD263" i="1"/>
  <c r="BE263" i="1"/>
  <c r="BF263" i="1"/>
  <c r="BG263" i="1"/>
  <c r="AY264" i="1"/>
  <c r="AZ264" i="1"/>
  <c r="BA264" i="1"/>
  <c r="BB264" i="1"/>
  <c r="BC264" i="1"/>
  <c r="BD264" i="1"/>
  <c r="BE264" i="1"/>
  <c r="BF264" i="1"/>
  <c r="BG264" i="1"/>
  <c r="AY265" i="1"/>
  <c r="AZ265" i="1"/>
  <c r="BA265" i="1"/>
  <c r="BB265" i="1"/>
  <c r="BC265" i="1"/>
  <c r="BD265" i="1"/>
  <c r="BE265" i="1"/>
  <c r="BF265" i="1"/>
  <c r="BG265" i="1"/>
  <c r="AY266" i="1"/>
  <c r="AZ266" i="1"/>
  <c r="BA266" i="1"/>
  <c r="BB266" i="1"/>
  <c r="BC266" i="1"/>
  <c r="BD266" i="1"/>
  <c r="BE266" i="1"/>
  <c r="BF266" i="1"/>
  <c r="BG266" i="1"/>
  <c r="AY267" i="1"/>
  <c r="AZ267" i="1"/>
  <c r="BA267" i="1"/>
  <c r="BB267" i="1"/>
  <c r="BC267" i="1"/>
  <c r="BD267" i="1"/>
  <c r="BE267" i="1"/>
  <c r="BF267" i="1"/>
  <c r="BG267" i="1"/>
  <c r="AY268" i="1"/>
  <c r="AZ268" i="1"/>
  <c r="BA268" i="1"/>
  <c r="BB268" i="1"/>
  <c r="BC268" i="1"/>
  <c r="BD268" i="1"/>
  <c r="BE268" i="1"/>
  <c r="BF268" i="1"/>
  <c r="BG268" i="1"/>
  <c r="AY269" i="1"/>
  <c r="AZ269" i="1"/>
  <c r="BA269" i="1"/>
  <c r="BB269" i="1"/>
  <c r="BC269" i="1"/>
  <c r="BD269" i="1"/>
  <c r="BE269" i="1"/>
  <c r="BF269" i="1"/>
  <c r="BG269" i="1"/>
  <c r="AY270" i="1"/>
  <c r="AZ270" i="1"/>
  <c r="BA270" i="1"/>
  <c r="BB270" i="1"/>
  <c r="BC270" i="1"/>
  <c r="BD270" i="1"/>
  <c r="BE270" i="1"/>
  <c r="BF270" i="1"/>
  <c r="BG270" i="1"/>
  <c r="AY271" i="1"/>
  <c r="AZ271" i="1"/>
  <c r="BA271" i="1"/>
  <c r="BB271" i="1"/>
  <c r="BC271" i="1"/>
  <c r="BD271" i="1"/>
  <c r="BE271" i="1"/>
  <c r="BF271" i="1"/>
  <c r="BG271" i="1"/>
  <c r="AY272" i="1"/>
  <c r="AZ272" i="1"/>
  <c r="BA272" i="1"/>
  <c r="BB272" i="1"/>
  <c r="BC272" i="1"/>
  <c r="BD272" i="1"/>
  <c r="BE272" i="1"/>
  <c r="BF272" i="1"/>
  <c r="BG272" i="1"/>
  <c r="AY273" i="1"/>
  <c r="AZ273" i="1"/>
  <c r="BA273" i="1"/>
  <c r="BB273" i="1"/>
  <c r="BC273" i="1"/>
  <c r="BD273" i="1"/>
  <c r="BE273" i="1"/>
  <c r="BF273" i="1"/>
  <c r="BG273" i="1"/>
  <c r="AY274" i="1"/>
  <c r="AZ274" i="1"/>
  <c r="BA274" i="1"/>
  <c r="BB274" i="1"/>
  <c r="BC274" i="1"/>
  <c r="BD274" i="1"/>
  <c r="BE274" i="1"/>
  <c r="BF274" i="1"/>
  <c r="BG274" i="1"/>
  <c r="AY275" i="1"/>
  <c r="AZ275" i="1"/>
  <c r="BA275" i="1"/>
  <c r="BB275" i="1"/>
  <c r="BC275" i="1"/>
  <c r="BD275" i="1"/>
  <c r="BE275" i="1"/>
  <c r="BF275" i="1"/>
  <c r="BG275" i="1"/>
  <c r="AY276" i="1"/>
  <c r="AZ276" i="1"/>
  <c r="BA276" i="1"/>
  <c r="BB276" i="1"/>
  <c r="BC276" i="1"/>
  <c r="BD276" i="1"/>
  <c r="BE276" i="1"/>
  <c r="BF276" i="1"/>
  <c r="BG276" i="1"/>
  <c r="AY277" i="1"/>
  <c r="AZ277" i="1"/>
  <c r="BA277" i="1"/>
  <c r="BB277" i="1"/>
  <c r="BC277" i="1"/>
  <c r="BD277" i="1"/>
  <c r="BE277" i="1"/>
  <c r="BF277" i="1"/>
  <c r="BG277" i="1"/>
  <c r="AY278" i="1"/>
  <c r="AZ278" i="1"/>
  <c r="BA278" i="1"/>
  <c r="BB278" i="1"/>
  <c r="BC278" i="1"/>
  <c r="BD278" i="1"/>
  <c r="BE278" i="1"/>
  <c r="BF278" i="1"/>
  <c r="BG278" i="1"/>
  <c r="AY279" i="1"/>
  <c r="AZ279" i="1"/>
  <c r="BA279" i="1"/>
  <c r="BB279" i="1"/>
  <c r="BC279" i="1"/>
  <c r="BD279" i="1"/>
  <c r="BE279" i="1"/>
  <c r="BF279" i="1"/>
  <c r="BG279" i="1"/>
  <c r="AY280" i="1"/>
  <c r="AZ280" i="1"/>
  <c r="BA280" i="1"/>
  <c r="BB280" i="1"/>
  <c r="BC280" i="1"/>
  <c r="BD280" i="1"/>
  <c r="BE280" i="1"/>
  <c r="BF280" i="1"/>
  <c r="BG280" i="1"/>
  <c r="AY281" i="1"/>
  <c r="AZ281" i="1"/>
  <c r="BA281" i="1"/>
  <c r="BB281" i="1"/>
  <c r="BC281" i="1"/>
  <c r="BD281" i="1"/>
  <c r="BE281" i="1"/>
  <c r="BF281" i="1"/>
  <c r="BG281" i="1"/>
  <c r="AY282" i="1"/>
  <c r="AZ282" i="1"/>
  <c r="BA282" i="1"/>
  <c r="BB282" i="1"/>
  <c r="BC282" i="1"/>
  <c r="BD282" i="1"/>
  <c r="BE282" i="1"/>
  <c r="BF282" i="1"/>
  <c r="BG282" i="1"/>
  <c r="AY283" i="1"/>
  <c r="AZ283" i="1"/>
  <c r="BA283" i="1"/>
  <c r="BB283" i="1"/>
  <c r="BC283" i="1"/>
  <c r="BD283" i="1"/>
  <c r="BE283" i="1"/>
  <c r="BF283" i="1"/>
  <c r="BG283" i="1"/>
  <c r="AY284" i="1"/>
  <c r="AZ284" i="1"/>
  <c r="BA284" i="1"/>
  <c r="BB284" i="1"/>
  <c r="BC284" i="1"/>
  <c r="BD284" i="1"/>
  <c r="BE284" i="1"/>
  <c r="BF284" i="1"/>
  <c r="BG284" i="1"/>
  <c r="AY285" i="1"/>
  <c r="AZ285" i="1"/>
  <c r="BA285" i="1"/>
  <c r="BB285" i="1"/>
  <c r="BC285" i="1"/>
  <c r="BD285" i="1"/>
  <c r="BE285" i="1"/>
  <c r="BF285" i="1"/>
  <c r="BG285" i="1"/>
  <c r="AY286" i="1"/>
  <c r="AZ286" i="1"/>
  <c r="BA286" i="1"/>
  <c r="BB286" i="1"/>
  <c r="BC286" i="1"/>
  <c r="BD286" i="1"/>
  <c r="BE286" i="1"/>
  <c r="BF286" i="1"/>
  <c r="BG286" i="1"/>
  <c r="AY287" i="1"/>
  <c r="AZ287" i="1"/>
  <c r="BA287" i="1"/>
  <c r="BB287" i="1"/>
  <c r="BC287" i="1"/>
  <c r="BD287" i="1"/>
  <c r="BE287" i="1"/>
  <c r="BF287" i="1"/>
  <c r="BG287" i="1"/>
  <c r="AY288" i="1"/>
  <c r="AZ288" i="1"/>
  <c r="BA288" i="1"/>
  <c r="BB288" i="1"/>
  <c r="BC288" i="1"/>
  <c r="BD288" i="1"/>
  <c r="BE288" i="1"/>
  <c r="BF288" i="1"/>
  <c r="BG288" i="1"/>
  <c r="AY289" i="1"/>
  <c r="AZ289" i="1"/>
  <c r="BA289" i="1"/>
  <c r="BB289" i="1"/>
  <c r="BC289" i="1"/>
  <c r="BD289" i="1"/>
  <c r="BE289" i="1"/>
  <c r="BF289" i="1"/>
  <c r="BG289" i="1"/>
  <c r="AY290" i="1"/>
  <c r="AZ290" i="1"/>
  <c r="BA290" i="1"/>
  <c r="BB290" i="1"/>
  <c r="BC290" i="1"/>
  <c r="BD290" i="1"/>
  <c r="BE290" i="1"/>
  <c r="BF290" i="1"/>
  <c r="BG290" i="1"/>
  <c r="AY291" i="1"/>
  <c r="AZ291" i="1"/>
  <c r="BA291" i="1"/>
  <c r="BB291" i="1"/>
  <c r="BC291" i="1"/>
  <c r="BD291" i="1"/>
  <c r="BE291" i="1"/>
  <c r="BF291" i="1"/>
  <c r="BG291" i="1"/>
  <c r="AY292" i="1"/>
  <c r="AZ292" i="1"/>
  <c r="BA292" i="1"/>
  <c r="BB292" i="1"/>
  <c r="BC292" i="1"/>
  <c r="BD292" i="1"/>
  <c r="BE292" i="1"/>
  <c r="BF292" i="1"/>
  <c r="BG292" i="1"/>
  <c r="AY293" i="1"/>
  <c r="AZ293" i="1"/>
  <c r="BA293" i="1"/>
  <c r="BB293" i="1"/>
  <c r="BC293" i="1"/>
  <c r="BD293" i="1"/>
  <c r="BE293" i="1"/>
  <c r="BF293" i="1"/>
  <c r="BG293" i="1"/>
  <c r="AY294" i="1"/>
  <c r="AZ294" i="1"/>
  <c r="BA294" i="1"/>
  <c r="BB294" i="1"/>
  <c r="BC294" i="1"/>
  <c r="BD294" i="1"/>
  <c r="BE294" i="1"/>
  <c r="BF294" i="1"/>
  <c r="BG294" i="1"/>
  <c r="AY295" i="1"/>
  <c r="AZ295" i="1"/>
  <c r="BA295" i="1"/>
  <c r="BB295" i="1"/>
  <c r="BC295" i="1"/>
  <c r="BD295" i="1"/>
  <c r="BE295" i="1"/>
  <c r="BF295" i="1"/>
  <c r="BG295" i="1"/>
  <c r="AY3" i="1"/>
  <c r="AZ3" i="1"/>
  <c r="BA3" i="1"/>
  <c r="BB3" i="1"/>
  <c r="BC3" i="1"/>
  <c r="BD3" i="1"/>
  <c r="BE3" i="1"/>
  <c r="BF3" i="1"/>
  <c r="BG3" i="1"/>
  <c r="AY4" i="1"/>
  <c r="AZ4" i="1"/>
  <c r="BA4" i="1"/>
  <c r="BB4" i="1"/>
  <c r="BC4" i="1"/>
  <c r="BD4" i="1"/>
  <c r="BE4" i="1"/>
  <c r="BF4" i="1"/>
  <c r="BG4" i="1"/>
  <c r="AY5" i="1"/>
  <c r="AZ5" i="1"/>
  <c r="BA5" i="1"/>
  <c r="BB5" i="1"/>
  <c r="BC5" i="1"/>
  <c r="BD5" i="1"/>
  <c r="BE5" i="1"/>
  <c r="BF5" i="1"/>
  <c r="BG5" i="1"/>
  <c r="AY6" i="1"/>
  <c r="AZ6" i="1"/>
  <c r="BA6" i="1"/>
  <c r="BB6" i="1"/>
  <c r="BC6" i="1"/>
  <c r="BD6" i="1"/>
  <c r="BE6" i="1"/>
  <c r="BF6" i="1"/>
  <c r="BG6" i="1"/>
  <c r="AY7" i="1"/>
  <c r="AZ7" i="1"/>
  <c r="BA7" i="1"/>
  <c r="BB7" i="1"/>
  <c r="BC7" i="1"/>
  <c r="BD7" i="1"/>
  <c r="BE7" i="1"/>
  <c r="BF7" i="1"/>
  <c r="BG7" i="1"/>
  <c r="AY8" i="1"/>
  <c r="AZ8" i="1"/>
  <c r="BA8" i="1"/>
  <c r="BB8" i="1"/>
  <c r="BC8" i="1"/>
  <c r="BD8" i="1"/>
  <c r="BE8" i="1"/>
  <c r="BF8" i="1"/>
  <c r="BG8" i="1"/>
  <c r="AY9" i="1"/>
  <c r="AZ9" i="1"/>
  <c r="BA9" i="1"/>
  <c r="BB9" i="1"/>
  <c r="BC9" i="1"/>
  <c r="BD9" i="1"/>
  <c r="BE9" i="1"/>
  <c r="BF9" i="1"/>
  <c r="BG9" i="1"/>
  <c r="AY10" i="1"/>
  <c r="AZ10" i="1"/>
  <c r="BA10" i="1"/>
  <c r="BB10" i="1"/>
  <c r="BC10" i="1"/>
  <c r="BD10" i="1"/>
  <c r="BE10" i="1"/>
  <c r="BF10" i="1"/>
  <c r="BG10" i="1"/>
  <c r="AY11" i="1"/>
  <c r="AZ11" i="1"/>
  <c r="BA11" i="1"/>
  <c r="BB11" i="1"/>
  <c r="BC11" i="1"/>
  <c r="BD11" i="1"/>
  <c r="BE11" i="1"/>
  <c r="BF11" i="1"/>
  <c r="BG11" i="1"/>
  <c r="AY12" i="1"/>
  <c r="AZ12" i="1"/>
  <c r="BA12" i="1"/>
  <c r="BB12" i="1"/>
  <c r="BC12" i="1"/>
  <c r="BD12" i="1"/>
  <c r="BE12" i="1"/>
  <c r="BF12" i="1"/>
  <c r="BG12" i="1"/>
  <c r="AY13" i="1"/>
  <c r="AZ13" i="1"/>
  <c r="BA13" i="1"/>
  <c r="BB13" i="1"/>
  <c r="BC13" i="1"/>
  <c r="BD13" i="1"/>
  <c r="BE13" i="1"/>
  <c r="BF13" i="1"/>
  <c r="BG13" i="1"/>
  <c r="AY14" i="1"/>
  <c r="AZ14" i="1"/>
  <c r="BA14" i="1"/>
  <c r="BB14" i="1"/>
  <c r="BC14" i="1"/>
  <c r="BD14" i="1"/>
  <c r="BE14" i="1"/>
  <c r="BF14" i="1"/>
  <c r="BG14" i="1"/>
  <c r="AY15" i="1"/>
  <c r="AZ15" i="1"/>
  <c r="BA15" i="1"/>
  <c r="BB15" i="1"/>
  <c r="BC15" i="1"/>
  <c r="BD15" i="1"/>
  <c r="BE15" i="1"/>
  <c r="BF15" i="1"/>
  <c r="BG15" i="1"/>
  <c r="AY16" i="1"/>
  <c r="AZ16" i="1"/>
  <c r="BA16" i="1"/>
  <c r="BB16" i="1"/>
  <c r="BC16" i="1"/>
  <c r="BD16" i="1"/>
  <c r="BE16" i="1"/>
  <c r="BF16" i="1"/>
  <c r="BG16" i="1"/>
  <c r="AY17" i="1"/>
  <c r="AZ17" i="1"/>
  <c r="BA17" i="1"/>
  <c r="BB17" i="1"/>
  <c r="BC17" i="1"/>
  <c r="BD17" i="1"/>
  <c r="BE17" i="1"/>
  <c r="BF17" i="1"/>
  <c r="BG17" i="1"/>
  <c r="AY18" i="1"/>
  <c r="AZ18" i="1"/>
  <c r="BA18" i="1"/>
  <c r="BB18" i="1"/>
  <c r="BC18" i="1"/>
  <c r="BD18" i="1"/>
  <c r="BE18" i="1"/>
  <c r="BF18" i="1"/>
  <c r="BG18" i="1"/>
  <c r="AY19" i="1"/>
  <c r="AZ19" i="1"/>
  <c r="BA19" i="1"/>
  <c r="BB19" i="1"/>
  <c r="BC19" i="1"/>
  <c r="BD19" i="1"/>
  <c r="BE19" i="1"/>
  <c r="BF19" i="1"/>
  <c r="BG19" i="1"/>
  <c r="AY20" i="1"/>
  <c r="AZ20" i="1"/>
  <c r="BA20" i="1"/>
  <c r="BB20" i="1"/>
  <c r="BC20" i="1"/>
  <c r="BD20" i="1"/>
  <c r="BE20" i="1"/>
  <c r="BF20" i="1"/>
  <c r="BG20" i="1"/>
  <c r="AY21" i="1"/>
  <c r="AZ21" i="1"/>
  <c r="BA21" i="1"/>
  <c r="BB21" i="1"/>
  <c r="BC21" i="1"/>
  <c r="BD21" i="1"/>
  <c r="BE21" i="1"/>
  <c r="BF21" i="1"/>
  <c r="BG21" i="1"/>
  <c r="AY22" i="1"/>
  <c r="AZ22" i="1"/>
  <c r="BA22" i="1"/>
  <c r="BB22" i="1"/>
  <c r="BC22" i="1"/>
  <c r="BD22" i="1"/>
  <c r="BE22" i="1"/>
  <c r="BF22" i="1"/>
  <c r="BG22" i="1"/>
  <c r="AY23" i="1"/>
  <c r="AZ23" i="1"/>
  <c r="BA23" i="1"/>
  <c r="BB23" i="1"/>
  <c r="BC23" i="1"/>
  <c r="BD23" i="1"/>
  <c r="BE23" i="1"/>
  <c r="BF23" i="1"/>
  <c r="BG23" i="1"/>
  <c r="AY24" i="1"/>
  <c r="AZ24" i="1"/>
  <c r="BA24" i="1"/>
  <c r="BB24" i="1"/>
  <c r="BC24" i="1"/>
  <c r="BD24" i="1"/>
  <c r="BE24" i="1"/>
  <c r="BF24" i="1"/>
  <c r="BG24" i="1"/>
  <c r="AY25" i="1"/>
  <c r="BA25" i="1"/>
  <c r="BB25" i="1"/>
  <c r="BC25" i="1"/>
  <c r="BD25" i="1"/>
  <c r="BE25" i="1"/>
  <c r="BF25" i="1"/>
  <c r="BG25" i="1"/>
  <c r="AY26" i="1"/>
  <c r="AZ26" i="1"/>
  <c r="BA26" i="1"/>
  <c r="BB26" i="1"/>
  <c r="BC26" i="1"/>
  <c r="BD26" i="1"/>
  <c r="BE26" i="1"/>
  <c r="BF26" i="1"/>
  <c r="BG26" i="1"/>
  <c r="AY27" i="1"/>
  <c r="AZ27" i="1"/>
  <c r="BA27" i="1"/>
  <c r="BB27" i="1"/>
  <c r="BC27" i="1"/>
  <c r="BD27" i="1"/>
  <c r="BE27" i="1"/>
  <c r="BF27" i="1"/>
  <c r="BG27" i="1"/>
  <c r="AY28" i="1"/>
  <c r="AZ28" i="1"/>
  <c r="BA28" i="1"/>
  <c r="BB28" i="1"/>
  <c r="BC28" i="1"/>
  <c r="BD28" i="1"/>
  <c r="BE28" i="1"/>
  <c r="BF28" i="1"/>
  <c r="BG28" i="1"/>
  <c r="AY29" i="1"/>
  <c r="AZ29" i="1"/>
  <c r="BA29" i="1"/>
  <c r="BB29" i="1"/>
  <c r="BC29" i="1"/>
  <c r="BD29" i="1"/>
  <c r="BE29" i="1"/>
  <c r="BF29" i="1"/>
  <c r="BG29" i="1"/>
  <c r="AY30" i="1"/>
  <c r="AZ30" i="1"/>
  <c r="BA30" i="1"/>
  <c r="BB30" i="1"/>
  <c r="BC30" i="1"/>
  <c r="BD30" i="1"/>
  <c r="BE30" i="1"/>
  <c r="BF30" i="1"/>
  <c r="BG30" i="1"/>
  <c r="AY31" i="1"/>
  <c r="AZ31" i="1"/>
  <c r="BA31" i="1"/>
  <c r="BB31" i="1"/>
  <c r="BC31" i="1"/>
  <c r="BD31" i="1"/>
  <c r="BE31" i="1"/>
  <c r="BF31" i="1"/>
  <c r="BG31" i="1"/>
  <c r="AY32" i="1"/>
  <c r="AZ32" i="1"/>
  <c r="BA32" i="1"/>
  <c r="BB32" i="1"/>
  <c r="BC32" i="1"/>
  <c r="BD32" i="1"/>
  <c r="BE32" i="1"/>
  <c r="BF32" i="1"/>
  <c r="BG32" i="1"/>
  <c r="AY33" i="1"/>
  <c r="AZ33" i="1"/>
  <c r="BA33" i="1"/>
  <c r="BB33" i="1"/>
  <c r="BC33" i="1"/>
  <c r="BD33" i="1"/>
  <c r="BE33" i="1"/>
  <c r="BF33" i="1"/>
  <c r="BG33" i="1"/>
  <c r="AY34" i="1"/>
  <c r="AZ34" i="1"/>
  <c r="BA34" i="1"/>
  <c r="BB34" i="1"/>
  <c r="BC34" i="1"/>
  <c r="BD34" i="1"/>
  <c r="BE34" i="1"/>
  <c r="BF34" i="1"/>
  <c r="BG34" i="1"/>
  <c r="AY35" i="1"/>
  <c r="AZ35" i="1"/>
  <c r="BA35" i="1"/>
  <c r="BB35" i="1"/>
  <c r="BC35" i="1"/>
  <c r="BD35" i="1"/>
  <c r="BE35" i="1"/>
  <c r="BF35" i="1"/>
  <c r="BG35" i="1"/>
  <c r="AY36" i="1"/>
  <c r="AZ36" i="1"/>
  <c r="BA36" i="1"/>
  <c r="BB36" i="1"/>
  <c r="BC36" i="1"/>
  <c r="BD36" i="1"/>
  <c r="BE36" i="1"/>
  <c r="BF36" i="1"/>
  <c r="BG36" i="1"/>
  <c r="AY37" i="1"/>
  <c r="AZ37" i="1"/>
  <c r="BA37" i="1"/>
  <c r="BB37" i="1"/>
  <c r="BC37" i="1"/>
  <c r="BD37" i="1"/>
  <c r="BE37" i="1"/>
  <c r="BF37" i="1"/>
  <c r="BG37" i="1"/>
  <c r="AY38" i="1"/>
  <c r="AZ38" i="1"/>
  <c r="BA38" i="1"/>
  <c r="BB38" i="1"/>
  <c r="BC38" i="1"/>
  <c r="BD38" i="1"/>
  <c r="BE38" i="1"/>
  <c r="BF38" i="1"/>
  <c r="BG38" i="1"/>
  <c r="AY39" i="1"/>
  <c r="AZ39" i="1"/>
  <c r="BA39" i="1"/>
  <c r="BB39" i="1"/>
  <c r="BC39" i="1"/>
  <c r="BD39" i="1"/>
  <c r="BE39" i="1"/>
  <c r="BF39" i="1"/>
  <c r="BG39" i="1"/>
  <c r="AY40" i="1"/>
  <c r="AZ40" i="1"/>
  <c r="BA40" i="1"/>
  <c r="BB40" i="1"/>
  <c r="BC40" i="1"/>
  <c r="BD40" i="1"/>
  <c r="BE40" i="1"/>
  <c r="BF40" i="1"/>
  <c r="BG40" i="1"/>
  <c r="AY41" i="1"/>
  <c r="AZ41" i="1"/>
  <c r="BA41" i="1"/>
  <c r="BB41" i="1"/>
  <c r="BC41" i="1"/>
  <c r="BD41" i="1"/>
  <c r="BE41" i="1"/>
  <c r="BF41" i="1"/>
  <c r="BG41" i="1"/>
  <c r="AY42" i="1"/>
  <c r="AZ42" i="1"/>
  <c r="BA42" i="1"/>
  <c r="BB42" i="1"/>
  <c r="BC42" i="1"/>
  <c r="BD42" i="1"/>
  <c r="BE42" i="1"/>
  <c r="BF42" i="1"/>
  <c r="BG42" i="1"/>
  <c r="AY43" i="1"/>
  <c r="AZ43" i="1"/>
  <c r="BA43" i="1"/>
  <c r="BB43" i="1"/>
  <c r="BC43" i="1"/>
  <c r="BD43" i="1"/>
  <c r="BE43" i="1"/>
  <c r="BF43" i="1"/>
  <c r="BG43" i="1"/>
  <c r="AY44" i="1"/>
  <c r="AZ44" i="1"/>
  <c r="BA44" i="1"/>
  <c r="BB44" i="1"/>
  <c r="BC44" i="1"/>
  <c r="BD44" i="1"/>
  <c r="BE44" i="1"/>
  <c r="BF44" i="1"/>
  <c r="BG44" i="1"/>
  <c r="AY45" i="1"/>
  <c r="AZ45" i="1"/>
  <c r="BA45" i="1"/>
  <c r="BB45" i="1"/>
  <c r="BC45" i="1"/>
  <c r="BD45" i="1"/>
  <c r="BE45" i="1"/>
  <c r="BF45" i="1"/>
  <c r="BG45" i="1"/>
  <c r="AY46" i="1"/>
  <c r="AZ46" i="1"/>
  <c r="BA46" i="1"/>
  <c r="BB46" i="1"/>
  <c r="BC46" i="1"/>
  <c r="BD46" i="1"/>
  <c r="BE46" i="1"/>
  <c r="BF46" i="1"/>
  <c r="BG46" i="1"/>
  <c r="AY47" i="1"/>
  <c r="AZ47" i="1"/>
  <c r="BA47" i="1"/>
  <c r="BB47" i="1"/>
  <c r="BC47" i="1"/>
  <c r="BD47" i="1"/>
  <c r="BE47" i="1"/>
  <c r="BF47" i="1"/>
  <c r="BG47" i="1"/>
  <c r="AY48" i="1"/>
  <c r="AZ48" i="1"/>
  <c r="BA48" i="1"/>
  <c r="BB48" i="1"/>
  <c r="BC48" i="1"/>
  <c r="BD48" i="1"/>
  <c r="BE48" i="1"/>
  <c r="BF48" i="1"/>
  <c r="BG48" i="1"/>
  <c r="AY49" i="1"/>
  <c r="AZ49" i="1"/>
  <c r="BA49" i="1"/>
  <c r="BB49" i="1"/>
  <c r="BC49" i="1"/>
  <c r="BD49" i="1"/>
  <c r="BE49" i="1"/>
  <c r="BF49" i="1"/>
  <c r="BG49" i="1"/>
  <c r="AY50" i="1"/>
  <c r="AZ50" i="1"/>
  <c r="BA50" i="1"/>
  <c r="BB50" i="1"/>
  <c r="BC50" i="1"/>
  <c r="BD50" i="1"/>
  <c r="BE50" i="1"/>
  <c r="BF50" i="1"/>
  <c r="BG50" i="1"/>
  <c r="AY51" i="1"/>
  <c r="AZ51" i="1"/>
  <c r="BA51" i="1"/>
  <c r="BB51" i="1"/>
  <c r="BC51" i="1"/>
  <c r="BD51" i="1"/>
  <c r="BE51" i="1"/>
  <c r="BF51" i="1"/>
  <c r="BG51" i="1"/>
  <c r="AY52" i="1"/>
  <c r="AZ52" i="1"/>
  <c r="BA52" i="1"/>
  <c r="BB52" i="1"/>
  <c r="BC52" i="1"/>
  <c r="BD52" i="1"/>
  <c r="BE52" i="1"/>
  <c r="BF52" i="1"/>
  <c r="BG52" i="1"/>
  <c r="AY53" i="1"/>
  <c r="AZ53" i="1"/>
  <c r="BA53" i="1"/>
  <c r="BB53" i="1"/>
  <c r="BC53" i="1"/>
  <c r="BD53" i="1"/>
  <c r="BE53" i="1"/>
  <c r="BF53" i="1"/>
  <c r="BG53" i="1"/>
  <c r="K313" i="3" l="1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" i="3"/>
  <c r="BG2" i="1" l="1"/>
  <c r="AZ2" i="1"/>
  <c r="BF2" i="1" l="1"/>
  <c r="BE2" i="1"/>
  <c r="BD2" i="1"/>
  <c r="BC2" i="1"/>
  <c r="BB2" i="1"/>
  <c r="BA2" i="1"/>
  <c r="AY2" i="1"/>
</calcChain>
</file>

<file path=xl/sharedStrings.xml><?xml version="1.0" encoding="utf-8"?>
<sst xmlns="http://schemas.openxmlformats.org/spreadsheetml/2006/main" count="7609" uniqueCount="1221">
  <si>
    <t>playerNr</t>
  </si>
  <si>
    <t>groupNr</t>
  </si>
  <si>
    <t>subjectNr</t>
  </si>
  <si>
    <t>period</t>
  </si>
  <si>
    <t>randomOrder</t>
  </si>
  <si>
    <t>randomRole</t>
  </si>
  <si>
    <t>myRandomContract</t>
  </si>
  <si>
    <t>prolificID</t>
  </si>
  <si>
    <t>ControlQuestion1</t>
  </si>
  <si>
    <t>ControlQuestion2</t>
  </si>
  <si>
    <t>ControlQuestion3</t>
  </si>
  <si>
    <t>firmBStrategyChoice1RP</t>
  </si>
  <si>
    <t>firmBStrategyChoice7RP</t>
  </si>
  <si>
    <t>firmBStrategyChoice14RP</t>
  </si>
  <si>
    <t>firmBStrategyChoice20RP</t>
  </si>
  <si>
    <t>firmBStrategyChoice27RP</t>
  </si>
  <si>
    <t>firmBStrategyChoice33RP</t>
  </si>
  <si>
    <t>attentionCheck22</t>
  </si>
  <si>
    <t>firmBStrategyChoice40RP</t>
  </si>
  <si>
    <t>firmBStrategyChoice48RP</t>
  </si>
  <si>
    <t>firmBStrategyChoice56RP</t>
  </si>
  <si>
    <t>firmBStrategyChoice1AP</t>
  </si>
  <si>
    <t>firmBStrategyChoice7AP</t>
  </si>
  <si>
    <t>firmBStrategyChoice14AP</t>
  </si>
  <si>
    <t>firmBStrategyChoice20AP</t>
  </si>
  <si>
    <t>firmBStrategyChoice27AP</t>
  </si>
  <si>
    <t>attentionCheck11</t>
  </si>
  <si>
    <t>firmBStrategyChoice33AP</t>
  </si>
  <si>
    <t>firmBStrategyChoice40AP</t>
  </si>
  <si>
    <t>firmBStrategyChoice48AP</t>
  </si>
  <si>
    <t>firmBStrategyChoice56AP</t>
  </si>
  <si>
    <t>leaderChoiceAP</t>
  </si>
  <si>
    <t>matched</t>
  </si>
  <si>
    <t>myRoleFinal</t>
  </si>
  <si>
    <t>finalContract</t>
  </si>
  <si>
    <t>matchedWith</t>
  </si>
  <si>
    <t>myChoice</t>
  </si>
  <si>
    <t>myProPayment</t>
  </si>
  <si>
    <t>otherProPayment</t>
  </si>
  <si>
    <t>thankYou</t>
  </si>
  <si>
    <t>leaderChoiceRP</t>
  </si>
  <si>
    <t>time_Introduction</t>
  </si>
  <si>
    <t>time_Explanation of the Environment</t>
  </si>
  <si>
    <t>time_Decription of the game</t>
  </si>
  <si>
    <t>time_Example</t>
  </si>
  <si>
    <t>time_Orange Round</t>
  </si>
  <si>
    <t>time_Green Round</t>
  </si>
  <si>
    <t>time_Firm A decision stages</t>
  </si>
  <si>
    <t>time_Red Round</t>
  </si>
  <si>
    <t>time_Blue Round</t>
  </si>
  <si>
    <t>RP</t>
  </si>
  <si>
    <t>AP</t>
  </si>
  <si>
    <t>5e5680cba040b702ff4a14c1</t>
  </si>
  <si>
    <t>5cd071a4eb305c0001f9651e</t>
  </si>
  <si>
    <t>Firm B</t>
  </si>
  <si>
    <t>Thank you for participating in our experiment. Your role was randomly chosen to be firm B. The responding firm`s contract was randomly chosen to be Green. Your opponent`s choice was 27. Your choice, as firm B, was 26. This resulted in additional bonus to you of 8.02 GBP. Thank you and have a nice day!</t>
  </si>
  <si>
    <t>6054f13e3d592a04efd14511</t>
  </si>
  <si>
    <t>Firm A</t>
  </si>
  <si>
    <t>5f900c48e6dadf0401d0c6e2</t>
  </si>
  <si>
    <t>Thank you for participating in our experiment. Your role was randomly chosen to be firm A. The responding firm`s contract was randomly chosen to be Green. Your opponent`s choice was 30. Your choice, as firm A, was 27. This resulted in additional bonus to you of 7.21 GBP. Thank you and have a nice day!</t>
  </si>
  <si>
    <t>5bd89e2130bfa90001efc8e3</t>
  </si>
  <si>
    <t>5f2f9c1dd61f1439cd0ec922</t>
  </si>
  <si>
    <t>Thank you for participating in our experiment. Your role was randomly chosen to be firm B. The responding firm`s contract was randomly chosen to be Orange. Your opponent`s choice was 33. Your choice, as firm B, was 24. This resulted in additional bonus to you of 5.84 GBP. Thank you and have a nice day!</t>
  </si>
  <si>
    <t>607ab8fce98a287da3b0c8da</t>
  </si>
  <si>
    <t>5ed3f7a0f387a109b6580537</t>
  </si>
  <si>
    <t>613f2fddaba8ab6b7099670d</t>
  </si>
  <si>
    <t>5f280cc370354e08a8f2895c</t>
  </si>
  <si>
    <t>5bd9be64d6fef5000181937f</t>
  </si>
  <si>
    <t>Thank you for participating in our experiment. Your role was randomly chosen to be firm A. The responding firm`s contract was randomly chosen to be Orange. Your opponent`s choice was 30. Your choice, as firm A, was 27. This resulted in additional bonus to you of 7.21 GBP. Thank you and have a nice day!</t>
  </si>
  <si>
    <t>5d1c9d39ff67e3000140ca87</t>
  </si>
  <si>
    <t>5db6ec97d9b41d000b2464eb</t>
  </si>
  <si>
    <t>617158aeda9cca0668b7f6bf</t>
  </si>
  <si>
    <t>610844ff4722acde3d26be7b</t>
  </si>
  <si>
    <t>612e4f6cebde4dd2d7c1afac</t>
  </si>
  <si>
    <t>5e4d8f622419651dd9146282</t>
  </si>
  <si>
    <t>6110ef3c8b6c78de7c911d4b</t>
  </si>
  <si>
    <t>5cc06e622413ca0017fzcdd8</t>
  </si>
  <si>
    <t>60cba845ce728e9261e12f6f</t>
  </si>
  <si>
    <t>Thank you for participating in our experiment. Your role was randomly chosen to be firm B. The responding firm`s contract was randomly chosen to be Green. Your opponent`s choice was 56. Your choice, as firm B, was 13. This resulted in additional bonus to you of 2.43 GBP. Thank you and have a nice day!</t>
  </si>
  <si>
    <t>5d7ebf9e93902b0001965912</t>
  </si>
  <si>
    <t>60267b8e68a5983016c4cf4a</t>
  </si>
  <si>
    <t>Thank you for participating in our experiment. Your role was randomly chosen to be firm B. The responding firm`s contract was randomly chosen to be Green. Your opponent`s choice was 20. Your choice, as firm B, was 30. This resulted in additional bonus to you of 10 GBP. Thank you and have a nice day!</t>
  </si>
  <si>
    <t>608094b5178f7e1caec2d24a</t>
  </si>
  <si>
    <t>5cbf7fd0a1e26300171558a1</t>
  </si>
  <si>
    <t>5b2785058ecf3f0001619d87</t>
  </si>
  <si>
    <t>Thank you for participating in our experiment. Your role was randomly chosen to be firm A. The responding firm`s contract was randomly chosen to be Orange. Your opponent`s choice was 25. Your choice, as firm A, was 40. This resulted in additional bonus to you of 7 GBP. Thank you and have a nice day!</t>
  </si>
  <si>
    <t>5e7cd8c63a915c33f2ae4bf7</t>
  </si>
  <si>
    <t>56b92dc0769307000c1276f9</t>
  </si>
  <si>
    <t>612cd4551560b1b9f58cb210</t>
  </si>
  <si>
    <t>60ba73f7cc25838e2ba16d69</t>
  </si>
  <si>
    <t>Thank you for participating in our experiment. Your role was randomly chosen to be firm B. The responding firm`s contract was randomly chosen to be Orange. Your opponent`s choice was 27. Your choice, as firm B, was 27. This resulted in additional bonus to you of 8.02 GBP. Thank you and have a nice day!</t>
  </si>
  <si>
    <t>616c98c5821cbeeffb348e40</t>
  </si>
  <si>
    <t>Thank you for participating in our experiment. Your role was randomly chosen to be firm B. The responding firm`s contract was randomly chosen to be Orange. Your opponent`s choice was 56. Your choice, as firm B, was 23. This resulted in additional bonus to you of 1.12 GBP. Thank you and have a nice day!</t>
  </si>
  <si>
    <t>613a4172ef5307f97a9db6ed</t>
  </si>
  <si>
    <t>5de016f1a63c7b0947c54c6b</t>
  </si>
  <si>
    <t>5d539f4f147a7d00195aaeb1</t>
  </si>
  <si>
    <t>5e14557cfeea89a59b39cad9</t>
  </si>
  <si>
    <t>5eff628ae58b0e018913f939</t>
  </si>
  <si>
    <t>61086ede61d6424a02ad4c9a</t>
  </si>
  <si>
    <t>Thank you for participating in our experiment. Your role was randomly chosen to be firm A. The responding firm`s contract was randomly chosen to be Orange. Your opponent`s choice was 22. Your choice, as firm A, was 48. This resulted in additional bonus to you of 5.8 GBP. Thank you and have a nice day!</t>
  </si>
  <si>
    <t>5a57e4f7acc75b00017a2dcd</t>
  </si>
  <si>
    <t>614b088726a24cd7aab4fd15</t>
  </si>
  <si>
    <t>6098373f3dadbdc1f7143747</t>
  </si>
  <si>
    <t>5c7427d637793100010f8bff</t>
  </si>
  <si>
    <t>Thank you for participating in our experiment. Your role was randomly chosen to be firm B. The responding firm`s contract was randomly chosen to be Green. Your opponent`s choice was 33. Your choice, as firm B, was 33. This resulted in additional bonus to you of 5.62 GBP. Thank you and have a nice day!</t>
  </si>
  <si>
    <t>5ed68c770e41400dd0056c55</t>
  </si>
  <si>
    <t>Thank you for participating in our experiment. Your role was randomly chosen to be AKJSDkljsdkljaskld. The responding firm`s contract was randomly chosen to be Orange. Your opponent`s choice was 48. Your choice, as AKJSDkljsdkljaskld, was 22. This resulted in additional bonus to you of 2.34 GBP. Thank you and have a nice day!</t>
  </si>
  <si>
    <t>5a0a057c80acd80001047392</t>
  </si>
  <si>
    <t>6150d74b3f200ddcbae87a80</t>
  </si>
  <si>
    <t>Thank you for participating in our experiment. Your role was randomly chosen to be firm B. The responding firm`s contract was randomly chosen to be Orange. Your opponent`s choice was 48. Your choice, as firm B, was 19. This resulted in additional bonus to you of 2.23 GBP. Thank you and have a nice day!</t>
  </si>
  <si>
    <t>60fc105b529e6545a9088b57</t>
  </si>
  <si>
    <t>5f0633361308dd16f7f4039c</t>
  </si>
  <si>
    <t>Thank you for participating in our experiment. Your role was randomly chosen to be firm B. The responding firm`s contract was randomly chosen to be Orange. Your opponent`s choice was 48. Your choice, as firm B, was 23. This resulted in additional bonus to you of 2.33 GBP. Thank you and have a nice day!</t>
  </si>
  <si>
    <t>6151b3079d837c7cd5c80d8c</t>
  </si>
  <si>
    <t>60e99d21ee0ee2ea2ed16e3e</t>
  </si>
  <si>
    <t>Thank you for participating in our experiment. Your role was randomly chosen to be firm B. The responding firm`s contract was randomly chosen to be Orange. Your opponent`s choice was 48. Your choice, as firm B, was 31. This resulted in additional bonus to you of 1.25 GBP. Thank you and have a nice day!</t>
  </si>
  <si>
    <t>5df6c8bd77f8654c718ee1d9</t>
  </si>
  <si>
    <t>5fccf2381ec527b7a7a7e652</t>
  </si>
  <si>
    <t>5e73ed268c8f27364de746c5</t>
  </si>
  <si>
    <t>Thank you for participating in our experiment. Your role was randomly chosen to be AKJSDkljsdkljaskld. The responding firm`s contract was randomly chosen to be Green. Your opponent`s choice was 30. Your choice, as AKJSDkljsdkljaskld, was 20. This resulted in additional bonus to you of 7 GBP. Thank you and have a nice day!</t>
  </si>
  <si>
    <t>60dc3ea5c303b09c8d1602a1</t>
  </si>
  <si>
    <t>Thank you for participating in our experiment. Your role was randomly chosen to be firm A. The responding firm`s contract was randomly chosen to be Green. Your opponent`s choice was 30. Your choice, as firm A, was 20. This resulted in additional bonus to you of 7 GBP. Thank you and have a nice day!</t>
  </si>
  <si>
    <t>5adc95a1066c510001d410d7</t>
  </si>
  <si>
    <t>Thank you for participating in our experiment. Your role was randomly chosen to be AKJSDkljsdkljaskld. The responding firm`s contract was randomly chosen to be Orange. Your opponent`s choice was 40. Your choice, as AKJSDkljsdkljaskld, was 25. This resulted in additional bonus to you of 4.01 GBP. Thank you and have a nice day!</t>
  </si>
  <si>
    <t>61202fedf94fc3ac487980af</t>
  </si>
  <si>
    <t>5c3f5c901593130001ca7d89</t>
  </si>
  <si>
    <t>Thank you for participating in our experiment. Your role was randomly chosen to be firm B. The responding firm`s contract was randomly chosen to be Green. Your opponent`s choice was 40. Your choice, as firm B, was 20. This resulted in additional bonus to you of 5 GBP. Thank you and have a nice day!</t>
  </si>
  <si>
    <t>5f37f046d1a0bd2af1cb0ce6</t>
  </si>
  <si>
    <t>60f44e72ba149c904a0b6360</t>
  </si>
  <si>
    <t>5edcb44d9b29b400086aa550</t>
  </si>
  <si>
    <t>5c2c189b867f660001af5dc5</t>
  </si>
  <si>
    <t>615da0e2fc6ef6b043dccd44</t>
  </si>
  <si>
    <t>609d99d68905e7b08671fc24</t>
  </si>
  <si>
    <t>56fea1c604254b000f0065a9</t>
  </si>
  <si>
    <t>Thank you for participating in our experiment. Your role was randomly chosen to be firm A. The responding firm`s contract was randomly chosen to be Green. Your opponent`s choice was 26. Your choice, as firm A, was 27. This resulted in additional bonus to you of 8.29 GBP. Thank you and have a nice day!</t>
  </si>
  <si>
    <t>5e1a624cbf9ff02d86d0e36d</t>
  </si>
  <si>
    <t>5de524e1dbc3564b3222fc29</t>
  </si>
  <si>
    <t>545cb60ffdf99b119d8b18b6</t>
  </si>
  <si>
    <t>Thank you for participating in our experiment. Your role was randomly chosen to be firm B. The responding firm`s contract was randomly chosen to be Orange. Your opponent`s choice was 48. Your choice, as firm B, was 75. This resulted in additional bonus to you of 0 GBP. Thank you and have a nice day!</t>
  </si>
  <si>
    <t>61084518355f1647cf787f55</t>
  </si>
  <si>
    <t>5cd34cf8078ffe0001d133b0</t>
  </si>
  <si>
    <t>5c65c61e076e4e0001290915</t>
  </si>
  <si>
    <t>61091871b70a99908a22a202</t>
  </si>
  <si>
    <t>604693490c8a9f0be38a4ecd</t>
  </si>
  <si>
    <t>5fe77802c392155fe8feeee4</t>
  </si>
  <si>
    <t>Thank you for participating in our experiment. Your role was randomly chosen to be firm A. The responding firm`s contract was randomly chosen to be Orange. Your opponent`s choice was 28. Your choice, as firm A, was 33. This resulted in additional bonus to you of 7.27 GBP. Thank you and have a nice day!</t>
  </si>
  <si>
    <t>615df2a45ddae6078aad4336</t>
  </si>
  <si>
    <t>61196202859c7e5faf56fac5</t>
  </si>
  <si>
    <t>60c8eb96a3f6b07df96d2d6e</t>
  </si>
  <si>
    <t>5ffd802005f02b2b5370277f</t>
  </si>
  <si>
    <t>5f173eb5999e5d08c66e43ad</t>
  </si>
  <si>
    <t>Thank you for participating in our experiment. Your role was randomly chosen to be firm B. The responding firm`s contract was randomly chosen to be Orange. Your opponent`s choice was 33. Your choice, as firm B, was 36. This resulted in additional bonus to you of 5.07 GBP. Thank you and have a nice day!</t>
  </si>
  <si>
    <t>6144b5aa3e555404f91eac48</t>
  </si>
  <si>
    <t>5c28d4912d26740001358613</t>
  </si>
  <si>
    <t>Thank you for participating in our experiment. Your role was randomly chosen to be firm B. The responding firm`s contract was randomly chosen to be Orange. Your opponent`s choice was 33. Your choice, as firm B, was 28. This resulted in additional bonus to you of 6.01 GBP. Thank you and have a nice day!</t>
  </si>
  <si>
    <t>61598cba874ca07729d42b2a</t>
  </si>
  <si>
    <t>57df427c722df500017f43ae</t>
  </si>
  <si>
    <t>5b0c6579d282ff00015b8c7f</t>
  </si>
  <si>
    <t>5ec841e567c66a1336ba792b</t>
  </si>
  <si>
    <t>61506c47ba993182b68a73d6</t>
  </si>
  <si>
    <t>5aec6539d9171d00015b79ea</t>
  </si>
  <si>
    <t>Thank you for participating in our experiment. Your role was randomly chosen to be firm B. The responding firm`s contract was randomly chosen to be Orange. Your opponent`s choice was 40. Your choice, as firm B, was 30. This resulted in additional bonus to you of 3.67 GBP. Thank you and have a nice day!</t>
  </si>
  <si>
    <t>60aec170402f70bfd035ab7b</t>
  </si>
  <si>
    <t>5f96b7f02c06170105ab9868</t>
  </si>
  <si>
    <t>Thank you for participating in our experiment. Your role was randomly chosen to be AKJSDkljsdkljaskld. The responding firm`s contract was randomly chosen to be Orange. Your opponent`s choice was 30. Your choice, as AKJSDkljsdkljaskld, was 40. This resulted in additional bonus to you of 5 GBP. Thank you and have a nice day!</t>
  </si>
  <si>
    <t>605f6b4a2ba01a3c9e925d31</t>
  </si>
  <si>
    <t>5efa02a5f512b17ea54f360a</t>
  </si>
  <si>
    <t>5bddfba7712eb800010d3a61</t>
  </si>
  <si>
    <t>Thank you for participating in our experiment. Your role was randomly chosen to be AKJSDkljsdkljaskld. The responding firm`s contract was randomly chosen to be Orange. Your opponent`s choice was 27. Your choice, as AKJSDkljsdkljaskld, was 30. This resulted in additional bonus to you of 8.13 GBP. Thank you and have a nice day!</t>
  </si>
  <si>
    <t>5eede63f737c352242d67b5b</t>
  </si>
  <si>
    <t>Thank you for participating in our experiment. Your role was randomly chosen to be firm B. The responding firm`s contract was randomly chosen to be Orange. Your opponent`s choice was 20. Your choice, as firm B, was 26. This resulted in additional bonus to you of 10.51 GBP. Thank you and have a nice day!</t>
  </si>
  <si>
    <t>5e7a2c8990574006b633ec09</t>
  </si>
  <si>
    <t>Thank you for participating in our experiment. Your role was randomly chosen to be firm B. The responding firm`s contract was randomly chosen to be Green. Your opponent`s choice was 14. Your choice, as firm B, was 23. This resulted in additional bonus to you of 10.89 GBP. Thank you and have a nice day!</t>
  </si>
  <si>
    <t>5e1ba3282bf9513cca5259e4</t>
  </si>
  <si>
    <t>5e207baaa79c2b39625495cb</t>
  </si>
  <si>
    <t>5af09bcae1b5b80001489e17</t>
  </si>
  <si>
    <t>6001944c90dd7f081710f788</t>
  </si>
  <si>
    <t>60e0b4ea275a380c6777006a</t>
  </si>
  <si>
    <t>59d3ab844e58e40001953a51</t>
  </si>
  <si>
    <t>603d88cc4e3f32ce61ac6ed0</t>
  </si>
  <si>
    <t>60de11d08bb67fc2a1e19c6a</t>
  </si>
  <si>
    <t>Thank you for participating in our experiment. Your role was randomly chosen to be firm A. The responding firm`s contract was randomly chosen to be Green. Your opponent`s choice was 24. Your choice, as firm A, was 33. This resulted in additional bonus to you of 8.59 GBP. Thank you and have a nice day!</t>
  </si>
  <si>
    <t>610b11fba803d4695b4232eb</t>
  </si>
  <si>
    <t>611d59ca2bcf066a5d29888a</t>
  </si>
  <si>
    <t>607ffcf04c63c6bff2d771de</t>
  </si>
  <si>
    <t>Thank you for participating in our experiment. Your role was randomly chosen to be AKJSDkljsdkljaskld. The responding firm`s contract was randomly chosen to be Green. Your opponent`s choice was 33. Your choice, as AKJSDkljsdkljaskld, was 24. This resulted in additional bonus to you of 6.52 GBP. Thank you and have a nice day!</t>
  </si>
  <si>
    <t>60211a7c07e6f203ccb99231</t>
  </si>
  <si>
    <t>5e6259615270d70182c75310</t>
  </si>
  <si>
    <t>Thank you for participating in our experiment. Your role was randomly chosen to be AKJSDkljsdkljaskld. The responding firm`s contract was randomly chosen to be Green. Your opponent`s choice was 27. Your choice, as AKJSDkljsdkljaskld, was 26. This resulted in additional bonus to you of 8.02 GBP. Thank you and have a nice day!</t>
  </si>
  <si>
    <t>5e2b922e32129c1ea324c7ae</t>
  </si>
  <si>
    <t>61688a789b6c730911ab221a</t>
  </si>
  <si>
    <t>Thank you for participating in our experiment. Your role was randomly chosen to be firm A. The responding firm`s contract was randomly chosen to be Orange. Your opponent`s choice was 21. Your choice, as firm A, was 20. This resulted in additional bonus to you of 8.8 GBP. Thank you and have a nice day!</t>
  </si>
  <si>
    <t>5ec2d656c999700e29f63932</t>
  </si>
  <si>
    <t>5ee14621de2a9d521f4b8ac9</t>
  </si>
  <si>
    <t>60c8bb48d386e3715baf6bcd</t>
  </si>
  <si>
    <t>601ae98429a5ac374b5b713f</t>
  </si>
  <si>
    <t>Thank you for participating in our experiment. Your role was randomly chosen to be firm A. The responding firm`s contract was randomly chosen to be Green. Your opponent`s choice was 20. Your choice, as firm A, was 40. This resulted in additional bonus to you of 9 GBP. Thank you and have a nice day!</t>
  </si>
  <si>
    <t>6126614e5950bf3d98398827</t>
  </si>
  <si>
    <t>615c6b6db80030c2df00f6b7</t>
  </si>
  <si>
    <t>60dc691a18f5a54079a7967c</t>
  </si>
  <si>
    <t>5cc96dda627fc30013fc2354</t>
  </si>
  <si>
    <t>5aa308f0b5e2110001c71eb5</t>
  </si>
  <si>
    <t>60170c926648b891f9e5742f</t>
  </si>
  <si>
    <t>6046485b7fd1480b83c92e60</t>
  </si>
  <si>
    <t>5f3fac9aecaa2b027a89663b</t>
  </si>
  <si>
    <t>Thank you for participating in our experiment. Your role was randomly chosen to be firm B. The responding firm`s contract was randomly chosen to be Orange. Your opponent`s choice was 27. Your choice, as firm B, was 36. This resulted in additional bonus to you of 7.62 GBP. Thank you and have a nice day!</t>
  </si>
  <si>
    <t>5fc00932d6371d37ee128423</t>
  </si>
  <si>
    <t>5f3227893ca51916b4ff6d9d</t>
  </si>
  <si>
    <t>5fbfffc4e214a60ab1b745fd</t>
  </si>
  <si>
    <t>Thank you for participating in our experiment. Your role was randomly chosen to be AKJSDkljsdkljaskld. The responding firm`s contract was randomly chosen to be Green. Your opponent`s choice was 40. Your choice, as AKJSDkljsdkljaskld, was 20. This resulted in additional bonus to you of 5 GBP. Thank you and have a nice day!</t>
  </si>
  <si>
    <t>601027b90f1caf053173ff51</t>
  </si>
  <si>
    <t>Thank you for participating in our experiment. Your role was randomly chosen to be firm B. The responding firm`s contract was randomly chosen to be Green. Your opponent`s choice was 27. Your choice, as firm B, was 28. This resulted in additional bonus to you of 8 GBP. Thank you and have a nice day!</t>
  </si>
  <si>
    <t>56cf6e8d31a5bc0006e1cdf5</t>
  </si>
  <si>
    <t>6026d1eca0c0d1400dcfbbd6</t>
  </si>
  <si>
    <t>60fc85e8481d7c07603ce8bc</t>
  </si>
  <si>
    <t>5e00fbbf5777b5cea2d27c6a</t>
  </si>
  <si>
    <t>Thank you for participating in our experiment. Your role was randomly chosen to be AKJSDkljsdkljaskld. The responding firm`s contract was randomly chosen to be Green. Your opponent`s choice was 20. Your choice, as AKJSDkljsdkljaskld, was 40. This resulted in additional bonus to you of 9 GBP. Thank you and have a nice day!</t>
  </si>
  <si>
    <t>``12`12</t>
  </si>
  <si>
    <t>qweqwe</t>
  </si>
  <si>
    <t>5980ce371815040001e6917b</t>
  </si>
  <si>
    <t>6081cd3776e9f02fb4d831c7</t>
  </si>
  <si>
    <t>5cf0ccf488abf10019fb775d</t>
  </si>
  <si>
    <t>Thank you for participating in our experiment. Your role was randomly chosen to be firm B. The responding firm`s contract was randomly chosen to be Orange. Your opponent`s choice was 33. Your choice, as firm B, was 34. This resulted in additional bonus to you of 5.46 GBP. Thank you and have a nice day!</t>
  </si>
  <si>
    <t>5d8507a6611c9700152f1126</t>
  </si>
  <si>
    <t>Thank you for participating in our experiment. Your role was randomly chosen to be AKJSDkljsdkljaskld. The responding firm`s contract was randomly chosen to be Orange. Your opponent`s choice was 33. Your choice, as AKJSDkljsdkljaskld, was 28. This resulted in additional bonus to you of 6.01 GBP. Thank you and have a nice day!</t>
  </si>
  <si>
    <t>5ced2932539ced0017fbcb29</t>
  </si>
  <si>
    <t>61542508e4600733844ab8af</t>
  </si>
  <si>
    <t>5dd41cff929d5d4069f0e542</t>
  </si>
  <si>
    <t>5f0c567648213f5a4c293b4d</t>
  </si>
  <si>
    <t>61179c38b9a23111c762b63f</t>
  </si>
  <si>
    <t>Thank you for participating in our experiment. Your role was randomly chosen to be firm B. The responding firm`s contract was randomly chosen to be Green. Your opponent`s choice was 40. Your choice, as firm B, was 19. This resulted in additional bonus to you of 4.99 GBP. Thank you and have a nice day!</t>
  </si>
  <si>
    <t>5da2f9f17809b60014fc839a</t>
  </si>
  <si>
    <t>Thank you for participating in our experiment. Your role was randomly chosen to be firm B. The responding firm`s contract was randomly chosen to be Green. Your opponent`s choice was 7. Your choice, as firm B, was 10. This resulted in additional bonus to you of 7.3 GBP. Thank you and have a nice day!</t>
  </si>
  <si>
    <t>5f2aec6a4e6d4d428ab5bd8e</t>
  </si>
  <si>
    <t>5f49318066186333faea8eb4</t>
  </si>
  <si>
    <t>611cf78346c5e728a66f1ebe</t>
  </si>
  <si>
    <t>Thank you for participating in our experiment. Your role was randomly chosen to be firm B. The responding firm`s contract was randomly chosen to be Orange. Your opponent`s choice was 40. Your choice, as firm B, was 25. This resulted in additional bonus to you of 4.01 GBP. Thank you and have a nice day!</t>
  </si>
  <si>
    <t>5f1bf7bb9f48184274051108</t>
  </si>
  <si>
    <t>5d25ee154b5c4f0018fdaaa7</t>
  </si>
  <si>
    <t>54b042f9fdf99b71c47ea96b</t>
  </si>
  <si>
    <t>5baa21188a01680001ff1a6f</t>
  </si>
  <si>
    <t>614782b3984210a92c787d6d</t>
  </si>
  <si>
    <t>Thank you for participating in our experiment. Your role was randomly chosen to be AKJSDkljsdkljaskld. The responding firm`s contract was randomly chosen to be Green. Your opponent`s choice was 27. Your choice, as AKJSDkljsdkljaskld, was 25. This resulted in additional bonus to you of 8 GBP. Thank you and have a nice day!</t>
  </si>
  <si>
    <t>6068a2de93bd287886303e94</t>
  </si>
  <si>
    <t>5b58a8b8f3c84b0001283805</t>
  </si>
  <si>
    <t>603cdf727dc2aaaf78665c7a</t>
  </si>
  <si>
    <t>608956a7cb0f370f25ec12a0</t>
  </si>
  <si>
    <t>60abbd9c6f65e23ec4268a15</t>
  </si>
  <si>
    <t>Thank you for participating in our experiment. Your role was randomly chosen to be firm A. The responding firm`s contract was randomly chosen to be Orange. Your opponent`s choice was 40. Your choice, as firm A, was 14. This resulted in additional bonus to you of 4.64 GBP. Thank you and have a nice day!</t>
  </si>
  <si>
    <t>5fd6f4f71b8e6c6772e3109f</t>
  </si>
  <si>
    <t>Thank you for participating in our experiment. Your role was randomly chosen to be firm A. The responding firm`s contract was randomly chosen to be Green. Your opponent`s choice was 39. Your choice, as firm A, was 40. This resulted in additional bonus to you of 1.4 GBP. Thank you and have a nice day!</t>
  </si>
  <si>
    <t>6112b5c8359a2f387aeb5ae8</t>
  </si>
  <si>
    <t>Thank you for participating in our experiment. Your role was randomly chosen to be firm A. The responding firm`s contract was randomly chosen to be Green. Your opponent`s choice was 39. Your choice, as firm A, was 1. This resulted in additional bonus to you of 1.4 GBP. Thank you and have a nice day!</t>
  </si>
  <si>
    <t>5e2a0aa08844870772182455</t>
  </si>
  <si>
    <t>5f3d51a2010cab0be4d6e002</t>
  </si>
  <si>
    <t>60d1c82e42c14a1bfe66293c</t>
  </si>
  <si>
    <t>5c74441226920800163fd93c</t>
  </si>
  <si>
    <t>612b769fef7b5e0dd8896373</t>
  </si>
  <si>
    <t>5f181c1f4a29c50e1fd07923</t>
  </si>
  <si>
    <t>Thank you for participating in our experiment. Your role was randomly chosen to be firm A. The responding firm`s contract was randomly chosen to be Green. Your opponent`s choice was 25. Your choice, as firm A, was 27. This resulted in additional bonus to you of 8.56 GBP. Thank you and have a nice day!</t>
  </si>
  <si>
    <t>60feb158686a0257a884d9b3</t>
  </si>
  <si>
    <t>5faac0c0e3852448ba3b4aa3</t>
  </si>
  <si>
    <t>5dc2d1940550ef1eadce6d9e</t>
  </si>
  <si>
    <t>5dcaa42f3f0455772b90edb3</t>
  </si>
  <si>
    <t>611abff4b05dc43490e61ea3</t>
  </si>
  <si>
    <t>5d488bfffef71c001ad8c079</t>
  </si>
  <si>
    <t>Thank you for participating in our experiment. Your role was randomly chosen to be AKJSDkljsdkljaskld. The responding firm`s contract was randomly chosen to be Green. Your opponent`s choice was 49. Your choice, as AKJSDkljsdkljaskld, was 40. This resulted in additional bonus to you of 0 GBP. Thank you and have a nice day!</t>
  </si>
  <si>
    <t>5b6645f2f7798c000182baa3</t>
  </si>
  <si>
    <t>Thank you for participating in our experiment. Your role was randomly chosen to be AKJSDkljsdkljaskld. The responding firm`s contract was randomly chosen to be Green. Your opponent`s choice was 20. Your choice, as AKJSDkljsdkljaskld, was 30. This resulted in additional bonus to you of 10 GBP. Thank you and have a nice day!</t>
  </si>
  <si>
    <t>5e49a71e3f7dd942b1b81cfe</t>
  </si>
  <si>
    <t>607d91eab8be13e8c81257aa</t>
  </si>
  <si>
    <t>60e0c9b3f6f2c4351e918df6</t>
  </si>
  <si>
    <t>6026505e704fd229d251ec1a</t>
  </si>
  <si>
    <t>580fa5fddabe780001870af6</t>
  </si>
  <si>
    <t>5d5eca9f97f8b6001aee9594</t>
  </si>
  <si>
    <t>Thank you for participating in our experiment. Your role was randomly chosen to be firm A. The responding firm`s contract was randomly chosen to be Orange. Your opponent`s choice was 34. Your choice, as firm A, was 20. This resulted in additional bonus to you of 6.2 GBP. Thank you and have a nice day!</t>
  </si>
  <si>
    <t>60187851316976127d909f30</t>
  </si>
  <si>
    <t>550b272afdf99b3946e13443</t>
  </si>
  <si>
    <t>Thank you for participating in our experiment. Your role was randomly chosen to be firm A. The responding firm`s contract was randomly chosen to be Orange. Your opponent`s choice was 45. Your choice, as firm A, was 27. This resulted in additional bonus to you of 3.16 GBP. Thank you and have a nice day!</t>
  </si>
  <si>
    <t>5992f030bf8bcf0001ab6676</t>
  </si>
  <si>
    <t>5beb715394bff800011db85c</t>
  </si>
  <si>
    <t>55c7a30dfdf99b546a55b6be</t>
  </si>
  <si>
    <t>6139e70b5a5848d992c6d712</t>
  </si>
  <si>
    <t>59e8cb08bab73300016bd7f7</t>
  </si>
  <si>
    <t>60a690aaf764b634af78efd2</t>
  </si>
  <si>
    <t>Thank you for participating in our experiment. Your role was randomly chosen to be firm A. The responding firm`s contract was randomly chosen to be Orange. Your opponent`s choice was 32. Your choice, as firm A, was 20. This resulted in additional bonus to you of 6.6 GBP. Thank you and have a nice day!</t>
  </si>
  <si>
    <t>5d5dc2d37bfc8400013b653c</t>
  </si>
  <si>
    <t>Thank you for participating in our experiment. Your role was randomly chosen to be AKJSDkljsdkljaskld. The responding firm`s contract was randomly chosen to be Green. Your opponent`s choice was 12. Your choice, as AKJSDkljsdkljaskld, was 56. This resulted in additional bonus to you of 7.72 GBP. Thank you and have a nice day!</t>
  </si>
  <si>
    <t>5cff864ef87a0100019495c9</t>
  </si>
  <si>
    <t>5f40ed58fceca2234d44f3bf</t>
  </si>
  <si>
    <t>5c3393d9f53f7a000119160f</t>
  </si>
  <si>
    <t>Thank you for participating in our experiment. Your role was randomly chosen to be firm B. The responding firm`s contract was randomly chosen to be Orange. Your opponent`s choice was 33. Your choice, as firm B, was 41. This resulted in additional bonus to you of 3.62 GBP. Thank you and have a nice day!</t>
  </si>
  <si>
    <t>614917964d98538945b2a0ea</t>
  </si>
  <si>
    <t>Thank you for participating in our experiment. Your role was randomly chosen to be firm B. The responding firm`s contract was randomly chosen to be Green. Your opponent`s choice was 40. Your choice, as firm B, was 49. This resulted in additional bonus to you of 0 GBP. Thank you and have a nice day!</t>
  </si>
  <si>
    <t>595e7974af78da0001a21c3a</t>
  </si>
  <si>
    <t>Thank you for participating in our experiment. Your role was randomly chosen to be AKJSDkljsdkljaskld. The responding firm`s contract was randomly chosen to be Orange. Your opponent`s choice was 20. Your choice, as AKJSDkljsdkljaskld, was 32. This resulted in additional bonus to you of 11.07 GBP. Thank you and have a nice day!</t>
  </si>
  <si>
    <t>570157c6917228000d8d4b6a</t>
  </si>
  <si>
    <t>5d755c5f5625b90001fa3f26</t>
  </si>
  <si>
    <t>59e8f1cc2f63d30001c8fbf0</t>
  </si>
  <si>
    <t>5bc9e924e642db0001d3a1c5</t>
  </si>
  <si>
    <t>61084aea533adb7e7518d4df</t>
  </si>
  <si>
    <t>604e634b32d4a6d79fe6dff9</t>
  </si>
  <si>
    <t>6164a82e96fecd05db7f6bc5</t>
  </si>
  <si>
    <t>Thank you for participating in our experiment. Your role was randomly chosen to be firm B. The responding firm`s contract was randomly chosen to be Green. Your opponent`s choice was 56. Your choice, as firm B, was 12. This resulted in additional bonus to you of 2.44 GBP. Thank you and have a nice day!</t>
  </si>
  <si>
    <t>5d920df12b679a00182bbc73</t>
  </si>
  <si>
    <t>60df9e38d4af9100f64f0c53</t>
  </si>
  <si>
    <t>594ec50fe59b950001b5076a</t>
  </si>
  <si>
    <t>5dc7df97380a675813d31732</t>
  </si>
  <si>
    <t>5c41eaf54fe4f800016df81f</t>
  </si>
  <si>
    <t>Thank you for participating in our experiment. Your role was randomly chosen to be firm B. The responding firm`s contract was randomly chosen to be Green. Your opponent`s choice was 56. Your choice, as firm B, was 24. This resulted in additional bonus to you of 0 GBP. Thank you and have a nice day!</t>
  </si>
  <si>
    <t>60cf508d719c605fdbb3387e</t>
  </si>
  <si>
    <t>Thank you for participating in our experiment. Your role was randomly chosen to be firm A. The responding firm`s contract was randomly chosen to be Orange. Your opponent`s choice was 37. Your choice, as firm A, was 14. This resulted in additional bonus to you of 5.06 GBP. Thank you and have a nice day!</t>
  </si>
  <si>
    <t>60ca6dbcec0871c3d6e6826f</t>
  </si>
  <si>
    <t>Thank you for participating in our experiment. Your role was randomly chosen to be firm B. The responding firm`s contract was randomly chosen to be Green. Your opponent`s choice was 7. Your choice, as firm B, was 35. This resulted in additional bonus to you of 14.3 GBP. Thank you and have a nice day!</t>
  </si>
  <si>
    <t>6125f32da0a5e7e607d78376</t>
  </si>
  <si>
    <t>5a5120f6f6c51700019478a7</t>
  </si>
  <si>
    <t>5f4cc54c57230502cd1ec6a5</t>
  </si>
  <si>
    <t>Thank you for participating in our experiment. Your role was randomly chosen to be firm B. The responding firm`s contract was randomly chosen to be Green. Your opponent`s choice was 27. Your choice, as firm B, was 45. This resulted in additional bonus to you of 4.6 GBP. Thank you and have a nice day!</t>
  </si>
  <si>
    <t>6092f5798557f50d14d13327</t>
  </si>
  <si>
    <t>5ffdf62d9169a23d1edaceab</t>
  </si>
  <si>
    <t>60b346569670ffa9c825751d</t>
  </si>
  <si>
    <t>60e753e063c9fa3e19ee5fff</t>
  </si>
  <si>
    <t>5e9589f632b18116da8c2c2e</t>
  </si>
  <si>
    <t>Thank you for participating in our experiment. Your role was randomly chosen to be firm A. The responding firm`s contract was randomly chosen to be Green. Your opponent`s choice was 72. Your choice, as firm A, was 7. This resulted in additional bonus to you of 1.07 GBP. Thank you and have a nice day!</t>
  </si>
  <si>
    <t>5e89be2288ac1c6572ee7f56</t>
  </si>
  <si>
    <t>Thank you for participating in our experiment. Your role was randomly chosen to be firm B. The responding firm`s contract was randomly chosen to be Orange. Your opponent`s choice was 27. Your choice, as firm B, was 35. This resulted in additional bonus to you of 7.78 GBP. Thank you and have a nice day!</t>
  </si>
  <si>
    <t>5eca9c82e4633306a2ab0b54</t>
  </si>
  <si>
    <t>60d231c540445bcebd259c03</t>
  </si>
  <si>
    <t>Thank you for participating in our experiment. Your role was randomly chosen to be AKJSDkljsdkljaskld. The responding firm`s contract was randomly chosen to be Green. Your opponent`s choice was 23. Your choice, as AKJSDkljsdkljaskld, was 56. This resulted in additional bonus to you of 1.56 GBP. Thank you and have a nice day!</t>
  </si>
  <si>
    <t>602c0fc2eff74b4748e9b41e</t>
  </si>
  <si>
    <t>61105c6c72b1d0193eaaacf5</t>
  </si>
  <si>
    <t>5cba2e9af429ff00159dda71</t>
  </si>
  <si>
    <t>5ee9c1405f0f48365179916d</t>
  </si>
  <si>
    <t>Thank you for participating in our experiment. Your role was randomly chosen to be firm B. The responding firm`s contract was randomly chosen to be Green. Your opponent`s choice was 56. Your choice, as firm B, was 23. This resulted in additional bonus to you of 1.23 GBP. Thank you and have a nice day!</t>
  </si>
  <si>
    <t>5e39ebc61bf9f320eafbb01c</t>
  </si>
  <si>
    <t>60cd13465a9cd7ddc88093dc</t>
  </si>
  <si>
    <t>609fdcc48c469fc2f5992e6d</t>
  </si>
  <si>
    <t>61473e0bc88bf35b7e91ffb1</t>
  </si>
  <si>
    <t>61415f5a9619b42886f59c79</t>
  </si>
  <si>
    <t>6048498332d19d19abb9e7c5</t>
  </si>
  <si>
    <t>6142013d4dd8ae5ca2b4329b</t>
  </si>
  <si>
    <t>5b07185668eff50001d1bb91</t>
  </si>
  <si>
    <t>5f5573ac6ef59e93e519155b</t>
  </si>
  <si>
    <t>5d15ded763569500192328b8</t>
  </si>
  <si>
    <t>5936d77cebf54a0001566901</t>
  </si>
  <si>
    <t>Thank you for participating in our experiment. Your role was randomly chosen to be firm B. The responding firm`s contract was randomly chosen to be Green. Your opponent`s choice was 7. Your choice, as firm B, was 63. This resulted in additional bonus to you of 7.3 GBP. Thank you and have a nice day!</t>
  </si>
  <si>
    <t>5e360848a42bce5c5fce0b89</t>
  </si>
  <si>
    <t>60e030eb1fe3af628383da58</t>
  </si>
  <si>
    <t>60d5def96c0842e1f7a99f77</t>
  </si>
  <si>
    <t>5f7dee73bc8c8b044cc73e18</t>
  </si>
  <si>
    <t>5f203ef1f055ba0b51cdbd9f</t>
  </si>
  <si>
    <t>5a991dd86475f900019fe4b6</t>
  </si>
  <si>
    <t>58e8bc6bc9cd200001b71e8d</t>
  </si>
  <si>
    <t>593197fe79f3ab0001634bdd</t>
  </si>
  <si>
    <t>Thank you for participating in our experiment. Your role was randomly chosen to be firm B. The responding firm`s contract was randomly chosen to be Orange. Your opponent`s choice was 33. Your choice, as firm B, was 23. This resulted in additional bonus to you of 5.73 GBP. Thank you and have a nice day!</t>
  </si>
  <si>
    <t>5c5208dee3209c000177e957</t>
  </si>
  <si>
    <t>5c58244f62290e00012fa64c</t>
  </si>
  <si>
    <t>5883d68d300c0b000113db56</t>
  </si>
  <si>
    <t>604d0733919f70839ae9e1e7</t>
  </si>
  <si>
    <t>5ed6af4410492f107f27fddb</t>
  </si>
  <si>
    <t>5c2e6e0323477600011a5297</t>
  </si>
  <si>
    <t>603ce27fe198adae929342b3</t>
  </si>
  <si>
    <t>5d2fd1d60cadb40016a981e9</t>
  </si>
  <si>
    <t>610d30915b2783cfcb3f37dd</t>
  </si>
  <si>
    <t>Thank you for participating in our experiment. Your role was randomly chosen to be firm A. The responding firm`s contract was randomly chosen to be Orange. Your opponent`s choice was 40. Your choice, as firm A, was 20. This resulted in additional bonus to you of 5 GBP. Thank you and have a nice day!</t>
  </si>
  <si>
    <t>5f0f8ca8356665165fe18328</t>
  </si>
  <si>
    <t>5f95a6ff119382424c0dc150</t>
  </si>
  <si>
    <t>Thank you for participating in our experiment. Your role was randomly chosen to be firm A. The responding firm`s contract was randomly chosen to be Orange. Your opponent`s choice was 19. Your choice, as firm A, was 56. This resulted in additional bonus to you of 3.8 GBP. Thank you and have a nice day!</t>
  </si>
  <si>
    <t>60cf6cd9bc3980b442a2c0dc</t>
  </si>
  <si>
    <t>5dc8c6b9d291916197cd6356</t>
  </si>
  <si>
    <t>615808c466c797bb31af800f</t>
  </si>
  <si>
    <t>60fe0caca740e4dbf8331b3a</t>
  </si>
  <si>
    <t>61032f8a717b6e940f193eb8</t>
  </si>
  <si>
    <t>6139fc0f70a3a6d1f587c02e</t>
  </si>
  <si>
    <t>61367a302d64df50bebef841</t>
  </si>
  <si>
    <t>60e4912a3f3c430eadd9a4c1</t>
  </si>
  <si>
    <t>60fd9c6df94ab0444bb424a5</t>
  </si>
  <si>
    <t>60808698c5b528d1a19a4cb9</t>
  </si>
  <si>
    <t>6132a4004b3d5e831158aa4d</t>
  </si>
  <si>
    <t>5be76e59d153f500019a700c</t>
  </si>
  <si>
    <t>58230f1231ec4e0001d1e7f4</t>
  </si>
  <si>
    <t>6151bab7f4157958cdbd8995</t>
  </si>
  <si>
    <t>5be37bebdd850e0001d2d135</t>
  </si>
  <si>
    <t>Thank you for participating in our experiment. Your role was randomly chosen to be firm B. The responding firm`s contract was randomly chosen to be Orange. Your opponent`s choice was 27. Your choice, as firm B, was 33. This resulted in additional bonus to you of 8 GBP. Thank you and have a nice day!</t>
  </si>
  <si>
    <t>5dd9a876ade46292e4ed97d5</t>
  </si>
  <si>
    <t>60d0ead827bdcce9869be293</t>
  </si>
  <si>
    <t>60db86f6ae7dad784f8a1672</t>
  </si>
  <si>
    <t>5accd8f7bf2ab00001aa8162</t>
  </si>
  <si>
    <t>Thank you for participating in our experiment. Your role was randomly chosen to be firm B. The responding firm`s contract was randomly chosen to be Orange. Your opponent`s choice was 20. Your choice, as firm B, was 33. This resulted in additional bonus to you of 11.07 GBP. Thank you and have a nice day!</t>
  </si>
  <si>
    <t>60e75ca742924995228e11c8</t>
  </si>
  <si>
    <t>Thank you for participating in our experiment. Your role was randomly chosen to be firm A. The responding firm`s contract was randomly chosen to be Green. Your opponent`s choice was 40. Your choice, as firm A, was 20. This resulted in additional bonus to you of 5 GBP. Thank you and have a nice day!</t>
  </si>
  <si>
    <t>608c8018f4bc67c37e2f6771</t>
  </si>
  <si>
    <t>61646511c70d1791dd40e3ad</t>
  </si>
  <si>
    <t>5ebe6dacb790b80008679d0e</t>
  </si>
  <si>
    <t>Thank you for participating in our experiment. Your role was randomly chosen to be firm A. The responding firm`s contract was randomly chosen to be Green. Your opponent`s choice was 26. Your choice, as firm A, was 20. This resulted in additional bonus to you of 7.8 GBP. Thank you and have a nice day!</t>
  </si>
  <si>
    <t>5ae608ca02d85e00017db18d</t>
  </si>
  <si>
    <t>606ff0e375e461f8ff96efea</t>
  </si>
  <si>
    <t>Thank you for participating in our experiment. Your role was randomly chosen to be firm A. The responding firm`s contract was randomly chosen to be Orange. Your opponent`s choice was 36. Your choice, as firm A, was 27. This resulted in additional bonus to you of 5.59 GBP. Thank you and have a nice day!</t>
  </si>
  <si>
    <t>596bc31ae2a6a700014ca930</t>
  </si>
  <si>
    <t>5772fa6dca706f000190e51f</t>
  </si>
  <si>
    <t>Thank you for participating in our experiment. Your role was randomly chosen to be AKJSDkljsdkljaskld. The responding firm`s contract was randomly chosen to be Green. Your opponent`s choice was 1. Your choice, as AKJSDkljsdkljaskld, was 42. This resulted in additional bonus to you of 16.54 GBP. Thank you and have a nice day!</t>
  </si>
  <si>
    <t>56fa7c2e51c6bf000ccb2954</t>
  </si>
  <si>
    <t>60fc2220e5b6f3a077f0d742</t>
  </si>
  <si>
    <t>5d03d07ff00f5100014d1204</t>
  </si>
  <si>
    <t>6092dce82b6e79dc1de462d4</t>
  </si>
  <si>
    <t>Thank you for participating in our experiment. Your role was randomly chosen to be AKJSDkljsdkljaskld. The responding firm`s contract was randomly chosen to be Orange. Your opponent`s choice was 27. Your choice, as AKJSDkljsdkljaskld, was 36. This resulted in additional bonus to you of 7.62 GBP. Thank you and have a nice day!</t>
  </si>
  <si>
    <t>5f92c5cab912d320e1de393d</t>
  </si>
  <si>
    <t>6006ad91a5a25c0265ec908c</t>
  </si>
  <si>
    <t>61292e446d42f0cf493945cf</t>
  </si>
  <si>
    <t>Thank you for participating in our experiment. Your role was randomly chosen to be firm B. The responding firm`s contract was randomly chosen to be Orange. Your opponent`s choice was 20. Your choice, as firm B, was 30. This resulted in additional bonus to you of 10.99 GBP. Thank you and have a nice day!</t>
  </si>
  <si>
    <t>5e713a14dcb6a904c303ade8</t>
  </si>
  <si>
    <t>Thank you for participating in our experiment. Your role was randomly chosen to be firm B. The responding firm`s contract was randomly chosen to be Green. Your opponent`s choice was 33. Your choice, as firm B, was 41. This resulted in additional bonus to you of 3.46 GBP. Thank you and have a nice day!</t>
  </si>
  <si>
    <t>5b6eba1aaf4af50001357228</t>
  </si>
  <si>
    <t>Thank you for participating in our experiment. Your role was randomly chosen to be firm A. The responding firm`s contract was randomly chosen to be Green. Your opponent`s choice was 27. Your choice, as firm A, was 27. This resulted in additional bonus to you of 8.02 GBP. Thank you and have a nice day!</t>
  </si>
  <si>
    <t>5f1419bee764c61e136008ed</t>
  </si>
  <si>
    <t>5f8dd36446603e13b3d57fa2</t>
  </si>
  <si>
    <t>Thank you for participating in our experiment. Your role was randomly chosen to be firm B. The responding firm`s contract was randomly chosen to be Orange. Your opponent`s choice was 27. Your choice, as firm B, was 39. This resulted in additional bonus to you of 7.01 GBP. Thank you and have a nice day!</t>
  </si>
  <si>
    <t>60fd56221905a639b3a6ab51</t>
  </si>
  <si>
    <t>5b52f4933234ab00014ca442</t>
  </si>
  <si>
    <t>60c312fd0512a430cbab1571</t>
  </si>
  <si>
    <t>60fda2629b41672689b1a9f1</t>
  </si>
  <si>
    <t>Thank you for participating in our experiment. Your role was randomly chosen to be AKJSDkljsdkljaskld. The responding firm`s contract was randomly chosen to be Orange. Your opponent`s choice was 25. Your choice, as AKJSDkljsdkljaskld, was 40. This resulted in additional bonus to you of 7 GBP. Thank you and have a nice day!</t>
  </si>
  <si>
    <t>session_id</t>
  </si>
  <si>
    <t>participant_id</t>
  </si>
  <si>
    <t>status</t>
  </si>
  <si>
    <t>started_datetime</t>
  </si>
  <si>
    <t>completed_date_time</t>
  </si>
  <si>
    <t>time_taken</t>
  </si>
  <si>
    <t>age</t>
  </si>
  <si>
    <t>num_approvals</t>
  </si>
  <si>
    <t>num_rejections</t>
  </si>
  <si>
    <t>prolific_score</t>
  </si>
  <si>
    <t>reviewed_at_datetime</t>
  </si>
  <si>
    <t>entered_code</t>
  </si>
  <si>
    <t>Country of Birth</t>
  </si>
  <si>
    <t>Current Country of Residence</t>
  </si>
  <si>
    <t>Employment Status</t>
  </si>
  <si>
    <t>First Language</t>
  </si>
  <si>
    <t>Fluent languages</t>
  </si>
  <si>
    <t>Highest education level completed</t>
  </si>
  <si>
    <t>Nationality</t>
  </si>
  <si>
    <t>Sex</t>
  </si>
  <si>
    <t>Student Status</t>
  </si>
  <si>
    <t>61a4e315d94097230e225bb5</t>
  </si>
  <si>
    <t>RETURNED</t>
  </si>
  <si>
    <t>CONSENT REVOKED</t>
  </si>
  <si>
    <t>61a4e38366db53344c967898</t>
  </si>
  <si>
    <t>APPROVED</t>
  </si>
  <si>
    <t>6C0711B0</t>
  </si>
  <si>
    <t>United Kingdom</t>
  </si>
  <si>
    <t>DATA EXPIRED</t>
  </si>
  <si>
    <t>English</t>
  </si>
  <si>
    <t>Graduate degree (MA/MSc/MPhil/other)</t>
  </si>
  <si>
    <t>Female</t>
  </si>
  <si>
    <t>61a4e3a355e7834ae8d9ed70</t>
  </si>
  <si>
    <t>Lithuania</t>
  </si>
  <si>
    <t>Part-Time</t>
  </si>
  <si>
    <t>Lithuanian</t>
  </si>
  <si>
    <t>English, Russian, Lithuanian</t>
  </si>
  <si>
    <t>Yes</t>
  </si>
  <si>
    <t>61a4e3cf6a4e829913c5e56d</t>
  </si>
  <si>
    <t>Poland</t>
  </si>
  <si>
    <t>Ireland</t>
  </si>
  <si>
    <t>Unemployed (and job seeking)</t>
  </si>
  <si>
    <t>Polish</t>
  </si>
  <si>
    <t>Polish, English</t>
  </si>
  <si>
    <t>Undergraduate degree (BA/BSc/other)</t>
  </si>
  <si>
    <t>Male</t>
  </si>
  <si>
    <t>61a4e407538d9c374bcff93f</t>
  </si>
  <si>
    <t>Italy</t>
  </si>
  <si>
    <t>Italian</t>
  </si>
  <si>
    <t>Italian, English</t>
  </si>
  <si>
    <t>61a4e4130df91e94e430a442</t>
  </si>
  <si>
    <t>No</t>
  </si>
  <si>
    <t>61a4e4521a3e261a040d9751</t>
  </si>
  <si>
    <t>English, Polish</t>
  </si>
  <si>
    <t>61a4e49c25a0fc6f4af9832b</t>
  </si>
  <si>
    <t>TIMED-OUT</t>
  </si>
  <si>
    <t>Other</t>
  </si>
  <si>
    <t>Punjabi</t>
  </si>
  <si>
    <t>English, Punjabi</t>
  </si>
  <si>
    <t>61a4e4aa84518ab8ad408054</t>
  </si>
  <si>
    <t>61a4e4c14a48e882676661cb</t>
  </si>
  <si>
    <t>Full-Time</t>
  </si>
  <si>
    <t>English, Gaelic</t>
  </si>
  <si>
    <t>61a4e4d9eac28eb234ec3d1d</t>
  </si>
  <si>
    <t>India</t>
  </si>
  <si>
    <t>Not in paid work (e.g. homemaker', 'retired or disabled)</t>
  </si>
  <si>
    <t>Hindi</t>
  </si>
  <si>
    <t>English, Hindi</t>
  </si>
  <si>
    <t>Doctorate degree (PhD/other)</t>
  </si>
  <si>
    <t>61a4e5095a913a9f750cce03</t>
  </si>
  <si>
    <t>61a4e50c9ac33dc323c5551a</t>
  </si>
  <si>
    <t>61a4e5934f82213c26c1f336</t>
  </si>
  <si>
    <t>61a4e5b51434995e69acc3a1</t>
  </si>
  <si>
    <t>61a4e5c0f6892224d1e94002</t>
  </si>
  <si>
    <t>English, Italian</t>
  </si>
  <si>
    <t>61a4e5cae8b9bc396f899a2b</t>
  </si>
  <si>
    <t>61a4e5f0a4c5acc76ddba564</t>
  </si>
  <si>
    <t>Slovak</t>
  </si>
  <si>
    <t>Hungarian, Slovak, English</t>
  </si>
  <si>
    <t>61a4e5f32d166d4be96f28be</t>
  </si>
  <si>
    <t>United States</t>
  </si>
  <si>
    <t>Technical/community college</t>
  </si>
  <si>
    <t>61a4e5f9e1953f96783e5110</t>
  </si>
  <si>
    <t>5cc06e622413ca0017f2cdd8</t>
  </si>
  <si>
    <t>61a4e5fdb0dad1c3a9926804</t>
  </si>
  <si>
    <t>Malaysia</t>
  </si>
  <si>
    <t>Chinese</t>
  </si>
  <si>
    <t>Chinese, English, Malay</t>
  </si>
  <si>
    <t>61a4e610f9183718f171ce9b</t>
  </si>
  <si>
    <t>61a4e62bf5fc85239cd9430f</t>
  </si>
  <si>
    <t>61a4e62f577f7e00886b0f09</t>
  </si>
  <si>
    <t>61a4e63a0f77e94a056bca8f</t>
  </si>
  <si>
    <t>61a4e645458e30b326788b30</t>
  </si>
  <si>
    <t>61a4e64ef6892224d1e94003</t>
  </si>
  <si>
    <t>Brazil</t>
  </si>
  <si>
    <t>Portuguese</t>
  </si>
  <si>
    <t>Portuguese, English</t>
  </si>
  <si>
    <t>61a4e658c3e15f5cb8d7e3a5</t>
  </si>
  <si>
    <t>Denmark</t>
  </si>
  <si>
    <t>Danish</t>
  </si>
  <si>
    <t>English, Danish, French, Norwegian, Swedish</t>
  </si>
  <si>
    <t>61a4e65ce8272cd1c54036e9</t>
  </si>
  <si>
    <t>61a4e667f7968e495938c1af</t>
  </si>
  <si>
    <t>Hungary</t>
  </si>
  <si>
    <t>Hungarian</t>
  </si>
  <si>
    <t>English, Hungarian</t>
  </si>
  <si>
    <t>61a4e66acde4b350765714c8</t>
  </si>
  <si>
    <t>61a4e69abb80b372924172ea</t>
  </si>
  <si>
    <t>61a4e6a7ea842f0a4389363c</t>
  </si>
  <si>
    <t>Hindi, English</t>
  </si>
  <si>
    <t>61a4e6aaa0d4866f0f6fba2c</t>
  </si>
  <si>
    <t>Russian Federation</t>
  </si>
  <si>
    <t>Greek</t>
  </si>
  <si>
    <t>Russian, English, Greek</t>
  </si>
  <si>
    <t>Greece</t>
  </si>
  <si>
    <t>61a4e6b4ea842f0a4389363f</t>
  </si>
  <si>
    <t>61a4e6dc42db30d4d98c33ee</t>
  </si>
  <si>
    <t>61a4e6dc698a6d675a132288</t>
  </si>
  <si>
    <t>61a4e6f85db2113ad74b92d0</t>
  </si>
  <si>
    <t>61a4e7220f25d56d98e15d37</t>
  </si>
  <si>
    <t>France</t>
  </si>
  <si>
    <t>French</t>
  </si>
  <si>
    <t>Danish, English, French, Spanish</t>
  </si>
  <si>
    <t>61a4e72446cd4bcfa3f0e36a</t>
  </si>
  <si>
    <t>61a4e726201fc40330261ff6</t>
  </si>
  <si>
    <t>5e9d6cc45c16f00273b05f93</t>
  </si>
  <si>
    <t>61a4e72d231f9aee52d3cf92</t>
  </si>
  <si>
    <t>French, English, Arabic</t>
  </si>
  <si>
    <t>61a4e7305a5ae692b0568912</t>
  </si>
  <si>
    <t>Greek, Russian, English</t>
  </si>
  <si>
    <t>61a4e737dc34302f47eeb153</t>
  </si>
  <si>
    <t>61a4e748fc997765cb3b6432</t>
  </si>
  <si>
    <t>61a4e75d1c296b1563d77d8d</t>
  </si>
  <si>
    <t>Russian, English</t>
  </si>
  <si>
    <t>61a4e78994d10e9ae2ed3972</t>
  </si>
  <si>
    <t>61a4e7f66839102add3b4791</t>
  </si>
  <si>
    <t>61a4e84f08e9f65b7ec8a2c8</t>
  </si>
  <si>
    <t>Spain</t>
  </si>
  <si>
    <t>Spanish</t>
  </si>
  <si>
    <t>Spanish, English, Italian</t>
  </si>
  <si>
    <t>61a4e8e33cb6843d20a1ef61</t>
  </si>
  <si>
    <t>61a4e98f129c33dd08173a32</t>
  </si>
  <si>
    <t>61a4eb56d42e9311ffff6c3e</t>
  </si>
  <si>
    <t>61a4f5682f6882d11df4a83c</t>
  </si>
  <si>
    <t>61a4f580d058a3a3a6ee4662</t>
  </si>
  <si>
    <t>Pakistan</t>
  </si>
  <si>
    <t>Urdu</t>
  </si>
  <si>
    <t>Hindi, English, Urdu, Arabic</t>
  </si>
  <si>
    <t>61a50407edc72c0229e7376f</t>
  </si>
  <si>
    <t>61a5040dafa56e5c2f8d5c7b</t>
  </si>
  <si>
    <t>Germany</t>
  </si>
  <si>
    <t>61a50f0a6c49aa3f481c9824</t>
  </si>
  <si>
    <t>61a5114ae8650325f48b9c17</t>
  </si>
  <si>
    <t>REJECTED</t>
  </si>
  <si>
    <t>Italian, English, Chinese</t>
  </si>
  <si>
    <t>61a5181045a43ad1e212e948</t>
  </si>
  <si>
    <t>61a51ac601633a656965e985</t>
  </si>
  <si>
    <t>Russian</t>
  </si>
  <si>
    <t>English, Lithuanian, Russian</t>
  </si>
  <si>
    <t>61b7935f0c2795a7c0dca0e1</t>
  </si>
  <si>
    <t>61b793e56254b585368fa9f3</t>
  </si>
  <si>
    <t>61b79401c9bc0fb846045b3b</t>
  </si>
  <si>
    <t>224CE9EB</t>
  </si>
  <si>
    <t>61b7940f5e245ea06d963092</t>
  </si>
  <si>
    <t>61b79418eedb1e78a808de69</t>
  </si>
  <si>
    <t>61b7944172120263443f74e7</t>
  </si>
  <si>
    <t>61b794936ba8b7fc43f896aa</t>
  </si>
  <si>
    <t>61b7949748c83f2772461bfd</t>
  </si>
  <si>
    <t>NOCODE</t>
  </si>
  <si>
    <t>61b7954483659fd1f87d88a4</t>
  </si>
  <si>
    <t>English, French</t>
  </si>
  <si>
    <t>61b7959b3cd33693ea8de7da</t>
  </si>
  <si>
    <t>61b795b127597e064e3821db</t>
  </si>
  <si>
    <t>61b795b38227160b56f2155d</t>
  </si>
  <si>
    <t>61b795c289b252b8ae09ecfa</t>
  </si>
  <si>
    <t>61b795c41e289a9af48f3d67</t>
  </si>
  <si>
    <t>61b795f305997df524df0a3e</t>
  </si>
  <si>
    <t>61b796068f78cc5618bada49</t>
  </si>
  <si>
    <t>61b7961bb139d04f8b3111e9</t>
  </si>
  <si>
    <t>61b79628acb17e07dbbc0b53</t>
  </si>
  <si>
    <t>61b7962a63c1b535dc611b23</t>
  </si>
  <si>
    <t>61b79633319e28a5047bf833</t>
  </si>
  <si>
    <t>61b796394b6a160fab9786e2</t>
  </si>
  <si>
    <t>Philippines</t>
  </si>
  <si>
    <t>Tagalog-Filipino</t>
  </si>
  <si>
    <t>English, Tagalog-Filipino</t>
  </si>
  <si>
    <t>61b7963f17fe34ecddace3f5</t>
  </si>
  <si>
    <t>61b7965dded1250c033e7acd</t>
  </si>
  <si>
    <t>61b79672722aa3bd19f68d53</t>
  </si>
  <si>
    <t>61b7968837b95cdc1c706942</t>
  </si>
  <si>
    <t>Jordan</t>
  </si>
  <si>
    <t>Arabic</t>
  </si>
  <si>
    <t>Arabic, English</t>
  </si>
  <si>
    <t>61b7969c513a0b2bb1f373c5</t>
  </si>
  <si>
    <t>61b796c7f9b0ac617839e0bc</t>
  </si>
  <si>
    <t>61b796e2cfc6b32a550268b3</t>
  </si>
  <si>
    <t>61b7970f1e289a9af48f3d7c</t>
  </si>
  <si>
    <t>61b79712aa60719751d26d93</t>
  </si>
  <si>
    <t>61b79715a466187a6a173a49</t>
  </si>
  <si>
    <t>61b7974813829a6b20134c90</t>
  </si>
  <si>
    <t>61b797955e5bf2f9fcc2223d</t>
  </si>
  <si>
    <t>61b7979be1e32cd8c2ac29c2</t>
  </si>
  <si>
    <t>61b797a9925238ffb066edb5</t>
  </si>
  <si>
    <t>61b797b390f27d93cfa3e2ed</t>
  </si>
  <si>
    <t>French, English</t>
  </si>
  <si>
    <t>61b797c05d88dc9b0f85cdb6</t>
  </si>
  <si>
    <t>English, Bengali</t>
  </si>
  <si>
    <t>61b797cb6bdff69bc34a14b6</t>
  </si>
  <si>
    <t>English, Norwegian</t>
  </si>
  <si>
    <t>61b797da4156f29427816130</t>
  </si>
  <si>
    <t>61b797dd43fefa04b8251788</t>
  </si>
  <si>
    <t>61b797e714639f86499bba66</t>
  </si>
  <si>
    <t>61b79804f84ebe5cb771a4e0</t>
  </si>
  <si>
    <t>61b798109b054a4568a89539</t>
  </si>
  <si>
    <t>61b79828879716e750ad5343</t>
  </si>
  <si>
    <t>61b7985c564762081c7b602d</t>
  </si>
  <si>
    <t>English, Hindi, Spanish</t>
  </si>
  <si>
    <t>61b7986014639f86499bba71</t>
  </si>
  <si>
    <t>Malayalam</t>
  </si>
  <si>
    <t>61b79862f2ee9119b263ab47</t>
  </si>
  <si>
    <t>China</t>
  </si>
  <si>
    <t>English, Chinese</t>
  </si>
  <si>
    <t>61b7986e51a8582bbacc90fa</t>
  </si>
  <si>
    <t>61b7987590f27d93cfa3e2fe</t>
  </si>
  <si>
    <t>61b7987850e4f1bae951b4db</t>
  </si>
  <si>
    <t>61b798ed0bd4ed94301a9fdd</t>
  </si>
  <si>
    <t>61b7992528e9f0c390245e4f</t>
  </si>
  <si>
    <t>Manual Completion</t>
  </si>
  <si>
    <t>Bulgaria</t>
  </si>
  <si>
    <t>Bulgarian</t>
  </si>
  <si>
    <t>Bulgarian, English</t>
  </si>
  <si>
    <t>61b79a57b1b2f938e303bcbf</t>
  </si>
  <si>
    <t>61b79a640c2d53473f28ce24</t>
  </si>
  <si>
    <t>61b79aa1b78635bfcf1002de</t>
  </si>
  <si>
    <t>Urdu, English, German</t>
  </si>
  <si>
    <t>61b79be42b5226a17c94a67b</t>
  </si>
  <si>
    <t>61b79d189596a7e0140b1692</t>
  </si>
  <si>
    <t>Kenya</t>
  </si>
  <si>
    <t>Somali</t>
  </si>
  <si>
    <t>Somali, English</t>
  </si>
  <si>
    <t>61b7a03097dfad48742b868b</t>
  </si>
  <si>
    <t>61b7a58cf1bcb62f155a6365</t>
  </si>
  <si>
    <t>61b7a7759edc862682fde358</t>
  </si>
  <si>
    <t>61b7a9ca61b8951bedfa9368</t>
  </si>
  <si>
    <t>61b7af505b375f96a3fcc40a</t>
  </si>
  <si>
    <t>61b7b0f8906b85addb7c82e7</t>
  </si>
  <si>
    <t>61b7b2ee9f198851b650cbd6</t>
  </si>
  <si>
    <t>61b7b37da96a9b26aa9f6eb9</t>
  </si>
  <si>
    <t>5bd0e34c4b4f9e0001122ad6</t>
  </si>
  <si>
    <t>61b7b5fa85674e821010c86e</t>
  </si>
  <si>
    <t>61b7b8e33bb030aa367c7f88</t>
  </si>
  <si>
    <t>61b7b9077d429fc56ed73719</t>
  </si>
  <si>
    <t>Korea</t>
  </si>
  <si>
    <t>Korean</t>
  </si>
  <si>
    <t>English, Korean</t>
  </si>
  <si>
    <t>61cb0bff166294647bf24fb5</t>
  </si>
  <si>
    <t>61cb0c9781270536ba26321e</t>
  </si>
  <si>
    <t>Czech Republic</t>
  </si>
  <si>
    <t>Czech</t>
  </si>
  <si>
    <t>Czech, English, Slovak</t>
  </si>
  <si>
    <t>61cb0cf273498d74bbad6618</t>
  </si>
  <si>
    <t>New Zealand</t>
  </si>
  <si>
    <t>High school diploma/A-levels</t>
  </si>
  <si>
    <t>61cb0d4a39607a25bfe13449</t>
  </si>
  <si>
    <t>61cb0d6784ef8badac6b279a</t>
  </si>
  <si>
    <t>61cb0d9d9e48361e5e831327</t>
  </si>
  <si>
    <t>Hungarian, English</t>
  </si>
  <si>
    <t>61cb0daf47afc2fc57b789b4</t>
  </si>
  <si>
    <t>61cb0dc41869549a15ba6c7a</t>
  </si>
  <si>
    <t>61cb0dccc30d4b79675f71a7</t>
  </si>
  <si>
    <t>61cb0e2fa46cf5e98b587a5b</t>
  </si>
  <si>
    <t>Venezuela, Bolivarian Republic of</t>
  </si>
  <si>
    <t>61cb0e9e315ae1aa7e850a4e</t>
  </si>
  <si>
    <t>61cb0eb5156b95e788a55f45</t>
  </si>
  <si>
    <t>Romania</t>
  </si>
  <si>
    <t>Due to start a new job within the next month</t>
  </si>
  <si>
    <t>Romanian</t>
  </si>
  <si>
    <t>English, Hungarian, Romanian</t>
  </si>
  <si>
    <t>61cb0ecec94559663058060a</t>
  </si>
  <si>
    <t>61cb0eee8c27eecd76752f00</t>
  </si>
  <si>
    <t>English, Spanish</t>
  </si>
  <si>
    <t>61cb0f1807d187381bf6eacb</t>
  </si>
  <si>
    <t>French, English, Spanish</t>
  </si>
  <si>
    <t>61cb0f1a5701740aa90ef673</t>
  </si>
  <si>
    <t>5e94564a775eaa79d39906c3</t>
  </si>
  <si>
    <t>61cb0f37e8b92e6c0a89bb7a</t>
  </si>
  <si>
    <t>61cb0f4a4b5e4695bae62d6f</t>
  </si>
  <si>
    <t>61cb0f66156b95e788a55f51</t>
  </si>
  <si>
    <t>61cb0f91c963aa4f74985b59</t>
  </si>
  <si>
    <t>61cb0f9505a7cbefb32c61ba</t>
  </si>
  <si>
    <t>61cb0f9c3f9948cc209b32a2</t>
  </si>
  <si>
    <t>61cb0fb2aedeadc457d57759</t>
  </si>
  <si>
    <t>61cb0fccac4f4a762189a6d7</t>
  </si>
  <si>
    <t>Nigeria</t>
  </si>
  <si>
    <t>61cb0fceb712e6f2ec7a98b1</t>
  </si>
  <si>
    <t>Netherlands</t>
  </si>
  <si>
    <t>Dutch</t>
  </si>
  <si>
    <t>Dutch, English</t>
  </si>
  <si>
    <t>61cb0fd45701740aa90ef683</t>
  </si>
  <si>
    <t>61cb0fec0f812070922405a2</t>
  </si>
  <si>
    <t>61cb100f2ca4384acd6990a6</t>
  </si>
  <si>
    <t>61cb10108d4c8caa61cb2baa</t>
  </si>
  <si>
    <t>61cb1014dc36583adf3b7b13</t>
  </si>
  <si>
    <t>61cb1030bc745c8d03483d76</t>
  </si>
  <si>
    <t>Bosnia and Herzegovina</t>
  </si>
  <si>
    <t>Croatian</t>
  </si>
  <si>
    <t>Croatian, English, Serbian</t>
  </si>
  <si>
    <t>61cb1036e59f986ed8ec6ac4</t>
  </si>
  <si>
    <t>61cb103b6c55b6b8b0e898cd</t>
  </si>
  <si>
    <t>61cb104efddec2ec1574d3c6</t>
  </si>
  <si>
    <t>61cb1055804b60da0d504954</t>
  </si>
  <si>
    <t>61cb105a2d6870a653c4e3ef</t>
  </si>
  <si>
    <t>English, Romanian</t>
  </si>
  <si>
    <t>61cb105f00d041730a7c0793</t>
  </si>
  <si>
    <t>61cb1074ef5fb5047bc96312</t>
  </si>
  <si>
    <t>61cb10813de2c255620edb45</t>
  </si>
  <si>
    <t>61cb1083d141a018ad2d61f3</t>
  </si>
  <si>
    <t>61cb108d945f2017a81c2845</t>
  </si>
  <si>
    <t>Ukraine</t>
  </si>
  <si>
    <t>Russian, English, Ukrainian</t>
  </si>
  <si>
    <t>61cb109386518f3f9a15ed04</t>
  </si>
  <si>
    <t>5e852ca6fdad8f11511558a1</t>
  </si>
  <si>
    <t>61cb1093e59f986ed8ec6aca</t>
  </si>
  <si>
    <t>61cb10a6570dc6bd113e01bb</t>
  </si>
  <si>
    <t>61cb10b14aa5289f94e14c78</t>
  </si>
  <si>
    <t>61cb10b8318b18ee951fa6db</t>
  </si>
  <si>
    <t>61cb10d6b06a53c7aaf21314</t>
  </si>
  <si>
    <t>61cb10ef280aa1790a6135ae</t>
  </si>
  <si>
    <t>Portugal</t>
  </si>
  <si>
    <t>English, Portuguese, French</t>
  </si>
  <si>
    <t>61cb10ef5d41d1c159769b56</t>
  </si>
  <si>
    <t>Prefer not to say</t>
  </si>
  <si>
    <t>61cb10ef86b8eafa3862370e</t>
  </si>
  <si>
    <t>61cb10fa38e916bf98e39465</t>
  </si>
  <si>
    <t>61cb1103ac4f4a762189a6e7</t>
  </si>
  <si>
    <t>61cb111147707bc3ceebac27</t>
  </si>
  <si>
    <t>61cb1121c30d4b79675f71d0</t>
  </si>
  <si>
    <t>61cb112afddec2ec1574d3d7</t>
  </si>
  <si>
    <t>South Africa</t>
  </si>
  <si>
    <t>Afrikaans, English</t>
  </si>
  <si>
    <t>61cb1130efa13cf01f462b5e</t>
  </si>
  <si>
    <t>61cb1134aedeadc457d57774</t>
  </si>
  <si>
    <t>Cyprus</t>
  </si>
  <si>
    <t>English, Greek</t>
  </si>
  <si>
    <t>61cb113b72af460addb05b40</t>
  </si>
  <si>
    <t>6017ed4118e594aa1d1631a5</t>
  </si>
  <si>
    <t>61cb11ab60e5ff878b6329cf</t>
  </si>
  <si>
    <t>61cb11cf3ef9b4d405a9aabe</t>
  </si>
  <si>
    <t>61cb11d5971d14db5004ca16</t>
  </si>
  <si>
    <t>61cb1307a9d109882ad9842d</t>
  </si>
  <si>
    <t>61cb13c1d111b48e90a42bdd</t>
  </si>
  <si>
    <t>61cb16f88c6c60acdfbe152a</t>
  </si>
  <si>
    <t>61cb18e472c51501ccdcffeb</t>
  </si>
  <si>
    <t>61cb18e8a63b0b5a65a60018</t>
  </si>
  <si>
    <t>61cb1ee91de9c3184c482a3f</t>
  </si>
  <si>
    <t>61cb22f11e039605bb2edd9b</t>
  </si>
  <si>
    <t>61cb22f2cb5c2852d8d3eab9</t>
  </si>
  <si>
    <t>60819ba1a8862e33495f8914</t>
  </si>
  <si>
    <t>61cb2319e45c05a52971b463</t>
  </si>
  <si>
    <t>619fa5511184835ce7d4a7fb</t>
  </si>
  <si>
    <t>619fa58c39e3a04a6caa1add</t>
  </si>
  <si>
    <t>619fa58df14c6d36acf95b34</t>
  </si>
  <si>
    <t>619fa5c849dcd7dc742e92af</t>
  </si>
  <si>
    <t>619fa5dd3548c4a053897edf</t>
  </si>
  <si>
    <t>619fa60e68c092da62ad13fc</t>
  </si>
  <si>
    <t>619fa63eb5428e3fb1980704</t>
  </si>
  <si>
    <t>619fa64a3548c4a053897ee8</t>
  </si>
  <si>
    <t>619fa68954d646e95933c96f</t>
  </si>
  <si>
    <t>619fa68a221cb8349ca4b852</t>
  </si>
  <si>
    <t>Iraq</t>
  </si>
  <si>
    <t>619fa6a590052291d925cb8b</t>
  </si>
  <si>
    <t>619fa6be3f5f0463d18f3086</t>
  </si>
  <si>
    <t>619fa6c8a61dc5fa7d2e7994</t>
  </si>
  <si>
    <t>Mexico</t>
  </si>
  <si>
    <t>Spanish, English, French</t>
  </si>
  <si>
    <t>619fa6fae784b3ffbbd1d21b</t>
  </si>
  <si>
    <t>Ethiopia</t>
  </si>
  <si>
    <t>Amharic</t>
  </si>
  <si>
    <t>Amharic, English</t>
  </si>
  <si>
    <t>619fa732e84941587e2963f8</t>
  </si>
  <si>
    <t>English, Arabic</t>
  </si>
  <si>
    <t>619fa76549dcd7dc742e92d4</t>
  </si>
  <si>
    <t>619fa765df9df4cfffe9aa6b</t>
  </si>
  <si>
    <t>619fa778b975f90a39e18773</t>
  </si>
  <si>
    <t>Ghana</t>
  </si>
  <si>
    <t>Twi</t>
  </si>
  <si>
    <t>619fa77d5ce456c8068a88d4</t>
  </si>
  <si>
    <t>619fa77fc4cb89ba04415344</t>
  </si>
  <si>
    <t>English, Dutch</t>
  </si>
  <si>
    <t>619fa79e056ab4f19b3a750a</t>
  </si>
  <si>
    <t>619fa7a40a8f1e017725f15f</t>
  </si>
  <si>
    <t>619fa7a5390ff856d931bcba</t>
  </si>
  <si>
    <t>619fa7a55c7bfafe38583b29</t>
  </si>
  <si>
    <t>619fa7a9558c7bd5c2fcdf74</t>
  </si>
  <si>
    <t>619fa7ae650693679dfb4048</t>
  </si>
  <si>
    <t>6148f390b233d5c1d397fd45</t>
  </si>
  <si>
    <t>619fa7b23e789b627348aca9</t>
  </si>
  <si>
    <t>6CO7UBO</t>
  </si>
  <si>
    <t>619fa7b9604e3831e17b23eb</t>
  </si>
  <si>
    <t>619fa7c4b5b3319d98411eab</t>
  </si>
  <si>
    <t>Korean, English</t>
  </si>
  <si>
    <t>619fa7d427e247ad74641544</t>
  </si>
  <si>
    <t>English, Scots, Polish</t>
  </si>
  <si>
    <t>619fa7d5d97abec88de9438c</t>
  </si>
  <si>
    <t>619fa7ea5ce456c8068a88e0</t>
  </si>
  <si>
    <t>619fa7eb08505a8b4b667375</t>
  </si>
  <si>
    <t>619fa7edc90100d84f28a5e3</t>
  </si>
  <si>
    <t>619fa7ee2a786eaf290bd6c6</t>
  </si>
  <si>
    <t>619fa80288722358cdb88aa4</t>
  </si>
  <si>
    <t>Slovak, English</t>
  </si>
  <si>
    <t>619fa80695f44d5b4e09b72c</t>
  </si>
  <si>
    <t>619fa80a817ff8cb93dcad33</t>
  </si>
  <si>
    <t>619fa81025bfd07de2922f4d</t>
  </si>
  <si>
    <t>619fa83156680277dc3c7443</t>
  </si>
  <si>
    <t>619fa8364ff6b0abd8fb9767</t>
  </si>
  <si>
    <t>619fa839df67bf98264d176c</t>
  </si>
  <si>
    <t>619fa864ca302ef83fb7c525</t>
  </si>
  <si>
    <t>Esperanto</t>
  </si>
  <si>
    <t>619fa8b72259e6e61673cb70</t>
  </si>
  <si>
    <t>5eea3abe701f9c083b4344d4</t>
  </si>
  <si>
    <t>619fa8faa8514cf3d07f6037</t>
  </si>
  <si>
    <t>619faa296ef978f9110f0e41</t>
  </si>
  <si>
    <t>619fb126adcf542af5427bc2</t>
  </si>
  <si>
    <t>619fb28949b849487d6c483a</t>
  </si>
  <si>
    <t>619fb7aa592a4deaa4ad2405</t>
  </si>
  <si>
    <t>619fb87e6c4583a10e4bc857</t>
  </si>
  <si>
    <t>Estonia</t>
  </si>
  <si>
    <t>61dad5026f360b90c08f9aa6</t>
  </si>
  <si>
    <t>61dad54360a1c7a0715d89b7</t>
  </si>
  <si>
    <t>61dad54de9e4e6389f9ade26</t>
  </si>
  <si>
    <t>61dad5658f658ade0a9bc714</t>
  </si>
  <si>
    <t>French, English, Greek</t>
  </si>
  <si>
    <t>61dad5a96d40e2e57591cbf7</t>
  </si>
  <si>
    <t>61dad5ac7c0909d0b7672863</t>
  </si>
  <si>
    <t>61dad5bda579c922d092c3ef</t>
  </si>
  <si>
    <t>Arabic, English, French, Italian, Spanish</t>
  </si>
  <si>
    <t>61dad5c2b38ffb1cb1f8365d</t>
  </si>
  <si>
    <t>61dad636e4bc8a1419ed8f54</t>
  </si>
  <si>
    <t>61dad643765f34328dfbeb2f</t>
  </si>
  <si>
    <t>English, Faroese</t>
  </si>
  <si>
    <t>61dad6530f6a70929eee3fba</t>
  </si>
  <si>
    <t>61dad684ec4ea07298a62001</t>
  </si>
  <si>
    <t>61dad6a199aafdc3bbfb602e</t>
  </si>
  <si>
    <t>61dad6bd8968d2f8cb340132</t>
  </si>
  <si>
    <t>61dad6dbd4920dcf8b3a2e39</t>
  </si>
  <si>
    <t>61dad6df15b375d54844b8ce</t>
  </si>
  <si>
    <t>61dad6f427fd213a626c78c0</t>
  </si>
  <si>
    <t>Hong Kong</t>
  </si>
  <si>
    <t>61dad71c33b41b3d114e3f5f</t>
  </si>
  <si>
    <t>61dad7324cfba242c2dc2b37</t>
  </si>
  <si>
    <t>61dad7365c424c8b07f019d0</t>
  </si>
  <si>
    <t>61dad7498553925c9f7fc2d0</t>
  </si>
  <si>
    <t>61dad76775a28c0508982d03</t>
  </si>
  <si>
    <t>61dad77a7c0909d0b767287e</t>
  </si>
  <si>
    <t>61dad77d3f2b93451ccf1311</t>
  </si>
  <si>
    <t>61dad795d62474e153cd03f2</t>
  </si>
  <si>
    <t>61dad7b73f2b93451ccf1313</t>
  </si>
  <si>
    <t>61dad7c73f474ffc129f79cc</t>
  </si>
  <si>
    <t>61dad7f76f814c4fca6f3adc</t>
  </si>
  <si>
    <t>61dad80ebdde38beff4cd911</t>
  </si>
  <si>
    <t>61dad8110fc4bf13d12acc25</t>
  </si>
  <si>
    <t>Belgium</t>
  </si>
  <si>
    <t>61dad81457d0a2d50d64b402</t>
  </si>
  <si>
    <t>61dad8238f658ade0a9bc724</t>
  </si>
  <si>
    <t>61dad82a8278128744d42d7e</t>
  </si>
  <si>
    <t>61dad834194178c37605f188</t>
  </si>
  <si>
    <t>61dad8498e58c1c159f12cd9</t>
  </si>
  <si>
    <t>61691af8acd0cebb2da39bb0</t>
  </si>
  <si>
    <t>61dad88c65570f8933f72fe3</t>
  </si>
  <si>
    <t>61dad893827bfe60d56516c8</t>
  </si>
  <si>
    <t>61dad89ca3f2e437263cd4ab</t>
  </si>
  <si>
    <t>61dad8a5ca8d41d00646be45</t>
  </si>
  <si>
    <t>61dad8a7e22f892d56fea984</t>
  </si>
  <si>
    <t>61dad8a848fef88cf866bdf8</t>
  </si>
  <si>
    <t>61dad8b18b81a21c7f9dbba9</t>
  </si>
  <si>
    <t>6172c29d2324cbffcf41c65f</t>
  </si>
  <si>
    <t>61dad8b83a671a5ba0c5a8ac</t>
  </si>
  <si>
    <t>61dad8b9e5489cca877c2c98</t>
  </si>
  <si>
    <t>61dad8ba4a431363ce40f5df</t>
  </si>
  <si>
    <t>5be059664c397b0001ec2db2</t>
  </si>
  <si>
    <t>61dad8bdfe012dd74a5e2063</t>
  </si>
  <si>
    <t>61dad8bf8f658ade0a9bc729</t>
  </si>
  <si>
    <t>Gaelic, English</t>
  </si>
  <si>
    <t>61dad8c341cfb13947705307</t>
  </si>
  <si>
    <t>5ea1e55e7e4bd50ccfed3111</t>
  </si>
  <si>
    <t>61dad8c7af7652b184136880</t>
  </si>
  <si>
    <t>61dad8cffddcc233a3a51c7f</t>
  </si>
  <si>
    <t>609d9db841528896b0a07556</t>
  </si>
  <si>
    <t>61dad8d90039409acc787fa8</t>
  </si>
  <si>
    <t>5fd7a014f9e8cb0008e37365</t>
  </si>
  <si>
    <t>61dad8e3ff83aff3ac76f538</t>
  </si>
  <si>
    <t>5caef85b50fb5500114deb46</t>
  </si>
  <si>
    <t>61dad8e72f359266e2c6fc06</t>
  </si>
  <si>
    <t>5d627a28c1cfe8001740f6d6</t>
  </si>
  <si>
    <t>61dad8ed195574da89cca92a</t>
  </si>
  <si>
    <t>60b1073cfd6d4ef92a3fed74</t>
  </si>
  <si>
    <t>61dad8f5e3861618c152ddf2</t>
  </si>
  <si>
    <t>60f1846c851ee5a978a0e015</t>
  </si>
  <si>
    <t>61dad8febfa74c149d9bf050</t>
  </si>
  <si>
    <t>5f5a4e1f3778490d3e6d1652</t>
  </si>
  <si>
    <t>61dad90670e204fc72ae95b3</t>
  </si>
  <si>
    <t>602d3091f732e96dbb83fb94</t>
  </si>
  <si>
    <t>61dad9094b115bb4a9fc88b8</t>
  </si>
  <si>
    <t>60cfcb1681aca5948d7bcf08</t>
  </si>
  <si>
    <t>61dad91d1c3c44994c8d15ba</t>
  </si>
  <si>
    <t>5ebb26c872b18c0f47c14bb4</t>
  </si>
  <si>
    <t>61dad91e267fb8d85087a79c</t>
  </si>
  <si>
    <t>6118c4ac97553df24b86ad9d</t>
  </si>
  <si>
    <t>61dad91f0e038bcc37aeef59</t>
  </si>
  <si>
    <t>5ff9eb0da93bbc3462a8a5d7</t>
  </si>
  <si>
    <t>61dad9285c424c8b07f019f6</t>
  </si>
  <si>
    <t>61602bbbebedce5b9c6f6609</t>
  </si>
  <si>
    <t>61dad92aabc782a4359a136c</t>
  </si>
  <si>
    <t>5c5caa79cfdd2800011fc34f</t>
  </si>
  <si>
    <t>61dad92df85e05ecc5a37e6d</t>
  </si>
  <si>
    <t>5f32bd2ebe9b7c03fe73a4fd</t>
  </si>
  <si>
    <t>61dad942eccd92a1d80404a0</t>
  </si>
  <si>
    <t>5a4a93ab35c9d50001fdd082</t>
  </si>
  <si>
    <t>61dad944122683253a81442f</t>
  </si>
  <si>
    <t>5eceb8411480c30fb89c7c54</t>
  </si>
  <si>
    <t>61dad95c83f5bb32c949c1a5</t>
  </si>
  <si>
    <t>60ce2584c02af6fdd26c7a84</t>
  </si>
  <si>
    <t>61dad96ca875fb04383ff7f0</t>
  </si>
  <si>
    <t>60723c224e9193e5d5fe5712</t>
  </si>
  <si>
    <t>61dad995845c4dc210fa8e4a</t>
  </si>
  <si>
    <t>5f9eab308e503705011ad793</t>
  </si>
  <si>
    <t>61dad9bf3376a2c3dc345e18</t>
  </si>
  <si>
    <t>60e0c0f3d800b887b41c613d</t>
  </si>
  <si>
    <t>61dad9c460f86e531c609a84</t>
  </si>
  <si>
    <t>611eb4e2eb8483596b39d46b</t>
  </si>
  <si>
    <t>61dad9c7b7e70c148b15b78f</t>
  </si>
  <si>
    <t>6106ddd6e48453412d0305d1</t>
  </si>
  <si>
    <t>61dad9fee14b88483bc2ebac</t>
  </si>
  <si>
    <t>5eea37b60e95520ef6907500</t>
  </si>
  <si>
    <t>61dada87d5bb1869e068069b</t>
  </si>
  <si>
    <t>56e87c23eefcff000596f0c1</t>
  </si>
  <si>
    <t>61dadaa7d62474e153cd040b</t>
  </si>
  <si>
    <t>5c6838ea5f8d580001e8a8ab</t>
  </si>
  <si>
    <t>61dadaa8bd0b3761718ecc42</t>
  </si>
  <si>
    <t>5d921a2e34fc500016df8e5f</t>
  </si>
  <si>
    <t>61dadab6d5bb1869e068069c</t>
  </si>
  <si>
    <t>5df553efef7f5e3c53056b2e</t>
  </si>
  <si>
    <t>61dadad6257c3fe113ec8e49</t>
  </si>
  <si>
    <t>60fd195d53353279bd0450e4</t>
  </si>
  <si>
    <t>61dadad7a73ff3f880b45302</t>
  </si>
  <si>
    <t>5c636176bad3560001c27467</t>
  </si>
  <si>
    <t>61dadaf1055f454768c2b04b</t>
  </si>
  <si>
    <t>59931157f9db7d00018955b8</t>
  </si>
  <si>
    <t>61dadb1aa24cae7212391fa1</t>
  </si>
  <si>
    <t>607a97c0504dccc5d52c9fbf</t>
  </si>
  <si>
    <t>61dadb31fe012dd74a5e2071</t>
  </si>
  <si>
    <t>59fc8a30087f2e0001ead66d</t>
  </si>
  <si>
    <t>61dadb5ffb19705e95de437f</t>
  </si>
  <si>
    <t>6017642fbe88ba2b560e16ff</t>
  </si>
  <si>
    <t>61dadb83aaa06f7b649ca5bb</t>
  </si>
  <si>
    <t>60e819a64aa2daa090683fd3</t>
  </si>
  <si>
    <t>61dadbe3323653e08c50fd73</t>
  </si>
  <si>
    <t>60fd4227a0da73a530f9c5a7</t>
  </si>
  <si>
    <t>61dadc112aa345a58281d898</t>
  </si>
  <si>
    <t>5afc2d1f2406810001d625c0</t>
  </si>
  <si>
    <t>61dadc3913e473afeaf9e5ad</t>
  </si>
  <si>
    <t>58d8e8ac58d78900016eada5</t>
  </si>
  <si>
    <t>61dadc6d7ed2b02302532efd</t>
  </si>
  <si>
    <t>612f627fee4f54d9f48bee96</t>
  </si>
  <si>
    <t>61dadc9a54da9abea1e5243b</t>
  </si>
  <si>
    <t>610175135c258d591eb673f8</t>
  </si>
  <si>
    <t>61dadd3e75d34d9f6165f4e4</t>
  </si>
  <si>
    <t>5cb9bdde3eb01800129f81d7</t>
  </si>
  <si>
    <t>61dadd591f90cfd0f75825a4</t>
  </si>
  <si>
    <t>5bc58a439d9a7c0001cfa90e</t>
  </si>
  <si>
    <t>61dadd596793edcf6e93b0ab</t>
  </si>
  <si>
    <t>579f55486475d400015ab683</t>
  </si>
  <si>
    <t>61daddb027650531b80b557c</t>
  </si>
  <si>
    <t>60cf64ea9ff7c4ef6027d7e1</t>
  </si>
  <si>
    <t>61daddd73b77d28fe4b7eefd</t>
  </si>
  <si>
    <t>6130df5c02bae2b52e673b56</t>
  </si>
  <si>
    <t>61daddeebc3894adb3a2a8e2</t>
  </si>
  <si>
    <t>5ea3fc787c48522165e5e4a5</t>
  </si>
  <si>
    <t>61dade2dbaea2eb8ac3274e9</t>
  </si>
  <si>
    <t>5c70a193c2129500016b0a47</t>
  </si>
  <si>
    <t>61dadef095ad1dfae3ad8ba0</t>
  </si>
  <si>
    <t>613e7bf4ae5857b728674b91</t>
  </si>
  <si>
    <t>61dadefcffdffc85e0776d89</t>
  </si>
  <si>
    <t>5eef2245f9461b073e20f386</t>
  </si>
  <si>
    <t>61dadf4b65e2d8702942b583</t>
  </si>
  <si>
    <t>603e56c45275b9e7b7fe5cf8</t>
  </si>
  <si>
    <t>61dadf58c34fa4c58b17481c</t>
  </si>
  <si>
    <t>5aff33bae55f90000139f664</t>
  </si>
  <si>
    <t>61dadf705ebc6d41eeeb4524</t>
  </si>
  <si>
    <t>57e17bdc1334540001170aa0</t>
  </si>
  <si>
    <t>61dadf81e3b69ecf51a9ed2e</t>
  </si>
  <si>
    <t>5edf40b821cf561f8f228912</t>
  </si>
  <si>
    <t>61dadf9da3f2e437263cd4c7</t>
  </si>
  <si>
    <t>5e8fc651d1aa0d2ba33717c9</t>
  </si>
  <si>
    <t>61dae0bead8503450f8f7e42</t>
  </si>
  <si>
    <t>5eb1ee129d99fc34fa66d740</t>
  </si>
  <si>
    <t>61dae1a9b1036cd4fe2d5955</t>
  </si>
  <si>
    <t>5efe0a42fe36e92b68b6237a</t>
  </si>
  <si>
    <t>61dae1ecb758389b621696bc</t>
  </si>
  <si>
    <t>604d6ed78b4ba396c3b6c40d</t>
  </si>
  <si>
    <t>61dae21e1dbea7656655f1a5</t>
  </si>
  <si>
    <t>5ea1950819664f04542a50bf</t>
  </si>
  <si>
    <t>61dae24bbe1188d4172bbd2d</t>
  </si>
  <si>
    <t>5ea0228d4f38cb0326e4e027</t>
  </si>
  <si>
    <t>61dae26512242c17fb486b71</t>
  </si>
  <si>
    <t>5dcd750828792003fc23dc39</t>
  </si>
  <si>
    <t>61dae29f58e27091921818a0</t>
  </si>
  <si>
    <t>5d1c9e7ec4ae24001782fc3a</t>
  </si>
  <si>
    <t>61dae2cfb9ce02247ea46412</t>
  </si>
  <si>
    <t>5efa33c4e9f4160ffd817db9</t>
  </si>
  <si>
    <t>61dae31b28e4cc16357dd697</t>
  </si>
  <si>
    <t>60967660853e8fcaf410748b</t>
  </si>
  <si>
    <t>61dae34895ad1dfae3ad8bc8</t>
  </si>
  <si>
    <t>5ea01b4b2d7b4d0243d93f78</t>
  </si>
  <si>
    <t>61dae3869739bbf7a77a6657</t>
  </si>
  <si>
    <t>5bcf6b423a99c40001542fa1</t>
  </si>
  <si>
    <t>61dae3cf4f34f5fc08f0cae9</t>
  </si>
  <si>
    <t>5e27876c0e14439c6526bd6b</t>
  </si>
  <si>
    <t>61dae3de909fbd414fe3368a</t>
  </si>
  <si>
    <t>5e47e2ba8b051d28255d9c7c</t>
  </si>
  <si>
    <t>61dae3f0d52fe8af4a8b6096</t>
  </si>
  <si>
    <t>5a496776f7b7bc00014e1150</t>
  </si>
  <si>
    <t>61dae4140f96dc156ec5c71f</t>
  </si>
  <si>
    <t>615a272602aa5bff3ab5e5be</t>
  </si>
  <si>
    <t>61dae43dda8c6f9a3f58bb62</t>
  </si>
  <si>
    <t>60fecfcc7acc06ed3c706ceb</t>
  </si>
  <si>
    <t>61dae44edf24c8816f8b953c</t>
  </si>
  <si>
    <t>5f887e3ad49914010f5bac68</t>
  </si>
  <si>
    <t>61dae46ce2584aa60fe54c25</t>
  </si>
  <si>
    <t>608d4024a091431666aa7431</t>
  </si>
  <si>
    <t>61dae484d5e3875c9e073b6b</t>
  </si>
  <si>
    <t>5d3587a13e11900001093ae8</t>
  </si>
  <si>
    <t>61dae4aa2ee9e41d2b794ca7</t>
  </si>
  <si>
    <t>5bad01517e61b90001d36181</t>
  </si>
  <si>
    <t>61dae4aec7a1de41292c47f5</t>
  </si>
  <si>
    <t>5e510d0760dd0913e45370dc</t>
  </si>
  <si>
    <t>61dae4e076ed3d715fd061be</t>
  </si>
  <si>
    <t>60e1a626ddf351245640baae</t>
  </si>
  <si>
    <t>61dae4ef02a6b67bf2f842d9</t>
  </si>
  <si>
    <t>5b13da851e55760001ba009a</t>
  </si>
  <si>
    <t>61dae5008de38ba922febeab</t>
  </si>
  <si>
    <t>5ed0f25c975bae000b4edf4a</t>
  </si>
  <si>
    <t>61dae518210612605a5fd0a6</t>
  </si>
  <si>
    <t>5c9bb41c722d8e0001493ad8</t>
  </si>
  <si>
    <t>61dae51f359dd00f741730bc</t>
  </si>
  <si>
    <t>5aad68f74ea21d000101c20c</t>
  </si>
  <si>
    <t>61dae532f64c6db69a2104ce</t>
  </si>
  <si>
    <t>5a560883f6c517000194b665</t>
  </si>
  <si>
    <t>61dae563fe441b8b6bd1625f</t>
  </si>
  <si>
    <t>60df6934b30ff0ef9637ec50</t>
  </si>
  <si>
    <t>61dae583c6ce35114746a983</t>
  </si>
  <si>
    <t>57cf9cf94a458600014bec4b</t>
  </si>
  <si>
    <t>61dae5e7331e4c06711b4383</t>
  </si>
  <si>
    <t>60183dc369f25e06c8954799</t>
  </si>
  <si>
    <t>61dae60f68ab8fefb1197f03</t>
  </si>
  <si>
    <t>5b1bc42168a5ed0001737ef3</t>
  </si>
  <si>
    <t>61dae6299052c895a6285ecb</t>
  </si>
  <si>
    <t>572a04726fe43d000f0491de</t>
  </si>
  <si>
    <t>61dae639b6403bb5828946e3</t>
  </si>
  <si>
    <t>56b78f11e77ebe000cbefe79</t>
  </si>
  <si>
    <t>61dae6677e82a135555e9e4c</t>
  </si>
  <si>
    <t>5960b6b187bef300013a4b37</t>
  </si>
  <si>
    <t>61dae80bb4b923d7287676db</t>
  </si>
  <si>
    <t>614f438b3c983924658b7f14</t>
  </si>
  <si>
    <t>61dae82bba9519a996fd0a0e</t>
  </si>
  <si>
    <t>5eb05ee34ca8a81042c289ab</t>
  </si>
  <si>
    <t>61dae83fcbd563421bc21e3e</t>
  </si>
  <si>
    <t>5d264dc7e4a0cb001a3efea6</t>
  </si>
  <si>
    <t>61dae85823ba6c31f149f4e1</t>
  </si>
  <si>
    <t>5a8ad2082a842c0001fce0f2</t>
  </si>
  <si>
    <t>61dae85e4c99deb3a21921e1</t>
  </si>
  <si>
    <t>5e5012ec47808406305d6a0d</t>
  </si>
  <si>
    <t>61dae8699b9cbfb87de00c30</t>
  </si>
  <si>
    <t>5e96185ae3d45508abe19a36</t>
  </si>
  <si>
    <t>61dae8780edca31166b1572b</t>
  </si>
  <si>
    <t>5e283f576dbb560114ac7714</t>
  </si>
  <si>
    <t>61dae8827946849f439c1706</t>
  </si>
  <si>
    <t>56bbad070b36c4000b4d4ef9</t>
  </si>
  <si>
    <t>Attention_Checks</t>
  </si>
  <si>
    <t>Gender</t>
  </si>
  <si>
    <t>Country</t>
  </si>
  <si>
    <t>Level of Education</t>
  </si>
  <si>
    <t>Student</t>
  </si>
  <si>
    <t>EmploymentStatus</t>
  </si>
  <si>
    <t>TimeTaken</t>
  </si>
  <si>
    <t>AGE</t>
  </si>
  <si>
    <t>5e8b765e88065404c4d50fe2</t>
  </si>
  <si>
    <t>Thank you for participating in our experiment. Your role was randomly chosen to be firm A. The responding firm`s contract was randomly chosen to be Orange. Your opponent`s choice was 24. Your choice, as firm A, was 40. This resulted in additional bonus to you of 7.4 GBP. Thank you and have a nice day!</t>
  </si>
  <si>
    <t>60c382d5d70ca5f3edc80d6e</t>
  </si>
  <si>
    <t>614a1be7f1ad0e74e64b14e1</t>
  </si>
  <si>
    <t>Thank you for participating in our experiment. Your role was randomly chosen to be firm A. The responding firm`s contract was randomly chosen to be Orange. Your opponent`s choice was 38. Your choice, as firm A, was 33. This resulted in additional bonus to you of 3.97 GBP. Thank you and have a nice day!</t>
  </si>
  <si>
    <t>58ededd652ac63000154a4e6</t>
  </si>
  <si>
    <t>605e7fad494f5b1efc65db99</t>
  </si>
  <si>
    <t>60b50fba93b3c067d499e90f</t>
  </si>
  <si>
    <t>5ee5f64bf796cb33dab57648</t>
  </si>
  <si>
    <t>Thank you for participating in our experiment. Your role was randomly chosen to be firm B. The responding firm`s contract was randomly chosen to be Orange. Your opponent`s choice was 14. Your choice, as firm B, was 35. This resulted in additional bonus to you of 14 GBP. Thank you and have a nice day!</t>
  </si>
  <si>
    <t>586d6b28de1cea0001f7a125</t>
  </si>
  <si>
    <t>6122a572a760412bf9ea7f3d</t>
  </si>
  <si>
    <t>58386781e6c5830001c2a749</t>
  </si>
  <si>
    <t>615e0704f103ade9353c698e</t>
  </si>
  <si>
    <t>614afe29d2edbc484f004cc6</t>
  </si>
  <si>
    <t>5ca33e410705dc0001d83aa9</t>
  </si>
  <si>
    <t>5b61dc6656c05f00018c7968</t>
  </si>
  <si>
    <t>5ec8f8f6f40bde017907343c</t>
  </si>
  <si>
    <t>5e5cdbdb87c7584ad40af9d2</t>
  </si>
  <si>
    <t>6104f643566bca4643370eba</t>
  </si>
  <si>
    <t>5cb0aa471a9e59000171df89</t>
  </si>
  <si>
    <t>5c9c7cc072bf7f0017b6b798</t>
  </si>
  <si>
    <t>5edd7c8316627fa883311a29</t>
  </si>
  <si>
    <t>60c07aefa5c2973e0eb79576</t>
  </si>
  <si>
    <t>Thank you for participating in our experiment. Your role was randomly chosen to be AKJSDkljsdkljaskld. The responding firm`s contract was randomly chosen to be Green. Your opponent`s choice was 10. Your choice, as AKJSDkljsdkljaskld, was 56. This resulted in additional bonus to you of 8.84 GBP. Thank you and have a nice day!</t>
  </si>
  <si>
    <t>5ebedc3f1255ce0db7a5123d</t>
  </si>
  <si>
    <t>612bf3ef401afc036a41dbb4</t>
  </si>
  <si>
    <t>Thank you for participating in our experiment. Your role was randomly chosen to be firm A. The responding firm`s contract was randomly chosen to be Green. Your opponent`s choice was 50. Your choice, as firm A, was 27. This resulted in additional bonus to you of 1.81 GBP. Thank you and have a nice day!</t>
  </si>
  <si>
    <t>5ea07a903abacb0452903ef4</t>
  </si>
  <si>
    <t>612fa816410c4ea2f08fe22c</t>
  </si>
  <si>
    <t>60b9293a7cdf829306ca48c5</t>
  </si>
  <si>
    <t>610b0dae56012bc2f6e66183</t>
  </si>
  <si>
    <t>60e618a2cac8e2826e1b3e6a</t>
  </si>
  <si>
    <t>Thank you for participating in our experiment. Your role was randomly chosen to be firm A. The responding firm`s contract was randomly chosen to be Green. Your opponent`s choice was 32. Your choice, as firm A, was 14. This resulted in additional bonus to you of 5.76 GBP. Thank you and have a nice day!</t>
  </si>
  <si>
    <t>5d3ef33e8da0790017c90e08</t>
  </si>
  <si>
    <t>Thank you for participating in our experiment. Your role was randomly chosen to be firm B. The responding firm`s contract was randomly chosen to be Green. Your opponent`s choice was 56. Your choice, as firm B, was 10. This resulted in additional bonus to you of 2.4 GBP. Thank you and have a nice day!</t>
  </si>
  <si>
    <t>60ed8b9aa9275e30071f2e86</t>
  </si>
  <si>
    <t>60d9ce9737af4d27b6640d37</t>
  </si>
  <si>
    <t>5f9b0a89d54fa92cb708c212</t>
  </si>
  <si>
    <t>Thank you for participating in our experiment. Your role was randomly chosen to be firm A. The responding firm`s contract was randomly chosen to be Green. Your opponent`s choice was 37. Your choice, as firm A, was 7. This resulted in additional bonus to you of 3.52 GBP. Thank you and have a nice day!</t>
  </si>
  <si>
    <t>5d4927e399f83a00152bad4c</t>
  </si>
  <si>
    <t>5b09360c2971540001e3e248</t>
  </si>
  <si>
    <t>61e4035432d4216c451ebd1c</t>
  </si>
  <si>
    <t>61e4044902cfc3b88643aadd</t>
  </si>
  <si>
    <t>61e4046a3ce5269331713b9b</t>
  </si>
  <si>
    <t>61e404cbeb7a673fbc1dbea1</t>
  </si>
  <si>
    <t>61e404db3f468220afba5a52</t>
  </si>
  <si>
    <t>61e404ec382cd91b0dd71e16</t>
  </si>
  <si>
    <t>61e404ff9b4ea00270ecf4b3</t>
  </si>
  <si>
    <t>AWAITING REVIEW</t>
  </si>
  <si>
    <t>Spanish, English</t>
  </si>
  <si>
    <t>61e4050d4123a45290126bcd</t>
  </si>
  <si>
    <t>61e40523d87d1c53b45c7999</t>
  </si>
  <si>
    <t>61e4057642cfa67ce361c237</t>
  </si>
  <si>
    <t>61e405aaeb7a673fbc1dbead</t>
  </si>
  <si>
    <t>61e406305cd88d54a078f991</t>
  </si>
  <si>
    <t>61e40661f4015fdef2328952</t>
  </si>
  <si>
    <t>5e13859753e8469d270982c0</t>
  </si>
  <si>
    <t>61e4068d0b324110d617cb55</t>
  </si>
  <si>
    <t>61e406ee5d6e248f440de56a</t>
  </si>
  <si>
    <t>61e406fa8251292dd83230c7</t>
  </si>
  <si>
    <t>61e407013a1b4954c1c32ad4</t>
  </si>
  <si>
    <t>Japan</t>
  </si>
  <si>
    <t>English, Japanese</t>
  </si>
  <si>
    <t>61e40729dd104f20e2c9fc35</t>
  </si>
  <si>
    <t>61e4072f9ac3aa27a8b74eda</t>
  </si>
  <si>
    <t>61e4075913daac5070d09d7c</t>
  </si>
  <si>
    <t>61e407605cd88d54a078f99d</t>
  </si>
  <si>
    <t>Spanish, Romanian, English</t>
  </si>
  <si>
    <t>61e40782f335594a9d2c0bc8</t>
  </si>
  <si>
    <t>Welsh, English</t>
  </si>
  <si>
    <t>61e407a287bac7793a47cb76</t>
  </si>
  <si>
    <t>61e407a92b3555e6136d0e51</t>
  </si>
  <si>
    <t>61e407d12223a56fe5e297c1</t>
  </si>
  <si>
    <t>61e407d84a6c6e4025dfd0f6</t>
  </si>
  <si>
    <t>61e4081c6d2aed928d3ea574</t>
  </si>
  <si>
    <t>61e40828a9b8b8f5986916b2</t>
  </si>
  <si>
    <t>61e40829b7207b07f917e86c</t>
  </si>
  <si>
    <t>61e40848d8434379d577d91e</t>
  </si>
  <si>
    <t>61e4084b7836772c7fba1200</t>
  </si>
  <si>
    <t>61e4086c4993add9afc76081</t>
  </si>
  <si>
    <t>61e4087fe269f78d2777b621</t>
  </si>
  <si>
    <t>61e408993e8dd411bf85db4d</t>
  </si>
  <si>
    <t>61e409699ac3aa27a8b74eeb</t>
  </si>
  <si>
    <t>6021a343d735771dc2f09674</t>
  </si>
  <si>
    <t>61e41211a3524e3a9452c2a3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</si>
  <si>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</si>
  <si>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</si>
  <si>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</si>
  <si>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</si>
  <si>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</si>
  <si>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</si>
  <si>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</si>
  <si>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</si>
  <si>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Bonus</t>
  </si>
  <si>
    <t>Column1</t>
  </si>
  <si>
    <t>ProlificID</t>
  </si>
  <si>
    <t>Session</t>
  </si>
  <si>
    <t>25.11.2021</t>
  </si>
  <si>
    <t>TEST</t>
  </si>
  <si>
    <t>Name</t>
  </si>
  <si>
    <t>ExpContractsHS</t>
  </si>
  <si>
    <t>29.11.2021</t>
  </si>
  <si>
    <t>ExpContractsHS_HE</t>
  </si>
  <si>
    <t>13.12.2021</t>
  </si>
  <si>
    <t>ExpContractsHS_HE2</t>
  </si>
  <si>
    <t>ExpContractsHS_HE3</t>
  </si>
  <si>
    <t>ExpContractsHS_HE4</t>
  </si>
  <si>
    <t>ExpContractsHS_HE5</t>
  </si>
  <si>
    <t>NA</t>
  </si>
  <si>
    <t>28.12.2021</t>
  </si>
  <si>
    <t>09.01.2022</t>
  </si>
  <si>
    <t>16.01.2022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</si>
</sst>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7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12">
    <dxf>
      <numFmt numFmtId="29" formatCode="mm:ss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BI331" totalsRowShown="0">
  <autoFilter ref="A1:BI331"/>
  <sortState ref="A2:BF332">
    <sortCondition ref="A1:A332"/>
  </sortState>
  <tableColumns count="61">
    <tableColumn id="1" name="playerNr"/>
    <tableColumn id="2" name="groupNr"/>
    <tableColumn id="3" name="subjectNr"/>
    <tableColumn id="4" name="period"/>
    <tableColumn id="5" name="randomOrder"/>
    <tableColumn id="6" name="randomRole"/>
    <tableColumn id="7" name="myRandomContract"/>
    <tableColumn id="8" name="prolificID"/>
    <tableColumn id="9" name="ControlQuestion1"/>
    <tableColumn id="10" name="ControlQuestion2"/>
    <tableColumn id="11" name="ControlQuestion3"/>
    <tableColumn id="12" name="firmBStrategyChoice1RP"/>
    <tableColumn id="13" name="firmBStrategyChoice7RP"/>
    <tableColumn id="14" name="firmBStrategyChoice14RP"/>
    <tableColumn id="15" name="firmBStrategyChoice20RP"/>
    <tableColumn id="16" name="firmBStrategyChoice27RP"/>
    <tableColumn id="17" name="firmBStrategyChoice33RP"/>
    <tableColumn id="18" name="attentionCheck22"/>
    <tableColumn id="19" name="firmBStrategyChoice40RP"/>
    <tableColumn id="20" name="firmBStrategyChoice48RP"/>
    <tableColumn id="21" name="firmBStrategyChoice56RP"/>
    <tableColumn id="22" name="firmBStrategyChoice1AP"/>
    <tableColumn id="23" name="firmBStrategyChoice7AP"/>
    <tableColumn id="24" name="firmBStrategyChoice14AP"/>
    <tableColumn id="25" name="firmBStrategyChoice20AP"/>
    <tableColumn id="26" name="firmBStrategyChoice27AP"/>
    <tableColumn id="27" name="attentionCheck11"/>
    <tableColumn id="28" name="firmBStrategyChoice33AP"/>
    <tableColumn id="29" name="firmBStrategyChoice40AP"/>
    <tableColumn id="30" name="firmBStrategyChoice48AP"/>
    <tableColumn id="31" name="firmBStrategyChoice56AP"/>
    <tableColumn id="32" name="leaderChoiceAP"/>
    <tableColumn id="33" name="matched"/>
    <tableColumn id="34" name="myRoleFinal"/>
    <tableColumn id="35" name="finalContract"/>
    <tableColumn id="36" name="matchedWith"/>
    <tableColumn id="37" name="myChoice"/>
    <tableColumn id="38" name="myProPayment"/>
    <tableColumn id="39" name="otherProPayment"/>
    <tableColumn id="40" name="thankYou"/>
    <tableColumn id="41" name="leaderChoiceRP"/>
    <tableColumn id="42" name="time_Introduction"/>
    <tableColumn id="43" name="time_Explanation of the Environment"/>
    <tableColumn id="44" name="time_Decription of the game"/>
    <tableColumn id="45" name="time_Example"/>
    <tableColumn id="46" name="time_Orange Round"/>
    <tableColumn id="47" name="time_Green Round"/>
    <tableColumn id="48" name="time_Firm A decision stages"/>
    <tableColumn id="49" name="time_Red Round"/>
    <tableColumn id="50" name="time_Blue Round"/>
    <tableColumn id="51" name="Attention_Checks" dataDxfId="11">
      <calculatedColumnFormula>AND(Table3[[#This Row],[attentionCheck22]]=22,Table3[[#This Row],[attentionCheck11]]=11)</calculatedColumnFormula>
    </tableColumn>
    <tableColumn id="52" name="Gender" dataDxfId="10">
      <calculatedColumnFormula>VLOOKUP(Table3[[#This Row],[prolificID]],Table2[[#All],[participant_id]:[Student Status]],19,FALSE)</calculatedColumnFormula>
    </tableColumn>
    <tableColumn id="53" name="Country" dataDxfId="9">
      <calculatedColumnFormula>VLOOKUP(Table3[[#This Row],[prolificID]],Table2[[#All],[participant_id]:[Student Status]],13,FALSE)</calculatedColumnFormula>
    </tableColumn>
    <tableColumn id="54" name="Level of Education" dataDxfId="8">
      <calculatedColumnFormula>VLOOKUP(Table3[[#This Row],[prolificID]],Table2[[#All],[participant_id]:[Student Status]],17,FALSE)</calculatedColumnFormula>
    </tableColumn>
    <tableColumn id="55" name="Student" dataDxfId="7">
      <calculatedColumnFormula>VLOOKUP(Table3[[#This Row],[prolificID]],Table2[[#All],[participant_id]:[Student Status]],20,FALSE)</calculatedColumnFormula>
    </tableColumn>
    <tableColumn id="56" name="EmploymentStatus" dataDxfId="6">
      <calculatedColumnFormula>VLOOKUP(Table3[[#This Row],[prolificID]],Table2[[#All],[participant_id]:[Student Status]],14,FALSE)</calculatedColumnFormula>
    </tableColumn>
    <tableColumn id="57" name="TimeTaken" dataDxfId="5">
      <calculatedColumnFormula>VLOOKUP(Table3[[#This Row],[prolificID]],Table2[[#All],[participant_id]:[Student Status]],5,FALSE)</calculatedColumnFormula>
    </tableColumn>
    <tableColumn id="58" name="AGE" dataDxfId="4">
      <calculatedColumnFormula>VLOOKUP(Table3[[#This Row],[prolificID]],Table2[[#All],[participant_id]:[Student Status]],6,FALSE)</calculatedColumnFormula>
    </tableColumn>
    <tableColumn id="59" name="Bonus" dataDxfId="3">
      <calculatedColumnFormula>VLOOKUP(Table3[[#This Row],[prolificID]],Payments[[#All],[ProlificID]:[Bonus]],2,FALSE)</calculatedColumnFormula>
    </tableColumn>
    <tableColumn id="60" name="Session" dataDxfId="2"/>
    <tableColumn id="61" name="Nam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U430" totalsRowShown="0">
  <autoFilter ref="A1:U430"/>
  <tableColumns count="21">
    <tableColumn id="1" name="session_id"/>
    <tableColumn id="2" name="participant_id"/>
    <tableColumn id="3" name="status"/>
    <tableColumn id="4" name="started_datetime" dataDxfId="0"/>
    <tableColumn id="5" name="completed_date_time"/>
    <tableColumn id="6" name="time_taken"/>
    <tableColumn id="7" name="age"/>
    <tableColumn id="8" name="num_approvals"/>
    <tableColumn id="9" name="num_rejections"/>
    <tableColumn id="10" name="prolific_score"/>
    <tableColumn id="11" name="reviewed_at_datetime"/>
    <tableColumn id="12" name="entered_code"/>
    <tableColumn id="13" name="Country of Birth"/>
    <tableColumn id="14" name="Current Country of Residence"/>
    <tableColumn id="15" name="Employment Status"/>
    <tableColumn id="16" name="First Language"/>
    <tableColumn id="17" name="Fluent languages"/>
    <tableColumn id="18" name="Highest education level completed"/>
    <tableColumn id="19" name="Nationality"/>
    <tableColumn id="20" name="Sex"/>
    <tableColumn id="21" name="Student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Payments" displayName="Payments" ref="A1:K331" totalsRowShown="0">
  <autoFilter ref="A1:K331"/>
  <tableColumns count="11">
    <tableColumn id="1" name="randomid"/>
    <tableColumn id="2" name="randomidNotPlayed"/>
    <tableColumn id="3" name="relevantRandomid"/>
    <tableColumn id="4" name="externalID"/>
    <tableColumn id="5" name="participationAmount"/>
    <tableColumn id="6" name="bonusAmount"/>
    <tableColumn id="7" name="totalEarnings"/>
    <tableColumn id="8" name="quizFail"/>
    <tableColumn id="9" name="Column1"/>
    <tableColumn id="10" name="ProlificID"/>
    <tableColumn id="11" name="Bonus">
      <calculatedColumnFormula>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1"/>
  <sheetViews>
    <sheetView tabSelected="1" topLeftCell="AG30" zoomScale="70" zoomScaleNormal="70" workbookViewId="0">
      <selection activeCell="AZ132" sqref="AZ132"/>
    </sheetView>
  </sheetViews>
  <sheetFormatPr defaultRowHeight="12.75" x14ac:dyDescent="0.2"/>
  <cols>
    <col min="1" max="1" width="10" customWidth="1"/>
    <col min="2" max="2" width="9.7109375" customWidth="1"/>
    <col min="3" max="3" width="10.7109375" customWidth="1"/>
    <col min="5" max="5" width="14" customWidth="1"/>
    <col min="6" max="6" width="12.7109375" customWidth="1"/>
    <col min="7" max="7" width="18.7109375" customWidth="1"/>
    <col min="8" max="8" width="10" customWidth="1"/>
    <col min="9" max="9" width="17.140625" customWidth="1"/>
    <col min="10" max="30" width="7.5703125" customWidth="1"/>
    <col min="31" max="31" width="12.140625" customWidth="1"/>
    <col min="32" max="50" width="7.5703125" customWidth="1"/>
    <col min="60" max="60" width="14.85546875" customWidth="1"/>
    <col min="61" max="61" width="16.7109375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1100</v>
      </c>
      <c r="AZ1" t="s">
        <v>1101</v>
      </c>
      <c r="BA1" t="s">
        <v>1102</v>
      </c>
      <c r="BB1" t="s">
        <v>1103</v>
      </c>
      <c r="BC1" t="s">
        <v>1104</v>
      </c>
      <c r="BD1" t="s">
        <v>1105</v>
      </c>
      <c r="BE1" t="s">
        <v>1106</v>
      </c>
      <c r="BF1" t="s">
        <v>1107</v>
      </c>
      <c r="BG1" t="s">
        <v>1202</v>
      </c>
      <c r="BH1" t="s">
        <v>1205</v>
      </c>
      <c r="BI1" t="s">
        <v>1208</v>
      </c>
    </row>
    <row r="2" spans="1:61" x14ac:dyDescent="0.2">
      <c r="A2">
        <v>1</v>
      </c>
      <c r="B2">
        <v>0</v>
      </c>
      <c r="C2">
        <v>0</v>
      </c>
      <c r="D2">
        <v>1</v>
      </c>
      <c r="E2">
        <v>1</v>
      </c>
      <c r="F2">
        <v>0.92982562403508995</v>
      </c>
      <c r="G2" t="s">
        <v>50</v>
      </c>
      <c r="AY2" t="b">
        <f>AND(Table3[[#This Row],[attentionCheck22]]=22,Table3[[#This Row],[attentionCheck11]]=11)</f>
        <v>0</v>
      </c>
      <c r="AZ2" t="e">
        <f>VLOOKUP(Table3[[#This Row],[prolificID]],Table2[[#All],[participant_id]:[Student Status]],19,FALSE)</f>
        <v>#N/A</v>
      </c>
      <c r="BA2" t="e">
        <f>VLOOKUP(Table3[[#This Row],[prolificID]],Table2[[#All],[participant_id]:[Student Status]],13,FALSE)</f>
        <v>#N/A</v>
      </c>
      <c r="BB2" s="3" t="e">
        <f>VLOOKUP(Table3[[#This Row],[prolificID]],Table2[[#All],[participant_id]:[Student Status]],17,FALSE)</f>
        <v>#N/A</v>
      </c>
      <c r="BC2" s="3" t="e">
        <f>VLOOKUP(Table3[[#This Row],[prolificID]],Table2[[#All],[participant_id]:[Student Status]],20,FALSE)</f>
        <v>#N/A</v>
      </c>
      <c r="BD2" s="3" t="e">
        <f>VLOOKUP(Table3[[#This Row],[prolificID]],Table2[[#All],[participant_id]:[Student Status]],14,FALSE)</f>
        <v>#N/A</v>
      </c>
      <c r="BE2" s="3" t="e">
        <f>VLOOKUP(Table3[[#This Row],[prolificID]],Table2[[#All],[participant_id]:[Student Status]],5,FALSE)</f>
        <v>#N/A</v>
      </c>
      <c r="BF2" s="3" t="e">
        <f>VLOOKUP(Table3[[#This Row],[prolificID]],Table2[[#All],[participant_id]:[Student Status]],6,FALSE)</f>
        <v>#N/A</v>
      </c>
      <c r="BG2" s="3">
        <f>VLOOKUP(Table3[[#This Row],[prolificID]],Payments[[#All],[ProlificID]:[Bonus]],2,FALSE)</f>
        <v>0</v>
      </c>
      <c r="BH2" s="3" t="s">
        <v>1206</v>
      </c>
      <c r="BI2" s="3" t="s">
        <v>1209</v>
      </c>
    </row>
    <row r="3" spans="1:61" x14ac:dyDescent="0.2">
      <c r="A3">
        <v>2</v>
      </c>
      <c r="B3">
        <v>0</v>
      </c>
      <c r="C3">
        <v>0</v>
      </c>
      <c r="D3">
        <v>1</v>
      </c>
      <c r="E3">
        <v>0</v>
      </c>
      <c r="F3">
        <v>0.56475623750180004</v>
      </c>
      <c r="G3" t="s">
        <v>50</v>
      </c>
      <c r="AY3" t="b">
        <f>AND(Table3[[#This Row],[attentionCheck22]]=22,Table3[[#This Row],[attentionCheck11]]=11)</f>
        <v>0</v>
      </c>
      <c r="AZ3" t="e">
        <f>VLOOKUP(Table3[[#This Row],[prolificID]],Table2[[#All],[participant_id]:[Student Status]],19,FALSE)</f>
        <v>#N/A</v>
      </c>
      <c r="BA3" t="e">
        <f>VLOOKUP(Table3[[#This Row],[prolificID]],Table2[[#All],[participant_id]:[Student Status]],13,FALSE)</f>
        <v>#N/A</v>
      </c>
      <c r="BB3" s="3" t="e">
        <f>VLOOKUP(Table3[[#This Row],[prolificID]],Table2[[#All],[participant_id]:[Student Status]],17,FALSE)</f>
        <v>#N/A</v>
      </c>
      <c r="BC3" s="3" t="e">
        <f>VLOOKUP(Table3[[#This Row],[prolificID]],Table2[[#All],[participant_id]:[Student Status]],20,FALSE)</f>
        <v>#N/A</v>
      </c>
      <c r="BD3" s="3" t="e">
        <f>VLOOKUP(Table3[[#This Row],[prolificID]],Table2[[#All],[participant_id]:[Student Status]],14,FALSE)</f>
        <v>#N/A</v>
      </c>
      <c r="BE3" s="3" t="e">
        <f>VLOOKUP(Table3[[#This Row],[prolificID]],Table2[[#All],[participant_id]:[Student Status]],5,FALSE)</f>
        <v>#N/A</v>
      </c>
      <c r="BF3" s="3" t="e">
        <f>VLOOKUP(Table3[[#This Row],[prolificID]],Table2[[#All],[participant_id]:[Student Status]],6,FALSE)</f>
        <v>#N/A</v>
      </c>
      <c r="BG3" s="3">
        <f>VLOOKUP(Table3[[#This Row],[prolificID]],Payments[[#All],[ProlificID]:[Bonus]],2,FALSE)</f>
        <v>0</v>
      </c>
      <c r="BH3" s="3" t="s">
        <v>1206</v>
      </c>
      <c r="BI3" s="3" t="s">
        <v>1209</v>
      </c>
    </row>
    <row r="4" spans="1:61" x14ac:dyDescent="0.2">
      <c r="A4">
        <v>3</v>
      </c>
      <c r="B4">
        <v>0</v>
      </c>
      <c r="C4">
        <v>0</v>
      </c>
      <c r="D4">
        <v>1</v>
      </c>
      <c r="E4">
        <v>1</v>
      </c>
      <c r="F4">
        <v>0.28708793193596999</v>
      </c>
      <c r="G4" t="s">
        <v>50</v>
      </c>
      <c r="H4" t="s">
        <v>360</v>
      </c>
      <c r="I4">
        <v>756</v>
      </c>
      <c r="J4">
        <v>1</v>
      </c>
      <c r="K4">
        <v>25</v>
      </c>
      <c r="L4">
        <v>39</v>
      </c>
      <c r="M4">
        <v>37</v>
      </c>
      <c r="N4">
        <v>35</v>
      </c>
      <c r="O4">
        <v>33</v>
      </c>
      <c r="P4">
        <v>30</v>
      </c>
      <c r="Q4">
        <v>24</v>
      </c>
      <c r="R4">
        <v>32</v>
      </c>
      <c r="S4">
        <v>39</v>
      </c>
      <c r="T4">
        <v>31</v>
      </c>
      <c r="U4">
        <v>23</v>
      </c>
      <c r="V4">
        <v>39</v>
      </c>
      <c r="W4">
        <v>36</v>
      </c>
      <c r="X4">
        <v>32</v>
      </c>
      <c r="Y4">
        <v>30</v>
      </c>
      <c r="Z4">
        <v>28</v>
      </c>
      <c r="AA4">
        <v>35</v>
      </c>
      <c r="AB4">
        <v>34</v>
      </c>
      <c r="AC4">
        <v>35</v>
      </c>
      <c r="AD4">
        <v>30</v>
      </c>
      <c r="AE4">
        <v>23</v>
      </c>
      <c r="AP4">
        <v>41</v>
      </c>
      <c r="AQ4">
        <v>186</v>
      </c>
      <c r="AR4">
        <v>57</v>
      </c>
      <c r="AS4">
        <v>52</v>
      </c>
      <c r="AT4">
        <v>491</v>
      </c>
      <c r="AU4">
        <v>277</v>
      </c>
      <c r="AY4" t="b">
        <f>AND(Table3[[#This Row],[attentionCheck22]]=22,Table3[[#This Row],[attentionCheck11]]=11)</f>
        <v>0</v>
      </c>
      <c r="AZ4" t="str">
        <f>VLOOKUP(Table3[[#This Row],[prolificID]],Table2[[#All],[participant_id]:[Student Status]],19,FALSE)</f>
        <v>Female</v>
      </c>
      <c r="BA4" t="str">
        <f>VLOOKUP(Table3[[#This Row],[prolificID]],Table2[[#All],[participant_id]:[Student Status]],13,FALSE)</f>
        <v>United Kingdom</v>
      </c>
      <c r="BB4" s="3">
        <f>VLOOKUP(Table3[[#This Row],[prolificID]],Table2[[#All],[participant_id]:[Student Status]],17,FALSE)</f>
        <v>0</v>
      </c>
      <c r="BC4" s="3" t="str">
        <f>VLOOKUP(Table3[[#This Row],[prolificID]],Table2[[#All],[participant_id]:[Student Status]],20,FALSE)</f>
        <v>No</v>
      </c>
      <c r="BD4" s="3" t="str">
        <f>VLOOKUP(Table3[[#This Row],[prolificID]],Table2[[#All],[participant_id]:[Student Status]],14,FALSE)</f>
        <v>Full-Time</v>
      </c>
      <c r="BE4" s="3">
        <f>VLOOKUP(Table3[[#This Row],[prolificID]],Table2[[#All],[participant_id]:[Student Status]],5,FALSE)</f>
        <v>1134.0039999999999</v>
      </c>
      <c r="BF4" s="3">
        <f>VLOOKUP(Table3[[#This Row],[prolificID]],Table2[[#All],[participant_id]:[Student Status]],6,FALSE)</f>
        <v>31</v>
      </c>
      <c r="BG4" s="3">
        <f>VLOOKUP(Table3[[#This Row],[prolificID]],Payments[[#All],[ProlificID]:[Bonus]],2,FALSE)</f>
        <v>0</v>
      </c>
      <c r="BH4" s="3" t="s">
        <v>1206</v>
      </c>
      <c r="BI4" s="3" t="s">
        <v>1209</v>
      </c>
    </row>
    <row r="5" spans="1:61" x14ac:dyDescent="0.2">
      <c r="A5">
        <v>4</v>
      </c>
      <c r="B5">
        <v>0</v>
      </c>
      <c r="C5">
        <v>0</v>
      </c>
      <c r="D5">
        <v>1</v>
      </c>
      <c r="E5">
        <v>0</v>
      </c>
      <c r="F5">
        <v>0.70266132920818003</v>
      </c>
      <c r="G5" t="s">
        <v>50</v>
      </c>
      <c r="H5" t="s">
        <v>361</v>
      </c>
      <c r="I5">
        <v>756</v>
      </c>
      <c r="J5">
        <v>1</v>
      </c>
      <c r="K5">
        <v>25</v>
      </c>
      <c r="L5">
        <v>40</v>
      </c>
      <c r="M5">
        <v>40</v>
      </c>
      <c r="N5">
        <v>37</v>
      </c>
      <c r="O5">
        <v>33</v>
      </c>
      <c r="P5">
        <v>30</v>
      </c>
      <c r="Q5">
        <v>28</v>
      </c>
      <c r="R5">
        <v>22</v>
      </c>
      <c r="S5">
        <v>25</v>
      </c>
      <c r="T5">
        <v>22</v>
      </c>
      <c r="U5">
        <v>19</v>
      </c>
      <c r="V5">
        <v>40</v>
      </c>
      <c r="W5">
        <v>36</v>
      </c>
      <c r="X5">
        <v>33</v>
      </c>
      <c r="Y5">
        <v>30</v>
      </c>
      <c r="Z5">
        <v>26</v>
      </c>
      <c r="AA5">
        <v>11</v>
      </c>
      <c r="AB5">
        <v>23</v>
      </c>
      <c r="AC5">
        <v>20</v>
      </c>
      <c r="AD5">
        <v>16</v>
      </c>
      <c r="AE5">
        <v>12</v>
      </c>
      <c r="AF5">
        <v>27</v>
      </c>
      <c r="AG5">
        <v>1</v>
      </c>
      <c r="AH5" t="s">
        <v>54</v>
      </c>
      <c r="AI5" t="s">
        <v>50</v>
      </c>
      <c r="AJ5">
        <v>7</v>
      </c>
      <c r="AK5">
        <v>19</v>
      </c>
      <c r="AL5">
        <v>0</v>
      </c>
      <c r="AM5">
        <v>0</v>
      </c>
      <c r="AN5">
        <v>0</v>
      </c>
      <c r="AO5">
        <v>20</v>
      </c>
      <c r="AP5">
        <v>33</v>
      </c>
      <c r="AQ5">
        <v>125</v>
      </c>
      <c r="AR5">
        <v>33</v>
      </c>
      <c r="AS5">
        <v>48</v>
      </c>
      <c r="AT5">
        <v>262</v>
      </c>
      <c r="AU5">
        <v>243</v>
      </c>
      <c r="AV5">
        <v>6</v>
      </c>
      <c r="AW5">
        <v>35</v>
      </c>
      <c r="AX5">
        <v>34</v>
      </c>
      <c r="AY5" t="b">
        <f>AND(Table3[[#This Row],[attentionCheck22]]=22,Table3[[#This Row],[attentionCheck11]]=11)</f>
        <v>1</v>
      </c>
      <c r="AZ5" t="str">
        <f>VLOOKUP(Table3[[#This Row],[prolificID]],Table2[[#All],[participant_id]:[Student Status]],19,FALSE)</f>
        <v>Male</v>
      </c>
      <c r="BA5" t="str">
        <f>VLOOKUP(Table3[[#This Row],[prolificID]],Table2[[#All],[participant_id]:[Student Status]],13,FALSE)</f>
        <v>United Kingdom</v>
      </c>
      <c r="BB5" s="3">
        <f>VLOOKUP(Table3[[#This Row],[prolificID]],Table2[[#All],[participant_id]:[Student Status]],17,FALSE)</f>
        <v>0</v>
      </c>
      <c r="BC5" s="3" t="str">
        <f>VLOOKUP(Table3[[#This Row],[prolificID]],Table2[[#All],[participant_id]:[Student Status]],20,FALSE)</f>
        <v>DATA EXPIRED</v>
      </c>
      <c r="BD5" s="3" t="str">
        <f>VLOOKUP(Table3[[#This Row],[prolificID]],Table2[[#All],[participant_id]:[Student Status]],14,FALSE)</f>
        <v>DATA EXPIRED</v>
      </c>
      <c r="BE5" s="3">
        <f>VLOOKUP(Table3[[#This Row],[prolificID]],Table2[[#All],[participant_id]:[Student Status]],5,FALSE)</f>
        <v>846.29899999999998</v>
      </c>
      <c r="BF5" s="3">
        <f>VLOOKUP(Table3[[#This Row],[prolificID]],Table2[[#All],[participant_id]:[Student Status]],6,FALSE)</f>
        <v>43</v>
      </c>
      <c r="BG5" s="3">
        <f>VLOOKUP(Table3[[#This Row],[prolificID]],Payments[[#All],[ProlificID]:[Bonus]],2,FALSE)</f>
        <v>1.34</v>
      </c>
      <c r="BH5" s="3" t="s">
        <v>1206</v>
      </c>
      <c r="BI5" s="3" t="s">
        <v>1209</v>
      </c>
    </row>
    <row r="6" spans="1:61" x14ac:dyDescent="0.2">
      <c r="A6">
        <v>5</v>
      </c>
      <c r="B6">
        <v>0</v>
      </c>
      <c r="C6">
        <v>0</v>
      </c>
      <c r="D6">
        <v>1</v>
      </c>
      <c r="E6">
        <v>0</v>
      </c>
      <c r="F6">
        <v>0.60784209495014996</v>
      </c>
      <c r="G6" t="s">
        <v>50</v>
      </c>
      <c r="H6" t="s">
        <v>362</v>
      </c>
      <c r="I6">
        <v>756</v>
      </c>
      <c r="J6">
        <v>1</v>
      </c>
      <c r="K6">
        <v>25</v>
      </c>
      <c r="L6">
        <v>62</v>
      </c>
      <c r="M6">
        <v>39</v>
      </c>
      <c r="N6">
        <v>45</v>
      </c>
      <c r="O6">
        <v>32</v>
      </c>
      <c r="P6">
        <v>30</v>
      </c>
      <c r="Q6">
        <v>35</v>
      </c>
      <c r="R6">
        <v>22</v>
      </c>
      <c r="S6">
        <v>39</v>
      </c>
      <c r="T6">
        <v>30</v>
      </c>
      <c r="U6">
        <v>23</v>
      </c>
      <c r="V6">
        <v>2</v>
      </c>
      <c r="W6">
        <v>11</v>
      </c>
      <c r="X6">
        <v>18</v>
      </c>
      <c r="Y6">
        <v>25</v>
      </c>
      <c r="Z6">
        <v>36</v>
      </c>
      <c r="AA6">
        <v>11</v>
      </c>
      <c r="AB6">
        <v>39</v>
      </c>
      <c r="AC6">
        <v>37</v>
      </c>
      <c r="AD6">
        <v>31</v>
      </c>
      <c r="AE6">
        <v>23</v>
      </c>
      <c r="AF6">
        <v>40</v>
      </c>
      <c r="AG6">
        <v>1</v>
      </c>
      <c r="AH6" t="s">
        <v>57</v>
      </c>
      <c r="AI6" t="s">
        <v>50</v>
      </c>
      <c r="AJ6">
        <v>9</v>
      </c>
      <c r="AK6">
        <v>40</v>
      </c>
      <c r="AL6">
        <v>0</v>
      </c>
      <c r="AM6">
        <v>0</v>
      </c>
      <c r="AN6" t="s">
        <v>85</v>
      </c>
      <c r="AO6">
        <v>40</v>
      </c>
      <c r="AP6">
        <v>13</v>
      </c>
      <c r="AQ6">
        <v>318</v>
      </c>
      <c r="AR6">
        <v>131</v>
      </c>
      <c r="AS6">
        <v>104</v>
      </c>
      <c r="AT6">
        <v>560</v>
      </c>
      <c r="AU6">
        <v>608</v>
      </c>
      <c r="AV6">
        <v>19</v>
      </c>
      <c r="AW6">
        <v>150</v>
      </c>
      <c r="AX6">
        <v>66</v>
      </c>
      <c r="AY6" t="b">
        <f>AND(Table3[[#This Row],[attentionCheck22]]=22,Table3[[#This Row],[attentionCheck11]]=11)</f>
        <v>1</v>
      </c>
      <c r="AZ6" t="str">
        <f>VLOOKUP(Table3[[#This Row],[prolificID]],Table2[[#All],[participant_id]:[Student Status]],19,FALSE)</f>
        <v>Female</v>
      </c>
      <c r="BA6" t="str">
        <f>VLOOKUP(Table3[[#This Row],[prolificID]],Table2[[#All],[participant_id]:[Student Status]],13,FALSE)</f>
        <v>United States</v>
      </c>
      <c r="BB6" s="3">
        <f>VLOOKUP(Table3[[#This Row],[prolificID]],Table2[[#All],[participant_id]:[Student Status]],17,FALSE)</f>
        <v>0</v>
      </c>
      <c r="BC6" s="3" t="str">
        <f>VLOOKUP(Table3[[#This Row],[prolificID]],Table2[[#All],[participant_id]:[Student Status]],20,FALSE)</f>
        <v>DATA EXPIRED</v>
      </c>
      <c r="BD6" s="3" t="str">
        <f>VLOOKUP(Table3[[#This Row],[prolificID]],Table2[[#All],[participant_id]:[Student Status]],14,FALSE)</f>
        <v>DATA EXPIRED</v>
      </c>
      <c r="BE6" s="3">
        <f>VLOOKUP(Table3[[#This Row],[prolificID]],Table2[[#All],[participant_id]:[Student Status]],5,FALSE)</f>
        <v>2030.3050000000001</v>
      </c>
      <c r="BF6" s="3">
        <f>VLOOKUP(Table3[[#This Row],[prolificID]],Table2[[#All],[participant_id]:[Student Status]],6,FALSE)</f>
        <v>0</v>
      </c>
      <c r="BG6" s="3">
        <f>VLOOKUP(Table3[[#This Row],[prolificID]],Payments[[#All],[ProlificID]:[Bonus]],2,FALSE)</f>
        <v>7</v>
      </c>
      <c r="BH6" s="3" t="s">
        <v>1206</v>
      </c>
      <c r="BI6" s="3" t="s">
        <v>1209</v>
      </c>
    </row>
    <row r="7" spans="1:61" x14ac:dyDescent="0.2">
      <c r="A7">
        <v>6</v>
      </c>
      <c r="B7">
        <v>0</v>
      </c>
      <c r="C7">
        <v>0</v>
      </c>
      <c r="D7">
        <v>1</v>
      </c>
      <c r="E7">
        <v>1</v>
      </c>
      <c r="F7">
        <v>0.64801422909703998</v>
      </c>
      <c r="G7" t="s">
        <v>50</v>
      </c>
      <c r="H7" t="s">
        <v>363</v>
      </c>
      <c r="I7">
        <v>756</v>
      </c>
      <c r="J7">
        <v>1</v>
      </c>
      <c r="K7">
        <v>25</v>
      </c>
      <c r="L7">
        <v>1</v>
      </c>
      <c r="M7">
        <v>7</v>
      </c>
      <c r="N7">
        <v>14</v>
      </c>
      <c r="O7">
        <v>20</v>
      </c>
      <c r="P7">
        <v>27</v>
      </c>
      <c r="Q7">
        <v>33</v>
      </c>
      <c r="R7">
        <v>22</v>
      </c>
      <c r="S7">
        <v>33</v>
      </c>
      <c r="T7">
        <v>31</v>
      </c>
      <c r="U7">
        <v>23</v>
      </c>
      <c r="V7">
        <v>1</v>
      </c>
      <c r="W7">
        <v>7</v>
      </c>
      <c r="X7">
        <v>14</v>
      </c>
      <c r="Y7">
        <v>20</v>
      </c>
      <c r="Z7">
        <v>27</v>
      </c>
      <c r="AA7">
        <v>11</v>
      </c>
      <c r="AB7">
        <v>33</v>
      </c>
      <c r="AC7">
        <v>39</v>
      </c>
      <c r="AD7">
        <v>31</v>
      </c>
      <c r="AE7">
        <v>23</v>
      </c>
      <c r="AF7">
        <v>27</v>
      </c>
      <c r="AG7">
        <v>1</v>
      </c>
      <c r="AH7" t="s">
        <v>57</v>
      </c>
      <c r="AI7" t="s">
        <v>50</v>
      </c>
      <c r="AJ7">
        <v>36</v>
      </c>
      <c r="AK7">
        <v>20</v>
      </c>
      <c r="AL7">
        <v>0</v>
      </c>
      <c r="AM7">
        <v>0</v>
      </c>
      <c r="AN7" t="s">
        <v>364</v>
      </c>
      <c r="AO7">
        <v>20</v>
      </c>
      <c r="AP7">
        <v>29</v>
      </c>
      <c r="AQ7">
        <v>229</v>
      </c>
      <c r="AR7">
        <v>84</v>
      </c>
      <c r="AS7">
        <v>81</v>
      </c>
      <c r="AT7">
        <v>393</v>
      </c>
      <c r="AU7">
        <v>166</v>
      </c>
      <c r="AV7">
        <v>8</v>
      </c>
      <c r="AW7">
        <v>140</v>
      </c>
      <c r="AX7">
        <v>65</v>
      </c>
      <c r="AY7" t="b">
        <f>AND(Table3[[#This Row],[attentionCheck22]]=22,Table3[[#This Row],[attentionCheck11]]=11)</f>
        <v>1</v>
      </c>
      <c r="AZ7" t="str">
        <f>VLOOKUP(Table3[[#This Row],[prolificID]],Table2[[#All],[participant_id]:[Student Status]],19,FALSE)</f>
        <v>Female</v>
      </c>
      <c r="BA7" t="str">
        <f>VLOOKUP(Table3[[#This Row],[prolificID]],Table2[[#All],[participant_id]:[Student Status]],13,FALSE)</f>
        <v>United Kingdom</v>
      </c>
      <c r="BB7" s="3">
        <f>VLOOKUP(Table3[[#This Row],[prolificID]],Table2[[#All],[participant_id]:[Student Status]],17,FALSE)</f>
        <v>0</v>
      </c>
      <c r="BC7" s="3" t="str">
        <f>VLOOKUP(Table3[[#This Row],[prolificID]],Table2[[#All],[participant_id]:[Student Status]],20,FALSE)</f>
        <v>No</v>
      </c>
      <c r="BD7" s="3" t="str">
        <f>VLOOKUP(Table3[[#This Row],[prolificID]],Table2[[#All],[participant_id]:[Student Status]],14,FALSE)</f>
        <v>Part-Time</v>
      </c>
      <c r="BE7" s="3">
        <f>VLOOKUP(Table3[[#This Row],[prolificID]],Table2[[#All],[participant_id]:[Student Status]],5,FALSE)</f>
        <v>1236.0989999999999</v>
      </c>
      <c r="BF7" s="3">
        <f>VLOOKUP(Table3[[#This Row],[prolificID]],Table2[[#All],[participant_id]:[Student Status]],6,FALSE)</f>
        <v>55</v>
      </c>
      <c r="BG7" s="3">
        <f>VLOOKUP(Table3[[#This Row],[prolificID]],Payments[[#All],[ProlificID]:[Bonus]],2,FALSE)</f>
        <v>5</v>
      </c>
      <c r="BH7" s="3" t="s">
        <v>1206</v>
      </c>
      <c r="BI7" s="3" t="s">
        <v>1209</v>
      </c>
    </row>
    <row r="8" spans="1:61" x14ac:dyDescent="0.2">
      <c r="A8">
        <v>7</v>
      </c>
      <c r="B8">
        <v>0</v>
      </c>
      <c r="C8">
        <v>0</v>
      </c>
      <c r="D8">
        <v>1</v>
      </c>
      <c r="E8">
        <v>1</v>
      </c>
      <c r="F8">
        <v>0.53210233012246</v>
      </c>
      <c r="G8" t="s">
        <v>51</v>
      </c>
      <c r="H8" t="s">
        <v>365</v>
      </c>
      <c r="I8">
        <v>756</v>
      </c>
      <c r="J8">
        <v>1</v>
      </c>
      <c r="K8">
        <v>25</v>
      </c>
      <c r="L8">
        <v>41</v>
      </c>
      <c r="M8">
        <v>37</v>
      </c>
      <c r="N8">
        <v>39</v>
      </c>
      <c r="O8">
        <v>40</v>
      </c>
      <c r="P8">
        <v>39</v>
      </c>
      <c r="Q8">
        <v>40</v>
      </c>
      <c r="R8">
        <v>40</v>
      </c>
      <c r="S8">
        <v>33</v>
      </c>
      <c r="T8">
        <v>30</v>
      </c>
      <c r="U8">
        <v>23</v>
      </c>
      <c r="V8">
        <v>39</v>
      </c>
      <c r="W8">
        <v>37</v>
      </c>
      <c r="X8">
        <v>33</v>
      </c>
      <c r="Y8">
        <v>31</v>
      </c>
      <c r="Z8">
        <v>27</v>
      </c>
      <c r="AA8">
        <v>11</v>
      </c>
      <c r="AB8">
        <v>28</v>
      </c>
      <c r="AC8">
        <v>35</v>
      </c>
      <c r="AD8">
        <v>30</v>
      </c>
      <c r="AE8">
        <v>23</v>
      </c>
      <c r="AP8">
        <v>62</v>
      </c>
      <c r="AQ8">
        <v>246</v>
      </c>
      <c r="AR8">
        <v>96</v>
      </c>
      <c r="AS8">
        <v>100</v>
      </c>
      <c r="AT8">
        <v>723</v>
      </c>
      <c r="AU8">
        <v>394</v>
      </c>
      <c r="AY8" t="b">
        <f>AND(Table3[[#This Row],[attentionCheck22]]=22,Table3[[#This Row],[attentionCheck11]]=11)</f>
        <v>0</v>
      </c>
      <c r="AZ8" t="str">
        <f>VLOOKUP(Table3[[#This Row],[prolificID]],Table2[[#All],[participant_id]:[Student Status]],19,FALSE)</f>
        <v>Male</v>
      </c>
      <c r="BA8" t="str">
        <f>VLOOKUP(Table3[[#This Row],[prolificID]],Table2[[#All],[participant_id]:[Student Status]],13,FALSE)</f>
        <v>United Kingdom</v>
      </c>
      <c r="BB8" s="3">
        <f>VLOOKUP(Table3[[#This Row],[prolificID]],Table2[[#All],[participant_id]:[Student Status]],17,FALSE)</f>
        <v>0</v>
      </c>
      <c r="BC8" s="3" t="str">
        <f>VLOOKUP(Table3[[#This Row],[prolificID]],Table2[[#All],[participant_id]:[Student Status]],20,FALSE)</f>
        <v>DATA EXPIRED</v>
      </c>
      <c r="BD8" s="3" t="str">
        <f>VLOOKUP(Table3[[#This Row],[prolificID]],Table2[[#All],[participant_id]:[Student Status]],14,FALSE)</f>
        <v>DATA EXPIRED</v>
      </c>
      <c r="BE8" s="3">
        <f>VLOOKUP(Table3[[#This Row],[prolificID]],Table2[[#All],[participant_id]:[Student Status]],5,FALSE)</f>
        <v>1643.8309999999999</v>
      </c>
      <c r="BF8" s="3">
        <f>VLOOKUP(Table3[[#This Row],[prolificID]],Table2[[#All],[participant_id]:[Student Status]],6,FALSE)</f>
        <v>40</v>
      </c>
      <c r="BG8" s="3">
        <f>VLOOKUP(Table3[[#This Row],[prolificID]],Payments[[#All],[ProlificID]:[Bonus]],2,FALSE)</f>
        <v>0</v>
      </c>
      <c r="BH8" s="3" t="s">
        <v>1206</v>
      </c>
      <c r="BI8" s="3" t="s">
        <v>1209</v>
      </c>
    </row>
    <row r="9" spans="1:61" x14ac:dyDescent="0.2">
      <c r="A9">
        <v>8</v>
      </c>
      <c r="B9">
        <v>0</v>
      </c>
      <c r="C9">
        <v>0</v>
      </c>
      <c r="D9">
        <v>1</v>
      </c>
      <c r="E9">
        <v>1</v>
      </c>
      <c r="F9">
        <v>0.91129251130362998</v>
      </c>
      <c r="G9" t="s">
        <v>50</v>
      </c>
      <c r="H9" t="s">
        <v>366</v>
      </c>
      <c r="I9">
        <v>756</v>
      </c>
      <c r="J9">
        <v>1</v>
      </c>
      <c r="K9">
        <v>25</v>
      </c>
      <c r="L9">
        <v>10</v>
      </c>
      <c r="M9">
        <v>10</v>
      </c>
      <c r="N9">
        <v>20</v>
      </c>
      <c r="O9">
        <v>25</v>
      </c>
      <c r="P9">
        <v>30</v>
      </c>
      <c r="Q9">
        <v>40</v>
      </c>
      <c r="R9">
        <v>22</v>
      </c>
      <c r="S9">
        <v>25</v>
      </c>
      <c r="T9">
        <v>29</v>
      </c>
      <c r="U9">
        <v>20</v>
      </c>
      <c r="V9">
        <v>10</v>
      </c>
      <c r="W9">
        <v>20</v>
      </c>
      <c r="X9">
        <v>20</v>
      </c>
      <c r="Y9">
        <v>30</v>
      </c>
      <c r="Z9">
        <v>30</v>
      </c>
      <c r="AA9">
        <v>11</v>
      </c>
      <c r="AB9">
        <v>23</v>
      </c>
      <c r="AC9">
        <v>24</v>
      </c>
      <c r="AD9">
        <v>17</v>
      </c>
      <c r="AE9">
        <v>14</v>
      </c>
      <c r="AF9">
        <v>33</v>
      </c>
      <c r="AG9">
        <v>1</v>
      </c>
      <c r="AH9" t="s">
        <v>57</v>
      </c>
      <c r="AI9" t="s">
        <v>50</v>
      </c>
      <c r="AJ9">
        <v>3</v>
      </c>
      <c r="AK9">
        <v>56</v>
      </c>
      <c r="AL9">
        <v>0</v>
      </c>
      <c r="AM9">
        <v>0</v>
      </c>
      <c r="AN9" t="s">
        <v>367</v>
      </c>
      <c r="AO9">
        <v>56</v>
      </c>
      <c r="AP9">
        <v>7</v>
      </c>
      <c r="AQ9">
        <v>132</v>
      </c>
      <c r="AR9">
        <v>17</v>
      </c>
      <c r="AS9">
        <v>37</v>
      </c>
      <c r="AT9">
        <v>220</v>
      </c>
      <c r="AU9">
        <v>121</v>
      </c>
      <c r="AV9">
        <v>19</v>
      </c>
      <c r="AW9">
        <v>29</v>
      </c>
      <c r="AX9">
        <v>20</v>
      </c>
      <c r="AY9" t="b">
        <f>AND(Table3[[#This Row],[attentionCheck22]]=22,Table3[[#This Row],[attentionCheck11]]=11)</f>
        <v>1</v>
      </c>
      <c r="AZ9" t="str">
        <f>VLOOKUP(Table3[[#This Row],[prolificID]],Table2[[#All],[participant_id]:[Student Status]],19,FALSE)</f>
        <v>Female</v>
      </c>
      <c r="BA9" t="str">
        <f>VLOOKUP(Table3[[#This Row],[prolificID]],Table2[[#All],[participant_id]:[Student Status]],13,FALSE)</f>
        <v>United Kingdom</v>
      </c>
      <c r="BB9" s="3">
        <f>VLOOKUP(Table3[[#This Row],[prolificID]],Table2[[#All],[participant_id]:[Student Status]],17,FALSE)</f>
        <v>0</v>
      </c>
      <c r="BC9" s="3" t="str">
        <f>VLOOKUP(Table3[[#This Row],[prolificID]],Table2[[#All],[participant_id]:[Student Status]],20,FALSE)</f>
        <v>Yes</v>
      </c>
      <c r="BD9" s="3" t="str">
        <f>VLOOKUP(Table3[[#This Row],[prolificID]],Table2[[#All],[participant_id]:[Student Status]],14,FALSE)</f>
        <v>Unemployed (and job seeking)</v>
      </c>
      <c r="BE9" s="3">
        <f>VLOOKUP(Table3[[#This Row],[prolificID]],Table2[[#All],[participant_id]:[Student Status]],5,FALSE)</f>
        <v>630.96900000000005</v>
      </c>
      <c r="BF9" s="3">
        <f>VLOOKUP(Table3[[#This Row],[prolificID]],Table2[[#All],[participant_id]:[Student Status]],6,FALSE)</f>
        <v>20</v>
      </c>
      <c r="BG9" s="3">
        <f>VLOOKUP(Table3[[#This Row],[prolificID]],Payments[[#All],[ProlificID]:[Bonus]],2,FALSE)</f>
        <v>3.8</v>
      </c>
      <c r="BH9" s="3" t="s">
        <v>1206</v>
      </c>
      <c r="BI9" s="3" t="s">
        <v>1209</v>
      </c>
    </row>
    <row r="10" spans="1:61" x14ac:dyDescent="0.2">
      <c r="A10">
        <v>9</v>
      </c>
      <c r="B10">
        <v>0</v>
      </c>
      <c r="C10">
        <v>0</v>
      </c>
      <c r="D10">
        <v>1</v>
      </c>
      <c r="E10">
        <v>1</v>
      </c>
      <c r="F10">
        <v>0.29637432877080999</v>
      </c>
      <c r="G10" t="s">
        <v>50</v>
      </c>
      <c r="H10" t="s">
        <v>368</v>
      </c>
      <c r="I10">
        <v>756</v>
      </c>
      <c r="J10">
        <v>1</v>
      </c>
      <c r="K10">
        <v>25</v>
      </c>
      <c r="L10">
        <v>40</v>
      </c>
      <c r="M10">
        <v>39</v>
      </c>
      <c r="N10">
        <v>38</v>
      </c>
      <c r="O10">
        <v>37</v>
      </c>
      <c r="P10">
        <v>30</v>
      </c>
      <c r="Q10">
        <v>33</v>
      </c>
      <c r="R10">
        <v>35</v>
      </c>
      <c r="S10">
        <v>39</v>
      </c>
      <c r="T10">
        <v>31</v>
      </c>
      <c r="U10">
        <v>23</v>
      </c>
      <c r="V10">
        <v>39</v>
      </c>
      <c r="W10">
        <v>37</v>
      </c>
      <c r="X10">
        <v>33</v>
      </c>
      <c r="Y10">
        <v>30</v>
      </c>
      <c r="Z10">
        <v>27</v>
      </c>
      <c r="AA10">
        <v>34</v>
      </c>
      <c r="AB10">
        <v>33</v>
      </c>
      <c r="AC10">
        <v>20</v>
      </c>
      <c r="AD10">
        <v>16</v>
      </c>
      <c r="AE10">
        <v>12</v>
      </c>
      <c r="AP10">
        <v>49</v>
      </c>
      <c r="AQ10">
        <v>266</v>
      </c>
      <c r="AR10">
        <v>59</v>
      </c>
      <c r="AS10">
        <v>90</v>
      </c>
      <c r="AT10">
        <v>912</v>
      </c>
      <c r="AU10">
        <v>344</v>
      </c>
      <c r="AY10" t="b">
        <f>AND(Table3[[#This Row],[attentionCheck22]]=22,Table3[[#This Row],[attentionCheck11]]=11)</f>
        <v>0</v>
      </c>
      <c r="AZ10" t="str">
        <f>VLOOKUP(Table3[[#This Row],[prolificID]],Table2[[#All],[participant_id]:[Student Status]],19,FALSE)</f>
        <v>Male</v>
      </c>
      <c r="BA10" t="str">
        <f>VLOOKUP(Table3[[#This Row],[prolificID]],Table2[[#All],[participant_id]:[Student Status]],13,FALSE)</f>
        <v>United Kingdom</v>
      </c>
      <c r="BB10" s="3">
        <f>VLOOKUP(Table3[[#This Row],[prolificID]],Table2[[#All],[participant_id]:[Student Status]],17,FALSE)</f>
        <v>0</v>
      </c>
      <c r="BC10" s="3" t="str">
        <f>VLOOKUP(Table3[[#This Row],[prolificID]],Table2[[#All],[participant_id]:[Student Status]],20,FALSE)</f>
        <v>Yes</v>
      </c>
      <c r="BD10" s="3" t="str">
        <f>VLOOKUP(Table3[[#This Row],[prolificID]],Table2[[#All],[participant_id]:[Student Status]],14,FALSE)</f>
        <v>Part-Time</v>
      </c>
      <c r="BE10" s="3">
        <f>VLOOKUP(Table3[[#This Row],[prolificID]],Table2[[#All],[participant_id]:[Student Status]],5,FALSE)</f>
        <v>1753.6859999999999</v>
      </c>
      <c r="BF10" s="3">
        <f>VLOOKUP(Table3[[#This Row],[prolificID]],Table2[[#All],[participant_id]:[Student Status]],6,FALSE)</f>
        <v>34</v>
      </c>
      <c r="BG10" s="3">
        <f>VLOOKUP(Table3[[#This Row],[prolificID]],Payments[[#All],[ProlificID]:[Bonus]],2,FALSE)</f>
        <v>0</v>
      </c>
      <c r="BH10" s="3" t="s">
        <v>1206</v>
      </c>
      <c r="BI10" s="3" t="s">
        <v>1209</v>
      </c>
    </row>
    <row r="11" spans="1:61" x14ac:dyDescent="0.2">
      <c r="A11">
        <v>10</v>
      </c>
      <c r="B11">
        <v>0</v>
      </c>
      <c r="C11">
        <v>0</v>
      </c>
      <c r="D11">
        <v>1</v>
      </c>
      <c r="E11">
        <v>1</v>
      </c>
      <c r="F11">
        <v>7.1413892698289003E-3</v>
      </c>
      <c r="G11" t="s">
        <v>50</v>
      </c>
      <c r="H11" t="s">
        <v>369</v>
      </c>
      <c r="I11">
        <v>756</v>
      </c>
      <c r="J11">
        <v>1</v>
      </c>
      <c r="K11">
        <v>25</v>
      </c>
      <c r="L11">
        <v>40</v>
      </c>
      <c r="M11">
        <v>37</v>
      </c>
      <c r="N11">
        <v>35</v>
      </c>
      <c r="O11">
        <v>32</v>
      </c>
      <c r="P11">
        <v>43</v>
      </c>
      <c r="Q11">
        <v>28</v>
      </c>
      <c r="R11">
        <v>22</v>
      </c>
      <c r="S11">
        <v>25</v>
      </c>
      <c r="T11">
        <v>22</v>
      </c>
      <c r="U11">
        <v>19</v>
      </c>
      <c r="V11">
        <v>40</v>
      </c>
      <c r="W11">
        <v>37</v>
      </c>
      <c r="X11">
        <v>33</v>
      </c>
      <c r="Y11">
        <v>30</v>
      </c>
      <c r="Z11">
        <v>27</v>
      </c>
      <c r="AA11">
        <v>11</v>
      </c>
      <c r="AB11">
        <v>23</v>
      </c>
      <c r="AC11">
        <v>20</v>
      </c>
      <c r="AD11">
        <v>16</v>
      </c>
      <c r="AE11">
        <v>12</v>
      </c>
      <c r="AF11">
        <v>40</v>
      </c>
      <c r="AG11">
        <v>1</v>
      </c>
      <c r="AH11" t="s">
        <v>54</v>
      </c>
      <c r="AI11" t="s">
        <v>50</v>
      </c>
      <c r="AJ11">
        <v>4</v>
      </c>
      <c r="AK11">
        <v>25</v>
      </c>
      <c r="AL11">
        <v>0</v>
      </c>
      <c r="AM11">
        <v>0</v>
      </c>
      <c r="AN11">
        <v>0</v>
      </c>
      <c r="AO11">
        <v>40</v>
      </c>
      <c r="AP11">
        <v>39</v>
      </c>
      <c r="AQ11">
        <v>407</v>
      </c>
      <c r="AR11">
        <v>238</v>
      </c>
      <c r="AS11">
        <v>142</v>
      </c>
      <c r="AT11">
        <v>472</v>
      </c>
      <c r="AU11">
        <v>304</v>
      </c>
      <c r="AV11">
        <v>26</v>
      </c>
      <c r="AW11">
        <v>79</v>
      </c>
      <c r="AX11">
        <v>55</v>
      </c>
      <c r="AY11" t="b">
        <f>AND(Table3[[#This Row],[attentionCheck22]]=22,Table3[[#This Row],[attentionCheck11]]=11)</f>
        <v>1</v>
      </c>
      <c r="AZ11" t="str">
        <f>VLOOKUP(Table3[[#This Row],[prolificID]],Table2[[#All],[participant_id]:[Student Status]],19,FALSE)</f>
        <v>Female</v>
      </c>
      <c r="BA11" t="str">
        <f>VLOOKUP(Table3[[#This Row],[prolificID]],Table2[[#All],[participant_id]:[Student Status]],13,FALSE)</f>
        <v>United Kingdom</v>
      </c>
      <c r="BB11" s="3">
        <f>VLOOKUP(Table3[[#This Row],[prolificID]],Table2[[#All],[participant_id]:[Student Status]],17,FALSE)</f>
        <v>0</v>
      </c>
      <c r="BC11" s="3" t="str">
        <f>VLOOKUP(Table3[[#This Row],[prolificID]],Table2[[#All],[participant_id]:[Student Status]],20,FALSE)</f>
        <v>No</v>
      </c>
      <c r="BD11" s="3" t="str">
        <f>VLOOKUP(Table3[[#This Row],[prolificID]],Table2[[#All],[participant_id]:[Student Status]],14,FALSE)</f>
        <v>Full-Time</v>
      </c>
      <c r="BE11" s="3">
        <f>VLOOKUP(Table3[[#This Row],[prolificID]],Table2[[#All],[participant_id]:[Student Status]],5,FALSE)</f>
        <v>1826.3040000000001</v>
      </c>
      <c r="BF11" s="3">
        <f>VLOOKUP(Table3[[#This Row],[prolificID]],Table2[[#All],[participant_id]:[Student Status]],6,FALSE)</f>
        <v>31</v>
      </c>
      <c r="BG11" s="3">
        <f>VLOOKUP(Table3[[#This Row],[prolificID]],Payments[[#All],[ProlificID]:[Bonus]],2,FALSE)</f>
        <v>4.01</v>
      </c>
      <c r="BH11" s="3" t="s">
        <v>1206</v>
      </c>
      <c r="BI11" s="3" t="s">
        <v>1209</v>
      </c>
    </row>
    <row r="12" spans="1:61" x14ac:dyDescent="0.2">
      <c r="A12">
        <v>11</v>
      </c>
      <c r="B12">
        <v>0</v>
      </c>
      <c r="C12">
        <v>0</v>
      </c>
      <c r="D12">
        <v>1</v>
      </c>
      <c r="E12">
        <v>1</v>
      </c>
      <c r="F12">
        <v>0.61618610382550998</v>
      </c>
      <c r="G12" t="s">
        <v>51</v>
      </c>
      <c r="H12" t="s">
        <v>370</v>
      </c>
      <c r="I12">
        <v>756</v>
      </c>
      <c r="J12">
        <v>1</v>
      </c>
      <c r="K12">
        <v>25</v>
      </c>
      <c r="L12">
        <v>40</v>
      </c>
      <c r="M12">
        <v>37</v>
      </c>
      <c r="N12">
        <v>33</v>
      </c>
      <c r="O12">
        <v>32</v>
      </c>
      <c r="P12">
        <v>30</v>
      </c>
      <c r="Q12">
        <v>23</v>
      </c>
      <c r="R12">
        <v>22</v>
      </c>
      <c r="S12">
        <v>20</v>
      </c>
      <c r="T12">
        <v>31</v>
      </c>
      <c r="U12">
        <v>12</v>
      </c>
      <c r="V12">
        <v>39</v>
      </c>
      <c r="W12">
        <v>36</v>
      </c>
      <c r="X12">
        <v>33</v>
      </c>
      <c r="Y12">
        <v>30</v>
      </c>
      <c r="Z12">
        <v>27</v>
      </c>
      <c r="AA12">
        <v>11</v>
      </c>
      <c r="AB12">
        <v>25</v>
      </c>
      <c r="AC12">
        <v>20</v>
      </c>
      <c r="AD12">
        <v>17</v>
      </c>
      <c r="AE12">
        <v>13</v>
      </c>
      <c r="AF12">
        <v>1</v>
      </c>
      <c r="AG12">
        <v>1</v>
      </c>
      <c r="AH12" t="s">
        <v>57</v>
      </c>
      <c r="AI12" t="s">
        <v>51</v>
      </c>
      <c r="AJ12">
        <v>34</v>
      </c>
      <c r="AK12">
        <v>1</v>
      </c>
      <c r="AL12">
        <v>0</v>
      </c>
      <c r="AM12">
        <v>0</v>
      </c>
      <c r="AN12">
        <v>0</v>
      </c>
      <c r="AO12">
        <v>56</v>
      </c>
      <c r="AP12">
        <v>30</v>
      </c>
      <c r="AQ12">
        <v>489</v>
      </c>
      <c r="AR12">
        <v>51</v>
      </c>
      <c r="AS12">
        <v>110</v>
      </c>
      <c r="AT12">
        <v>844</v>
      </c>
      <c r="AU12">
        <v>558</v>
      </c>
      <c r="AV12">
        <v>14</v>
      </c>
      <c r="AW12">
        <v>240</v>
      </c>
      <c r="AX12">
        <v>94</v>
      </c>
      <c r="AY12" t="b">
        <f>AND(Table3[[#This Row],[attentionCheck22]]=22,Table3[[#This Row],[attentionCheck11]]=11)</f>
        <v>1</v>
      </c>
      <c r="AZ12" t="str">
        <f>VLOOKUP(Table3[[#This Row],[prolificID]],Table2[[#All],[participant_id]:[Student Status]],19,FALSE)</f>
        <v>Male</v>
      </c>
      <c r="BA12" t="str">
        <f>VLOOKUP(Table3[[#This Row],[prolificID]],Table2[[#All],[participant_id]:[Student Status]],13,FALSE)</f>
        <v>United Kingdom</v>
      </c>
      <c r="BB12" s="3">
        <f>VLOOKUP(Table3[[#This Row],[prolificID]],Table2[[#All],[participant_id]:[Student Status]],17,FALSE)</f>
        <v>0</v>
      </c>
      <c r="BC12" s="3" t="str">
        <f>VLOOKUP(Table3[[#This Row],[prolificID]],Table2[[#All],[participant_id]:[Student Status]],20,FALSE)</f>
        <v>No</v>
      </c>
      <c r="BD12" s="3" t="str">
        <f>VLOOKUP(Table3[[#This Row],[prolificID]],Table2[[#All],[participant_id]:[Student Status]],14,FALSE)</f>
        <v>Not in paid work (e.g. homemaker', 'retired or disabled)</v>
      </c>
      <c r="BE12" s="3">
        <f>VLOOKUP(Table3[[#This Row],[prolificID]],Table2[[#All],[participant_id]:[Student Status]],5,FALSE)</f>
        <v>2544.8339999999998</v>
      </c>
      <c r="BF12" s="3">
        <f>VLOOKUP(Table3[[#This Row],[prolificID]],Table2[[#All],[participant_id]:[Student Status]],6,FALSE)</f>
        <v>76</v>
      </c>
      <c r="BG12" s="3">
        <f>VLOOKUP(Table3[[#This Row],[prolificID]],Payments[[#All],[ProlificID]:[Bonus]],2,FALSE)</f>
        <v>1.37</v>
      </c>
      <c r="BH12" s="3" t="s">
        <v>1206</v>
      </c>
      <c r="BI12" s="3" t="s">
        <v>1209</v>
      </c>
    </row>
    <row r="13" spans="1:61" x14ac:dyDescent="0.2">
      <c r="A13">
        <v>12</v>
      </c>
      <c r="B13">
        <v>0</v>
      </c>
      <c r="C13">
        <v>0</v>
      </c>
      <c r="D13">
        <v>1</v>
      </c>
      <c r="E13">
        <v>0</v>
      </c>
      <c r="F13">
        <v>0.39011019292096999</v>
      </c>
      <c r="G13" t="s">
        <v>51</v>
      </c>
      <c r="H13" t="s">
        <v>371</v>
      </c>
      <c r="AP13">
        <v>11</v>
      </c>
      <c r="AY13" t="b">
        <f>AND(Table3[[#This Row],[attentionCheck22]]=22,Table3[[#This Row],[attentionCheck11]]=11)</f>
        <v>0</v>
      </c>
      <c r="AZ13" t="str">
        <f>VLOOKUP(Table3[[#This Row],[prolificID]],Table2[[#All],[participant_id]:[Student Status]],19,FALSE)</f>
        <v>CONSENT REVOKED</v>
      </c>
      <c r="BA13" t="str">
        <f>VLOOKUP(Table3[[#This Row],[prolificID]],Table2[[#All],[participant_id]:[Student Status]],13,FALSE)</f>
        <v>CONSENT REVOKED</v>
      </c>
      <c r="BB13" s="3">
        <f>VLOOKUP(Table3[[#This Row],[prolificID]],Table2[[#All],[participant_id]:[Student Status]],17,FALSE)</f>
        <v>0</v>
      </c>
      <c r="BC13" s="3" t="str">
        <f>VLOOKUP(Table3[[#This Row],[prolificID]],Table2[[#All],[participant_id]:[Student Status]],20,FALSE)</f>
        <v>CONSENT REVOKED</v>
      </c>
      <c r="BD13" s="3" t="str">
        <f>VLOOKUP(Table3[[#This Row],[prolificID]],Table2[[#All],[participant_id]:[Student Status]],14,FALSE)</f>
        <v>CONSENT REVOKED</v>
      </c>
      <c r="BE13" s="3">
        <f>VLOOKUP(Table3[[#This Row],[prolificID]],Table2[[#All],[participant_id]:[Student Status]],5,FALSE)</f>
        <v>3892872.0295540001</v>
      </c>
      <c r="BF13" s="3">
        <f>VLOOKUP(Table3[[#This Row],[prolificID]],Table2[[#All],[participant_id]:[Student Status]],6,FALSE)</f>
        <v>29</v>
      </c>
      <c r="BG13" s="3">
        <f>VLOOKUP(Table3[[#This Row],[prolificID]],Payments[[#All],[ProlificID]:[Bonus]],2,FALSE)</f>
        <v>0</v>
      </c>
      <c r="BH13" s="3" t="s">
        <v>1206</v>
      </c>
      <c r="BI13" s="3" t="s">
        <v>1209</v>
      </c>
    </row>
    <row r="14" spans="1:61" x14ac:dyDescent="0.2">
      <c r="A14">
        <v>13</v>
      </c>
      <c r="B14">
        <v>0</v>
      </c>
      <c r="C14">
        <v>0</v>
      </c>
      <c r="D14">
        <v>1</v>
      </c>
      <c r="E14">
        <v>1</v>
      </c>
      <c r="F14">
        <v>0.84282021965387</v>
      </c>
      <c r="G14" t="s">
        <v>50</v>
      </c>
      <c r="H14" t="s">
        <v>372</v>
      </c>
      <c r="I14">
        <v>756</v>
      </c>
      <c r="J14">
        <v>1</v>
      </c>
      <c r="K14">
        <v>25</v>
      </c>
      <c r="L14">
        <v>40</v>
      </c>
      <c r="M14">
        <v>40</v>
      </c>
      <c r="N14">
        <v>33</v>
      </c>
      <c r="O14">
        <v>30</v>
      </c>
      <c r="P14">
        <v>28</v>
      </c>
      <c r="Q14">
        <v>35</v>
      </c>
      <c r="R14">
        <v>22</v>
      </c>
      <c r="S14">
        <v>30</v>
      </c>
      <c r="T14">
        <v>28</v>
      </c>
      <c r="U14">
        <v>23</v>
      </c>
      <c r="V14">
        <v>40</v>
      </c>
      <c r="W14">
        <v>40</v>
      </c>
      <c r="X14">
        <v>33</v>
      </c>
      <c r="Y14">
        <v>30</v>
      </c>
      <c r="Z14">
        <v>28</v>
      </c>
      <c r="AA14">
        <v>11</v>
      </c>
      <c r="AB14">
        <v>36</v>
      </c>
      <c r="AC14">
        <v>31</v>
      </c>
      <c r="AD14">
        <v>28</v>
      </c>
      <c r="AE14">
        <v>10</v>
      </c>
      <c r="AF14">
        <v>40</v>
      </c>
      <c r="AG14">
        <v>1</v>
      </c>
      <c r="AH14" t="s">
        <v>57</v>
      </c>
      <c r="AI14" t="s">
        <v>50</v>
      </c>
      <c r="AJ14">
        <v>46</v>
      </c>
      <c r="AK14">
        <v>27</v>
      </c>
      <c r="AL14">
        <v>0</v>
      </c>
      <c r="AM14">
        <v>0</v>
      </c>
      <c r="AN14">
        <v>0</v>
      </c>
      <c r="AO14">
        <v>27</v>
      </c>
      <c r="AP14">
        <v>27</v>
      </c>
      <c r="AQ14">
        <v>522</v>
      </c>
      <c r="AR14">
        <v>237</v>
      </c>
      <c r="AS14">
        <v>89</v>
      </c>
      <c r="AT14">
        <v>531</v>
      </c>
      <c r="AU14">
        <v>297</v>
      </c>
      <c r="AV14">
        <v>11</v>
      </c>
      <c r="AW14">
        <v>81</v>
      </c>
      <c r="AX14">
        <v>35</v>
      </c>
      <c r="AY14" t="b">
        <f>AND(Table3[[#This Row],[attentionCheck22]]=22,Table3[[#This Row],[attentionCheck11]]=11)</f>
        <v>1</v>
      </c>
      <c r="AZ14" t="str">
        <f>VLOOKUP(Table3[[#This Row],[prolificID]],Table2[[#All],[participant_id]:[Student Status]],19,FALSE)</f>
        <v>Female</v>
      </c>
      <c r="BA14" t="str">
        <f>VLOOKUP(Table3[[#This Row],[prolificID]],Table2[[#All],[participant_id]:[Student Status]],13,FALSE)</f>
        <v>United Kingdom</v>
      </c>
      <c r="BB14" s="3">
        <f>VLOOKUP(Table3[[#This Row],[prolificID]],Table2[[#All],[participant_id]:[Student Status]],17,FALSE)</f>
        <v>0</v>
      </c>
      <c r="BC14" s="3" t="str">
        <f>VLOOKUP(Table3[[#This Row],[prolificID]],Table2[[#All],[participant_id]:[Student Status]],20,FALSE)</f>
        <v>No</v>
      </c>
      <c r="BD14" s="3" t="str">
        <f>VLOOKUP(Table3[[#This Row],[prolificID]],Table2[[#All],[participant_id]:[Student Status]],14,FALSE)</f>
        <v>Unemployed (and job seeking)</v>
      </c>
      <c r="BE14" s="3">
        <f>VLOOKUP(Table3[[#This Row],[prolificID]],Table2[[#All],[participant_id]:[Student Status]],5,FALSE)</f>
        <v>1880.2260000000001</v>
      </c>
      <c r="BF14" s="3">
        <f>VLOOKUP(Table3[[#This Row],[prolificID]],Table2[[#All],[participant_id]:[Student Status]],6,FALSE)</f>
        <v>25</v>
      </c>
      <c r="BG14" s="3">
        <f>VLOOKUP(Table3[[#This Row],[prolificID]],Payments[[#All],[ProlificID]:[Bonus]],2,FALSE)</f>
        <v>4.78</v>
      </c>
      <c r="BH14" s="3" t="s">
        <v>1206</v>
      </c>
      <c r="BI14" s="3" t="s">
        <v>1209</v>
      </c>
    </row>
    <row r="15" spans="1:61" x14ac:dyDescent="0.2">
      <c r="A15">
        <v>14</v>
      </c>
      <c r="B15">
        <v>0</v>
      </c>
      <c r="C15">
        <v>0</v>
      </c>
      <c r="D15">
        <v>1</v>
      </c>
      <c r="E15">
        <v>0</v>
      </c>
      <c r="F15">
        <v>0.24427400422211001</v>
      </c>
      <c r="G15" t="s">
        <v>50</v>
      </c>
      <c r="H15" t="s">
        <v>373</v>
      </c>
      <c r="I15">
        <v>756</v>
      </c>
      <c r="J15">
        <v>1</v>
      </c>
      <c r="K15">
        <v>25</v>
      </c>
      <c r="L15">
        <v>38</v>
      </c>
      <c r="M15">
        <v>40</v>
      </c>
      <c r="N15">
        <v>33</v>
      </c>
      <c r="O15">
        <v>30</v>
      </c>
      <c r="P15">
        <v>27</v>
      </c>
      <c r="Q15">
        <v>24</v>
      </c>
      <c r="R15">
        <v>22</v>
      </c>
      <c r="S15">
        <v>20</v>
      </c>
      <c r="T15">
        <v>22</v>
      </c>
      <c r="U15">
        <v>19</v>
      </c>
      <c r="V15">
        <v>10</v>
      </c>
      <c r="W15">
        <v>13</v>
      </c>
      <c r="X15">
        <v>16</v>
      </c>
      <c r="Y15">
        <v>40</v>
      </c>
      <c r="Z15">
        <v>28</v>
      </c>
      <c r="AA15">
        <v>11</v>
      </c>
      <c r="AB15">
        <v>35</v>
      </c>
      <c r="AC15">
        <v>20</v>
      </c>
      <c r="AD15">
        <v>16</v>
      </c>
      <c r="AE15">
        <v>12</v>
      </c>
      <c r="AF15">
        <v>20</v>
      </c>
      <c r="AG15">
        <v>1</v>
      </c>
      <c r="AH15" t="s">
        <v>54</v>
      </c>
      <c r="AI15" t="s">
        <v>50</v>
      </c>
      <c r="AJ15">
        <v>23</v>
      </c>
      <c r="AK15">
        <v>27</v>
      </c>
      <c r="AL15">
        <v>0</v>
      </c>
      <c r="AM15">
        <v>0</v>
      </c>
      <c r="AN15" t="s">
        <v>90</v>
      </c>
      <c r="AO15">
        <v>40</v>
      </c>
      <c r="AP15">
        <v>9</v>
      </c>
      <c r="AQ15">
        <v>578</v>
      </c>
      <c r="AR15">
        <v>37</v>
      </c>
      <c r="AS15">
        <v>114</v>
      </c>
      <c r="AT15">
        <v>233</v>
      </c>
      <c r="AU15">
        <v>369</v>
      </c>
      <c r="AV15">
        <v>6</v>
      </c>
      <c r="AW15">
        <v>47</v>
      </c>
      <c r="AX15">
        <v>25</v>
      </c>
      <c r="AY15" t="b">
        <f>AND(Table3[[#This Row],[attentionCheck22]]=22,Table3[[#This Row],[attentionCheck11]]=11)</f>
        <v>1</v>
      </c>
      <c r="AZ15" t="str">
        <f>VLOOKUP(Table3[[#This Row],[prolificID]],Table2[[#All],[participant_id]:[Student Status]],19,FALSE)</f>
        <v>Prefer not to say</v>
      </c>
      <c r="BA15" t="str">
        <f>VLOOKUP(Table3[[#This Row],[prolificID]],Table2[[#All],[participant_id]:[Student Status]],13,FALSE)</f>
        <v>United Kingdom</v>
      </c>
      <c r="BB15" s="3">
        <f>VLOOKUP(Table3[[#This Row],[prolificID]],Table2[[#All],[participant_id]:[Student Status]],17,FALSE)</f>
        <v>0</v>
      </c>
      <c r="BC15" s="3" t="str">
        <f>VLOOKUP(Table3[[#This Row],[prolificID]],Table2[[#All],[participant_id]:[Student Status]],20,FALSE)</f>
        <v>Yes</v>
      </c>
      <c r="BD15" s="3" t="str">
        <f>VLOOKUP(Table3[[#This Row],[prolificID]],Table2[[#All],[participant_id]:[Student Status]],14,FALSE)</f>
        <v>Unemployed (and job seeking)</v>
      </c>
      <c r="BE15" s="3">
        <f>VLOOKUP(Table3[[#This Row],[prolificID]],Table2[[#All],[participant_id]:[Student Status]],5,FALSE)</f>
        <v>1447.538</v>
      </c>
      <c r="BF15" s="3">
        <f>VLOOKUP(Table3[[#This Row],[prolificID]],Table2[[#All],[participant_id]:[Student Status]],6,FALSE)</f>
        <v>21</v>
      </c>
      <c r="BG15" s="3">
        <f>VLOOKUP(Table3[[#This Row],[prolificID]],Payments[[#All],[ProlificID]:[Bonus]],2,FALSE)</f>
        <v>8.02</v>
      </c>
      <c r="BH15" s="3" t="s">
        <v>1206</v>
      </c>
      <c r="BI15" s="3" t="s">
        <v>1209</v>
      </c>
    </row>
    <row r="16" spans="1:61" x14ac:dyDescent="0.2">
      <c r="A16">
        <v>15</v>
      </c>
      <c r="B16">
        <v>0</v>
      </c>
      <c r="C16">
        <v>0</v>
      </c>
      <c r="D16">
        <v>1</v>
      </c>
      <c r="E16">
        <v>1</v>
      </c>
      <c r="F16">
        <v>0.86092201697546</v>
      </c>
      <c r="G16" t="s">
        <v>51</v>
      </c>
      <c r="H16" t="s">
        <v>374</v>
      </c>
      <c r="I16">
        <v>756</v>
      </c>
      <c r="J16">
        <v>1</v>
      </c>
      <c r="K16">
        <v>25</v>
      </c>
      <c r="L16">
        <v>39</v>
      </c>
      <c r="M16">
        <v>36</v>
      </c>
      <c r="N16">
        <v>33</v>
      </c>
      <c r="O16">
        <v>30</v>
      </c>
      <c r="P16">
        <v>27</v>
      </c>
      <c r="Q16">
        <v>24</v>
      </c>
      <c r="R16">
        <v>22</v>
      </c>
      <c r="S16">
        <v>20</v>
      </c>
      <c r="T16">
        <v>16</v>
      </c>
      <c r="U16">
        <v>12</v>
      </c>
      <c r="V16">
        <v>40</v>
      </c>
      <c r="W16">
        <v>37</v>
      </c>
      <c r="X16">
        <v>33</v>
      </c>
      <c r="Y16">
        <v>30</v>
      </c>
      <c r="Z16">
        <v>27</v>
      </c>
      <c r="AA16">
        <v>11</v>
      </c>
      <c r="AB16">
        <v>24</v>
      </c>
      <c r="AC16">
        <v>20</v>
      </c>
      <c r="AD16">
        <v>16</v>
      </c>
      <c r="AE16">
        <v>12</v>
      </c>
      <c r="AF16">
        <v>40</v>
      </c>
      <c r="AG16">
        <v>1</v>
      </c>
      <c r="AH16" t="s">
        <v>57</v>
      </c>
      <c r="AI16" t="s">
        <v>51</v>
      </c>
      <c r="AJ16">
        <v>35</v>
      </c>
      <c r="AK16">
        <v>40</v>
      </c>
      <c r="AL16">
        <v>0</v>
      </c>
      <c r="AM16">
        <v>0</v>
      </c>
      <c r="AN16" t="s">
        <v>196</v>
      </c>
      <c r="AO16">
        <v>27</v>
      </c>
      <c r="AP16">
        <v>37</v>
      </c>
      <c r="AQ16">
        <v>188</v>
      </c>
      <c r="AR16">
        <v>46</v>
      </c>
      <c r="AS16">
        <v>88</v>
      </c>
      <c r="AT16">
        <v>245</v>
      </c>
      <c r="AU16">
        <v>204</v>
      </c>
      <c r="AV16">
        <v>6</v>
      </c>
      <c r="AW16">
        <v>221</v>
      </c>
      <c r="AX16">
        <v>39</v>
      </c>
      <c r="AY16" t="b">
        <f>AND(Table3[[#This Row],[attentionCheck22]]=22,Table3[[#This Row],[attentionCheck11]]=11)</f>
        <v>1</v>
      </c>
      <c r="AZ16" t="str">
        <f>VLOOKUP(Table3[[#This Row],[prolificID]],Table2[[#All],[participant_id]:[Student Status]],19,FALSE)</f>
        <v>Female</v>
      </c>
      <c r="BA16" t="str">
        <f>VLOOKUP(Table3[[#This Row],[prolificID]],Table2[[#All],[participant_id]:[Student Status]],13,FALSE)</f>
        <v>United States</v>
      </c>
      <c r="BB16" s="3">
        <f>VLOOKUP(Table3[[#This Row],[prolificID]],Table2[[#All],[participant_id]:[Student Status]],17,FALSE)</f>
        <v>0</v>
      </c>
      <c r="BC16" s="3" t="str">
        <f>VLOOKUP(Table3[[#This Row],[prolificID]],Table2[[#All],[participant_id]:[Student Status]],20,FALSE)</f>
        <v>No</v>
      </c>
      <c r="BD16" s="3" t="str">
        <f>VLOOKUP(Table3[[#This Row],[prolificID]],Table2[[#All],[participant_id]:[Student Status]],14,FALSE)</f>
        <v>Full-Time</v>
      </c>
      <c r="BE16" s="3">
        <f>VLOOKUP(Table3[[#This Row],[prolificID]],Table2[[#All],[participant_id]:[Student Status]],5,FALSE)</f>
        <v>1122.538</v>
      </c>
      <c r="BF16" s="3">
        <f>VLOOKUP(Table3[[#This Row],[prolificID]],Table2[[#All],[participant_id]:[Student Status]],6,FALSE)</f>
        <v>26</v>
      </c>
      <c r="BG16" s="3">
        <f>VLOOKUP(Table3[[#This Row],[prolificID]],Payments[[#All],[ProlificID]:[Bonus]],2,FALSE)</f>
        <v>9</v>
      </c>
      <c r="BH16" s="3" t="s">
        <v>1206</v>
      </c>
      <c r="BI16" s="3" t="s">
        <v>1209</v>
      </c>
    </row>
    <row r="17" spans="1:61" x14ac:dyDescent="0.2">
      <c r="A17">
        <v>16</v>
      </c>
      <c r="B17">
        <v>0</v>
      </c>
      <c r="C17">
        <v>0</v>
      </c>
      <c r="D17">
        <v>1</v>
      </c>
      <c r="E17">
        <v>1</v>
      </c>
      <c r="F17">
        <v>0.53865320365603997</v>
      </c>
      <c r="G17" t="s">
        <v>51</v>
      </c>
      <c r="H17" t="s">
        <v>375</v>
      </c>
      <c r="I17">
        <v>756</v>
      </c>
      <c r="J17">
        <v>1</v>
      </c>
      <c r="K17">
        <v>25</v>
      </c>
      <c r="L17">
        <v>39</v>
      </c>
      <c r="M17">
        <v>37</v>
      </c>
      <c r="N17">
        <v>35</v>
      </c>
      <c r="O17">
        <v>32</v>
      </c>
      <c r="P17">
        <v>30</v>
      </c>
      <c r="Q17">
        <v>28</v>
      </c>
      <c r="R17">
        <v>31</v>
      </c>
      <c r="S17">
        <v>21</v>
      </c>
      <c r="T17">
        <v>16</v>
      </c>
      <c r="U17">
        <v>12</v>
      </c>
      <c r="V17">
        <v>39</v>
      </c>
      <c r="W17">
        <v>36</v>
      </c>
      <c r="X17">
        <v>33</v>
      </c>
      <c r="Y17">
        <v>30</v>
      </c>
      <c r="Z17">
        <v>27</v>
      </c>
      <c r="AA17">
        <v>34</v>
      </c>
      <c r="AB17">
        <v>24</v>
      </c>
      <c r="AC17">
        <v>20</v>
      </c>
      <c r="AD17">
        <v>16</v>
      </c>
      <c r="AE17">
        <v>12</v>
      </c>
      <c r="AP17">
        <v>66</v>
      </c>
      <c r="AQ17">
        <v>331</v>
      </c>
      <c r="AR17">
        <v>139</v>
      </c>
      <c r="AS17">
        <v>57</v>
      </c>
      <c r="AT17">
        <v>827</v>
      </c>
      <c r="AU17">
        <v>472</v>
      </c>
      <c r="AY17" t="b">
        <f>AND(Table3[[#This Row],[attentionCheck22]]=22,Table3[[#This Row],[attentionCheck11]]=11)</f>
        <v>0</v>
      </c>
      <c r="AZ17" t="str">
        <f>VLOOKUP(Table3[[#This Row],[prolificID]],Table2[[#All],[participant_id]:[Student Status]],19,FALSE)</f>
        <v>Male</v>
      </c>
      <c r="BA17" t="str">
        <f>VLOOKUP(Table3[[#This Row],[prolificID]],Table2[[#All],[participant_id]:[Student Status]],13,FALSE)</f>
        <v>United States</v>
      </c>
      <c r="BB17" s="3">
        <f>VLOOKUP(Table3[[#This Row],[prolificID]],Table2[[#All],[participant_id]:[Student Status]],17,FALSE)</f>
        <v>0</v>
      </c>
      <c r="BC17" s="3" t="str">
        <f>VLOOKUP(Table3[[#This Row],[prolificID]],Table2[[#All],[participant_id]:[Student Status]],20,FALSE)</f>
        <v>DATA EXPIRED</v>
      </c>
      <c r="BD17" s="3" t="str">
        <f>VLOOKUP(Table3[[#This Row],[prolificID]],Table2[[#All],[participant_id]:[Student Status]],14,FALSE)</f>
        <v>Unemployed (and job seeking)</v>
      </c>
      <c r="BE17" s="3">
        <f>VLOOKUP(Table3[[#This Row],[prolificID]],Table2[[#All],[participant_id]:[Student Status]],5,FALSE)</f>
        <v>1968.414</v>
      </c>
      <c r="BF17" s="3">
        <f>VLOOKUP(Table3[[#This Row],[prolificID]],Table2[[#All],[participant_id]:[Student Status]],6,FALSE)</f>
        <v>28</v>
      </c>
      <c r="BG17" s="3">
        <f>VLOOKUP(Table3[[#This Row],[prolificID]],Payments[[#All],[ProlificID]:[Bonus]],2,FALSE)</f>
        <v>0</v>
      </c>
      <c r="BH17" s="3" t="s">
        <v>1206</v>
      </c>
      <c r="BI17" s="3" t="s">
        <v>1209</v>
      </c>
    </row>
    <row r="18" spans="1:61" x14ac:dyDescent="0.2">
      <c r="A18">
        <v>17</v>
      </c>
      <c r="B18">
        <v>0</v>
      </c>
      <c r="C18">
        <v>0</v>
      </c>
      <c r="D18">
        <v>1</v>
      </c>
      <c r="E18">
        <v>0</v>
      </c>
      <c r="F18">
        <v>0.86973951140332995</v>
      </c>
      <c r="G18" t="s">
        <v>50</v>
      </c>
      <c r="H18" t="s">
        <v>376</v>
      </c>
      <c r="I18">
        <v>756</v>
      </c>
      <c r="J18">
        <v>1</v>
      </c>
      <c r="K18">
        <v>25</v>
      </c>
      <c r="L18">
        <v>39</v>
      </c>
      <c r="M18">
        <v>37</v>
      </c>
      <c r="N18">
        <v>33</v>
      </c>
      <c r="O18">
        <v>39</v>
      </c>
      <c r="P18">
        <v>40</v>
      </c>
      <c r="Q18">
        <v>37</v>
      </c>
      <c r="R18">
        <v>38</v>
      </c>
      <c r="S18">
        <v>40</v>
      </c>
      <c r="T18">
        <v>31</v>
      </c>
      <c r="U18">
        <v>23</v>
      </c>
      <c r="V18">
        <v>45</v>
      </c>
      <c r="W18">
        <v>37</v>
      </c>
      <c r="X18">
        <v>33</v>
      </c>
      <c r="Y18">
        <v>30</v>
      </c>
      <c r="Z18">
        <v>26</v>
      </c>
      <c r="AA18">
        <v>34</v>
      </c>
      <c r="AB18">
        <v>37</v>
      </c>
      <c r="AC18">
        <v>20</v>
      </c>
      <c r="AD18">
        <v>16</v>
      </c>
      <c r="AE18">
        <v>12</v>
      </c>
      <c r="AP18">
        <v>41</v>
      </c>
      <c r="AQ18">
        <v>341</v>
      </c>
      <c r="AR18">
        <v>92</v>
      </c>
      <c r="AS18">
        <v>106</v>
      </c>
      <c r="AT18">
        <v>425</v>
      </c>
      <c r="AU18">
        <v>447</v>
      </c>
      <c r="AY18" t="b">
        <f>AND(Table3[[#This Row],[attentionCheck22]]=22,Table3[[#This Row],[attentionCheck11]]=11)</f>
        <v>0</v>
      </c>
      <c r="AZ18" t="str">
        <f>VLOOKUP(Table3[[#This Row],[prolificID]],Table2[[#All],[participant_id]:[Student Status]],19,FALSE)</f>
        <v>Female</v>
      </c>
      <c r="BA18" t="str">
        <f>VLOOKUP(Table3[[#This Row],[prolificID]],Table2[[#All],[participant_id]:[Student Status]],13,FALSE)</f>
        <v>Ireland</v>
      </c>
      <c r="BB18" s="3">
        <f>VLOOKUP(Table3[[#This Row],[prolificID]],Table2[[#All],[participant_id]:[Student Status]],17,FALSE)</f>
        <v>0</v>
      </c>
      <c r="BC18" s="3" t="str">
        <f>VLOOKUP(Table3[[#This Row],[prolificID]],Table2[[#All],[participant_id]:[Student Status]],20,FALSE)</f>
        <v>No</v>
      </c>
      <c r="BD18" s="3" t="str">
        <f>VLOOKUP(Table3[[#This Row],[prolificID]],Table2[[#All],[participant_id]:[Student Status]],14,FALSE)</f>
        <v>DATA EXPIRED</v>
      </c>
      <c r="BE18" s="3">
        <f>VLOOKUP(Table3[[#This Row],[prolificID]],Table2[[#All],[participant_id]:[Student Status]],5,FALSE)</f>
        <v>1498.3969999999999</v>
      </c>
      <c r="BF18" s="3">
        <f>VLOOKUP(Table3[[#This Row],[prolificID]],Table2[[#All],[participant_id]:[Student Status]],6,FALSE)</f>
        <v>24</v>
      </c>
      <c r="BG18" s="3">
        <f>VLOOKUP(Table3[[#This Row],[prolificID]],Payments[[#All],[ProlificID]:[Bonus]],2,FALSE)</f>
        <v>0</v>
      </c>
      <c r="BH18" s="3" t="s">
        <v>1206</v>
      </c>
      <c r="BI18" s="3" t="s">
        <v>1209</v>
      </c>
    </row>
    <row r="19" spans="1:61" x14ac:dyDescent="0.2">
      <c r="A19">
        <v>18</v>
      </c>
      <c r="B19">
        <v>0</v>
      </c>
      <c r="C19">
        <v>0</v>
      </c>
      <c r="D19">
        <v>1</v>
      </c>
      <c r="E19">
        <v>0</v>
      </c>
      <c r="F19">
        <v>0.56873171693997004</v>
      </c>
      <c r="G19" t="s">
        <v>51</v>
      </c>
      <c r="H19" t="s">
        <v>377</v>
      </c>
      <c r="I19">
        <v>756</v>
      </c>
      <c r="J19">
        <v>1</v>
      </c>
      <c r="K19">
        <v>25</v>
      </c>
      <c r="AP19">
        <v>12</v>
      </c>
      <c r="AQ19">
        <v>205</v>
      </c>
      <c r="AR19">
        <v>57</v>
      </c>
      <c r="AS19">
        <v>58</v>
      </c>
      <c r="AY19" t="b">
        <f>AND(Table3[[#This Row],[attentionCheck22]]=22,Table3[[#This Row],[attentionCheck11]]=11)</f>
        <v>0</v>
      </c>
      <c r="AZ19" t="str">
        <f>VLOOKUP(Table3[[#This Row],[prolificID]],Table2[[#All],[participant_id]:[Student Status]],19,FALSE)</f>
        <v>CONSENT REVOKED</v>
      </c>
      <c r="BA19" t="str">
        <f>VLOOKUP(Table3[[#This Row],[prolificID]],Table2[[#All],[participant_id]:[Student Status]],13,FALSE)</f>
        <v>CONSENT REVOKED</v>
      </c>
      <c r="BB19" s="3">
        <f>VLOOKUP(Table3[[#This Row],[prolificID]],Table2[[#All],[participant_id]:[Student Status]],17,FALSE)</f>
        <v>0</v>
      </c>
      <c r="BC19" s="3" t="str">
        <f>VLOOKUP(Table3[[#This Row],[prolificID]],Table2[[#All],[participant_id]:[Student Status]],20,FALSE)</f>
        <v>CONSENT REVOKED</v>
      </c>
      <c r="BD19" s="3" t="str">
        <f>VLOOKUP(Table3[[#This Row],[prolificID]],Table2[[#All],[participant_id]:[Student Status]],14,FALSE)</f>
        <v>CONSENT REVOKED</v>
      </c>
      <c r="BE19" s="3">
        <f>VLOOKUP(Table3[[#This Row],[prolificID]],Table2[[#All],[participant_id]:[Student Status]],5,FALSE)</f>
        <v>3892681.066317</v>
      </c>
      <c r="BF19" s="3">
        <f>VLOOKUP(Table3[[#This Row],[prolificID]],Table2[[#All],[participant_id]:[Student Status]],6,FALSE)</f>
        <v>20</v>
      </c>
      <c r="BG19" s="3">
        <f>VLOOKUP(Table3[[#This Row],[prolificID]],Payments[[#All],[ProlificID]:[Bonus]],2,FALSE)</f>
        <v>0</v>
      </c>
      <c r="BH19" s="3" t="s">
        <v>1206</v>
      </c>
      <c r="BI19" s="3" t="s">
        <v>1209</v>
      </c>
    </row>
    <row r="20" spans="1:61" x14ac:dyDescent="0.2">
      <c r="A20">
        <v>19</v>
      </c>
      <c r="B20">
        <v>0</v>
      </c>
      <c r="C20">
        <v>0</v>
      </c>
      <c r="D20">
        <v>1</v>
      </c>
      <c r="E20">
        <v>0</v>
      </c>
      <c r="F20">
        <v>0.72568211658637005</v>
      </c>
      <c r="G20" t="s">
        <v>51</v>
      </c>
      <c r="H20" t="s">
        <v>378</v>
      </c>
      <c r="I20">
        <v>756</v>
      </c>
      <c r="J20">
        <v>1</v>
      </c>
      <c r="K20">
        <v>25</v>
      </c>
      <c r="AP20">
        <v>34</v>
      </c>
      <c r="AQ20">
        <v>144</v>
      </c>
      <c r="AR20">
        <v>22</v>
      </c>
      <c r="AS20">
        <v>20</v>
      </c>
      <c r="AY20" t="b">
        <f>AND(Table3[[#This Row],[attentionCheck22]]=22,Table3[[#This Row],[attentionCheck11]]=11)</f>
        <v>0</v>
      </c>
      <c r="AZ20" t="str">
        <f>VLOOKUP(Table3[[#This Row],[prolificID]],Table2[[#All],[participant_id]:[Student Status]],19,FALSE)</f>
        <v>CONSENT REVOKED</v>
      </c>
      <c r="BA20" t="str">
        <f>VLOOKUP(Table3[[#This Row],[prolificID]],Table2[[#All],[participant_id]:[Student Status]],13,FALSE)</f>
        <v>CONSENT REVOKED</v>
      </c>
      <c r="BB20" s="3">
        <f>VLOOKUP(Table3[[#This Row],[prolificID]],Table2[[#All],[participant_id]:[Student Status]],17,FALSE)</f>
        <v>0</v>
      </c>
      <c r="BC20" s="3" t="str">
        <f>VLOOKUP(Table3[[#This Row],[prolificID]],Table2[[#All],[participant_id]:[Student Status]],20,FALSE)</f>
        <v>CONSENT REVOKED</v>
      </c>
      <c r="BD20" s="3" t="str">
        <f>VLOOKUP(Table3[[#This Row],[prolificID]],Table2[[#All],[participant_id]:[Student Status]],14,FALSE)</f>
        <v>CONSENT REVOKED</v>
      </c>
      <c r="BE20" s="3">
        <f>VLOOKUP(Table3[[#This Row],[prolificID]],Table2[[#All],[participant_id]:[Student Status]],5,FALSE)</f>
        <v>3892680.7734830002</v>
      </c>
      <c r="BF20" s="3">
        <f>VLOOKUP(Table3[[#This Row],[prolificID]],Table2[[#All],[participant_id]:[Student Status]],6,FALSE)</f>
        <v>24</v>
      </c>
      <c r="BG20" s="3">
        <f>VLOOKUP(Table3[[#This Row],[prolificID]],Payments[[#All],[ProlificID]:[Bonus]],2,FALSE)</f>
        <v>0</v>
      </c>
      <c r="BH20" s="3" t="s">
        <v>1206</v>
      </c>
      <c r="BI20" s="3" t="s">
        <v>1209</v>
      </c>
    </row>
    <row r="21" spans="1:61" x14ac:dyDescent="0.2">
      <c r="A21">
        <v>20</v>
      </c>
      <c r="B21">
        <v>0</v>
      </c>
      <c r="C21">
        <v>0</v>
      </c>
      <c r="D21">
        <v>1</v>
      </c>
      <c r="E21">
        <v>1</v>
      </c>
      <c r="F21">
        <v>0.1593906758951</v>
      </c>
      <c r="G21" t="s">
        <v>51</v>
      </c>
      <c r="H21" t="s">
        <v>379</v>
      </c>
      <c r="I21">
        <v>756</v>
      </c>
      <c r="J21">
        <v>1</v>
      </c>
      <c r="K21">
        <v>25</v>
      </c>
      <c r="L21">
        <v>67</v>
      </c>
      <c r="M21">
        <v>67</v>
      </c>
      <c r="N21">
        <v>59</v>
      </c>
      <c r="O21">
        <v>56</v>
      </c>
      <c r="P21">
        <v>48</v>
      </c>
      <c r="Q21">
        <v>24</v>
      </c>
      <c r="R21">
        <v>22</v>
      </c>
      <c r="S21">
        <v>19</v>
      </c>
      <c r="T21">
        <v>21</v>
      </c>
      <c r="U21">
        <v>17</v>
      </c>
      <c r="V21">
        <v>65</v>
      </c>
      <c r="W21">
        <v>63</v>
      </c>
      <c r="X21">
        <v>30</v>
      </c>
      <c r="Y21">
        <v>30</v>
      </c>
      <c r="Z21">
        <v>27</v>
      </c>
      <c r="AA21">
        <v>11</v>
      </c>
      <c r="AB21">
        <v>23</v>
      </c>
      <c r="AC21">
        <v>20</v>
      </c>
      <c r="AD21">
        <v>16</v>
      </c>
      <c r="AE21">
        <v>15</v>
      </c>
      <c r="AF21">
        <v>33</v>
      </c>
      <c r="AG21">
        <v>1</v>
      </c>
      <c r="AH21" t="s">
        <v>57</v>
      </c>
      <c r="AI21" t="s">
        <v>51</v>
      </c>
      <c r="AJ21">
        <v>42</v>
      </c>
      <c r="AK21">
        <v>33</v>
      </c>
      <c r="AL21">
        <v>0</v>
      </c>
      <c r="AM21">
        <v>0</v>
      </c>
      <c r="AN21">
        <v>0</v>
      </c>
      <c r="AO21">
        <v>27</v>
      </c>
      <c r="AP21">
        <v>62</v>
      </c>
      <c r="AQ21">
        <v>306</v>
      </c>
      <c r="AR21">
        <v>62</v>
      </c>
      <c r="AS21">
        <v>82</v>
      </c>
      <c r="AT21">
        <v>657</v>
      </c>
      <c r="AU21">
        <v>1426</v>
      </c>
      <c r="AV21">
        <v>17</v>
      </c>
      <c r="AW21">
        <v>119</v>
      </c>
      <c r="AX21">
        <v>69</v>
      </c>
      <c r="AY21" t="b">
        <f>AND(Table3[[#This Row],[attentionCheck22]]=22,Table3[[#This Row],[attentionCheck11]]=11)</f>
        <v>1</v>
      </c>
      <c r="AZ21" t="str">
        <f>VLOOKUP(Table3[[#This Row],[prolificID]],Table2[[#All],[participant_id]:[Student Status]],19,FALSE)</f>
        <v>Female</v>
      </c>
      <c r="BA21" t="str">
        <f>VLOOKUP(Table3[[#This Row],[prolificID]],Table2[[#All],[participant_id]:[Student Status]],13,FALSE)</f>
        <v>United Kingdom</v>
      </c>
      <c r="BB21" s="3">
        <f>VLOOKUP(Table3[[#This Row],[prolificID]],Table2[[#All],[participant_id]:[Student Status]],17,FALSE)</f>
        <v>0</v>
      </c>
      <c r="BC21" s="3" t="str">
        <f>VLOOKUP(Table3[[#This Row],[prolificID]],Table2[[#All],[participant_id]:[Student Status]],20,FALSE)</f>
        <v>No</v>
      </c>
      <c r="BD21" s="3" t="str">
        <f>VLOOKUP(Table3[[#This Row],[prolificID]],Table2[[#All],[participant_id]:[Student Status]],14,FALSE)</f>
        <v>Full-Time</v>
      </c>
      <c r="BE21" s="3">
        <f>VLOOKUP(Table3[[#This Row],[prolificID]],Table2[[#All],[participant_id]:[Student Status]],5,FALSE)</f>
        <v>2866.5520000000001</v>
      </c>
      <c r="BF21" s="3">
        <f>VLOOKUP(Table3[[#This Row],[prolificID]],Table2[[#All],[participant_id]:[Student Status]],6,FALSE)</f>
        <v>35</v>
      </c>
      <c r="BG21" s="3">
        <f>VLOOKUP(Table3[[#This Row],[prolificID]],Payments[[#All],[ProlificID]:[Bonus]],2,FALSE)</f>
        <v>2.98</v>
      </c>
      <c r="BH21" s="3" t="s">
        <v>1206</v>
      </c>
      <c r="BI21" s="3" t="s">
        <v>1209</v>
      </c>
    </row>
    <row r="22" spans="1:61" x14ac:dyDescent="0.2">
      <c r="A22">
        <v>21</v>
      </c>
      <c r="B22">
        <v>0</v>
      </c>
      <c r="C22">
        <v>0</v>
      </c>
      <c r="D22">
        <v>1</v>
      </c>
      <c r="E22">
        <v>0</v>
      </c>
      <c r="F22">
        <v>0.17062304291798999</v>
      </c>
      <c r="G22" t="s">
        <v>51</v>
      </c>
      <c r="H22" t="s">
        <v>380</v>
      </c>
      <c r="I22">
        <v>756</v>
      </c>
      <c r="J22">
        <v>1</v>
      </c>
      <c r="K22">
        <v>25</v>
      </c>
      <c r="L22">
        <v>39</v>
      </c>
      <c r="M22">
        <v>37</v>
      </c>
      <c r="N22">
        <v>35</v>
      </c>
      <c r="O22">
        <v>33</v>
      </c>
      <c r="P22">
        <v>30</v>
      </c>
      <c r="Q22">
        <v>28</v>
      </c>
      <c r="R22">
        <v>22</v>
      </c>
      <c r="S22">
        <v>25</v>
      </c>
      <c r="T22">
        <v>22</v>
      </c>
      <c r="U22">
        <v>19</v>
      </c>
      <c r="V22">
        <v>40</v>
      </c>
      <c r="W22">
        <v>36</v>
      </c>
      <c r="X22">
        <v>33</v>
      </c>
      <c r="Y22">
        <v>30</v>
      </c>
      <c r="Z22">
        <v>28</v>
      </c>
      <c r="AA22">
        <v>35</v>
      </c>
      <c r="AB22">
        <v>35</v>
      </c>
      <c r="AC22">
        <v>20</v>
      </c>
      <c r="AD22">
        <v>31</v>
      </c>
      <c r="AE22">
        <v>12</v>
      </c>
      <c r="AP22">
        <v>4</v>
      </c>
      <c r="AQ22">
        <v>248</v>
      </c>
      <c r="AR22">
        <v>27</v>
      </c>
      <c r="AS22">
        <v>38</v>
      </c>
      <c r="AT22">
        <v>247</v>
      </c>
      <c r="AU22">
        <v>402</v>
      </c>
      <c r="AY22" t="b">
        <f>AND(Table3[[#This Row],[attentionCheck22]]=22,Table3[[#This Row],[attentionCheck11]]=11)</f>
        <v>0</v>
      </c>
      <c r="AZ22" t="str">
        <f>VLOOKUP(Table3[[#This Row],[prolificID]],Table2[[#All],[participant_id]:[Student Status]],19,FALSE)</f>
        <v>Female</v>
      </c>
      <c r="BA22" t="str">
        <f>VLOOKUP(Table3[[#This Row],[prolificID]],Table2[[#All],[participant_id]:[Student Status]],13,FALSE)</f>
        <v>United Kingdom</v>
      </c>
      <c r="BB22" s="3">
        <f>VLOOKUP(Table3[[#This Row],[prolificID]],Table2[[#All],[participant_id]:[Student Status]],17,FALSE)</f>
        <v>0</v>
      </c>
      <c r="BC22" s="3" t="str">
        <f>VLOOKUP(Table3[[#This Row],[prolificID]],Table2[[#All],[participant_id]:[Student Status]],20,FALSE)</f>
        <v>No</v>
      </c>
      <c r="BD22" s="3" t="str">
        <f>VLOOKUP(Table3[[#This Row],[prolificID]],Table2[[#All],[participant_id]:[Student Status]],14,FALSE)</f>
        <v>Part-Time</v>
      </c>
      <c r="BE22" s="3">
        <f>VLOOKUP(Table3[[#This Row],[prolificID]],Table2[[#All],[participant_id]:[Student Status]],5,FALSE)</f>
        <v>990.79499999999996</v>
      </c>
      <c r="BF22" s="3">
        <f>VLOOKUP(Table3[[#This Row],[prolificID]],Table2[[#All],[participant_id]:[Student Status]],6,FALSE)</f>
        <v>27</v>
      </c>
      <c r="BG22" s="3">
        <f>VLOOKUP(Table3[[#This Row],[prolificID]],Payments[[#All],[ProlificID]:[Bonus]],2,FALSE)</f>
        <v>0</v>
      </c>
      <c r="BH22" s="3" t="s">
        <v>1206</v>
      </c>
      <c r="BI22" s="3" t="s">
        <v>1209</v>
      </c>
    </row>
    <row r="23" spans="1:61" x14ac:dyDescent="0.2">
      <c r="A23">
        <v>22</v>
      </c>
      <c r="B23">
        <v>0</v>
      </c>
      <c r="C23">
        <v>0</v>
      </c>
      <c r="D23">
        <v>1</v>
      </c>
      <c r="E23">
        <v>0</v>
      </c>
      <c r="F23">
        <v>0.10418518875434001</v>
      </c>
      <c r="G23" t="s">
        <v>50</v>
      </c>
      <c r="H23" t="s">
        <v>381</v>
      </c>
      <c r="I23">
        <v>756</v>
      </c>
      <c r="J23">
        <v>1</v>
      </c>
      <c r="K23">
        <v>25</v>
      </c>
      <c r="L23">
        <v>40</v>
      </c>
      <c r="M23">
        <v>38</v>
      </c>
      <c r="N23">
        <v>35</v>
      </c>
      <c r="O23">
        <v>33</v>
      </c>
      <c r="P23">
        <v>30</v>
      </c>
      <c r="Q23">
        <v>28</v>
      </c>
      <c r="R23">
        <v>32</v>
      </c>
      <c r="S23">
        <v>25</v>
      </c>
      <c r="T23">
        <v>22</v>
      </c>
      <c r="U23">
        <v>19</v>
      </c>
      <c r="V23">
        <v>40</v>
      </c>
      <c r="W23">
        <v>37</v>
      </c>
      <c r="X23">
        <v>33</v>
      </c>
      <c r="Y23">
        <v>30</v>
      </c>
      <c r="Z23">
        <v>27</v>
      </c>
      <c r="AA23">
        <v>11</v>
      </c>
      <c r="AB23">
        <v>24</v>
      </c>
      <c r="AC23">
        <v>20</v>
      </c>
      <c r="AD23">
        <v>16</v>
      </c>
      <c r="AE23">
        <v>12</v>
      </c>
      <c r="AP23">
        <v>24</v>
      </c>
      <c r="AQ23">
        <v>136</v>
      </c>
      <c r="AR23">
        <v>24</v>
      </c>
      <c r="AS23">
        <v>73</v>
      </c>
      <c r="AT23">
        <v>155</v>
      </c>
      <c r="AU23">
        <v>268</v>
      </c>
      <c r="AY23" t="b">
        <f>AND(Table3[[#This Row],[attentionCheck22]]=22,Table3[[#This Row],[attentionCheck11]]=11)</f>
        <v>0</v>
      </c>
      <c r="AZ23" t="str">
        <f>VLOOKUP(Table3[[#This Row],[prolificID]],Table2[[#All],[participant_id]:[Student Status]],19,FALSE)</f>
        <v>Male</v>
      </c>
      <c r="BA23" t="str">
        <f>VLOOKUP(Table3[[#This Row],[prolificID]],Table2[[#All],[participant_id]:[Student Status]],13,FALSE)</f>
        <v>United Kingdom</v>
      </c>
      <c r="BB23" s="3">
        <f>VLOOKUP(Table3[[#This Row],[prolificID]],Table2[[#All],[participant_id]:[Student Status]],17,FALSE)</f>
        <v>0</v>
      </c>
      <c r="BC23" s="3" t="str">
        <f>VLOOKUP(Table3[[#This Row],[prolificID]],Table2[[#All],[participant_id]:[Student Status]],20,FALSE)</f>
        <v>Yes</v>
      </c>
      <c r="BD23" s="3" t="str">
        <f>VLOOKUP(Table3[[#This Row],[prolificID]],Table2[[#All],[participant_id]:[Student Status]],14,FALSE)</f>
        <v>Part-Time</v>
      </c>
      <c r="BE23" s="3">
        <f>VLOOKUP(Table3[[#This Row],[prolificID]],Table2[[#All],[participant_id]:[Student Status]],5,FALSE)</f>
        <v>711.10599999999999</v>
      </c>
      <c r="BF23" s="3">
        <f>VLOOKUP(Table3[[#This Row],[prolificID]],Table2[[#All],[participant_id]:[Student Status]],6,FALSE)</f>
        <v>19</v>
      </c>
      <c r="BG23" s="3">
        <f>VLOOKUP(Table3[[#This Row],[prolificID]],Payments[[#All],[ProlificID]:[Bonus]],2,FALSE)</f>
        <v>0</v>
      </c>
      <c r="BH23" s="3" t="s">
        <v>1206</v>
      </c>
      <c r="BI23" s="3" t="s">
        <v>1209</v>
      </c>
    </row>
    <row r="24" spans="1:61" x14ac:dyDescent="0.2">
      <c r="A24">
        <v>23</v>
      </c>
      <c r="B24">
        <v>0</v>
      </c>
      <c r="C24">
        <v>0</v>
      </c>
      <c r="D24">
        <v>1</v>
      </c>
      <c r="E24">
        <v>0</v>
      </c>
      <c r="F24">
        <v>0.30433461174984999</v>
      </c>
      <c r="G24" t="s">
        <v>50</v>
      </c>
      <c r="H24" t="s">
        <v>382</v>
      </c>
      <c r="I24">
        <v>756</v>
      </c>
      <c r="J24">
        <v>1</v>
      </c>
      <c r="K24">
        <v>25</v>
      </c>
      <c r="L24">
        <v>78</v>
      </c>
      <c r="M24">
        <v>38</v>
      </c>
      <c r="N24">
        <v>35</v>
      </c>
      <c r="O24">
        <v>35</v>
      </c>
      <c r="P24">
        <v>33</v>
      </c>
      <c r="Q24">
        <v>40</v>
      </c>
      <c r="R24">
        <v>22</v>
      </c>
      <c r="S24">
        <v>38</v>
      </c>
      <c r="T24">
        <v>21</v>
      </c>
      <c r="U24">
        <v>22</v>
      </c>
      <c r="V24">
        <v>78</v>
      </c>
      <c r="W24">
        <v>36</v>
      </c>
      <c r="X24">
        <v>33</v>
      </c>
      <c r="Y24">
        <v>30</v>
      </c>
      <c r="Z24">
        <v>27</v>
      </c>
      <c r="AA24">
        <v>11</v>
      </c>
      <c r="AB24">
        <v>23</v>
      </c>
      <c r="AC24">
        <v>20</v>
      </c>
      <c r="AD24">
        <v>16</v>
      </c>
      <c r="AE24">
        <v>12</v>
      </c>
      <c r="AF24">
        <v>40</v>
      </c>
      <c r="AG24">
        <v>1</v>
      </c>
      <c r="AH24" t="s">
        <v>54</v>
      </c>
      <c r="AI24" t="s">
        <v>50</v>
      </c>
      <c r="AJ24">
        <v>31</v>
      </c>
      <c r="AK24">
        <v>33</v>
      </c>
      <c r="AL24">
        <v>0</v>
      </c>
      <c r="AM24">
        <v>0</v>
      </c>
      <c r="AN24" t="s">
        <v>383</v>
      </c>
      <c r="AO24">
        <v>40</v>
      </c>
      <c r="AP24">
        <v>24</v>
      </c>
      <c r="AQ24">
        <v>303</v>
      </c>
      <c r="AR24">
        <v>64</v>
      </c>
      <c r="AS24">
        <v>69</v>
      </c>
      <c r="AT24">
        <v>787</v>
      </c>
      <c r="AU24">
        <v>505</v>
      </c>
      <c r="AV24">
        <v>9</v>
      </c>
      <c r="AW24">
        <v>95</v>
      </c>
      <c r="AX24">
        <v>66</v>
      </c>
      <c r="AY24" t="b">
        <f>AND(Table3[[#This Row],[attentionCheck22]]=22,Table3[[#This Row],[attentionCheck11]]=11)</f>
        <v>1</v>
      </c>
      <c r="AZ24" t="str">
        <f>VLOOKUP(Table3[[#This Row],[prolificID]],Table2[[#All],[participant_id]:[Student Status]],19,FALSE)</f>
        <v>Female</v>
      </c>
      <c r="BA24" t="str">
        <f>VLOOKUP(Table3[[#This Row],[prolificID]],Table2[[#All],[participant_id]:[Student Status]],13,FALSE)</f>
        <v>United Kingdom</v>
      </c>
      <c r="BB24" s="3">
        <f>VLOOKUP(Table3[[#This Row],[prolificID]],Table2[[#All],[participant_id]:[Student Status]],17,FALSE)</f>
        <v>0</v>
      </c>
      <c r="BC24" s="3" t="str">
        <f>VLOOKUP(Table3[[#This Row],[prolificID]],Table2[[#All],[participant_id]:[Student Status]],20,FALSE)</f>
        <v>No</v>
      </c>
      <c r="BD24" s="3" t="str">
        <f>VLOOKUP(Table3[[#This Row],[prolificID]],Table2[[#All],[participant_id]:[Student Status]],14,FALSE)</f>
        <v>Other</v>
      </c>
      <c r="BE24" s="3">
        <f>VLOOKUP(Table3[[#This Row],[prolificID]],Table2[[#All],[participant_id]:[Student Status]],5,FALSE)</f>
        <v>1952.5730000000001</v>
      </c>
      <c r="BF24" s="3">
        <f>VLOOKUP(Table3[[#This Row],[prolificID]],Table2[[#All],[participant_id]:[Student Status]],6,FALSE)</f>
        <v>50</v>
      </c>
      <c r="BG24" s="3">
        <f>VLOOKUP(Table3[[#This Row],[prolificID]],Payments[[#All],[ProlificID]:[Bonus]],2,FALSE)</f>
        <v>8</v>
      </c>
      <c r="BH24" s="3" t="s">
        <v>1206</v>
      </c>
      <c r="BI24" s="3" t="s">
        <v>1209</v>
      </c>
    </row>
    <row r="25" spans="1:61" x14ac:dyDescent="0.2">
      <c r="A25">
        <v>24</v>
      </c>
      <c r="B25">
        <v>0</v>
      </c>
      <c r="C25">
        <v>0</v>
      </c>
      <c r="D25">
        <v>1</v>
      </c>
      <c r="E25">
        <v>0</v>
      </c>
      <c r="F25">
        <v>0.44727234427177998</v>
      </c>
      <c r="G25" t="s">
        <v>50</v>
      </c>
      <c r="H25" t="s">
        <v>384</v>
      </c>
      <c r="I25">
        <v>756</v>
      </c>
      <c r="J25">
        <v>1</v>
      </c>
      <c r="K25">
        <v>25</v>
      </c>
      <c r="L25">
        <v>1</v>
      </c>
      <c r="M25">
        <v>7</v>
      </c>
      <c r="N25">
        <v>14</v>
      </c>
      <c r="O25">
        <v>20</v>
      </c>
      <c r="P25">
        <v>27</v>
      </c>
      <c r="Q25">
        <v>33</v>
      </c>
      <c r="R25">
        <v>22</v>
      </c>
      <c r="S25">
        <v>25</v>
      </c>
      <c r="T25">
        <v>22</v>
      </c>
      <c r="U25">
        <v>19</v>
      </c>
      <c r="V25">
        <v>2</v>
      </c>
      <c r="W25">
        <v>7</v>
      </c>
      <c r="X25">
        <v>14</v>
      </c>
      <c r="Y25">
        <v>21</v>
      </c>
      <c r="Z25">
        <v>27</v>
      </c>
      <c r="AA25">
        <v>11</v>
      </c>
      <c r="AB25">
        <v>33</v>
      </c>
      <c r="AC25">
        <v>20</v>
      </c>
      <c r="AD25">
        <v>16</v>
      </c>
      <c r="AE25">
        <v>12</v>
      </c>
      <c r="AF25">
        <v>33</v>
      </c>
      <c r="AG25">
        <v>1</v>
      </c>
      <c r="AH25" t="s">
        <v>57</v>
      </c>
      <c r="AI25" t="s">
        <v>50</v>
      </c>
      <c r="AJ25">
        <v>13</v>
      </c>
      <c r="AK25">
        <v>27</v>
      </c>
      <c r="AL25">
        <v>0</v>
      </c>
      <c r="AM25">
        <v>0</v>
      </c>
      <c r="AN25">
        <v>0</v>
      </c>
      <c r="AO25">
        <v>27</v>
      </c>
      <c r="AP25">
        <v>38</v>
      </c>
      <c r="AQ25">
        <v>263</v>
      </c>
      <c r="AR25">
        <v>52</v>
      </c>
      <c r="AS25">
        <v>56</v>
      </c>
      <c r="AT25">
        <v>302</v>
      </c>
      <c r="AU25">
        <v>416</v>
      </c>
      <c r="AV25">
        <v>7</v>
      </c>
      <c r="AW25">
        <v>87</v>
      </c>
      <c r="AX25">
        <v>43</v>
      </c>
      <c r="AY25" t="b">
        <f>AND(Table3[[#This Row],[attentionCheck22]]=22,Table3[[#This Row],[attentionCheck11]]=11)</f>
        <v>1</v>
      </c>
      <c r="AZ25" s="4" t="s">
        <v>453</v>
      </c>
      <c r="BA25" t="str">
        <f>VLOOKUP(Table3[[#This Row],[prolificID]],Table2[[#All],[participant_id]:[Student Status]],13,FALSE)</f>
        <v>United States</v>
      </c>
      <c r="BB25" s="3">
        <f>VLOOKUP(Table3[[#This Row],[prolificID]],Table2[[#All],[participant_id]:[Student Status]],17,FALSE)</f>
        <v>0</v>
      </c>
      <c r="BC25" s="3" t="str">
        <f>VLOOKUP(Table3[[#This Row],[prolificID]],Table2[[#All],[participant_id]:[Student Status]],20,FALSE)</f>
        <v>DATA EXPIRED</v>
      </c>
      <c r="BD25" s="3" t="str">
        <f>VLOOKUP(Table3[[#This Row],[prolificID]],Table2[[#All],[participant_id]:[Student Status]],14,FALSE)</f>
        <v>Other</v>
      </c>
      <c r="BE25" s="3">
        <f>VLOOKUP(Table3[[#This Row],[prolificID]],Table2[[#All],[participant_id]:[Student Status]],5,FALSE)</f>
        <v>1354.115</v>
      </c>
      <c r="BF25" s="3">
        <f>VLOOKUP(Table3[[#This Row],[prolificID]],Table2[[#All],[participant_id]:[Student Status]],6,FALSE)</f>
        <v>59</v>
      </c>
      <c r="BG25" s="3">
        <f>VLOOKUP(Table3[[#This Row],[prolificID]],Payments[[#All],[ProlificID]:[Bonus]],2,FALSE)</f>
        <v>8.02</v>
      </c>
      <c r="BH25" s="3" t="s">
        <v>1206</v>
      </c>
      <c r="BI25" s="3" t="s">
        <v>1209</v>
      </c>
    </row>
    <row r="26" spans="1:61" x14ac:dyDescent="0.2">
      <c r="A26">
        <v>25</v>
      </c>
      <c r="B26">
        <v>0</v>
      </c>
      <c r="C26">
        <v>0</v>
      </c>
      <c r="D26">
        <v>1</v>
      </c>
      <c r="E26">
        <v>0</v>
      </c>
      <c r="F26">
        <v>0.92574881276071996</v>
      </c>
      <c r="G26" t="s">
        <v>51</v>
      </c>
      <c r="H26" t="s">
        <v>385</v>
      </c>
      <c r="AP26">
        <v>57</v>
      </c>
      <c r="AY26" t="b">
        <f>AND(Table3[[#This Row],[attentionCheck22]]=22,Table3[[#This Row],[attentionCheck11]]=11)</f>
        <v>0</v>
      </c>
      <c r="AZ26" t="str">
        <f>VLOOKUP(Table3[[#This Row],[prolificID]],Table2[[#All],[participant_id]:[Student Status]],19,FALSE)</f>
        <v>CONSENT REVOKED</v>
      </c>
      <c r="BA26" t="str">
        <f>VLOOKUP(Table3[[#This Row],[prolificID]],Table2[[#All],[participant_id]:[Student Status]],13,FALSE)</f>
        <v>CONSENT REVOKED</v>
      </c>
      <c r="BB26" s="3">
        <f>VLOOKUP(Table3[[#This Row],[prolificID]],Table2[[#All],[participant_id]:[Student Status]],17,FALSE)</f>
        <v>0</v>
      </c>
      <c r="BC26" s="3" t="str">
        <f>VLOOKUP(Table3[[#This Row],[prolificID]],Table2[[#All],[participant_id]:[Student Status]],20,FALSE)</f>
        <v>CONSENT REVOKED</v>
      </c>
      <c r="BD26" s="3" t="str">
        <f>VLOOKUP(Table3[[#This Row],[prolificID]],Table2[[#All],[participant_id]:[Student Status]],14,FALSE)</f>
        <v>CONSENT REVOKED</v>
      </c>
      <c r="BE26" s="3">
        <f>VLOOKUP(Table3[[#This Row],[prolificID]],Table2[[#All],[participant_id]:[Student Status]],5,FALSE)</f>
        <v>3892612.581036</v>
      </c>
      <c r="BF26" s="3">
        <f>VLOOKUP(Table3[[#This Row],[prolificID]],Table2[[#All],[participant_id]:[Student Status]],6,FALSE)</f>
        <v>60</v>
      </c>
      <c r="BG26" s="3">
        <f>VLOOKUP(Table3[[#This Row],[prolificID]],Payments[[#All],[ProlificID]:[Bonus]],2,FALSE)</f>
        <v>0</v>
      </c>
      <c r="BH26" s="3" t="s">
        <v>1206</v>
      </c>
      <c r="BI26" s="3" t="s">
        <v>1209</v>
      </c>
    </row>
    <row r="27" spans="1:61" x14ac:dyDescent="0.2">
      <c r="A27">
        <v>26</v>
      </c>
      <c r="B27">
        <v>0</v>
      </c>
      <c r="C27">
        <v>0</v>
      </c>
      <c r="D27">
        <v>1</v>
      </c>
      <c r="E27">
        <v>1</v>
      </c>
      <c r="F27">
        <v>0.93977790034331998</v>
      </c>
      <c r="G27" t="s">
        <v>51</v>
      </c>
      <c r="H27" t="s">
        <v>386</v>
      </c>
      <c r="I27">
        <v>756</v>
      </c>
      <c r="J27">
        <v>1</v>
      </c>
      <c r="K27">
        <v>25</v>
      </c>
      <c r="L27">
        <v>40</v>
      </c>
      <c r="M27">
        <v>38</v>
      </c>
      <c r="N27">
        <v>35</v>
      </c>
      <c r="O27">
        <v>40</v>
      </c>
      <c r="P27">
        <v>36</v>
      </c>
      <c r="Q27">
        <v>40</v>
      </c>
      <c r="R27">
        <v>22</v>
      </c>
      <c r="S27">
        <v>39</v>
      </c>
      <c r="T27">
        <v>31</v>
      </c>
      <c r="U27">
        <v>24</v>
      </c>
      <c r="V27">
        <v>40</v>
      </c>
      <c r="W27">
        <v>36</v>
      </c>
      <c r="X27">
        <v>33</v>
      </c>
      <c r="Y27">
        <v>30</v>
      </c>
      <c r="Z27">
        <v>27</v>
      </c>
      <c r="AA27">
        <v>11</v>
      </c>
      <c r="AB27">
        <v>24</v>
      </c>
      <c r="AC27">
        <v>20</v>
      </c>
      <c r="AD27">
        <v>16</v>
      </c>
      <c r="AE27">
        <v>12</v>
      </c>
      <c r="AF27">
        <v>40</v>
      </c>
      <c r="AG27">
        <v>1</v>
      </c>
      <c r="AH27" t="s">
        <v>54</v>
      </c>
      <c r="AI27" t="s">
        <v>51</v>
      </c>
      <c r="AJ27">
        <v>43</v>
      </c>
      <c r="AK27">
        <v>27</v>
      </c>
      <c r="AL27">
        <v>0</v>
      </c>
      <c r="AM27">
        <v>0</v>
      </c>
      <c r="AN27">
        <v>0</v>
      </c>
      <c r="AO27">
        <v>14</v>
      </c>
      <c r="AP27">
        <v>7</v>
      </c>
      <c r="AQ27">
        <v>609</v>
      </c>
      <c r="AR27">
        <v>82</v>
      </c>
      <c r="AS27">
        <v>333</v>
      </c>
      <c r="AT27">
        <v>1401</v>
      </c>
      <c r="AU27">
        <v>624</v>
      </c>
      <c r="AV27">
        <v>31</v>
      </c>
      <c r="AW27">
        <v>336</v>
      </c>
      <c r="AX27">
        <v>621</v>
      </c>
      <c r="AY27" t="b">
        <f>AND(Table3[[#This Row],[attentionCheck22]]=22,Table3[[#This Row],[attentionCheck11]]=11)</f>
        <v>1</v>
      </c>
      <c r="AZ27" t="str">
        <f>VLOOKUP(Table3[[#This Row],[prolificID]],Table2[[#All],[participant_id]:[Student Status]],19,FALSE)</f>
        <v>Male</v>
      </c>
      <c r="BA27" t="str">
        <f>VLOOKUP(Table3[[#This Row],[prolificID]],Table2[[#All],[participant_id]:[Student Status]],13,FALSE)</f>
        <v>United Kingdom</v>
      </c>
      <c r="BB27" s="3">
        <f>VLOOKUP(Table3[[#This Row],[prolificID]],Table2[[#All],[participant_id]:[Student Status]],17,FALSE)</f>
        <v>0</v>
      </c>
      <c r="BC27" s="3" t="str">
        <f>VLOOKUP(Table3[[#This Row],[prolificID]],Table2[[#All],[participant_id]:[Student Status]],20,FALSE)</f>
        <v>Yes</v>
      </c>
      <c r="BD27" s="3" t="str">
        <f>VLOOKUP(Table3[[#This Row],[prolificID]],Table2[[#All],[participant_id]:[Student Status]],14,FALSE)</f>
        <v>Full-Time</v>
      </c>
      <c r="BE27" s="3">
        <f>VLOOKUP(Table3[[#This Row],[prolificID]],Table2[[#All],[participant_id]:[Student Status]],5,FALSE)</f>
        <v>5323.7939999999999</v>
      </c>
      <c r="BF27" s="3">
        <f>VLOOKUP(Table3[[#This Row],[prolificID]],Table2[[#All],[participant_id]:[Student Status]],6,FALSE)</f>
        <v>46</v>
      </c>
      <c r="BG27" s="3">
        <f>VLOOKUP(Table3[[#This Row],[prolificID]],Payments[[#All],[ProlificID]:[Bonus]],2,FALSE)</f>
        <v>8.02</v>
      </c>
      <c r="BH27" s="3" t="s">
        <v>1206</v>
      </c>
      <c r="BI27" s="3" t="s">
        <v>1209</v>
      </c>
    </row>
    <row r="28" spans="1:61" x14ac:dyDescent="0.2">
      <c r="A28">
        <v>27</v>
      </c>
      <c r="B28">
        <v>0</v>
      </c>
      <c r="C28">
        <v>0</v>
      </c>
      <c r="D28">
        <v>1</v>
      </c>
      <c r="E28">
        <v>0</v>
      </c>
      <c r="F28">
        <v>7.0488722354775005E-2</v>
      </c>
      <c r="G28" t="s">
        <v>50</v>
      </c>
      <c r="H28" t="s">
        <v>387</v>
      </c>
      <c r="I28">
        <v>756</v>
      </c>
      <c r="J28">
        <v>1</v>
      </c>
      <c r="K28">
        <v>25</v>
      </c>
      <c r="L28">
        <v>40</v>
      </c>
      <c r="M28">
        <v>38</v>
      </c>
      <c r="N28">
        <v>34</v>
      </c>
      <c r="O28">
        <v>33</v>
      </c>
      <c r="P28">
        <v>30</v>
      </c>
      <c r="Q28">
        <v>28</v>
      </c>
      <c r="R28">
        <v>22</v>
      </c>
      <c r="S28">
        <v>25</v>
      </c>
      <c r="T28">
        <v>22</v>
      </c>
      <c r="U28">
        <v>19</v>
      </c>
      <c r="V28">
        <v>39</v>
      </c>
      <c r="W28">
        <v>37</v>
      </c>
      <c r="X28">
        <v>33</v>
      </c>
      <c r="Y28">
        <v>30</v>
      </c>
      <c r="Z28">
        <v>27</v>
      </c>
      <c r="AA28">
        <v>11</v>
      </c>
      <c r="AB28">
        <v>26</v>
      </c>
      <c r="AC28">
        <v>20</v>
      </c>
      <c r="AD28">
        <v>16</v>
      </c>
      <c r="AE28">
        <v>12</v>
      </c>
      <c r="AF28">
        <v>27</v>
      </c>
      <c r="AG28">
        <v>1</v>
      </c>
      <c r="AH28" t="s">
        <v>54</v>
      </c>
      <c r="AI28" t="s">
        <v>50</v>
      </c>
      <c r="AJ28">
        <v>33</v>
      </c>
      <c r="AK28">
        <v>33</v>
      </c>
      <c r="AL28">
        <v>0</v>
      </c>
      <c r="AM28">
        <v>0</v>
      </c>
      <c r="AN28" t="s">
        <v>388</v>
      </c>
      <c r="AO28">
        <v>27</v>
      </c>
      <c r="AP28">
        <v>17</v>
      </c>
      <c r="AQ28">
        <v>134</v>
      </c>
      <c r="AR28">
        <v>24</v>
      </c>
      <c r="AS28">
        <v>41</v>
      </c>
      <c r="AT28">
        <v>249</v>
      </c>
      <c r="AU28">
        <v>1137</v>
      </c>
      <c r="AV28">
        <v>9</v>
      </c>
      <c r="AW28">
        <v>100</v>
      </c>
      <c r="AX28">
        <v>60</v>
      </c>
      <c r="AY28" t="b">
        <f>AND(Table3[[#This Row],[attentionCheck22]]=22,Table3[[#This Row],[attentionCheck11]]=11)</f>
        <v>1</v>
      </c>
      <c r="AZ28" t="str">
        <f>VLOOKUP(Table3[[#This Row],[prolificID]],Table2[[#All],[participant_id]:[Student Status]],19,FALSE)</f>
        <v>Male</v>
      </c>
      <c r="BA28" t="str">
        <f>VLOOKUP(Table3[[#This Row],[prolificID]],Table2[[#All],[participant_id]:[Student Status]],13,FALSE)</f>
        <v>United Kingdom</v>
      </c>
      <c r="BB28" s="3">
        <f>VLOOKUP(Table3[[#This Row],[prolificID]],Table2[[#All],[participant_id]:[Student Status]],17,FALSE)</f>
        <v>0</v>
      </c>
      <c r="BC28" s="3" t="str">
        <f>VLOOKUP(Table3[[#This Row],[prolificID]],Table2[[#All],[participant_id]:[Student Status]],20,FALSE)</f>
        <v>DATA EXPIRED</v>
      </c>
      <c r="BD28" s="3" t="str">
        <f>VLOOKUP(Table3[[#This Row],[prolificID]],Table2[[#All],[participant_id]:[Student Status]],14,FALSE)</f>
        <v>DATA EXPIRED</v>
      </c>
      <c r="BE28" s="3">
        <f>VLOOKUP(Table3[[#This Row],[prolificID]],Table2[[#All],[participant_id]:[Student Status]],5,FALSE)</f>
        <v>1787.296</v>
      </c>
      <c r="BF28" s="3">
        <f>VLOOKUP(Table3[[#This Row],[prolificID]],Table2[[#All],[participant_id]:[Student Status]],6,FALSE)</f>
        <v>30</v>
      </c>
      <c r="BG28" s="3">
        <f>VLOOKUP(Table3[[#This Row],[prolificID]],Payments[[#All],[ProlificID]:[Bonus]],2,FALSE)</f>
        <v>11.07</v>
      </c>
      <c r="BH28" s="3" t="s">
        <v>1206</v>
      </c>
      <c r="BI28" s="3" t="s">
        <v>1209</v>
      </c>
    </row>
    <row r="29" spans="1:61" x14ac:dyDescent="0.2">
      <c r="A29">
        <v>28</v>
      </c>
      <c r="B29">
        <v>0</v>
      </c>
      <c r="C29">
        <v>0</v>
      </c>
      <c r="D29">
        <v>1</v>
      </c>
      <c r="E29">
        <v>1</v>
      </c>
      <c r="F29">
        <v>0.48249295245070001</v>
      </c>
      <c r="G29" t="s">
        <v>50</v>
      </c>
      <c r="H29" t="s">
        <v>389</v>
      </c>
      <c r="I29">
        <v>756</v>
      </c>
      <c r="J29">
        <v>1</v>
      </c>
      <c r="K29">
        <v>25</v>
      </c>
      <c r="L29">
        <v>10</v>
      </c>
      <c r="M29">
        <v>6</v>
      </c>
      <c r="N29">
        <v>14</v>
      </c>
      <c r="O29">
        <v>19</v>
      </c>
      <c r="P29">
        <v>27</v>
      </c>
      <c r="Q29">
        <v>32</v>
      </c>
      <c r="R29">
        <v>22</v>
      </c>
      <c r="S29">
        <v>37</v>
      </c>
      <c r="T29">
        <v>31</v>
      </c>
      <c r="U29">
        <v>23</v>
      </c>
      <c r="V29">
        <v>1</v>
      </c>
      <c r="W29">
        <v>15</v>
      </c>
      <c r="X29">
        <v>14</v>
      </c>
      <c r="Y29">
        <v>20</v>
      </c>
      <c r="Z29">
        <v>26</v>
      </c>
      <c r="AA29">
        <v>11</v>
      </c>
      <c r="AB29">
        <v>27</v>
      </c>
      <c r="AC29">
        <v>21</v>
      </c>
      <c r="AD29">
        <v>15</v>
      </c>
      <c r="AE29">
        <v>10</v>
      </c>
      <c r="AF29">
        <v>20</v>
      </c>
      <c r="AG29">
        <v>1</v>
      </c>
      <c r="AH29" t="s">
        <v>57</v>
      </c>
      <c r="AI29" t="s">
        <v>51</v>
      </c>
      <c r="AJ29">
        <v>45</v>
      </c>
      <c r="AK29">
        <v>20</v>
      </c>
      <c r="AL29">
        <v>0</v>
      </c>
      <c r="AM29">
        <v>0</v>
      </c>
      <c r="AN29" t="s">
        <v>390</v>
      </c>
      <c r="AO29">
        <v>48</v>
      </c>
      <c r="AP29">
        <v>60</v>
      </c>
      <c r="AQ29">
        <v>818</v>
      </c>
      <c r="AR29">
        <v>45</v>
      </c>
      <c r="AS29">
        <v>96</v>
      </c>
      <c r="AT29">
        <v>479</v>
      </c>
      <c r="AU29">
        <v>476</v>
      </c>
      <c r="AV29">
        <v>7</v>
      </c>
      <c r="AW29">
        <v>106</v>
      </c>
      <c r="AX29">
        <v>198</v>
      </c>
      <c r="AY29" t="b">
        <f>AND(Table3[[#This Row],[attentionCheck22]]=22,Table3[[#This Row],[attentionCheck11]]=11)</f>
        <v>1</v>
      </c>
      <c r="AZ29" t="str">
        <f>VLOOKUP(Table3[[#This Row],[prolificID]],Table2[[#All],[participant_id]:[Student Status]],19,FALSE)</f>
        <v>Female</v>
      </c>
      <c r="BA29" t="str">
        <f>VLOOKUP(Table3[[#This Row],[prolificID]],Table2[[#All],[participant_id]:[Student Status]],13,FALSE)</f>
        <v>Ireland</v>
      </c>
      <c r="BB29" s="3">
        <f>VLOOKUP(Table3[[#This Row],[prolificID]],Table2[[#All],[participant_id]:[Student Status]],17,FALSE)</f>
        <v>0</v>
      </c>
      <c r="BC29" s="3" t="str">
        <f>VLOOKUP(Table3[[#This Row],[prolificID]],Table2[[#All],[participant_id]:[Student Status]],20,FALSE)</f>
        <v>No</v>
      </c>
      <c r="BD29" s="3" t="str">
        <f>VLOOKUP(Table3[[#This Row],[prolificID]],Table2[[#All],[participant_id]:[Student Status]],14,FALSE)</f>
        <v>Full-Time</v>
      </c>
      <c r="BE29" s="3">
        <f>VLOOKUP(Table3[[#This Row],[prolificID]],Table2[[#All],[participant_id]:[Student Status]],5,FALSE)</f>
        <v>2306.123</v>
      </c>
      <c r="BF29" s="3">
        <f>VLOOKUP(Table3[[#This Row],[prolificID]],Table2[[#All],[participant_id]:[Student Status]],6,FALSE)</f>
        <v>41</v>
      </c>
      <c r="BG29" s="3">
        <f>VLOOKUP(Table3[[#This Row],[prolificID]],Payments[[#All],[ProlificID]:[Bonus]],2,FALSE)</f>
        <v>5</v>
      </c>
      <c r="BH29" s="3" t="s">
        <v>1206</v>
      </c>
      <c r="BI29" s="3" t="s">
        <v>1209</v>
      </c>
    </row>
    <row r="30" spans="1:61" x14ac:dyDescent="0.2">
      <c r="A30">
        <v>29</v>
      </c>
      <c r="B30">
        <v>0</v>
      </c>
      <c r="C30">
        <v>0</v>
      </c>
      <c r="D30">
        <v>1</v>
      </c>
      <c r="E30">
        <v>0</v>
      </c>
      <c r="F30">
        <v>3.6465073858087997E-2</v>
      </c>
      <c r="G30" t="s">
        <v>51</v>
      </c>
      <c r="H30" t="s">
        <v>391</v>
      </c>
      <c r="I30">
        <v>756</v>
      </c>
      <c r="J30">
        <v>1</v>
      </c>
      <c r="K30">
        <v>25</v>
      </c>
      <c r="L30">
        <v>40</v>
      </c>
      <c r="M30">
        <v>38</v>
      </c>
      <c r="N30">
        <v>35</v>
      </c>
      <c r="O30">
        <v>32</v>
      </c>
      <c r="P30">
        <v>30</v>
      </c>
      <c r="Q30">
        <v>30</v>
      </c>
      <c r="R30">
        <v>32</v>
      </c>
      <c r="S30">
        <v>25</v>
      </c>
      <c r="T30">
        <v>22</v>
      </c>
      <c r="U30">
        <v>19</v>
      </c>
      <c r="V30">
        <v>41</v>
      </c>
      <c r="W30">
        <v>37</v>
      </c>
      <c r="X30">
        <v>33</v>
      </c>
      <c r="Y30">
        <v>30</v>
      </c>
      <c r="Z30">
        <v>27</v>
      </c>
      <c r="AA30">
        <v>35</v>
      </c>
      <c r="AB30">
        <v>25</v>
      </c>
      <c r="AC30">
        <v>20</v>
      </c>
      <c r="AD30">
        <v>16</v>
      </c>
      <c r="AE30">
        <v>12</v>
      </c>
      <c r="AP30">
        <v>23</v>
      </c>
      <c r="AQ30">
        <v>285</v>
      </c>
      <c r="AR30">
        <v>59</v>
      </c>
      <c r="AS30">
        <v>47</v>
      </c>
      <c r="AT30">
        <v>520</v>
      </c>
      <c r="AU30">
        <v>446</v>
      </c>
      <c r="AY30" t="b">
        <f>AND(Table3[[#This Row],[attentionCheck22]]=22,Table3[[#This Row],[attentionCheck11]]=11)</f>
        <v>0</v>
      </c>
      <c r="AZ30" t="str">
        <f>VLOOKUP(Table3[[#This Row],[prolificID]],Table2[[#All],[participant_id]:[Student Status]],19,FALSE)</f>
        <v>Female</v>
      </c>
      <c r="BA30" t="str">
        <f>VLOOKUP(Table3[[#This Row],[prolificID]],Table2[[#All],[participant_id]:[Student Status]],13,FALSE)</f>
        <v>United Kingdom</v>
      </c>
      <c r="BB30" s="3">
        <f>VLOOKUP(Table3[[#This Row],[prolificID]],Table2[[#All],[participant_id]:[Student Status]],17,FALSE)</f>
        <v>0</v>
      </c>
      <c r="BC30" s="3" t="str">
        <f>VLOOKUP(Table3[[#This Row],[prolificID]],Table2[[#All],[participant_id]:[Student Status]],20,FALSE)</f>
        <v>No</v>
      </c>
      <c r="BD30" s="3" t="str">
        <f>VLOOKUP(Table3[[#This Row],[prolificID]],Table2[[#All],[participant_id]:[Student Status]],14,FALSE)</f>
        <v>Not in paid work (e.g. homemaker', 'retired or disabled)</v>
      </c>
      <c r="BE30" s="3">
        <f>VLOOKUP(Table3[[#This Row],[prolificID]],Table2[[#All],[participant_id]:[Student Status]],5,FALSE)</f>
        <v>1419.809</v>
      </c>
      <c r="BF30" s="3">
        <f>VLOOKUP(Table3[[#This Row],[prolificID]],Table2[[#All],[participant_id]:[Student Status]],6,FALSE)</f>
        <v>41</v>
      </c>
      <c r="BG30" s="3">
        <f>VLOOKUP(Table3[[#This Row],[prolificID]],Payments[[#All],[ProlificID]:[Bonus]],2,FALSE)</f>
        <v>0</v>
      </c>
      <c r="BH30" s="3" t="s">
        <v>1206</v>
      </c>
      <c r="BI30" s="3" t="s">
        <v>1209</v>
      </c>
    </row>
    <row r="31" spans="1:61" x14ac:dyDescent="0.2">
      <c r="A31">
        <v>30</v>
      </c>
      <c r="B31">
        <v>0</v>
      </c>
      <c r="C31">
        <v>0</v>
      </c>
      <c r="D31">
        <v>1</v>
      </c>
      <c r="E31">
        <v>1</v>
      </c>
      <c r="F31">
        <v>0.67406640791822003</v>
      </c>
      <c r="G31" t="s">
        <v>51</v>
      </c>
      <c r="H31" t="s">
        <v>392</v>
      </c>
      <c r="I31">
        <v>756</v>
      </c>
      <c r="J31">
        <v>1</v>
      </c>
      <c r="K31">
        <v>25</v>
      </c>
      <c r="AP31">
        <v>6</v>
      </c>
      <c r="AQ31">
        <v>131</v>
      </c>
      <c r="AR31">
        <v>9</v>
      </c>
      <c r="AS31">
        <v>45</v>
      </c>
      <c r="AY31" t="b">
        <f>AND(Table3[[#This Row],[attentionCheck22]]=22,Table3[[#This Row],[attentionCheck11]]=11)</f>
        <v>0</v>
      </c>
      <c r="AZ31" t="str">
        <f>VLOOKUP(Table3[[#This Row],[prolificID]],Table2[[#All],[participant_id]:[Student Status]],19,FALSE)</f>
        <v>CONSENT REVOKED</v>
      </c>
      <c r="BA31" t="str">
        <f>VLOOKUP(Table3[[#This Row],[prolificID]],Table2[[#All],[participant_id]:[Student Status]],13,FALSE)</f>
        <v>CONSENT REVOKED</v>
      </c>
      <c r="BB31" s="3">
        <f>VLOOKUP(Table3[[#This Row],[prolificID]],Table2[[#All],[participant_id]:[Student Status]],17,FALSE)</f>
        <v>0</v>
      </c>
      <c r="BC31" s="3" t="str">
        <f>VLOOKUP(Table3[[#This Row],[prolificID]],Table2[[#All],[participant_id]:[Student Status]],20,FALSE)</f>
        <v>CONSENT REVOKED</v>
      </c>
      <c r="BD31" s="3" t="str">
        <f>VLOOKUP(Table3[[#This Row],[prolificID]],Table2[[#All],[participant_id]:[Student Status]],14,FALSE)</f>
        <v>CONSENT REVOKED</v>
      </c>
      <c r="BE31" s="3">
        <f>VLOOKUP(Table3[[#This Row],[prolificID]],Table2[[#All],[participant_id]:[Student Status]],5,FALSE)</f>
        <v>3892568.6686689998</v>
      </c>
      <c r="BF31" s="3">
        <f>VLOOKUP(Table3[[#This Row],[prolificID]],Table2[[#All],[participant_id]:[Student Status]],6,FALSE)</f>
        <v>37</v>
      </c>
      <c r="BG31" s="3">
        <f>VLOOKUP(Table3[[#This Row],[prolificID]],Payments[[#All],[ProlificID]:[Bonus]],2,FALSE)</f>
        <v>0</v>
      </c>
      <c r="BH31" s="3" t="s">
        <v>1206</v>
      </c>
      <c r="BI31" s="3" t="s">
        <v>1209</v>
      </c>
    </row>
    <row r="32" spans="1:61" x14ac:dyDescent="0.2">
      <c r="A32">
        <v>31</v>
      </c>
      <c r="B32">
        <v>0</v>
      </c>
      <c r="C32">
        <v>0</v>
      </c>
      <c r="D32">
        <v>1</v>
      </c>
      <c r="E32">
        <v>1</v>
      </c>
      <c r="F32">
        <v>0.90939497178135997</v>
      </c>
      <c r="G32" t="s">
        <v>50</v>
      </c>
      <c r="H32" t="s">
        <v>393</v>
      </c>
      <c r="I32">
        <v>756</v>
      </c>
      <c r="J32">
        <v>1</v>
      </c>
      <c r="K32">
        <v>25</v>
      </c>
      <c r="L32">
        <v>39</v>
      </c>
      <c r="M32">
        <v>33</v>
      </c>
      <c r="N32">
        <v>40</v>
      </c>
      <c r="O32">
        <v>39</v>
      </c>
      <c r="P32">
        <v>39</v>
      </c>
      <c r="Q32">
        <v>41</v>
      </c>
      <c r="R32">
        <v>22</v>
      </c>
      <c r="S32">
        <v>39</v>
      </c>
      <c r="T32">
        <v>30</v>
      </c>
      <c r="U32">
        <v>23</v>
      </c>
      <c r="V32">
        <v>39</v>
      </c>
      <c r="W32">
        <v>15</v>
      </c>
      <c r="X32">
        <v>20</v>
      </c>
      <c r="Y32">
        <v>25</v>
      </c>
      <c r="Z32">
        <v>26</v>
      </c>
      <c r="AA32">
        <v>11</v>
      </c>
      <c r="AB32">
        <v>24</v>
      </c>
      <c r="AC32">
        <v>21</v>
      </c>
      <c r="AD32">
        <v>16</v>
      </c>
      <c r="AE32">
        <v>11</v>
      </c>
      <c r="AF32">
        <v>20</v>
      </c>
      <c r="AG32">
        <v>1</v>
      </c>
      <c r="AH32" t="s">
        <v>57</v>
      </c>
      <c r="AI32" t="s">
        <v>51</v>
      </c>
      <c r="AJ32">
        <v>40</v>
      </c>
      <c r="AK32">
        <v>20</v>
      </c>
      <c r="AL32">
        <v>0</v>
      </c>
      <c r="AM32">
        <v>0</v>
      </c>
      <c r="AN32" t="s">
        <v>394</v>
      </c>
      <c r="AO32">
        <v>27</v>
      </c>
      <c r="AP32">
        <v>24</v>
      </c>
      <c r="AQ32">
        <v>225</v>
      </c>
      <c r="AR32">
        <v>159</v>
      </c>
      <c r="AS32">
        <v>65</v>
      </c>
      <c r="AT32">
        <v>401</v>
      </c>
      <c r="AU32">
        <v>283</v>
      </c>
      <c r="AV32">
        <v>7</v>
      </c>
      <c r="AW32">
        <v>89</v>
      </c>
      <c r="AX32">
        <v>39</v>
      </c>
      <c r="AY32" t="b">
        <f>AND(Table3[[#This Row],[attentionCheck22]]=22,Table3[[#This Row],[attentionCheck11]]=11)</f>
        <v>1</v>
      </c>
      <c r="AZ32" t="str">
        <f>VLOOKUP(Table3[[#This Row],[prolificID]],Table2[[#All],[participant_id]:[Student Status]],19,FALSE)</f>
        <v>Male</v>
      </c>
      <c r="BA32" t="str">
        <f>VLOOKUP(Table3[[#This Row],[prolificID]],Table2[[#All],[participant_id]:[Student Status]],13,FALSE)</f>
        <v>United Kingdom</v>
      </c>
      <c r="BB32" s="3">
        <f>VLOOKUP(Table3[[#This Row],[prolificID]],Table2[[#All],[participant_id]:[Student Status]],17,FALSE)</f>
        <v>0</v>
      </c>
      <c r="BC32" s="3" t="str">
        <f>VLOOKUP(Table3[[#This Row],[prolificID]],Table2[[#All],[participant_id]:[Student Status]],20,FALSE)</f>
        <v>No</v>
      </c>
      <c r="BD32" s="3" t="str">
        <f>VLOOKUP(Table3[[#This Row],[prolificID]],Table2[[#All],[participant_id]:[Student Status]],14,FALSE)</f>
        <v>Part-Time</v>
      </c>
      <c r="BE32" s="3">
        <f>VLOOKUP(Table3[[#This Row],[prolificID]],Table2[[#All],[participant_id]:[Student Status]],5,FALSE)</f>
        <v>1328.0029999999999</v>
      </c>
      <c r="BF32" s="3">
        <f>VLOOKUP(Table3[[#This Row],[prolificID]],Table2[[#All],[participant_id]:[Student Status]],6,FALSE)</f>
        <v>25</v>
      </c>
      <c r="BG32" s="3">
        <f>VLOOKUP(Table3[[#This Row],[prolificID]],Payments[[#All],[ProlificID]:[Bonus]],2,FALSE)</f>
        <v>7.8</v>
      </c>
      <c r="BH32" s="3" t="s">
        <v>1206</v>
      </c>
      <c r="BI32" s="3" t="s">
        <v>1209</v>
      </c>
    </row>
    <row r="33" spans="1:61" x14ac:dyDescent="0.2">
      <c r="A33">
        <v>32</v>
      </c>
      <c r="B33">
        <v>0</v>
      </c>
      <c r="C33">
        <v>0</v>
      </c>
      <c r="D33">
        <v>1</v>
      </c>
      <c r="E33">
        <v>0</v>
      </c>
      <c r="F33">
        <v>0.71133640843901003</v>
      </c>
      <c r="G33" t="s">
        <v>51</v>
      </c>
      <c r="H33" t="s">
        <v>395</v>
      </c>
      <c r="I33">
        <v>756</v>
      </c>
      <c r="J33">
        <v>1</v>
      </c>
      <c r="K33">
        <v>25</v>
      </c>
      <c r="L33">
        <v>39</v>
      </c>
      <c r="M33">
        <v>39</v>
      </c>
      <c r="N33">
        <v>35</v>
      </c>
      <c r="O33">
        <v>35</v>
      </c>
      <c r="P33">
        <v>31</v>
      </c>
      <c r="Q33">
        <v>33</v>
      </c>
      <c r="R33">
        <v>22</v>
      </c>
      <c r="S33">
        <v>31</v>
      </c>
      <c r="T33">
        <v>30</v>
      </c>
      <c r="U33">
        <v>20</v>
      </c>
      <c r="V33">
        <v>47</v>
      </c>
      <c r="W33">
        <v>36</v>
      </c>
      <c r="X33">
        <v>35</v>
      </c>
      <c r="Y33">
        <v>30</v>
      </c>
      <c r="Z33">
        <v>33</v>
      </c>
      <c r="AA33">
        <v>11</v>
      </c>
      <c r="AB33">
        <v>38</v>
      </c>
      <c r="AC33">
        <v>30</v>
      </c>
      <c r="AD33">
        <v>24</v>
      </c>
      <c r="AE33">
        <v>17</v>
      </c>
      <c r="AF33">
        <v>40</v>
      </c>
      <c r="AG33">
        <v>1</v>
      </c>
      <c r="AH33" t="s">
        <v>57</v>
      </c>
      <c r="AI33" t="s">
        <v>50</v>
      </c>
      <c r="AJ33">
        <v>22</v>
      </c>
      <c r="AK33">
        <v>27</v>
      </c>
      <c r="AL33">
        <v>0</v>
      </c>
      <c r="AM33">
        <v>0</v>
      </c>
      <c r="AN33">
        <v>0</v>
      </c>
      <c r="AO33">
        <v>27</v>
      </c>
      <c r="AP33">
        <v>16</v>
      </c>
      <c r="AQ33">
        <v>370</v>
      </c>
      <c r="AR33">
        <v>93</v>
      </c>
      <c r="AS33">
        <v>135</v>
      </c>
      <c r="AT33">
        <v>478</v>
      </c>
      <c r="AU33">
        <v>491</v>
      </c>
      <c r="AV33">
        <v>6</v>
      </c>
      <c r="AW33">
        <v>193</v>
      </c>
      <c r="AX33">
        <v>93</v>
      </c>
      <c r="AY33" t="b">
        <f>AND(Table3[[#This Row],[attentionCheck22]]=22,Table3[[#This Row],[attentionCheck11]]=11)</f>
        <v>1</v>
      </c>
      <c r="AZ33" t="str">
        <f>VLOOKUP(Table3[[#This Row],[prolificID]],Table2[[#All],[participant_id]:[Student Status]],19,FALSE)</f>
        <v>Female</v>
      </c>
      <c r="BA33" t="str">
        <f>VLOOKUP(Table3[[#This Row],[prolificID]],Table2[[#All],[participant_id]:[Student Status]],13,FALSE)</f>
        <v>United Kingdom</v>
      </c>
      <c r="BB33" s="3">
        <f>VLOOKUP(Table3[[#This Row],[prolificID]],Table2[[#All],[participant_id]:[Student Status]],17,FALSE)</f>
        <v>0</v>
      </c>
      <c r="BC33" s="3" t="str">
        <f>VLOOKUP(Table3[[#This Row],[prolificID]],Table2[[#All],[participant_id]:[Student Status]],20,FALSE)</f>
        <v>No</v>
      </c>
      <c r="BD33" s="3" t="str">
        <f>VLOOKUP(Table3[[#This Row],[prolificID]],Table2[[#All],[participant_id]:[Student Status]],14,FALSE)</f>
        <v>Full-Time</v>
      </c>
      <c r="BE33" s="3">
        <f>VLOOKUP(Table3[[#This Row],[prolificID]],Table2[[#All],[participant_id]:[Student Status]],5,FALSE)</f>
        <v>1910.3130000000001</v>
      </c>
      <c r="BF33" s="3">
        <f>VLOOKUP(Table3[[#This Row],[prolificID]],Table2[[#All],[participant_id]:[Student Status]],6,FALSE)</f>
        <v>56</v>
      </c>
      <c r="BG33" s="3">
        <f>VLOOKUP(Table3[[#This Row],[prolificID]],Payments[[#All],[ProlificID]:[Bonus]],2,FALSE)</f>
        <v>6.4</v>
      </c>
      <c r="BH33" s="3" t="s">
        <v>1206</v>
      </c>
      <c r="BI33" s="3" t="s">
        <v>1209</v>
      </c>
    </row>
    <row r="34" spans="1:61" x14ac:dyDescent="0.2">
      <c r="A34">
        <v>33</v>
      </c>
      <c r="B34">
        <v>0</v>
      </c>
      <c r="C34">
        <v>0</v>
      </c>
      <c r="D34">
        <v>1</v>
      </c>
      <c r="E34">
        <v>1</v>
      </c>
      <c r="F34">
        <v>0.93094956355044001</v>
      </c>
      <c r="G34" t="s">
        <v>51</v>
      </c>
      <c r="H34" t="s">
        <v>396</v>
      </c>
      <c r="I34">
        <v>756</v>
      </c>
      <c r="J34">
        <v>1</v>
      </c>
      <c r="K34">
        <v>25</v>
      </c>
      <c r="L34">
        <v>38</v>
      </c>
      <c r="M34">
        <v>35</v>
      </c>
      <c r="N34">
        <v>14</v>
      </c>
      <c r="O34">
        <v>40</v>
      </c>
      <c r="P34">
        <v>39</v>
      </c>
      <c r="Q34">
        <v>39</v>
      </c>
      <c r="R34">
        <v>22</v>
      </c>
      <c r="S34">
        <v>39</v>
      </c>
      <c r="T34">
        <v>31</v>
      </c>
      <c r="U34">
        <v>23</v>
      </c>
      <c r="V34">
        <v>40</v>
      </c>
      <c r="W34">
        <v>36</v>
      </c>
      <c r="X34">
        <v>33</v>
      </c>
      <c r="Y34">
        <v>30</v>
      </c>
      <c r="Z34">
        <v>20</v>
      </c>
      <c r="AA34">
        <v>11</v>
      </c>
      <c r="AB34">
        <v>33</v>
      </c>
      <c r="AC34">
        <v>20</v>
      </c>
      <c r="AD34">
        <v>16</v>
      </c>
      <c r="AE34">
        <v>12</v>
      </c>
      <c r="AF34">
        <v>27</v>
      </c>
      <c r="AG34">
        <v>1</v>
      </c>
      <c r="AH34" t="s">
        <v>57</v>
      </c>
      <c r="AI34" t="s">
        <v>50</v>
      </c>
      <c r="AJ34">
        <v>38</v>
      </c>
      <c r="AK34">
        <v>27</v>
      </c>
      <c r="AL34">
        <v>0</v>
      </c>
      <c r="AM34">
        <v>0</v>
      </c>
      <c r="AN34" t="s">
        <v>397</v>
      </c>
      <c r="AO34">
        <v>27</v>
      </c>
      <c r="AP34">
        <v>19</v>
      </c>
      <c r="AQ34">
        <v>89</v>
      </c>
      <c r="AR34">
        <v>16</v>
      </c>
      <c r="AS34">
        <v>38</v>
      </c>
      <c r="AT34">
        <v>238</v>
      </c>
      <c r="AU34">
        <v>167</v>
      </c>
      <c r="AV34">
        <v>6</v>
      </c>
      <c r="AW34">
        <v>34</v>
      </c>
      <c r="AX34">
        <v>5</v>
      </c>
      <c r="AY34" t="b">
        <f>AND(Table3[[#This Row],[attentionCheck22]]=22,Table3[[#This Row],[attentionCheck11]]=11)</f>
        <v>1</v>
      </c>
      <c r="AZ34" t="str">
        <f>VLOOKUP(Table3[[#This Row],[prolificID]],Table2[[#All],[participant_id]:[Student Status]],19,FALSE)</f>
        <v>Male</v>
      </c>
      <c r="BA34" t="str">
        <f>VLOOKUP(Table3[[#This Row],[prolificID]],Table2[[#All],[participant_id]:[Student Status]],13,FALSE)</f>
        <v>United Kingdom</v>
      </c>
      <c r="BB34" s="3">
        <f>VLOOKUP(Table3[[#This Row],[prolificID]],Table2[[#All],[participant_id]:[Student Status]],17,FALSE)</f>
        <v>0</v>
      </c>
      <c r="BC34" s="3" t="str">
        <f>VLOOKUP(Table3[[#This Row],[prolificID]],Table2[[#All],[participant_id]:[Student Status]],20,FALSE)</f>
        <v>Yes</v>
      </c>
      <c r="BD34" s="3" t="str">
        <f>VLOOKUP(Table3[[#This Row],[prolificID]],Table2[[#All],[participant_id]:[Student Status]],14,FALSE)</f>
        <v>Full-Time</v>
      </c>
      <c r="BE34" s="3">
        <f>VLOOKUP(Table3[[#This Row],[prolificID]],Table2[[#All],[participant_id]:[Student Status]],5,FALSE)</f>
        <v>643.56500000000005</v>
      </c>
      <c r="BF34" s="3">
        <f>VLOOKUP(Table3[[#This Row],[prolificID]],Table2[[#All],[participant_id]:[Student Status]],6,FALSE)</f>
        <v>25</v>
      </c>
      <c r="BG34" s="3">
        <f>VLOOKUP(Table3[[#This Row],[prolificID]],Payments[[#All],[ProlificID]:[Bonus]],2,FALSE)</f>
        <v>5.59</v>
      </c>
      <c r="BH34" s="3" t="s">
        <v>1206</v>
      </c>
      <c r="BI34" s="3" t="s">
        <v>1209</v>
      </c>
    </row>
    <row r="35" spans="1:61" x14ac:dyDescent="0.2">
      <c r="A35">
        <v>34</v>
      </c>
      <c r="B35">
        <v>0</v>
      </c>
      <c r="C35">
        <v>0</v>
      </c>
      <c r="D35">
        <v>1</v>
      </c>
      <c r="E35">
        <v>0</v>
      </c>
      <c r="F35">
        <v>0.69298487463016001</v>
      </c>
      <c r="G35" t="s">
        <v>50</v>
      </c>
      <c r="H35" t="s">
        <v>398</v>
      </c>
      <c r="I35">
        <v>756</v>
      </c>
      <c r="J35">
        <v>1</v>
      </c>
      <c r="K35">
        <v>25</v>
      </c>
      <c r="L35">
        <v>40</v>
      </c>
      <c r="M35">
        <v>37</v>
      </c>
      <c r="N35">
        <v>33</v>
      </c>
      <c r="O35">
        <v>30</v>
      </c>
      <c r="P35">
        <v>26</v>
      </c>
      <c r="Q35">
        <v>23</v>
      </c>
      <c r="R35">
        <v>22</v>
      </c>
      <c r="S35">
        <v>20</v>
      </c>
      <c r="T35">
        <v>16</v>
      </c>
      <c r="U35">
        <v>12</v>
      </c>
      <c r="V35">
        <v>78</v>
      </c>
      <c r="W35">
        <v>72</v>
      </c>
      <c r="X35">
        <v>65</v>
      </c>
      <c r="Y35">
        <v>59</v>
      </c>
      <c r="Z35">
        <v>52</v>
      </c>
      <c r="AA35">
        <v>11</v>
      </c>
      <c r="AB35">
        <v>46</v>
      </c>
      <c r="AC35">
        <v>39</v>
      </c>
      <c r="AD35">
        <v>31</v>
      </c>
      <c r="AE35">
        <v>23</v>
      </c>
      <c r="AF35">
        <v>40</v>
      </c>
      <c r="AG35">
        <v>1</v>
      </c>
      <c r="AH35" t="s">
        <v>57</v>
      </c>
      <c r="AI35" t="s">
        <v>50</v>
      </c>
      <c r="AJ35">
        <v>26</v>
      </c>
      <c r="AK35">
        <v>20</v>
      </c>
      <c r="AL35">
        <v>0</v>
      </c>
      <c r="AM35">
        <v>0</v>
      </c>
      <c r="AN35">
        <v>0</v>
      </c>
      <c r="AO35">
        <v>20</v>
      </c>
      <c r="AP35">
        <v>16</v>
      </c>
      <c r="AQ35">
        <v>182</v>
      </c>
      <c r="AR35">
        <v>44</v>
      </c>
      <c r="AS35">
        <v>38</v>
      </c>
      <c r="AT35">
        <v>336</v>
      </c>
      <c r="AU35">
        <v>252</v>
      </c>
      <c r="AV35">
        <v>779</v>
      </c>
      <c r="AW35">
        <v>65</v>
      </c>
      <c r="AX35">
        <v>27</v>
      </c>
      <c r="AY35" t="b">
        <f>AND(Table3[[#This Row],[attentionCheck22]]=22,Table3[[#This Row],[attentionCheck11]]=11)</f>
        <v>1</v>
      </c>
      <c r="AZ35" t="str">
        <f>VLOOKUP(Table3[[#This Row],[prolificID]],Table2[[#All],[participant_id]:[Student Status]],19,FALSE)</f>
        <v>Male</v>
      </c>
      <c r="BA35" t="str">
        <f>VLOOKUP(Table3[[#This Row],[prolificID]],Table2[[#All],[participant_id]:[Student Status]],13,FALSE)</f>
        <v>United Kingdom</v>
      </c>
      <c r="BB35" s="3">
        <f>VLOOKUP(Table3[[#This Row],[prolificID]],Table2[[#All],[participant_id]:[Student Status]],17,FALSE)</f>
        <v>0</v>
      </c>
      <c r="BC35" s="3" t="str">
        <f>VLOOKUP(Table3[[#This Row],[prolificID]],Table2[[#All],[participant_id]:[Student Status]],20,FALSE)</f>
        <v>Yes</v>
      </c>
      <c r="BD35" s="3" t="str">
        <f>VLOOKUP(Table3[[#This Row],[prolificID]],Table2[[#All],[participant_id]:[Student Status]],14,FALSE)</f>
        <v>Full-Time</v>
      </c>
      <c r="BE35" s="3">
        <f>VLOOKUP(Table3[[#This Row],[prolificID]],Table2[[#All],[participant_id]:[Student Status]],5,FALSE)</f>
        <v>1786.672</v>
      </c>
      <c r="BF35" s="3">
        <f>VLOOKUP(Table3[[#This Row],[prolificID]],Table2[[#All],[participant_id]:[Student Status]],6,FALSE)</f>
        <v>31</v>
      </c>
      <c r="BG35" s="3">
        <f>VLOOKUP(Table3[[#This Row],[prolificID]],Payments[[#All],[ProlificID]:[Bonus]],2,FALSE)</f>
        <v>6.4</v>
      </c>
      <c r="BH35" s="3" t="s">
        <v>1206</v>
      </c>
      <c r="BI35" s="3" t="s">
        <v>1209</v>
      </c>
    </row>
    <row r="36" spans="1:61" x14ac:dyDescent="0.2">
      <c r="A36">
        <v>35</v>
      </c>
      <c r="B36">
        <v>0</v>
      </c>
      <c r="C36">
        <v>0</v>
      </c>
      <c r="D36">
        <v>1</v>
      </c>
      <c r="E36">
        <v>0</v>
      </c>
      <c r="F36">
        <v>0.55377037461598999</v>
      </c>
      <c r="G36" t="s">
        <v>51</v>
      </c>
      <c r="H36" t="s">
        <v>399</v>
      </c>
      <c r="I36">
        <v>756</v>
      </c>
      <c r="J36">
        <v>1</v>
      </c>
      <c r="K36">
        <v>25</v>
      </c>
      <c r="L36">
        <v>39</v>
      </c>
      <c r="M36">
        <v>38</v>
      </c>
      <c r="N36">
        <v>35</v>
      </c>
      <c r="O36">
        <v>32</v>
      </c>
      <c r="P36">
        <v>30</v>
      </c>
      <c r="Q36">
        <v>27</v>
      </c>
      <c r="R36">
        <v>22</v>
      </c>
      <c r="S36">
        <v>24</v>
      </c>
      <c r="T36">
        <v>22</v>
      </c>
      <c r="U36">
        <v>19</v>
      </c>
      <c r="V36">
        <v>42</v>
      </c>
      <c r="W36">
        <v>35</v>
      </c>
      <c r="X36">
        <v>32</v>
      </c>
      <c r="Y36">
        <v>30</v>
      </c>
      <c r="Z36">
        <v>25</v>
      </c>
      <c r="AA36">
        <v>11</v>
      </c>
      <c r="AB36">
        <v>23</v>
      </c>
      <c r="AC36">
        <v>20</v>
      </c>
      <c r="AD36">
        <v>16</v>
      </c>
      <c r="AE36">
        <v>12</v>
      </c>
      <c r="AF36">
        <v>48</v>
      </c>
      <c r="AG36">
        <v>1</v>
      </c>
      <c r="AH36" t="s">
        <v>54</v>
      </c>
      <c r="AI36" t="s">
        <v>51</v>
      </c>
      <c r="AJ36">
        <v>10</v>
      </c>
      <c r="AK36">
        <v>42</v>
      </c>
      <c r="AL36">
        <v>0</v>
      </c>
      <c r="AM36">
        <v>0</v>
      </c>
      <c r="AN36" t="s">
        <v>400</v>
      </c>
      <c r="AO36">
        <v>33</v>
      </c>
      <c r="AP36">
        <v>67</v>
      </c>
      <c r="AQ36">
        <v>524</v>
      </c>
      <c r="AR36">
        <v>86</v>
      </c>
      <c r="AS36">
        <v>126</v>
      </c>
      <c r="AT36">
        <v>302</v>
      </c>
      <c r="AU36">
        <v>587</v>
      </c>
      <c r="AV36">
        <v>17</v>
      </c>
      <c r="AW36">
        <v>181</v>
      </c>
      <c r="AX36">
        <v>60</v>
      </c>
      <c r="AY36" t="b">
        <f>AND(Table3[[#This Row],[attentionCheck22]]=22,Table3[[#This Row],[attentionCheck11]]=11)</f>
        <v>1</v>
      </c>
      <c r="AZ36" t="str">
        <f>VLOOKUP(Table3[[#This Row],[prolificID]],Table2[[#All],[participant_id]:[Student Status]],19,FALSE)</f>
        <v>Female</v>
      </c>
      <c r="BA36" t="str">
        <f>VLOOKUP(Table3[[#This Row],[prolificID]],Table2[[#All],[participant_id]:[Student Status]],13,FALSE)</f>
        <v>United Kingdom</v>
      </c>
      <c r="BB36" s="3">
        <f>VLOOKUP(Table3[[#This Row],[prolificID]],Table2[[#All],[participant_id]:[Student Status]],17,FALSE)</f>
        <v>0</v>
      </c>
      <c r="BC36" s="3" t="str">
        <f>VLOOKUP(Table3[[#This Row],[prolificID]],Table2[[#All],[participant_id]:[Student Status]],20,FALSE)</f>
        <v>DATA EXPIRED</v>
      </c>
      <c r="BD36" s="3" t="str">
        <f>VLOOKUP(Table3[[#This Row],[prolificID]],Table2[[#All],[participant_id]:[Student Status]],14,FALSE)</f>
        <v>DATA EXPIRED</v>
      </c>
      <c r="BE36" s="3">
        <f>VLOOKUP(Table3[[#This Row],[prolificID]],Table2[[#All],[participant_id]:[Student Status]],5,FALSE)</f>
        <v>2015.4880000000001</v>
      </c>
      <c r="BF36" s="3">
        <f>VLOOKUP(Table3[[#This Row],[prolificID]],Table2[[#All],[participant_id]:[Student Status]],6,FALSE)</f>
        <v>40</v>
      </c>
      <c r="BG36" s="3">
        <f>VLOOKUP(Table3[[#This Row],[prolificID]],Payments[[#All],[ProlificID]:[Bonus]],2,FALSE)</f>
        <v>16.54</v>
      </c>
      <c r="BH36" s="3" t="s">
        <v>1206</v>
      </c>
      <c r="BI36" s="3" t="s">
        <v>1209</v>
      </c>
    </row>
    <row r="37" spans="1:61" x14ac:dyDescent="0.2">
      <c r="A37">
        <v>36</v>
      </c>
      <c r="B37">
        <v>0</v>
      </c>
      <c r="C37">
        <v>0</v>
      </c>
      <c r="D37">
        <v>1</v>
      </c>
      <c r="E37">
        <v>0</v>
      </c>
      <c r="F37">
        <v>0.78960255407066005</v>
      </c>
      <c r="G37" t="s">
        <v>51</v>
      </c>
      <c r="H37" t="s">
        <v>401</v>
      </c>
      <c r="I37">
        <v>756</v>
      </c>
      <c r="J37">
        <v>1</v>
      </c>
      <c r="K37">
        <v>25</v>
      </c>
      <c r="L37">
        <v>40</v>
      </c>
      <c r="M37">
        <v>36</v>
      </c>
      <c r="N37">
        <v>33</v>
      </c>
      <c r="O37">
        <v>30</v>
      </c>
      <c r="P37">
        <v>27</v>
      </c>
      <c r="Q37">
        <v>32</v>
      </c>
      <c r="R37">
        <v>22</v>
      </c>
      <c r="S37">
        <v>39</v>
      </c>
      <c r="T37">
        <v>32</v>
      </c>
      <c r="U37">
        <v>24</v>
      </c>
      <c r="V37">
        <v>38</v>
      </c>
      <c r="W37">
        <v>37</v>
      </c>
      <c r="X37">
        <v>33</v>
      </c>
      <c r="Y37">
        <v>30</v>
      </c>
      <c r="Z37">
        <v>27</v>
      </c>
      <c r="AA37">
        <v>11</v>
      </c>
      <c r="AB37">
        <v>23</v>
      </c>
      <c r="AC37">
        <v>20</v>
      </c>
      <c r="AD37">
        <v>16</v>
      </c>
      <c r="AE37">
        <v>12</v>
      </c>
      <c r="AF37">
        <v>48</v>
      </c>
      <c r="AG37">
        <v>1</v>
      </c>
      <c r="AH37" t="s">
        <v>54</v>
      </c>
      <c r="AI37" t="s">
        <v>51</v>
      </c>
      <c r="AJ37">
        <v>14</v>
      </c>
      <c r="AK37">
        <v>20</v>
      </c>
      <c r="AL37">
        <v>0</v>
      </c>
      <c r="AM37">
        <v>0</v>
      </c>
      <c r="AN37">
        <v>0</v>
      </c>
      <c r="AO37">
        <v>56</v>
      </c>
      <c r="AP37">
        <v>5</v>
      </c>
      <c r="AQ37">
        <v>112</v>
      </c>
      <c r="AR37">
        <v>34</v>
      </c>
      <c r="AS37">
        <v>50</v>
      </c>
      <c r="AT37">
        <v>266</v>
      </c>
      <c r="AU37">
        <v>268</v>
      </c>
      <c r="AV37">
        <v>10</v>
      </c>
      <c r="AW37">
        <v>69</v>
      </c>
      <c r="AX37">
        <v>32</v>
      </c>
      <c r="AY37" t="b">
        <f>AND(Table3[[#This Row],[attentionCheck22]]=22,Table3[[#This Row],[attentionCheck11]]=11)</f>
        <v>1</v>
      </c>
      <c r="AZ37" t="str">
        <f>VLOOKUP(Table3[[#This Row],[prolificID]],Table2[[#All],[participant_id]:[Student Status]],19,FALSE)</f>
        <v>Male</v>
      </c>
      <c r="BA37" t="str">
        <f>VLOOKUP(Table3[[#This Row],[prolificID]],Table2[[#All],[participant_id]:[Student Status]],13,FALSE)</f>
        <v>United Kingdom</v>
      </c>
      <c r="BB37" s="3">
        <f>VLOOKUP(Table3[[#This Row],[prolificID]],Table2[[#All],[participant_id]:[Student Status]],17,FALSE)</f>
        <v>0</v>
      </c>
      <c r="BC37" s="3" t="str">
        <f>VLOOKUP(Table3[[#This Row],[prolificID]],Table2[[#All],[participant_id]:[Student Status]],20,FALSE)</f>
        <v>No</v>
      </c>
      <c r="BD37" s="3" t="str">
        <f>VLOOKUP(Table3[[#This Row],[prolificID]],Table2[[#All],[participant_id]:[Student Status]],14,FALSE)</f>
        <v>DATA EXPIRED</v>
      </c>
      <c r="BE37" s="3">
        <f>VLOOKUP(Table3[[#This Row],[prolificID]],Table2[[#All],[participant_id]:[Student Status]],5,FALSE)</f>
        <v>885.80700000000002</v>
      </c>
      <c r="BF37" s="3">
        <f>VLOOKUP(Table3[[#This Row],[prolificID]],Table2[[#All],[participant_id]:[Student Status]],6,FALSE)</f>
        <v>54</v>
      </c>
      <c r="BG37" s="3">
        <f>VLOOKUP(Table3[[#This Row],[prolificID]],Payments[[#All],[ProlificID]:[Bonus]],2,FALSE)</f>
        <v>5</v>
      </c>
      <c r="BH37" s="3" t="s">
        <v>1206</v>
      </c>
      <c r="BI37" s="3" t="s">
        <v>1209</v>
      </c>
    </row>
    <row r="38" spans="1:61" x14ac:dyDescent="0.2">
      <c r="A38">
        <v>37</v>
      </c>
      <c r="B38">
        <v>0</v>
      </c>
      <c r="C38">
        <v>0</v>
      </c>
      <c r="D38">
        <v>1</v>
      </c>
      <c r="E38">
        <v>0</v>
      </c>
      <c r="F38">
        <v>0.43156122152505999</v>
      </c>
      <c r="G38" t="s">
        <v>50</v>
      </c>
      <c r="H38" t="s">
        <v>402</v>
      </c>
      <c r="I38">
        <v>756</v>
      </c>
      <c r="J38">
        <v>1</v>
      </c>
      <c r="K38">
        <v>25</v>
      </c>
      <c r="L38">
        <v>50</v>
      </c>
      <c r="M38">
        <v>50</v>
      </c>
      <c r="N38">
        <v>45</v>
      </c>
      <c r="O38">
        <v>40</v>
      </c>
      <c r="P38">
        <v>40</v>
      </c>
      <c r="Q38">
        <v>34</v>
      </c>
      <c r="R38">
        <v>22</v>
      </c>
      <c r="S38">
        <v>39</v>
      </c>
      <c r="T38">
        <v>31</v>
      </c>
      <c r="U38">
        <v>23</v>
      </c>
      <c r="V38">
        <v>40</v>
      </c>
      <c r="W38">
        <v>30</v>
      </c>
      <c r="X38">
        <v>40</v>
      </c>
      <c r="Y38">
        <v>30</v>
      </c>
      <c r="Z38">
        <v>25</v>
      </c>
      <c r="AA38">
        <v>11</v>
      </c>
      <c r="AB38">
        <v>24</v>
      </c>
      <c r="AC38">
        <v>39</v>
      </c>
      <c r="AD38">
        <v>31</v>
      </c>
      <c r="AE38">
        <v>23</v>
      </c>
      <c r="AF38">
        <v>20</v>
      </c>
      <c r="AG38">
        <v>1</v>
      </c>
      <c r="AH38" t="s">
        <v>54</v>
      </c>
      <c r="AI38" t="s">
        <v>50</v>
      </c>
      <c r="AJ38">
        <v>5</v>
      </c>
      <c r="AK38">
        <v>40</v>
      </c>
      <c r="AL38">
        <v>0</v>
      </c>
      <c r="AM38">
        <v>0</v>
      </c>
      <c r="AN38">
        <v>0</v>
      </c>
      <c r="AO38">
        <v>27</v>
      </c>
      <c r="AP38">
        <v>9</v>
      </c>
      <c r="AQ38">
        <v>140</v>
      </c>
      <c r="AR38">
        <v>12</v>
      </c>
      <c r="AS38">
        <v>37</v>
      </c>
      <c r="AT38">
        <v>176</v>
      </c>
      <c r="AU38">
        <v>227</v>
      </c>
      <c r="AV38">
        <v>3</v>
      </c>
      <c r="AW38">
        <v>17</v>
      </c>
      <c r="AX38">
        <v>21</v>
      </c>
      <c r="AY38" t="b">
        <f>AND(Table3[[#This Row],[attentionCheck22]]=22,Table3[[#This Row],[attentionCheck11]]=11)</f>
        <v>1</v>
      </c>
      <c r="AZ38" t="str">
        <f>VLOOKUP(Table3[[#This Row],[prolificID]],Table2[[#All],[participant_id]:[Student Status]],19,FALSE)</f>
        <v>Female</v>
      </c>
      <c r="BA38" t="str">
        <f>VLOOKUP(Table3[[#This Row],[prolificID]],Table2[[#All],[participant_id]:[Student Status]],13,FALSE)</f>
        <v>United Kingdom</v>
      </c>
      <c r="BB38" s="3">
        <f>VLOOKUP(Table3[[#This Row],[prolificID]],Table2[[#All],[participant_id]:[Student Status]],17,FALSE)</f>
        <v>0</v>
      </c>
      <c r="BC38" s="3" t="str">
        <f>VLOOKUP(Table3[[#This Row],[prolificID]],Table2[[#All],[participant_id]:[Student Status]],20,FALSE)</f>
        <v>Yes</v>
      </c>
      <c r="BD38" s="3" t="str">
        <f>VLOOKUP(Table3[[#This Row],[prolificID]],Table2[[#All],[participant_id]:[Student Status]],14,FALSE)</f>
        <v>Part-Time</v>
      </c>
      <c r="BE38" s="3">
        <f>VLOOKUP(Table3[[#This Row],[prolificID]],Table2[[#All],[participant_id]:[Student Status]],5,FALSE)</f>
        <v>692.27800000000002</v>
      </c>
      <c r="BF38" s="3">
        <f>VLOOKUP(Table3[[#This Row],[prolificID]],Table2[[#All],[participant_id]:[Student Status]],6,FALSE)</f>
        <v>18</v>
      </c>
      <c r="BG38" s="3">
        <f>VLOOKUP(Table3[[#This Row],[prolificID]],Payments[[#All],[ProlificID]:[Bonus]],2,FALSE)</f>
        <v>10.32</v>
      </c>
      <c r="BH38" s="3" t="s">
        <v>1206</v>
      </c>
      <c r="BI38" s="3" t="s">
        <v>1209</v>
      </c>
    </row>
    <row r="39" spans="1:61" x14ac:dyDescent="0.2">
      <c r="A39">
        <v>38</v>
      </c>
      <c r="B39">
        <v>0</v>
      </c>
      <c r="C39">
        <v>0</v>
      </c>
      <c r="D39">
        <v>1</v>
      </c>
      <c r="E39">
        <v>1</v>
      </c>
      <c r="F39">
        <v>0.90570796250878005</v>
      </c>
      <c r="G39" t="s">
        <v>51</v>
      </c>
      <c r="H39" t="s">
        <v>403</v>
      </c>
      <c r="I39">
        <v>756</v>
      </c>
      <c r="J39">
        <v>1</v>
      </c>
      <c r="K39">
        <v>25</v>
      </c>
      <c r="L39">
        <v>10</v>
      </c>
      <c r="M39">
        <v>14</v>
      </c>
      <c r="N39">
        <v>20</v>
      </c>
      <c r="O39">
        <v>33</v>
      </c>
      <c r="P39">
        <v>39</v>
      </c>
      <c r="Q39">
        <v>38</v>
      </c>
      <c r="R39">
        <v>22</v>
      </c>
      <c r="S39">
        <v>39</v>
      </c>
      <c r="T39">
        <v>30</v>
      </c>
      <c r="U39">
        <v>22</v>
      </c>
      <c r="V39">
        <v>40</v>
      </c>
      <c r="W39">
        <v>37</v>
      </c>
      <c r="X39">
        <v>33</v>
      </c>
      <c r="Y39">
        <v>30</v>
      </c>
      <c r="Z39">
        <v>27</v>
      </c>
      <c r="AA39">
        <v>35</v>
      </c>
      <c r="AB39">
        <v>24</v>
      </c>
      <c r="AC39">
        <v>20</v>
      </c>
      <c r="AD39">
        <v>16</v>
      </c>
      <c r="AE39">
        <v>12</v>
      </c>
      <c r="AP39">
        <v>20</v>
      </c>
      <c r="AQ39">
        <v>212</v>
      </c>
      <c r="AR39">
        <v>68</v>
      </c>
      <c r="AS39">
        <v>46</v>
      </c>
      <c r="AT39">
        <v>607</v>
      </c>
      <c r="AU39">
        <v>356</v>
      </c>
      <c r="AY39" t="b">
        <f>AND(Table3[[#This Row],[attentionCheck22]]=22,Table3[[#This Row],[attentionCheck11]]=11)</f>
        <v>0</v>
      </c>
      <c r="AZ39" t="str">
        <f>VLOOKUP(Table3[[#This Row],[prolificID]],Table2[[#All],[participant_id]:[Student Status]],19,FALSE)</f>
        <v>Female</v>
      </c>
      <c r="BA39" t="str">
        <f>VLOOKUP(Table3[[#This Row],[prolificID]],Table2[[#All],[participant_id]:[Student Status]],13,FALSE)</f>
        <v>United Kingdom</v>
      </c>
      <c r="BB39" s="3">
        <f>VLOOKUP(Table3[[#This Row],[prolificID]],Table2[[#All],[participant_id]:[Student Status]],17,FALSE)</f>
        <v>0</v>
      </c>
      <c r="BC39" s="3" t="str">
        <f>VLOOKUP(Table3[[#This Row],[prolificID]],Table2[[#All],[participant_id]:[Student Status]],20,FALSE)</f>
        <v>DATA EXPIRED</v>
      </c>
      <c r="BD39" s="3" t="str">
        <f>VLOOKUP(Table3[[#This Row],[prolificID]],Table2[[#All],[participant_id]:[Student Status]],14,FALSE)</f>
        <v>DATA EXPIRED</v>
      </c>
      <c r="BE39" s="3">
        <f>VLOOKUP(Table3[[#This Row],[prolificID]],Table2[[#All],[participant_id]:[Student Status]],5,FALSE)</f>
        <v>1349.9829999999999</v>
      </c>
      <c r="BF39" s="3">
        <f>VLOOKUP(Table3[[#This Row],[prolificID]],Table2[[#All],[participant_id]:[Student Status]],6,FALSE)</f>
        <v>26</v>
      </c>
      <c r="BG39" s="3">
        <f>VLOOKUP(Table3[[#This Row],[prolificID]],Payments[[#All],[ProlificID]:[Bonus]],2,FALSE)</f>
        <v>0</v>
      </c>
      <c r="BH39" s="3" t="s">
        <v>1206</v>
      </c>
      <c r="BI39" s="3" t="s">
        <v>1209</v>
      </c>
    </row>
    <row r="40" spans="1:61" x14ac:dyDescent="0.2">
      <c r="A40">
        <v>39</v>
      </c>
      <c r="B40">
        <v>0</v>
      </c>
      <c r="C40">
        <v>0</v>
      </c>
      <c r="D40">
        <v>1</v>
      </c>
      <c r="E40">
        <v>0</v>
      </c>
      <c r="F40">
        <v>0.47938338967791999</v>
      </c>
      <c r="G40" t="s">
        <v>50</v>
      </c>
      <c r="H40" t="s">
        <v>404</v>
      </c>
      <c r="I40">
        <v>756</v>
      </c>
      <c r="J40">
        <v>1</v>
      </c>
      <c r="K40">
        <v>25</v>
      </c>
      <c r="L40">
        <v>5</v>
      </c>
      <c r="M40">
        <v>11</v>
      </c>
      <c r="N40">
        <v>19</v>
      </c>
      <c r="O40">
        <v>28</v>
      </c>
      <c r="P40">
        <v>36</v>
      </c>
      <c r="Q40">
        <v>41</v>
      </c>
      <c r="R40">
        <v>22</v>
      </c>
      <c r="S40">
        <v>53</v>
      </c>
      <c r="T40">
        <v>59</v>
      </c>
      <c r="U40">
        <v>64</v>
      </c>
      <c r="V40">
        <v>3</v>
      </c>
      <c r="W40">
        <v>11</v>
      </c>
      <c r="X40">
        <v>19</v>
      </c>
      <c r="Y40">
        <v>28</v>
      </c>
      <c r="Z40">
        <v>36</v>
      </c>
      <c r="AA40">
        <v>11</v>
      </c>
      <c r="AB40">
        <v>42</v>
      </c>
      <c r="AC40">
        <v>60</v>
      </c>
      <c r="AD40">
        <v>70</v>
      </c>
      <c r="AE40">
        <v>69</v>
      </c>
      <c r="AF40">
        <v>33</v>
      </c>
      <c r="AG40">
        <v>1</v>
      </c>
      <c r="AH40" t="s">
        <v>54</v>
      </c>
      <c r="AI40" t="s">
        <v>50</v>
      </c>
      <c r="AJ40">
        <v>32</v>
      </c>
      <c r="AK40">
        <v>36</v>
      </c>
      <c r="AL40">
        <v>0</v>
      </c>
      <c r="AM40">
        <v>0</v>
      </c>
      <c r="AN40" t="s">
        <v>405</v>
      </c>
      <c r="AO40">
        <v>48</v>
      </c>
      <c r="AP40">
        <v>22</v>
      </c>
      <c r="AQ40">
        <v>136</v>
      </c>
      <c r="AR40">
        <v>8</v>
      </c>
      <c r="AS40">
        <v>80</v>
      </c>
      <c r="AT40">
        <v>111</v>
      </c>
      <c r="AU40">
        <v>156</v>
      </c>
      <c r="AV40">
        <v>5</v>
      </c>
      <c r="AW40">
        <v>35</v>
      </c>
      <c r="AX40">
        <v>23</v>
      </c>
      <c r="AY40" t="b">
        <f>AND(Table3[[#This Row],[attentionCheck22]]=22,Table3[[#This Row],[attentionCheck11]]=11)</f>
        <v>1</v>
      </c>
      <c r="AZ40" t="str">
        <f>VLOOKUP(Table3[[#This Row],[prolificID]],Table2[[#All],[participant_id]:[Student Status]],19,FALSE)</f>
        <v>Female</v>
      </c>
      <c r="BA40" t="str">
        <f>VLOOKUP(Table3[[#This Row],[prolificID]],Table2[[#All],[participant_id]:[Student Status]],13,FALSE)</f>
        <v>United Kingdom</v>
      </c>
      <c r="BB40" s="3">
        <f>VLOOKUP(Table3[[#This Row],[prolificID]],Table2[[#All],[participant_id]:[Student Status]],17,FALSE)</f>
        <v>0</v>
      </c>
      <c r="BC40" s="3" t="str">
        <f>VLOOKUP(Table3[[#This Row],[prolificID]],Table2[[#All],[participant_id]:[Student Status]],20,FALSE)</f>
        <v>Yes</v>
      </c>
      <c r="BD40" s="3" t="str">
        <f>VLOOKUP(Table3[[#This Row],[prolificID]],Table2[[#All],[participant_id]:[Student Status]],14,FALSE)</f>
        <v>Not in paid work (e.g. homemaker', 'retired or disabled)</v>
      </c>
      <c r="BE40" s="3">
        <f>VLOOKUP(Table3[[#This Row],[prolificID]],Table2[[#All],[participant_id]:[Student Status]],5,FALSE)</f>
        <v>631.726</v>
      </c>
      <c r="BF40" s="3">
        <f>VLOOKUP(Table3[[#This Row],[prolificID]],Table2[[#All],[participant_id]:[Student Status]],6,FALSE)</f>
        <v>37</v>
      </c>
      <c r="BG40" s="3">
        <f>VLOOKUP(Table3[[#This Row],[prolificID]],Payments[[#All],[ProlificID]:[Bonus]],2,FALSE)</f>
        <v>7.62</v>
      </c>
      <c r="BH40" s="3" t="s">
        <v>1206</v>
      </c>
      <c r="BI40" s="3" t="s">
        <v>1209</v>
      </c>
    </row>
    <row r="41" spans="1:61" x14ac:dyDescent="0.2">
      <c r="A41">
        <v>40</v>
      </c>
      <c r="B41">
        <v>0</v>
      </c>
      <c r="C41">
        <v>0</v>
      </c>
      <c r="D41">
        <v>1</v>
      </c>
      <c r="E41">
        <v>1</v>
      </c>
      <c r="F41">
        <v>0.87743551929384</v>
      </c>
      <c r="G41" t="s">
        <v>51</v>
      </c>
      <c r="H41" t="s">
        <v>406</v>
      </c>
      <c r="AP41">
        <v>116</v>
      </c>
      <c r="AY41" t="b">
        <f>AND(Table3[[#This Row],[attentionCheck22]]=22,Table3[[#This Row],[attentionCheck11]]=11)</f>
        <v>0</v>
      </c>
      <c r="AZ41" t="str">
        <f>VLOOKUP(Table3[[#This Row],[prolificID]],Table2[[#All],[participant_id]:[Student Status]],19,FALSE)</f>
        <v>CONSENT REVOKED</v>
      </c>
      <c r="BA41" t="str">
        <f>VLOOKUP(Table3[[#This Row],[prolificID]],Table2[[#All],[participant_id]:[Student Status]],13,FALSE)</f>
        <v>CONSENT REVOKED</v>
      </c>
      <c r="BB41" s="3">
        <f>VLOOKUP(Table3[[#This Row],[prolificID]],Table2[[#All],[participant_id]:[Student Status]],17,FALSE)</f>
        <v>0</v>
      </c>
      <c r="BC41" s="3" t="str">
        <f>VLOOKUP(Table3[[#This Row],[prolificID]],Table2[[#All],[participant_id]:[Student Status]],20,FALSE)</f>
        <v>CONSENT REVOKED</v>
      </c>
      <c r="BD41" s="3" t="str">
        <f>VLOOKUP(Table3[[#This Row],[prolificID]],Table2[[#All],[participant_id]:[Student Status]],14,FALSE)</f>
        <v>CONSENT REVOKED</v>
      </c>
      <c r="BE41" s="3">
        <f>VLOOKUP(Table3[[#This Row],[prolificID]],Table2[[#All],[participant_id]:[Student Status]],5,FALSE)</f>
        <v>3892477.095185</v>
      </c>
      <c r="BF41" s="3">
        <f>VLOOKUP(Table3[[#This Row],[prolificID]],Table2[[#All],[participant_id]:[Student Status]],6,FALSE)</f>
        <v>24</v>
      </c>
      <c r="BG41" s="3">
        <f>VLOOKUP(Table3[[#This Row],[prolificID]],Payments[[#All],[ProlificID]:[Bonus]],2,FALSE)</f>
        <v>0</v>
      </c>
      <c r="BH41" s="3" t="s">
        <v>1206</v>
      </c>
      <c r="BI41" s="3" t="s">
        <v>1209</v>
      </c>
    </row>
    <row r="42" spans="1:61" x14ac:dyDescent="0.2">
      <c r="A42">
        <v>41</v>
      </c>
      <c r="B42">
        <v>0</v>
      </c>
      <c r="C42">
        <v>0</v>
      </c>
      <c r="D42">
        <v>1</v>
      </c>
      <c r="E42">
        <v>0</v>
      </c>
      <c r="F42">
        <v>0.90678227755481999</v>
      </c>
      <c r="G42" t="s">
        <v>51</v>
      </c>
      <c r="H42" t="s">
        <v>407</v>
      </c>
      <c r="I42">
        <v>756</v>
      </c>
      <c r="J42">
        <v>1</v>
      </c>
      <c r="K42">
        <v>25</v>
      </c>
      <c r="L42">
        <v>35</v>
      </c>
      <c r="M42">
        <v>19</v>
      </c>
      <c r="N42">
        <v>24</v>
      </c>
      <c r="O42">
        <v>28</v>
      </c>
      <c r="P42">
        <v>27</v>
      </c>
      <c r="Q42">
        <v>31</v>
      </c>
      <c r="R42">
        <v>22</v>
      </c>
      <c r="S42">
        <v>15</v>
      </c>
      <c r="T42">
        <v>10</v>
      </c>
      <c r="U42">
        <v>8</v>
      </c>
      <c r="V42">
        <v>33</v>
      </c>
      <c r="W42">
        <v>16</v>
      </c>
      <c r="X42">
        <v>19</v>
      </c>
      <c r="Y42">
        <v>26</v>
      </c>
      <c r="Z42">
        <v>26</v>
      </c>
      <c r="AA42">
        <v>11</v>
      </c>
      <c r="AB42">
        <v>20</v>
      </c>
      <c r="AC42">
        <v>21</v>
      </c>
      <c r="AD42">
        <v>14</v>
      </c>
      <c r="AE42">
        <v>10</v>
      </c>
      <c r="AF42">
        <v>27</v>
      </c>
      <c r="AG42">
        <v>1</v>
      </c>
      <c r="AH42" t="s">
        <v>54</v>
      </c>
      <c r="AI42" t="s">
        <v>51</v>
      </c>
      <c r="AJ42">
        <v>30</v>
      </c>
      <c r="AK42">
        <v>26</v>
      </c>
      <c r="AL42">
        <v>0</v>
      </c>
      <c r="AM42">
        <v>0</v>
      </c>
      <c r="AN42">
        <v>0</v>
      </c>
      <c r="AO42">
        <v>33</v>
      </c>
      <c r="AP42">
        <v>40</v>
      </c>
      <c r="AQ42">
        <v>265</v>
      </c>
      <c r="AR42">
        <v>76</v>
      </c>
      <c r="AS42">
        <v>81</v>
      </c>
      <c r="AT42">
        <v>242</v>
      </c>
      <c r="AU42">
        <v>398</v>
      </c>
      <c r="AV42">
        <v>9</v>
      </c>
      <c r="AW42">
        <v>74</v>
      </c>
      <c r="AX42">
        <v>44</v>
      </c>
      <c r="AY42" t="b">
        <f>AND(Table3[[#This Row],[attentionCheck22]]=22,Table3[[#This Row],[attentionCheck11]]=11)</f>
        <v>1</v>
      </c>
      <c r="AZ42" t="str">
        <f>VLOOKUP(Table3[[#This Row],[prolificID]],Table2[[#All],[participant_id]:[Student Status]],19,FALSE)</f>
        <v>Male</v>
      </c>
      <c r="BA42" t="str">
        <f>VLOOKUP(Table3[[#This Row],[prolificID]],Table2[[#All],[participant_id]:[Student Status]],13,FALSE)</f>
        <v>United Kingdom</v>
      </c>
      <c r="BB42" s="3">
        <f>VLOOKUP(Table3[[#This Row],[prolificID]],Table2[[#All],[participant_id]:[Student Status]],17,FALSE)</f>
        <v>0</v>
      </c>
      <c r="BC42" s="3" t="str">
        <f>VLOOKUP(Table3[[#This Row],[prolificID]],Table2[[#All],[participant_id]:[Student Status]],20,FALSE)</f>
        <v>DATA EXPIRED</v>
      </c>
      <c r="BD42" s="3" t="str">
        <f>VLOOKUP(Table3[[#This Row],[prolificID]],Table2[[#All],[participant_id]:[Student Status]],14,FALSE)</f>
        <v>DATA EXPIRED</v>
      </c>
      <c r="BE42" s="3">
        <f>VLOOKUP(Table3[[#This Row],[prolificID]],Table2[[#All],[participant_id]:[Student Status]],5,FALSE)</f>
        <v>1295.559</v>
      </c>
      <c r="BF42" s="3">
        <f>VLOOKUP(Table3[[#This Row],[prolificID]],Table2[[#All],[participant_id]:[Student Status]],6,FALSE)</f>
        <v>41</v>
      </c>
      <c r="BG42" s="3">
        <f>VLOOKUP(Table3[[#This Row],[prolificID]],Payments[[#All],[ProlificID]:[Bonus]],2,FALSE)</f>
        <v>9.84</v>
      </c>
      <c r="BH42" s="3" t="s">
        <v>1206</v>
      </c>
      <c r="BI42" s="3" t="s">
        <v>1209</v>
      </c>
    </row>
    <row r="43" spans="1:61" x14ac:dyDescent="0.2">
      <c r="A43">
        <v>42</v>
      </c>
      <c r="B43">
        <v>0</v>
      </c>
      <c r="C43">
        <v>0</v>
      </c>
      <c r="D43">
        <v>1</v>
      </c>
      <c r="E43">
        <v>0</v>
      </c>
      <c r="F43">
        <v>0.31214346997976999</v>
      </c>
      <c r="G43" t="s">
        <v>50</v>
      </c>
      <c r="H43" t="s">
        <v>408</v>
      </c>
      <c r="I43">
        <v>756</v>
      </c>
      <c r="J43">
        <v>1</v>
      </c>
      <c r="K43">
        <v>25</v>
      </c>
      <c r="L43">
        <v>40</v>
      </c>
      <c r="M43">
        <v>38</v>
      </c>
      <c r="N43">
        <v>33</v>
      </c>
      <c r="O43">
        <v>30</v>
      </c>
      <c r="P43">
        <v>26</v>
      </c>
      <c r="Q43">
        <v>23</v>
      </c>
      <c r="R43">
        <v>22</v>
      </c>
      <c r="S43">
        <v>20</v>
      </c>
      <c r="T43">
        <v>16</v>
      </c>
      <c r="U43">
        <v>12</v>
      </c>
      <c r="V43">
        <v>39</v>
      </c>
      <c r="W43">
        <v>37</v>
      </c>
      <c r="X43">
        <v>33</v>
      </c>
      <c r="Y43">
        <v>22</v>
      </c>
      <c r="Z43">
        <v>30</v>
      </c>
      <c r="AA43">
        <v>11</v>
      </c>
      <c r="AB43">
        <v>33</v>
      </c>
      <c r="AC43">
        <v>30</v>
      </c>
      <c r="AD43">
        <v>16</v>
      </c>
      <c r="AE43">
        <v>12</v>
      </c>
      <c r="AF43">
        <v>40</v>
      </c>
      <c r="AG43">
        <v>1</v>
      </c>
      <c r="AH43" t="s">
        <v>54</v>
      </c>
      <c r="AI43" t="s">
        <v>50</v>
      </c>
      <c r="AJ43">
        <v>50</v>
      </c>
      <c r="AK43">
        <v>30</v>
      </c>
      <c r="AL43">
        <v>0</v>
      </c>
      <c r="AM43">
        <v>0</v>
      </c>
      <c r="AN43" t="s">
        <v>409</v>
      </c>
      <c r="AO43">
        <v>40</v>
      </c>
      <c r="AP43">
        <v>73</v>
      </c>
      <c r="AQ43">
        <v>841</v>
      </c>
      <c r="AR43">
        <v>197</v>
      </c>
      <c r="AS43">
        <v>131</v>
      </c>
      <c r="AT43">
        <v>335</v>
      </c>
      <c r="AU43">
        <v>2500</v>
      </c>
      <c r="AV43">
        <v>16</v>
      </c>
      <c r="AW43">
        <v>216</v>
      </c>
      <c r="AX43">
        <v>263</v>
      </c>
      <c r="AY43" t="b">
        <f>AND(Table3[[#This Row],[attentionCheck22]]=22,Table3[[#This Row],[attentionCheck11]]=11)</f>
        <v>1</v>
      </c>
      <c r="AZ43" t="str">
        <f>VLOOKUP(Table3[[#This Row],[prolificID]],Table2[[#All],[participant_id]:[Student Status]],19,FALSE)</f>
        <v>Female</v>
      </c>
      <c r="BA43" t="str">
        <f>VLOOKUP(Table3[[#This Row],[prolificID]],Table2[[#All],[participant_id]:[Student Status]],13,FALSE)</f>
        <v>United Kingdom</v>
      </c>
      <c r="BB43" s="3">
        <f>VLOOKUP(Table3[[#This Row],[prolificID]],Table2[[#All],[participant_id]:[Student Status]],17,FALSE)</f>
        <v>0</v>
      </c>
      <c r="BC43" s="3" t="str">
        <f>VLOOKUP(Table3[[#This Row],[prolificID]],Table2[[#All],[participant_id]:[Student Status]],20,FALSE)</f>
        <v>No</v>
      </c>
      <c r="BD43" s="3" t="str">
        <f>VLOOKUP(Table3[[#This Row],[prolificID]],Table2[[#All],[participant_id]:[Student Status]],14,FALSE)</f>
        <v>Not in paid work (e.g. homemaker', 'retired or disabled)</v>
      </c>
      <c r="BE43" s="3">
        <f>VLOOKUP(Table3[[#This Row],[prolificID]],Table2[[#All],[participant_id]:[Student Status]],5,FALSE)</f>
        <v>5127.0519999999997</v>
      </c>
      <c r="BF43" s="3">
        <f>VLOOKUP(Table3[[#This Row],[prolificID]],Table2[[#All],[participant_id]:[Student Status]],6,FALSE)</f>
        <v>63</v>
      </c>
      <c r="BG43" s="3">
        <f>VLOOKUP(Table3[[#This Row],[prolificID]],Payments[[#All],[ProlificID]:[Bonus]],2,FALSE)</f>
        <v>10.99</v>
      </c>
      <c r="BH43" s="3" t="s">
        <v>1206</v>
      </c>
      <c r="BI43" s="3" t="s">
        <v>1209</v>
      </c>
    </row>
    <row r="44" spans="1:61" x14ac:dyDescent="0.2">
      <c r="A44">
        <v>43</v>
      </c>
      <c r="B44">
        <v>0</v>
      </c>
      <c r="C44">
        <v>0</v>
      </c>
      <c r="D44">
        <v>1</v>
      </c>
      <c r="E44">
        <v>0</v>
      </c>
      <c r="F44">
        <v>0.13609817853388001</v>
      </c>
      <c r="G44" t="s">
        <v>51</v>
      </c>
      <c r="H44" t="s">
        <v>410</v>
      </c>
      <c r="I44">
        <v>756</v>
      </c>
      <c r="J44">
        <v>1</v>
      </c>
      <c r="K44">
        <v>25</v>
      </c>
      <c r="L44">
        <v>4</v>
      </c>
      <c r="M44">
        <v>12</v>
      </c>
      <c r="N44">
        <v>21</v>
      </c>
      <c r="O44">
        <v>28</v>
      </c>
      <c r="P44">
        <v>36</v>
      </c>
      <c r="Q44">
        <v>45</v>
      </c>
      <c r="R44">
        <v>22</v>
      </c>
      <c r="S44">
        <v>58</v>
      </c>
      <c r="T44">
        <v>64</v>
      </c>
      <c r="U44">
        <v>70</v>
      </c>
      <c r="V44">
        <v>5</v>
      </c>
      <c r="W44">
        <v>14</v>
      </c>
      <c r="X44">
        <v>26</v>
      </c>
      <c r="Y44">
        <v>42</v>
      </c>
      <c r="Z44">
        <v>42</v>
      </c>
      <c r="AA44">
        <v>11</v>
      </c>
      <c r="AB44">
        <v>41</v>
      </c>
      <c r="AC44">
        <v>40</v>
      </c>
      <c r="AD44">
        <v>52</v>
      </c>
      <c r="AE44">
        <v>54</v>
      </c>
      <c r="AF44">
        <v>7</v>
      </c>
      <c r="AG44">
        <v>1</v>
      </c>
      <c r="AH44" t="s">
        <v>54</v>
      </c>
      <c r="AI44" t="s">
        <v>51</v>
      </c>
      <c r="AJ44">
        <v>19</v>
      </c>
      <c r="AK44">
        <v>41</v>
      </c>
      <c r="AL44">
        <v>0</v>
      </c>
      <c r="AM44">
        <v>0</v>
      </c>
      <c r="AN44" t="s">
        <v>411</v>
      </c>
      <c r="AO44">
        <v>20</v>
      </c>
      <c r="AP44">
        <v>503</v>
      </c>
      <c r="AQ44">
        <v>256</v>
      </c>
      <c r="AR44">
        <v>83</v>
      </c>
      <c r="AS44">
        <v>65</v>
      </c>
      <c r="AT44">
        <v>395</v>
      </c>
      <c r="AU44">
        <v>891</v>
      </c>
      <c r="AV44">
        <v>8</v>
      </c>
      <c r="AW44">
        <v>39</v>
      </c>
      <c r="AX44">
        <v>224</v>
      </c>
      <c r="AY44" t="b">
        <f>AND(Table3[[#This Row],[attentionCheck22]]=22,Table3[[#This Row],[attentionCheck11]]=11)</f>
        <v>1</v>
      </c>
      <c r="AZ44" t="str">
        <f>VLOOKUP(Table3[[#This Row],[prolificID]],Table2[[#All],[participant_id]:[Student Status]],19,FALSE)</f>
        <v>Male</v>
      </c>
      <c r="BA44" t="str">
        <f>VLOOKUP(Table3[[#This Row],[prolificID]],Table2[[#All],[participant_id]:[Student Status]],13,FALSE)</f>
        <v>United Kingdom</v>
      </c>
      <c r="BB44" s="3">
        <f>VLOOKUP(Table3[[#This Row],[prolificID]],Table2[[#All],[participant_id]:[Student Status]],17,FALSE)</f>
        <v>0</v>
      </c>
      <c r="BC44" s="3" t="str">
        <f>VLOOKUP(Table3[[#This Row],[prolificID]],Table2[[#All],[participant_id]:[Student Status]],20,FALSE)</f>
        <v>No</v>
      </c>
      <c r="BD44" s="3" t="str">
        <f>VLOOKUP(Table3[[#This Row],[prolificID]],Table2[[#All],[participant_id]:[Student Status]],14,FALSE)</f>
        <v>Other</v>
      </c>
      <c r="BE44" s="3">
        <f>VLOOKUP(Table3[[#This Row],[prolificID]],Table2[[#All],[participant_id]:[Student Status]],5,FALSE)</f>
        <v>2491.165</v>
      </c>
      <c r="BF44" s="3">
        <f>VLOOKUP(Table3[[#This Row],[prolificID]],Table2[[#All],[participant_id]:[Student Status]],6,FALSE)</f>
        <v>29</v>
      </c>
      <c r="BG44" s="3">
        <f>VLOOKUP(Table3[[#This Row],[prolificID]],Payments[[#All],[ProlificID]:[Bonus]],2,FALSE)</f>
        <v>3.46</v>
      </c>
      <c r="BH44" s="3" t="s">
        <v>1206</v>
      </c>
      <c r="BI44" s="3" t="s">
        <v>1209</v>
      </c>
    </row>
    <row r="45" spans="1:61" x14ac:dyDescent="0.2">
      <c r="A45">
        <v>44</v>
      </c>
      <c r="B45">
        <v>0</v>
      </c>
      <c r="C45">
        <v>0</v>
      </c>
      <c r="D45">
        <v>1</v>
      </c>
      <c r="E45">
        <v>1</v>
      </c>
      <c r="F45">
        <v>0.94242378264767002</v>
      </c>
      <c r="G45" t="s">
        <v>50</v>
      </c>
      <c r="H45" t="s">
        <v>412</v>
      </c>
      <c r="I45">
        <v>756</v>
      </c>
      <c r="J45">
        <v>1</v>
      </c>
      <c r="K45">
        <v>25</v>
      </c>
      <c r="L45">
        <v>40</v>
      </c>
      <c r="M45">
        <v>40</v>
      </c>
      <c r="N45">
        <v>40</v>
      </c>
      <c r="O45">
        <v>40</v>
      </c>
      <c r="P45">
        <v>40</v>
      </c>
      <c r="Q45">
        <v>38</v>
      </c>
      <c r="R45">
        <v>22</v>
      </c>
      <c r="S45">
        <v>39</v>
      </c>
      <c r="T45">
        <v>31</v>
      </c>
      <c r="U45">
        <v>22</v>
      </c>
      <c r="V45">
        <v>40</v>
      </c>
      <c r="W45">
        <v>40</v>
      </c>
      <c r="X45">
        <v>38</v>
      </c>
      <c r="Y45">
        <v>38</v>
      </c>
      <c r="Z45">
        <v>38</v>
      </c>
      <c r="AA45">
        <v>11</v>
      </c>
      <c r="AB45">
        <v>37</v>
      </c>
      <c r="AC45">
        <v>39</v>
      </c>
      <c r="AD45">
        <v>30</v>
      </c>
      <c r="AE45">
        <v>23</v>
      </c>
      <c r="AF45">
        <v>27</v>
      </c>
      <c r="AG45">
        <v>1</v>
      </c>
      <c r="AH45" t="s">
        <v>57</v>
      </c>
      <c r="AI45" t="s">
        <v>51</v>
      </c>
      <c r="AJ45">
        <v>25</v>
      </c>
      <c r="AK45">
        <v>27</v>
      </c>
      <c r="AL45">
        <v>0</v>
      </c>
      <c r="AM45">
        <v>0</v>
      </c>
      <c r="AN45" t="s">
        <v>413</v>
      </c>
      <c r="AO45">
        <v>27</v>
      </c>
      <c r="AP45">
        <v>49</v>
      </c>
      <c r="AQ45">
        <v>702</v>
      </c>
      <c r="AR45">
        <v>220</v>
      </c>
      <c r="AS45">
        <v>444</v>
      </c>
      <c r="AT45">
        <v>1571</v>
      </c>
      <c r="AU45">
        <v>395</v>
      </c>
      <c r="AV45">
        <v>15</v>
      </c>
      <c r="AW45">
        <v>221</v>
      </c>
      <c r="AX45">
        <v>16</v>
      </c>
      <c r="AY45" t="b">
        <f>AND(Table3[[#This Row],[attentionCheck22]]=22,Table3[[#This Row],[attentionCheck11]]=11)</f>
        <v>1</v>
      </c>
      <c r="AZ45" t="str">
        <f>VLOOKUP(Table3[[#This Row],[prolificID]],Table2[[#All],[participant_id]:[Student Status]],19,FALSE)</f>
        <v>Female</v>
      </c>
      <c r="BA45" t="str">
        <f>VLOOKUP(Table3[[#This Row],[prolificID]],Table2[[#All],[participant_id]:[Student Status]],13,FALSE)</f>
        <v>United Kingdom</v>
      </c>
      <c r="BB45" s="3">
        <f>VLOOKUP(Table3[[#This Row],[prolificID]],Table2[[#All],[participant_id]:[Student Status]],17,FALSE)</f>
        <v>0</v>
      </c>
      <c r="BC45" s="3" t="str">
        <f>VLOOKUP(Table3[[#This Row],[prolificID]],Table2[[#All],[participant_id]:[Student Status]],20,FALSE)</f>
        <v>DATA EXPIRED</v>
      </c>
      <c r="BD45" s="3" t="str">
        <f>VLOOKUP(Table3[[#This Row],[prolificID]],Table2[[#All],[participant_id]:[Student Status]],14,FALSE)</f>
        <v>DATA EXPIRED</v>
      </c>
      <c r="BE45" s="3">
        <f>VLOOKUP(Table3[[#This Row],[prolificID]],Table2[[#All],[participant_id]:[Student Status]],5,FALSE)</f>
        <v>3671.6970000000001</v>
      </c>
      <c r="BF45" s="3">
        <f>VLOOKUP(Table3[[#This Row],[prolificID]],Table2[[#All],[participant_id]:[Student Status]],6,FALSE)</f>
        <v>0</v>
      </c>
      <c r="BG45" s="3">
        <f>VLOOKUP(Table3[[#This Row],[prolificID]],Payments[[#All],[ProlificID]:[Bonus]],2,FALSE)</f>
        <v>8.02</v>
      </c>
      <c r="BH45" s="3" t="s">
        <v>1206</v>
      </c>
      <c r="BI45" s="3" t="s">
        <v>1209</v>
      </c>
    </row>
    <row r="46" spans="1:61" x14ac:dyDescent="0.2">
      <c r="A46">
        <v>45</v>
      </c>
      <c r="B46">
        <v>0</v>
      </c>
      <c r="C46">
        <v>0</v>
      </c>
      <c r="D46">
        <v>1</v>
      </c>
      <c r="E46">
        <v>1</v>
      </c>
      <c r="F46">
        <v>0.72780764406513998</v>
      </c>
      <c r="G46" t="s">
        <v>50</v>
      </c>
      <c r="I46">
        <v>756</v>
      </c>
      <c r="J46">
        <v>1</v>
      </c>
      <c r="K46">
        <v>25</v>
      </c>
      <c r="L46">
        <v>4</v>
      </c>
      <c r="M46">
        <v>11</v>
      </c>
      <c r="N46">
        <v>14</v>
      </c>
      <c r="O46">
        <v>21</v>
      </c>
      <c r="P46">
        <v>32</v>
      </c>
      <c r="Q46">
        <v>35</v>
      </c>
      <c r="R46">
        <v>26</v>
      </c>
      <c r="S46">
        <v>39</v>
      </c>
      <c r="T46">
        <v>27</v>
      </c>
      <c r="U46">
        <v>23</v>
      </c>
      <c r="V46">
        <v>3</v>
      </c>
      <c r="W46">
        <v>7</v>
      </c>
      <c r="X46">
        <v>15</v>
      </c>
      <c r="Y46">
        <v>23</v>
      </c>
      <c r="Z46">
        <v>31</v>
      </c>
      <c r="AA46">
        <v>11</v>
      </c>
      <c r="AB46">
        <v>42</v>
      </c>
      <c r="AC46">
        <v>37</v>
      </c>
      <c r="AD46">
        <v>28</v>
      </c>
      <c r="AE46">
        <v>18</v>
      </c>
      <c r="AP46">
        <v>52</v>
      </c>
      <c r="AQ46">
        <v>624</v>
      </c>
      <c r="AR46">
        <v>52</v>
      </c>
      <c r="AS46">
        <v>63</v>
      </c>
      <c r="AT46">
        <v>503</v>
      </c>
      <c r="AU46">
        <v>305</v>
      </c>
      <c r="AY46" t="b">
        <f>AND(Table3[[#This Row],[attentionCheck22]]=22,Table3[[#This Row],[attentionCheck11]]=11)</f>
        <v>0</v>
      </c>
      <c r="AZ46" t="e">
        <f>VLOOKUP(Table3[[#This Row],[prolificID]],Table2[[#All],[participant_id]:[Student Status]],19,FALSE)</f>
        <v>#N/A</v>
      </c>
      <c r="BA46" t="e">
        <f>VLOOKUP(Table3[[#This Row],[prolificID]],Table2[[#All],[participant_id]:[Student Status]],13,FALSE)</f>
        <v>#N/A</v>
      </c>
      <c r="BB46" s="3" t="e">
        <f>VLOOKUP(Table3[[#This Row],[prolificID]],Table2[[#All],[participant_id]:[Student Status]],17,FALSE)</f>
        <v>#N/A</v>
      </c>
      <c r="BC46" s="3" t="e">
        <f>VLOOKUP(Table3[[#This Row],[prolificID]],Table2[[#All],[participant_id]:[Student Status]],20,FALSE)</f>
        <v>#N/A</v>
      </c>
      <c r="BD46" s="3" t="e">
        <f>VLOOKUP(Table3[[#This Row],[prolificID]],Table2[[#All],[participant_id]:[Student Status]],14,FALSE)</f>
        <v>#N/A</v>
      </c>
      <c r="BE46" s="3" t="e">
        <f>VLOOKUP(Table3[[#This Row],[prolificID]],Table2[[#All],[participant_id]:[Student Status]],5,FALSE)</f>
        <v>#N/A</v>
      </c>
      <c r="BF46" s="3" t="e">
        <f>VLOOKUP(Table3[[#This Row],[prolificID]],Table2[[#All],[participant_id]:[Student Status]],6,FALSE)</f>
        <v>#N/A</v>
      </c>
      <c r="BG46" s="3">
        <f>VLOOKUP(Table3[[#This Row],[prolificID]],Payments[[#All],[ProlificID]:[Bonus]],2,FALSE)</f>
        <v>0</v>
      </c>
      <c r="BH46" s="3" t="s">
        <v>1206</v>
      </c>
      <c r="BI46" s="3" t="s">
        <v>1209</v>
      </c>
    </row>
    <row r="47" spans="1:61" x14ac:dyDescent="0.2">
      <c r="A47">
        <v>46</v>
      </c>
      <c r="B47">
        <v>0</v>
      </c>
      <c r="C47">
        <v>0</v>
      </c>
      <c r="D47">
        <v>1</v>
      </c>
      <c r="E47">
        <v>1</v>
      </c>
      <c r="F47">
        <v>4.5020458683039E-2</v>
      </c>
      <c r="G47" t="s">
        <v>51</v>
      </c>
      <c r="H47" t="s">
        <v>414</v>
      </c>
      <c r="I47">
        <v>756</v>
      </c>
      <c r="J47">
        <v>1</v>
      </c>
      <c r="K47">
        <v>25</v>
      </c>
      <c r="L47">
        <v>40</v>
      </c>
      <c r="M47">
        <v>38</v>
      </c>
      <c r="N47">
        <v>35</v>
      </c>
      <c r="O47">
        <v>36</v>
      </c>
      <c r="P47">
        <v>44</v>
      </c>
      <c r="Q47">
        <v>40</v>
      </c>
      <c r="R47">
        <v>22</v>
      </c>
      <c r="S47">
        <v>39</v>
      </c>
      <c r="T47">
        <v>31</v>
      </c>
      <c r="U47">
        <v>23</v>
      </c>
      <c r="V47">
        <v>40</v>
      </c>
      <c r="W47">
        <v>40</v>
      </c>
      <c r="X47">
        <v>40</v>
      </c>
      <c r="Y47">
        <v>40</v>
      </c>
      <c r="Z47">
        <v>40</v>
      </c>
      <c r="AA47">
        <v>11</v>
      </c>
      <c r="AB47">
        <v>40</v>
      </c>
      <c r="AC47">
        <v>39</v>
      </c>
      <c r="AD47">
        <v>31</v>
      </c>
      <c r="AE47">
        <v>23</v>
      </c>
      <c r="AF47">
        <v>56</v>
      </c>
      <c r="AG47">
        <v>1</v>
      </c>
      <c r="AH47" t="s">
        <v>54</v>
      </c>
      <c r="AI47" t="s">
        <v>51</v>
      </c>
      <c r="AJ47">
        <v>27</v>
      </c>
      <c r="AK47">
        <v>40</v>
      </c>
      <c r="AL47">
        <v>0</v>
      </c>
      <c r="AM47">
        <v>0</v>
      </c>
      <c r="AN47">
        <v>0</v>
      </c>
      <c r="AO47">
        <v>56</v>
      </c>
      <c r="AP47">
        <v>61</v>
      </c>
      <c r="AQ47">
        <v>190</v>
      </c>
      <c r="AR47">
        <v>49</v>
      </c>
      <c r="AS47">
        <v>143</v>
      </c>
      <c r="AT47">
        <v>920</v>
      </c>
      <c r="AU47">
        <v>531</v>
      </c>
      <c r="AV47">
        <v>6</v>
      </c>
      <c r="AW47">
        <v>103</v>
      </c>
      <c r="AX47">
        <v>44</v>
      </c>
      <c r="AY47" t="b">
        <f>AND(Table3[[#This Row],[attentionCheck22]]=22,Table3[[#This Row],[attentionCheck11]]=11)</f>
        <v>1</v>
      </c>
      <c r="AZ47" t="str">
        <f>VLOOKUP(Table3[[#This Row],[prolificID]],Table2[[#All],[participant_id]:[Student Status]],19,FALSE)</f>
        <v>Male</v>
      </c>
      <c r="BA47" t="str">
        <f>VLOOKUP(Table3[[#This Row],[prolificID]],Table2[[#All],[participant_id]:[Student Status]],13,FALSE)</f>
        <v>United Kingdom</v>
      </c>
      <c r="BB47" s="3">
        <f>VLOOKUP(Table3[[#This Row],[prolificID]],Table2[[#All],[participant_id]:[Student Status]],17,FALSE)</f>
        <v>0</v>
      </c>
      <c r="BC47" s="3" t="str">
        <f>VLOOKUP(Table3[[#This Row],[prolificID]],Table2[[#All],[participant_id]:[Student Status]],20,FALSE)</f>
        <v>DATA EXPIRED</v>
      </c>
      <c r="BD47" s="3" t="str">
        <f>VLOOKUP(Table3[[#This Row],[prolificID]],Table2[[#All],[participant_id]:[Student Status]],14,FALSE)</f>
        <v>DATA EXPIRED</v>
      </c>
      <c r="BE47" s="3">
        <f>VLOOKUP(Table3[[#This Row],[prolificID]],Table2[[#All],[participant_id]:[Student Status]],5,FALSE)</f>
        <v>2117.4169999999999</v>
      </c>
      <c r="BF47" s="3">
        <f>VLOOKUP(Table3[[#This Row],[prolificID]],Table2[[#All],[participant_id]:[Student Status]],6,FALSE)</f>
        <v>19</v>
      </c>
      <c r="BG47" s="3">
        <f>VLOOKUP(Table3[[#This Row],[prolificID]],Payments[[#All],[ProlificID]:[Bonus]],2,FALSE)</f>
        <v>9</v>
      </c>
      <c r="BH47" s="3" t="s">
        <v>1206</v>
      </c>
      <c r="BI47" s="3" t="s">
        <v>1209</v>
      </c>
    </row>
    <row r="48" spans="1:61" x14ac:dyDescent="0.2">
      <c r="A48">
        <v>47</v>
      </c>
      <c r="B48">
        <v>0</v>
      </c>
      <c r="C48">
        <v>0</v>
      </c>
      <c r="D48">
        <v>1</v>
      </c>
      <c r="E48">
        <v>0</v>
      </c>
      <c r="F48">
        <v>0.59395344320728005</v>
      </c>
      <c r="G48" t="s">
        <v>50</v>
      </c>
      <c r="H48" t="s">
        <v>415</v>
      </c>
      <c r="I48">
        <v>756</v>
      </c>
      <c r="J48">
        <v>1</v>
      </c>
      <c r="K48">
        <v>25</v>
      </c>
      <c r="L48">
        <v>39</v>
      </c>
      <c r="M48">
        <v>41</v>
      </c>
      <c r="N48">
        <v>38</v>
      </c>
      <c r="O48">
        <v>41</v>
      </c>
      <c r="P48">
        <v>39</v>
      </c>
      <c r="Q48">
        <v>41</v>
      </c>
      <c r="R48">
        <v>22</v>
      </c>
      <c r="S48">
        <v>39</v>
      </c>
      <c r="T48">
        <v>31</v>
      </c>
      <c r="U48">
        <v>23</v>
      </c>
      <c r="V48">
        <v>40</v>
      </c>
      <c r="W48">
        <v>36</v>
      </c>
      <c r="X48">
        <v>21</v>
      </c>
      <c r="Y48">
        <v>30</v>
      </c>
      <c r="Z48">
        <v>28</v>
      </c>
      <c r="AA48">
        <v>11</v>
      </c>
      <c r="AB48">
        <v>24</v>
      </c>
      <c r="AC48">
        <v>20</v>
      </c>
      <c r="AD48">
        <v>16</v>
      </c>
      <c r="AE48">
        <v>12</v>
      </c>
      <c r="AF48">
        <v>40</v>
      </c>
      <c r="AG48">
        <v>1</v>
      </c>
      <c r="AH48" t="s">
        <v>54</v>
      </c>
      <c r="AI48" t="s">
        <v>50</v>
      </c>
      <c r="AJ48">
        <v>12</v>
      </c>
      <c r="AK48">
        <v>39</v>
      </c>
      <c r="AL48">
        <v>0</v>
      </c>
      <c r="AM48">
        <v>0</v>
      </c>
      <c r="AN48" t="s">
        <v>416</v>
      </c>
      <c r="AO48">
        <v>40</v>
      </c>
      <c r="AP48">
        <v>8</v>
      </c>
      <c r="AQ48">
        <v>198</v>
      </c>
      <c r="AR48">
        <v>18</v>
      </c>
      <c r="AS48">
        <v>31</v>
      </c>
      <c r="AT48">
        <v>154</v>
      </c>
      <c r="AU48">
        <v>343</v>
      </c>
      <c r="AV48">
        <v>1</v>
      </c>
      <c r="AW48">
        <v>69</v>
      </c>
      <c r="AX48">
        <v>20</v>
      </c>
      <c r="AY48" t="b">
        <f>AND(Table3[[#This Row],[attentionCheck22]]=22,Table3[[#This Row],[attentionCheck11]]=11)</f>
        <v>1</v>
      </c>
      <c r="AZ48" t="str">
        <f>VLOOKUP(Table3[[#This Row],[prolificID]],Table2[[#All],[participant_id]:[Student Status]],19,FALSE)</f>
        <v>Male</v>
      </c>
      <c r="BA48" t="str">
        <f>VLOOKUP(Table3[[#This Row],[prolificID]],Table2[[#All],[participant_id]:[Student Status]],13,FALSE)</f>
        <v>United Kingdom</v>
      </c>
      <c r="BB48" s="3">
        <f>VLOOKUP(Table3[[#This Row],[prolificID]],Table2[[#All],[participant_id]:[Student Status]],17,FALSE)</f>
        <v>0</v>
      </c>
      <c r="BC48" s="3" t="str">
        <f>VLOOKUP(Table3[[#This Row],[prolificID]],Table2[[#All],[participant_id]:[Student Status]],20,FALSE)</f>
        <v>No</v>
      </c>
      <c r="BD48" s="3" t="str">
        <f>VLOOKUP(Table3[[#This Row],[prolificID]],Table2[[#All],[participant_id]:[Student Status]],14,FALSE)</f>
        <v>Unemployed (and job seeking)</v>
      </c>
      <c r="BE48" s="3">
        <f>VLOOKUP(Table3[[#This Row],[prolificID]],Table2[[#All],[participant_id]:[Student Status]],5,FALSE)</f>
        <v>863.72</v>
      </c>
      <c r="BF48" s="3">
        <f>VLOOKUP(Table3[[#This Row],[prolificID]],Table2[[#All],[participant_id]:[Student Status]],6,FALSE)</f>
        <v>35</v>
      </c>
      <c r="BG48" s="3">
        <f>VLOOKUP(Table3[[#This Row],[prolificID]],Payments[[#All],[ProlificID]:[Bonus]],2,FALSE)</f>
        <v>7.01</v>
      </c>
      <c r="BH48" s="3" t="s">
        <v>1206</v>
      </c>
      <c r="BI48" s="3" t="s">
        <v>1209</v>
      </c>
    </row>
    <row r="49" spans="1:61" x14ac:dyDescent="0.2">
      <c r="A49">
        <v>48</v>
      </c>
      <c r="B49">
        <v>0</v>
      </c>
      <c r="C49">
        <v>0</v>
      </c>
      <c r="D49">
        <v>1</v>
      </c>
      <c r="E49">
        <v>0</v>
      </c>
      <c r="F49">
        <v>0.74396865113215005</v>
      </c>
      <c r="G49" t="s">
        <v>50</v>
      </c>
      <c r="AY49" t="b">
        <f>AND(Table3[[#This Row],[attentionCheck22]]=22,Table3[[#This Row],[attentionCheck11]]=11)</f>
        <v>0</v>
      </c>
      <c r="AZ49" t="e">
        <f>VLOOKUP(Table3[[#This Row],[prolificID]],Table2[[#All],[participant_id]:[Student Status]],19,FALSE)</f>
        <v>#N/A</v>
      </c>
      <c r="BA49" t="e">
        <f>VLOOKUP(Table3[[#This Row],[prolificID]],Table2[[#All],[participant_id]:[Student Status]],13,FALSE)</f>
        <v>#N/A</v>
      </c>
      <c r="BB49" s="3" t="e">
        <f>VLOOKUP(Table3[[#This Row],[prolificID]],Table2[[#All],[participant_id]:[Student Status]],17,FALSE)</f>
        <v>#N/A</v>
      </c>
      <c r="BC49" s="3" t="e">
        <f>VLOOKUP(Table3[[#This Row],[prolificID]],Table2[[#All],[participant_id]:[Student Status]],20,FALSE)</f>
        <v>#N/A</v>
      </c>
      <c r="BD49" s="3" t="e">
        <f>VLOOKUP(Table3[[#This Row],[prolificID]],Table2[[#All],[participant_id]:[Student Status]],14,FALSE)</f>
        <v>#N/A</v>
      </c>
      <c r="BE49" s="3" t="e">
        <f>VLOOKUP(Table3[[#This Row],[prolificID]],Table2[[#All],[participant_id]:[Student Status]],5,FALSE)</f>
        <v>#N/A</v>
      </c>
      <c r="BF49" s="3" t="e">
        <f>VLOOKUP(Table3[[#This Row],[prolificID]],Table2[[#All],[participant_id]:[Student Status]],6,FALSE)</f>
        <v>#N/A</v>
      </c>
      <c r="BG49" s="3">
        <f>VLOOKUP(Table3[[#This Row],[prolificID]],Payments[[#All],[ProlificID]:[Bonus]],2,FALSE)</f>
        <v>0</v>
      </c>
      <c r="BH49" s="3" t="s">
        <v>1206</v>
      </c>
      <c r="BI49" s="3" t="s">
        <v>1209</v>
      </c>
    </row>
    <row r="50" spans="1:61" x14ac:dyDescent="0.2">
      <c r="A50">
        <v>49</v>
      </c>
      <c r="B50">
        <v>0</v>
      </c>
      <c r="C50">
        <v>0</v>
      </c>
      <c r="D50">
        <v>1</v>
      </c>
      <c r="E50">
        <v>0</v>
      </c>
      <c r="F50">
        <v>0.56048687680941001</v>
      </c>
      <c r="G50" t="s">
        <v>50</v>
      </c>
      <c r="H50" t="s">
        <v>417</v>
      </c>
      <c r="I50">
        <v>756</v>
      </c>
      <c r="J50">
        <v>1</v>
      </c>
      <c r="AP50">
        <v>43</v>
      </c>
      <c r="AY50" t="b">
        <f>AND(Table3[[#This Row],[attentionCheck22]]=22,Table3[[#This Row],[attentionCheck11]]=11)</f>
        <v>0</v>
      </c>
      <c r="AZ50" t="str">
        <f>VLOOKUP(Table3[[#This Row],[prolificID]],Table2[[#All],[participant_id]:[Student Status]],19,FALSE)</f>
        <v>CONSENT REVOKED</v>
      </c>
      <c r="BA50" t="str">
        <f>VLOOKUP(Table3[[#This Row],[prolificID]],Table2[[#All],[participant_id]:[Student Status]],13,FALSE)</f>
        <v>CONSENT REVOKED</v>
      </c>
      <c r="BB50" s="3">
        <f>VLOOKUP(Table3[[#This Row],[prolificID]],Table2[[#All],[participant_id]:[Student Status]],17,FALSE)</f>
        <v>0</v>
      </c>
      <c r="BC50" s="3" t="str">
        <f>VLOOKUP(Table3[[#This Row],[prolificID]],Table2[[#All],[participant_id]:[Student Status]],20,FALSE)</f>
        <v>CONSENT REVOKED</v>
      </c>
      <c r="BD50" s="3" t="str">
        <f>VLOOKUP(Table3[[#This Row],[prolificID]],Table2[[#All],[participant_id]:[Student Status]],14,FALSE)</f>
        <v>CONSENT REVOKED</v>
      </c>
      <c r="BE50" s="3">
        <f>VLOOKUP(Table3[[#This Row],[prolificID]],Table2[[#All],[participant_id]:[Student Status]],5,FALSE)</f>
        <v>3890186.3073649998</v>
      </c>
      <c r="BF50" s="3">
        <f>VLOOKUP(Table3[[#This Row],[prolificID]],Table2[[#All],[participant_id]:[Student Status]],6,FALSE)</f>
        <v>20</v>
      </c>
      <c r="BG50" s="3">
        <f>VLOOKUP(Table3[[#This Row],[prolificID]],Payments[[#All],[ProlificID]:[Bonus]],2,FALSE)</f>
        <v>0</v>
      </c>
      <c r="BH50" s="3" t="s">
        <v>1206</v>
      </c>
      <c r="BI50" s="3" t="s">
        <v>1209</v>
      </c>
    </row>
    <row r="51" spans="1:61" x14ac:dyDescent="0.2">
      <c r="A51">
        <v>50</v>
      </c>
      <c r="B51">
        <v>0</v>
      </c>
      <c r="C51">
        <v>0</v>
      </c>
      <c r="D51">
        <v>1</v>
      </c>
      <c r="E51">
        <v>1</v>
      </c>
      <c r="F51">
        <v>0.79067057384526995</v>
      </c>
      <c r="G51" t="s">
        <v>51</v>
      </c>
      <c r="H51" t="s">
        <v>418</v>
      </c>
      <c r="I51">
        <v>756</v>
      </c>
      <c r="J51">
        <v>1</v>
      </c>
      <c r="K51">
        <v>25</v>
      </c>
      <c r="L51">
        <v>19</v>
      </c>
      <c r="M51">
        <v>15</v>
      </c>
      <c r="N51">
        <v>14</v>
      </c>
      <c r="O51">
        <v>20</v>
      </c>
      <c r="P51">
        <v>26</v>
      </c>
      <c r="Q51">
        <v>22</v>
      </c>
      <c r="R51">
        <v>22</v>
      </c>
      <c r="S51">
        <v>15</v>
      </c>
      <c r="T51">
        <v>12</v>
      </c>
      <c r="U51">
        <v>10</v>
      </c>
      <c r="V51">
        <v>19</v>
      </c>
      <c r="W51">
        <v>15</v>
      </c>
      <c r="X51">
        <v>14</v>
      </c>
      <c r="Y51">
        <v>20</v>
      </c>
      <c r="Z51">
        <v>25</v>
      </c>
      <c r="AA51">
        <v>11</v>
      </c>
      <c r="AB51">
        <v>22</v>
      </c>
      <c r="AC51">
        <v>15</v>
      </c>
      <c r="AD51">
        <v>12</v>
      </c>
      <c r="AE51">
        <v>7</v>
      </c>
      <c r="AF51">
        <v>20</v>
      </c>
      <c r="AG51">
        <v>1</v>
      </c>
      <c r="AH51" t="s">
        <v>57</v>
      </c>
      <c r="AI51" t="s">
        <v>50</v>
      </c>
      <c r="AJ51">
        <v>41</v>
      </c>
      <c r="AK51">
        <v>20</v>
      </c>
      <c r="AL51">
        <v>0</v>
      </c>
      <c r="AM51">
        <v>0</v>
      </c>
      <c r="AN51">
        <v>0</v>
      </c>
      <c r="AO51">
        <v>20</v>
      </c>
      <c r="AP51">
        <v>65</v>
      </c>
      <c r="AQ51">
        <v>446</v>
      </c>
      <c r="AR51">
        <v>144</v>
      </c>
      <c r="AS51">
        <v>87</v>
      </c>
      <c r="AT51">
        <v>613</v>
      </c>
      <c r="AU51">
        <v>437</v>
      </c>
      <c r="AV51">
        <v>12</v>
      </c>
      <c r="AW51">
        <v>141</v>
      </c>
      <c r="AX51">
        <v>51</v>
      </c>
      <c r="AY51" t="b">
        <f>AND(Table3[[#This Row],[attentionCheck22]]=22,Table3[[#This Row],[attentionCheck11]]=11)</f>
        <v>1</v>
      </c>
      <c r="AZ51" t="str">
        <f>VLOOKUP(Table3[[#This Row],[prolificID]],Table2[[#All],[participant_id]:[Student Status]],19,FALSE)</f>
        <v>Female</v>
      </c>
      <c r="BA51" t="str">
        <f>VLOOKUP(Table3[[#This Row],[prolificID]],Table2[[#All],[participant_id]:[Student Status]],13,FALSE)</f>
        <v>United Kingdom</v>
      </c>
      <c r="BB51" s="3">
        <f>VLOOKUP(Table3[[#This Row],[prolificID]],Table2[[#All],[participant_id]:[Student Status]],17,FALSE)</f>
        <v>0</v>
      </c>
      <c r="BC51" s="3" t="str">
        <f>VLOOKUP(Table3[[#This Row],[prolificID]],Table2[[#All],[participant_id]:[Student Status]],20,FALSE)</f>
        <v>No</v>
      </c>
      <c r="BD51" s="3" t="str">
        <f>VLOOKUP(Table3[[#This Row],[prolificID]],Table2[[#All],[participant_id]:[Student Status]],14,FALSE)</f>
        <v>Not in paid work (e.g. homemaker', 'retired or disabled)</v>
      </c>
      <c r="BE51" s="3">
        <f>VLOOKUP(Table3[[#This Row],[prolificID]],Table2[[#All],[participant_id]:[Student Status]],5,FALSE)</f>
        <v>2094.4470000000001</v>
      </c>
      <c r="BF51" s="3">
        <f>VLOOKUP(Table3[[#This Row],[prolificID]],Table2[[#All],[participant_id]:[Student Status]],6,FALSE)</f>
        <v>25</v>
      </c>
      <c r="BG51" s="3">
        <f>VLOOKUP(Table3[[#This Row],[prolificID]],Payments[[#All],[ProlificID]:[Bonus]],2,FALSE)</f>
        <v>7</v>
      </c>
      <c r="BH51" s="3" t="s">
        <v>1206</v>
      </c>
      <c r="BI51" s="3" t="s">
        <v>1209</v>
      </c>
    </row>
    <row r="52" spans="1:61" x14ac:dyDescent="0.2">
      <c r="A52">
        <v>51</v>
      </c>
      <c r="B52">
        <v>0</v>
      </c>
      <c r="C52">
        <v>0</v>
      </c>
      <c r="D52">
        <v>1</v>
      </c>
      <c r="E52">
        <v>1</v>
      </c>
      <c r="F52">
        <v>0.38607416415293</v>
      </c>
      <c r="G52" t="s">
        <v>50</v>
      </c>
      <c r="H52" t="s">
        <v>419</v>
      </c>
      <c r="I52">
        <v>756</v>
      </c>
      <c r="J52">
        <v>1</v>
      </c>
      <c r="K52">
        <v>25</v>
      </c>
      <c r="L52">
        <v>40</v>
      </c>
      <c r="M52">
        <v>40</v>
      </c>
      <c r="N52">
        <v>30</v>
      </c>
      <c r="O52">
        <v>33</v>
      </c>
      <c r="P52">
        <v>30</v>
      </c>
      <c r="Q52">
        <v>30</v>
      </c>
      <c r="R52">
        <v>22</v>
      </c>
      <c r="S52">
        <v>25</v>
      </c>
      <c r="T52">
        <v>20</v>
      </c>
      <c r="U52">
        <v>20</v>
      </c>
      <c r="V52">
        <v>40</v>
      </c>
      <c r="W52">
        <v>40</v>
      </c>
      <c r="X52">
        <v>35</v>
      </c>
      <c r="Y52">
        <v>30</v>
      </c>
      <c r="Z52">
        <v>25</v>
      </c>
      <c r="AA52">
        <v>11</v>
      </c>
      <c r="AB52">
        <v>25</v>
      </c>
      <c r="AC52">
        <v>20</v>
      </c>
      <c r="AD52">
        <v>15</v>
      </c>
      <c r="AE52">
        <v>15</v>
      </c>
      <c r="AF52">
        <v>27</v>
      </c>
      <c r="AG52">
        <v>1</v>
      </c>
      <c r="AH52" t="s">
        <v>54</v>
      </c>
      <c r="AI52" t="s">
        <v>50</v>
      </c>
      <c r="AJ52">
        <v>52</v>
      </c>
      <c r="AK52">
        <v>25</v>
      </c>
      <c r="AL52">
        <v>0</v>
      </c>
      <c r="AM52">
        <v>0</v>
      </c>
      <c r="AN52" t="s">
        <v>236</v>
      </c>
      <c r="AO52">
        <v>20</v>
      </c>
      <c r="AP52">
        <v>9</v>
      </c>
      <c r="AQ52">
        <v>242</v>
      </c>
      <c r="AR52">
        <v>79</v>
      </c>
      <c r="AS52">
        <v>56</v>
      </c>
      <c r="AT52">
        <v>260</v>
      </c>
      <c r="AU52">
        <v>169</v>
      </c>
      <c r="AV52">
        <v>30</v>
      </c>
      <c r="AW52">
        <v>137</v>
      </c>
      <c r="AX52">
        <v>21</v>
      </c>
      <c r="AY52" t="b">
        <f>AND(Table3[[#This Row],[attentionCheck22]]=22,Table3[[#This Row],[attentionCheck11]]=11)</f>
        <v>1</v>
      </c>
      <c r="AZ52" t="str">
        <f>VLOOKUP(Table3[[#This Row],[prolificID]],Table2[[#All],[participant_id]:[Student Status]],19,FALSE)</f>
        <v>Female</v>
      </c>
      <c r="BA52" t="str">
        <f>VLOOKUP(Table3[[#This Row],[prolificID]],Table2[[#All],[participant_id]:[Student Status]],13,FALSE)</f>
        <v>United Kingdom</v>
      </c>
      <c r="BB52" s="3">
        <f>VLOOKUP(Table3[[#This Row],[prolificID]],Table2[[#All],[participant_id]:[Student Status]],17,FALSE)</f>
        <v>0</v>
      </c>
      <c r="BC52" s="3" t="str">
        <f>VLOOKUP(Table3[[#This Row],[prolificID]],Table2[[#All],[participant_id]:[Student Status]],20,FALSE)</f>
        <v>No</v>
      </c>
      <c r="BD52" s="3" t="str">
        <f>VLOOKUP(Table3[[#This Row],[prolificID]],Table2[[#All],[participant_id]:[Student Status]],14,FALSE)</f>
        <v>Full-Time</v>
      </c>
      <c r="BE52" s="3">
        <f>VLOOKUP(Table3[[#This Row],[prolificID]],Table2[[#All],[participant_id]:[Student Status]],5,FALSE)</f>
        <v>1063.8820000000001</v>
      </c>
      <c r="BF52" s="3">
        <f>VLOOKUP(Table3[[#This Row],[prolificID]],Table2[[#All],[participant_id]:[Student Status]],6,FALSE)</f>
        <v>37</v>
      </c>
      <c r="BG52" s="3">
        <f>VLOOKUP(Table3[[#This Row],[prolificID]],Payments[[#All],[ProlificID]:[Bonus]],2,FALSE)</f>
        <v>4.01</v>
      </c>
      <c r="BH52" s="3" t="s">
        <v>1206</v>
      </c>
      <c r="BI52" s="3" t="s">
        <v>1209</v>
      </c>
    </row>
    <row r="53" spans="1:61" x14ac:dyDescent="0.2">
      <c r="A53">
        <v>52</v>
      </c>
      <c r="B53">
        <v>0</v>
      </c>
      <c r="C53">
        <v>0</v>
      </c>
      <c r="D53">
        <v>1</v>
      </c>
      <c r="E53">
        <v>0</v>
      </c>
      <c r="F53">
        <v>0.86802289837410995</v>
      </c>
      <c r="G53" t="s">
        <v>50</v>
      </c>
      <c r="H53" t="s">
        <v>420</v>
      </c>
      <c r="I53">
        <v>756</v>
      </c>
      <c r="J53">
        <v>1</v>
      </c>
      <c r="K53">
        <v>25</v>
      </c>
      <c r="L53">
        <v>43</v>
      </c>
      <c r="M53">
        <v>34</v>
      </c>
      <c r="N53">
        <v>33</v>
      </c>
      <c r="O53">
        <v>30</v>
      </c>
      <c r="P53">
        <v>26</v>
      </c>
      <c r="Q53">
        <v>23</v>
      </c>
      <c r="R53">
        <v>22</v>
      </c>
      <c r="S53">
        <v>20</v>
      </c>
      <c r="T53">
        <v>16</v>
      </c>
      <c r="U53">
        <v>12</v>
      </c>
      <c r="V53">
        <v>39</v>
      </c>
      <c r="W53">
        <v>36</v>
      </c>
      <c r="X53">
        <v>33</v>
      </c>
      <c r="Y53">
        <v>30</v>
      </c>
      <c r="Z53">
        <v>27</v>
      </c>
      <c r="AA53">
        <v>11</v>
      </c>
      <c r="AB53">
        <v>23</v>
      </c>
      <c r="AC53">
        <v>20</v>
      </c>
      <c r="AD53">
        <v>16</v>
      </c>
      <c r="AE53">
        <v>12</v>
      </c>
      <c r="AF53">
        <v>40</v>
      </c>
      <c r="AG53">
        <v>1</v>
      </c>
      <c r="AH53" t="s">
        <v>57</v>
      </c>
      <c r="AI53" t="s">
        <v>50</v>
      </c>
      <c r="AJ53">
        <v>51</v>
      </c>
      <c r="AK53">
        <v>40</v>
      </c>
      <c r="AL53">
        <v>0</v>
      </c>
      <c r="AM53">
        <v>0</v>
      </c>
      <c r="AN53" t="s">
        <v>421</v>
      </c>
      <c r="AO53">
        <v>40</v>
      </c>
      <c r="AP53">
        <v>25</v>
      </c>
      <c r="AQ53">
        <v>193</v>
      </c>
      <c r="AR53">
        <v>27</v>
      </c>
      <c r="AS53">
        <v>44</v>
      </c>
      <c r="AT53">
        <v>201</v>
      </c>
      <c r="AU53">
        <v>255</v>
      </c>
      <c r="AV53">
        <v>10</v>
      </c>
      <c r="AW53">
        <v>49</v>
      </c>
      <c r="AX53">
        <v>16</v>
      </c>
      <c r="AY53" t="b">
        <f>AND(Table3[[#This Row],[attentionCheck22]]=22,Table3[[#This Row],[attentionCheck11]]=11)</f>
        <v>1</v>
      </c>
      <c r="AZ53" t="str">
        <f>VLOOKUP(Table3[[#This Row],[prolificID]],Table2[[#All],[participant_id]:[Student Status]],19,FALSE)</f>
        <v>Female</v>
      </c>
      <c r="BA53" t="str">
        <f>VLOOKUP(Table3[[#This Row],[prolificID]],Table2[[#All],[participant_id]:[Student Status]],13,FALSE)</f>
        <v>Ireland</v>
      </c>
      <c r="BB53" s="3">
        <f>VLOOKUP(Table3[[#This Row],[prolificID]],Table2[[#All],[participant_id]:[Student Status]],17,FALSE)</f>
        <v>0</v>
      </c>
      <c r="BC53" s="3" t="str">
        <f>VLOOKUP(Table3[[#This Row],[prolificID]],Table2[[#All],[participant_id]:[Student Status]],20,FALSE)</f>
        <v>No</v>
      </c>
      <c r="BD53" s="3" t="str">
        <f>VLOOKUP(Table3[[#This Row],[prolificID]],Table2[[#All],[participant_id]:[Student Status]],14,FALSE)</f>
        <v>Full-Time</v>
      </c>
      <c r="BE53" s="3">
        <f>VLOOKUP(Table3[[#This Row],[prolificID]],Table2[[#All],[participant_id]:[Student Status]],5,FALSE)</f>
        <v>898.87800000000004</v>
      </c>
      <c r="BF53" s="3">
        <f>VLOOKUP(Table3[[#This Row],[prolificID]],Table2[[#All],[participant_id]:[Student Status]],6,FALSE)</f>
        <v>34</v>
      </c>
      <c r="BG53" s="3">
        <f>VLOOKUP(Table3[[#This Row],[prolificID]],Payments[[#All],[ProlificID]:[Bonus]],2,FALSE)</f>
        <v>7</v>
      </c>
      <c r="BH53" s="3" t="s">
        <v>1206</v>
      </c>
      <c r="BI53" s="3" t="s">
        <v>1209</v>
      </c>
    </row>
    <row r="54" spans="1:61" x14ac:dyDescent="0.2">
      <c r="A54">
        <v>53</v>
      </c>
      <c r="B54">
        <v>0</v>
      </c>
      <c r="C54">
        <v>0</v>
      </c>
      <c r="D54">
        <v>1</v>
      </c>
      <c r="E54">
        <v>0</v>
      </c>
      <c r="F54">
        <v>0.90165216071704002</v>
      </c>
      <c r="G54" t="s">
        <v>51</v>
      </c>
      <c r="H54" t="s">
        <v>52</v>
      </c>
      <c r="J54">
        <v>1</v>
      </c>
      <c r="AP54">
        <v>19</v>
      </c>
      <c r="AY54" t="b">
        <f>AND(Table3[[#This Row],[attentionCheck22]]=22,Table3[[#This Row],[attentionCheck11]]=11)</f>
        <v>0</v>
      </c>
      <c r="AZ54" t="str">
        <f>VLOOKUP(Table3[[#This Row],[prolificID]],Table2[[#All],[participant_id]:[Student Status]],19,FALSE)</f>
        <v>CONSENT REVOKED</v>
      </c>
      <c r="BA54" t="str">
        <f>VLOOKUP(Table3[[#This Row],[prolificID]],Table2[[#All],[participant_id]:[Student Status]],13,FALSE)</f>
        <v>CONSENT REVOKED</v>
      </c>
      <c r="BB54" s="3" t="str">
        <f>VLOOKUP(Table3[[#This Row],[prolificID]],Table2[[#All],[participant_id]:[Student Status]],17,FALSE)</f>
        <v>CONSENT REVOKED</v>
      </c>
      <c r="BC54" s="3" t="str">
        <f>VLOOKUP(Table3[[#This Row],[prolificID]],Table2[[#All],[participant_id]:[Student Status]],20,FALSE)</f>
        <v>CONSENT REVOKED</v>
      </c>
      <c r="BD54" s="3" t="str">
        <f>VLOOKUP(Table3[[#This Row],[prolificID]],Table2[[#All],[participant_id]:[Student Status]],14,FALSE)</f>
        <v>CONSENT REVOKED</v>
      </c>
      <c r="BE54" s="3">
        <f>VLOOKUP(Table3[[#This Row],[prolificID]],Table2[[#All],[participant_id]:[Student Status]],5,FALSE)</f>
        <v>3549751.4796150001</v>
      </c>
      <c r="BF54" s="3">
        <f>VLOOKUP(Table3[[#This Row],[prolificID]],Table2[[#All],[participant_id]:[Student Status]],6,FALSE)</f>
        <v>24</v>
      </c>
      <c r="BG54" s="3">
        <f>VLOOKUP(Table3[[#This Row],[prolificID]],Payments[[#All],[ProlificID]:[Bonus]],2,FALSE)</f>
        <v>0</v>
      </c>
      <c r="BH54" s="3" t="s">
        <v>1210</v>
      </c>
      <c r="BI54" s="3" t="s">
        <v>1211</v>
      </c>
    </row>
    <row r="55" spans="1:61" x14ac:dyDescent="0.2">
      <c r="A55">
        <v>54</v>
      </c>
      <c r="B55">
        <v>0</v>
      </c>
      <c r="C55">
        <v>0</v>
      </c>
      <c r="D55">
        <v>1</v>
      </c>
      <c r="E55">
        <v>0</v>
      </c>
      <c r="F55">
        <v>8.7123665743260997E-2</v>
      </c>
      <c r="G55" t="s">
        <v>51</v>
      </c>
      <c r="H55" t="s">
        <v>53</v>
      </c>
      <c r="I55">
        <v>756</v>
      </c>
      <c r="J55">
        <v>1</v>
      </c>
      <c r="K55">
        <v>25</v>
      </c>
      <c r="L55">
        <v>39</v>
      </c>
      <c r="M55">
        <v>37</v>
      </c>
      <c r="N55">
        <v>33</v>
      </c>
      <c r="O55">
        <v>30</v>
      </c>
      <c r="P55">
        <v>28</v>
      </c>
      <c r="Q55">
        <v>35</v>
      </c>
      <c r="R55">
        <v>22</v>
      </c>
      <c r="S55">
        <v>38</v>
      </c>
      <c r="T55">
        <v>35</v>
      </c>
      <c r="U55">
        <v>26</v>
      </c>
      <c r="V55">
        <v>40</v>
      </c>
      <c r="W55">
        <v>36</v>
      </c>
      <c r="X55">
        <v>33</v>
      </c>
      <c r="Y55">
        <v>30</v>
      </c>
      <c r="Z55">
        <v>26</v>
      </c>
      <c r="AA55">
        <v>11</v>
      </c>
      <c r="AB55">
        <v>24</v>
      </c>
      <c r="AC55">
        <v>20</v>
      </c>
      <c r="AD55">
        <v>16</v>
      </c>
      <c r="AE55">
        <v>12</v>
      </c>
      <c r="AF55">
        <v>40</v>
      </c>
      <c r="AG55">
        <v>1</v>
      </c>
      <c r="AH55" t="s">
        <v>54</v>
      </c>
      <c r="AI55" t="s">
        <v>51</v>
      </c>
      <c r="AJ55">
        <v>34</v>
      </c>
      <c r="AK55">
        <v>26</v>
      </c>
      <c r="AL55">
        <v>0</v>
      </c>
      <c r="AM55">
        <v>0</v>
      </c>
      <c r="AN55" t="s">
        <v>55</v>
      </c>
      <c r="AO55">
        <v>14</v>
      </c>
      <c r="AP55">
        <v>26</v>
      </c>
      <c r="AQ55">
        <v>389</v>
      </c>
      <c r="AR55">
        <v>124</v>
      </c>
      <c r="AS55">
        <v>57</v>
      </c>
      <c r="AT55">
        <v>492</v>
      </c>
      <c r="AU55">
        <v>625</v>
      </c>
      <c r="AV55">
        <v>8</v>
      </c>
      <c r="AW55">
        <v>82</v>
      </c>
      <c r="AX55">
        <v>89</v>
      </c>
      <c r="AY55" t="b">
        <f>AND(Table3[[#This Row],[attentionCheck22]]=22,Table3[[#This Row],[attentionCheck11]]=11)</f>
        <v>1</v>
      </c>
      <c r="AZ55" t="str">
        <f>VLOOKUP(Table3[[#This Row],[prolificID]],Table2[[#All],[participant_id]:[Student Status]],19,FALSE)</f>
        <v>Female</v>
      </c>
      <c r="BA55" t="str">
        <f>VLOOKUP(Table3[[#This Row],[prolificID]],Table2[[#All],[participant_id]:[Student Status]],13,FALSE)</f>
        <v>United Kingdom</v>
      </c>
      <c r="BB55" s="3" t="str">
        <f>VLOOKUP(Table3[[#This Row],[prolificID]],Table2[[#All],[participant_id]:[Student Status]],17,FALSE)</f>
        <v>Graduate degree (MA/MSc/MPhil/other)</v>
      </c>
      <c r="BC55" s="3" t="str">
        <f>VLOOKUP(Table3[[#This Row],[prolificID]],Table2[[#All],[participant_id]:[Student Status]],20,FALSE)</f>
        <v>DATA EXPIRED</v>
      </c>
      <c r="BD55" s="3" t="str">
        <f>VLOOKUP(Table3[[#This Row],[prolificID]],Table2[[#All],[participant_id]:[Student Status]],14,FALSE)</f>
        <v>DATA EXPIRED</v>
      </c>
      <c r="BE55" s="3">
        <f>VLOOKUP(Table3[[#This Row],[prolificID]],Table2[[#All],[participant_id]:[Student Status]],5,FALSE)</f>
        <v>1921.4449999999999</v>
      </c>
      <c r="BF55" s="3">
        <f>VLOOKUP(Table3[[#This Row],[prolificID]],Table2[[#All],[participant_id]:[Student Status]],6,FALSE)</f>
        <v>28</v>
      </c>
      <c r="BG55" s="3">
        <f>VLOOKUP(Table3[[#This Row],[prolificID]],Payments[[#All],[ProlificID]:[Bonus]],2,FALSE)</f>
        <v>8.02</v>
      </c>
      <c r="BH55" s="3" t="s">
        <v>1210</v>
      </c>
      <c r="BI55" s="3" t="s">
        <v>1211</v>
      </c>
    </row>
    <row r="56" spans="1:61" x14ac:dyDescent="0.2">
      <c r="A56">
        <v>55</v>
      </c>
      <c r="B56">
        <v>0</v>
      </c>
      <c r="C56">
        <v>0</v>
      </c>
      <c r="D56">
        <v>1</v>
      </c>
      <c r="E56">
        <v>1</v>
      </c>
      <c r="F56">
        <v>0.91421837420646002</v>
      </c>
      <c r="G56" t="s">
        <v>51</v>
      </c>
      <c r="H56" t="s">
        <v>56</v>
      </c>
      <c r="I56">
        <v>756</v>
      </c>
      <c r="J56">
        <v>1</v>
      </c>
      <c r="K56">
        <v>25</v>
      </c>
      <c r="L56">
        <v>39</v>
      </c>
      <c r="M56">
        <v>37</v>
      </c>
      <c r="N56">
        <v>35</v>
      </c>
      <c r="O56">
        <v>32</v>
      </c>
      <c r="P56">
        <v>30</v>
      </c>
      <c r="Q56">
        <v>28</v>
      </c>
      <c r="R56">
        <v>22</v>
      </c>
      <c r="S56">
        <v>25</v>
      </c>
      <c r="T56">
        <v>22</v>
      </c>
      <c r="U56">
        <v>19</v>
      </c>
      <c r="V56">
        <v>39</v>
      </c>
      <c r="W56">
        <v>36</v>
      </c>
      <c r="X56">
        <v>33</v>
      </c>
      <c r="Y56">
        <v>30</v>
      </c>
      <c r="Z56">
        <v>26</v>
      </c>
      <c r="AA56">
        <v>11</v>
      </c>
      <c r="AB56">
        <v>23</v>
      </c>
      <c r="AC56">
        <v>20</v>
      </c>
      <c r="AD56">
        <v>16</v>
      </c>
      <c r="AE56">
        <v>12</v>
      </c>
      <c r="AF56">
        <v>40</v>
      </c>
      <c r="AG56">
        <v>1</v>
      </c>
      <c r="AH56" t="s">
        <v>57</v>
      </c>
      <c r="AI56" t="s">
        <v>50</v>
      </c>
      <c r="AJ56">
        <v>7</v>
      </c>
      <c r="AK56">
        <v>33</v>
      </c>
      <c r="AL56">
        <v>0</v>
      </c>
      <c r="AM56">
        <v>0</v>
      </c>
      <c r="AN56">
        <v>0</v>
      </c>
      <c r="AO56">
        <v>33</v>
      </c>
      <c r="AP56">
        <v>77</v>
      </c>
      <c r="AQ56">
        <v>255</v>
      </c>
      <c r="AR56">
        <v>173</v>
      </c>
      <c r="AS56">
        <v>116</v>
      </c>
      <c r="AT56">
        <v>700</v>
      </c>
      <c r="AU56">
        <v>404</v>
      </c>
      <c r="AV56">
        <v>15</v>
      </c>
      <c r="AW56">
        <v>387</v>
      </c>
      <c r="AX56">
        <v>153</v>
      </c>
      <c r="AY56" t="b">
        <f>AND(Table3[[#This Row],[attentionCheck22]]=22,Table3[[#This Row],[attentionCheck11]]=11)</f>
        <v>1</v>
      </c>
      <c r="AZ56" t="str">
        <f>VLOOKUP(Table3[[#This Row],[prolificID]],Table2[[#All],[participant_id]:[Student Status]],19,FALSE)</f>
        <v>Female</v>
      </c>
      <c r="BA56" t="str">
        <f>VLOOKUP(Table3[[#This Row],[prolificID]],Table2[[#All],[participant_id]:[Student Status]],13,FALSE)</f>
        <v>United Kingdom</v>
      </c>
      <c r="BB56" s="3" t="str">
        <f>VLOOKUP(Table3[[#This Row],[prolificID]],Table2[[#All],[participant_id]:[Student Status]],17,FALSE)</f>
        <v>Graduate degree (MA/MSc/MPhil/other)</v>
      </c>
      <c r="BC56" s="3" t="str">
        <f>VLOOKUP(Table3[[#This Row],[prolificID]],Table2[[#All],[participant_id]:[Student Status]],20,FALSE)</f>
        <v>Yes</v>
      </c>
      <c r="BD56" s="3" t="str">
        <f>VLOOKUP(Table3[[#This Row],[prolificID]],Table2[[#All],[participant_id]:[Student Status]],14,FALSE)</f>
        <v>Part-Time</v>
      </c>
      <c r="BE56" s="3">
        <f>VLOOKUP(Table3[[#This Row],[prolificID]],Table2[[#All],[participant_id]:[Student Status]],5,FALSE)</f>
        <v>2316.183</v>
      </c>
      <c r="BF56" s="3">
        <f>VLOOKUP(Table3[[#This Row],[prolificID]],Table2[[#All],[participant_id]:[Student Status]],6,FALSE)</f>
        <v>31</v>
      </c>
      <c r="BG56" s="3">
        <f>VLOOKUP(Table3[[#This Row],[prolificID]],Payments[[#All],[ProlificID]:[Bonus]],2,FALSE)</f>
        <v>8.59</v>
      </c>
      <c r="BH56" s="3" t="s">
        <v>1210</v>
      </c>
      <c r="BI56" s="3" t="s">
        <v>1211</v>
      </c>
    </row>
    <row r="57" spans="1:61" x14ac:dyDescent="0.2">
      <c r="A57">
        <v>56</v>
      </c>
      <c r="B57">
        <v>0</v>
      </c>
      <c r="C57">
        <v>0</v>
      </c>
      <c r="D57">
        <v>1</v>
      </c>
      <c r="E57">
        <v>1</v>
      </c>
      <c r="F57">
        <v>0.93319071653463004</v>
      </c>
      <c r="G57" t="s">
        <v>50</v>
      </c>
      <c r="H57" t="s">
        <v>58</v>
      </c>
      <c r="I57">
        <v>756</v>
      </c>
      <c r="J57">
        <v>1</v>
      </c>
      <c r="K57">
        <v>25</v>
      </c>
      <c r="L57">
        <v>29</v>
      </c>
      <c r="M57">
        <v>15</v>
      </c>
      <c r="N57">
        <v>16</v>
      </c>
      <c r="O57">
        <v>25</v>
      </c>
      <c r="P57">
        <v>27</v>
      </c>
      <c r="Q57">
        <v>27</v>
      </c>
      <c r="R57">
        <v>22</v>
      </c>
      <c r="S57">
        <v>25</v>
      </c>
      <c r="T57">
        <v>26</v>
      </c>
      <c r="U57">
        <v>22</v>
      </c>
      <c r="V57">
        <v>39</v>
      </c>
      <c r="W57">
        <v>30</v>
      </c>
      <c r="X57">
        <v>16</v>
      </c>
      <c r="Y57">
        <v>20</v>
      </c>
      <c r="Z57">
        <v>25</v>
      </c>
      <c r="AA57">
        <v>11</v>
      </c>
      <c r="AB57">
        <v>22</v>
      </c>
      <c r="AC57">
        <v>30</v>
      </c>
      <c r="AD57">
        <v>28</v>
      </c>
      <c r="AE57">
        <v>12</v>
      </c>
      <c r="AF57">
        <v>27</v>
      </c>
      <c r="AG57">
        <v>1</v>
      </c>
      <c r="AH57" t="s">
        <v>57</v>
      </c>
      <c r="AI57" t="s">
        <v>51</v>
      </c>
      <c r="AJ57">
        <v>19</v>
      </c>
      <c r="AK57">
        <v>27</v>
      </c>
      <c r="AL57">
        <v>0</v>
      </c>
      <c r="AM57">
        <v>0</v>
      </c>
      <c r="AN57" t="s">
        <v>59</v>
      </c>
      <c r="AO57">
        <v>27</v>
      </c>
      <c r="AP57">
        <v>23</v>
      </c>
      <c r="AQ57">
        <v>159</v>
      </c>
      <c r="AR57">
        <v>46</v>
      </c>
      <c r="AS57">
        <v>44</v>
      </c>
      <c r="AT57">
        <v>235</v>
      </c>
      <c r="AU57">
        <v>133</v>
      </c>
      <c r="AV57">
        <v>13</v>
      </c>
      <c r="AW57">
        <v>73</v>
      </c>
      <c r="AX57">
        <v>12</v>
      </c>
      <c r="AY57" t="b">
        <f>AND(Table3[[#This Row],[attentionCheck22]]=22,Table3[[#This Row],[attentionCheck11]]=11)</f>
        <v>1</v>
      </c>
      <c r="AZ57" t="str">
        <f>VLOOKUP(Table3[[#This Row],[prolificID]],Table2[[#All],[participant_id]:[Student Status]],19,FALSE)</f>
        <v>Male</v>
      </c>
      <c r="BA57" t="str">
        <f>VLOOKUP(Table3[[#This Row],[prolificID]],Table2[[#All],[participant_id]:[Student Status]],13,FALSE)</f>
        <v>Ireland</v>
      </c>
      <c r="BB57" s="3" t="str">
        <f>VLOOKUP(Table3[[#This Row],[prolificID]],Table2[[#All],[participant_id]:[Student Status]],17,FALSE)</f>
        <v>Undergraduate degree (BA/BSc/other)</v>
      </c>
      <c r="BC57" s="3" t="str">
        <f>VLOOKUP(Table3[[#This Row],[prolificID]],Table2[[#All],[participant_id]:[Student Status]],20,FALSE)</f>
        <v>Yes</v>
      </c>
      <c r="BD57" s="3" t="str">
        <f>VLOOKUP(Table3[[#This Row],[prolificID]],Table2[[#All],[participant_id]:[Student Status]],14,FALSE)</f>
        <v>Unemployed (and job seeking)</v>
      </c>
      <c r="BE57" s="3">
        <f>VLOOKUP(Table3[[#This Row],[prolificID]],Table2[[#All],[participant_id]:[Student Status]],5,FALSE)</f>
        <v>751.06</v>
      </c>
      <c r="BF57" s="3">
        <f>VLOOKUP(Table3[[#This Row],[prolificID]],Table2[[#All],[participant_id]:[Student Status]],6,FALSE)</f>
        <v>23</v>
      </c>
      <c r="BG57" s="3">
        <f>VLOOKUP(Table3[[#This Row],[prolificID]],Payments[[#All],[ProlificID]:[Bonus]],2,FALSE)</f>
        <v>7.21</v>
      </c>
      <c r="BH57" s="3" t="s">
        <v>1210</v>
      </c>
      <c r="BI57" s="3" t="s">
        <v>1211</v>
      </c>
    </row>
    <row r="58" spans="1:61" x14ac:dyDescent="0.2">
      <c r="A58">
        <v>57</v>
      </c>
      <c r="B58">
        <v>0</v>
      </c>
      <c r="C58">
        <v>0</v>
      </c>
      <c r="D58">
        <v>1</v>
      </c>
      <c r="E58">
        <v>0</v>
      </c>
      <c r="F58">
        <v>0.49221246711409</v>
      </c>
      <c r="G58" t="s">
        <v>50</v>
      </c>
      <c r="H58" t="s">
        <v>60</v>
      </c>
      <c r="I58">
        <v>756</v>
      </c>
      <c r="J58">
        <v>1</v>
      </c>
      <c r="K58">
        <v>25</v>
      </c>
      <c r="L58">
        <v>31</v>
      </c>
      <c r="M58">
        <v>37</v>
      </c>
      <c r="N58">
        <v>35</v>
      </c>
      <c r="O58">
        <v>32</v>
      </c>
      <c r="P58">
        <v>30</v>
      </c>
      <c r="Q58">
        <v>28</v>
      </c>
      <c r="R58">
        <v>22</v>
      </c>
      <c r="S58">
        <v>25</v>
      </c>
      <c r="T58">
        <v>22</v>
      </c>
      <c r="U58">
        <v>19</v>
      </c>
      <c r="V58">
        <v>37</v>
      </c>
      <c r="W58">
        <v>36</v>
      </c>
      <c r="X58">
        <v>33</v>
      </c>
      <c r="Y58">
        <v>30</v>
      </c>
      <c r="Z58">
        <v>26</v>
      </c>
      <c r="AA58">
        <v>11</v>
      </c>
      <c r="AB58">
        <v>23</v>
      </c>
      <c r="AC58">
        <v>20</v>
      </c>
      <c r="AD58">
        <v>16</v>
      </c>
      <c r="AE58">
        <v>12</v>
      </c>
      <c r="AF58">
        <v>33</v>
      </c>
      <c r="AG58">
        <v>1</v>
      </c>
      <c r="AH58" t="s">
        <v>54</v>
      </c>
      <c r="AI58" t="s">
        <v>50</v>
      </c>
      <c r="AJ58">
        <v>12</v>
      </c>
      <c r="AK58">
        <v>30</v>
      </c>
      <c r="AL58">
        <v>0</v>
      </c>
      <c r="AM58">
        <v>0</v>
      </c>
      <c r="AN58">
        <v>0</v>
      </c>
      <c r="AO58">
        <v>40</v>
      </c>
      <c r="AP58">
        <v>5</v>
      </c>
      <c r="AQ58">
        <v>113</v>
      </c>
      <c r="AR58">
        <v>49</v>
      </c>
      <c r="AS58">
        <v>20</v>
      </c>
      <c r="AT58">
        <v>247</v>
      </c>
      <c r="AU58">
        <v>286</v>
      </c>
      <c r="AV58">
        <v>7</v>
      </c>
      <c r="AW58">
        <v>170</v>
      </c>
      <c r="AX58">
        <v>429</v>
      </c>
      <c r="AY58" t="b">
        <f>AND(Table3[[#This Row],[attentionCheck22]]=22,Table3[[#This Row],[attentionCheck11]]=11)</f>
        <v>1</v>
      </c>
      <c r="AZ58" t="str">
        <f>VLOOKUP(Table3[[#This Row],[prolificID]],Table2[[#All],[participant_id]:[Student Status]],19,FALSE)</f>
        <v>Male</v>
      </c>
      <c r="BA58" t="str">
        <f>VLOOKUP(Table3[[#This Row],[prolificID]],Table2[[#All],[participant_id]:[Student Status]],13,FALSE)</f>
        <v>United Kingdom</v>
      </c>
      <c r="BB58" s="3" t="str">
        <f>VLOOKUP(Table3[[#This Row],[prolificID]],Table2[[#All],[participant_id]:[Student Status]],17,FALSE)</f>
        <v>Graduate degree (MA/MSc/MPhil/other)</v>
      </c>
      <c r="BC58" s="3" t="str">
        <f>VLOOKUP(Table3[[#This Row],[prolificID]],Table2[[#All],[participant_id]:[Student Status]],20,FALSE)</f>
        <v>Yes</v>
      </c>
      <c r="BD58" s="3" t="str">
        <f>VLOOKUP(Table3[[#This Row],[prolificID]],Table2[[#All],[participant_id]:[Student Status]],14,FALSE)</f>
        <v>Part-Time</v>
      </c>
      <c r="BE58" s="3">
        <f>VLOOKUP(Table3[[#This Row],[prolificID]],Table2[[#All],[participant_id]:[Student Status]],5,FALSE)</f>
        <v>1381.19</v>
      </c>
      <c r="BF58" s="3">
        <f>VLOOKUP(Table3[[#This Row],[prolificID]],Table2[[#All],[participant_id]:[Student Status]],6,FALSE)</f>
        <v>28</v>
      </c>
      <c r="BG58" s="3">
        <f>VLOOKUP(Table3[[#This Row],[prolificID]],Payments[[#All],[ProlificID]:[Bonus]],2,FALSE)</f>
        <v>8.1300000000000008</v>
      </c>
      <c r="BH58" s="3" t="s">
        <v>1210</v>
      </c>
      <c r="BI58" s="3" t="s">
        <v>1211</v>
      </c>
    </row>
    <row r="59" spans="1:61" x14ac:dyDescent="0.2">
      <c r="A59">
        <v>58</v>
      </c>
      <c r="B59">
        <v>0</v>
      </c>
      <c r="C59">
        <v>0</v>
      </c>
      <c r="D59">
        <v>1</v>
      </c>
      <c r="E59">
        <v>0</v>
      </c>
      <c r="F59">
        <v>0.11574914619689999</v>
      </c>
      <c r="G59" t="s">
        <v>50</v>
      </c>
      <c r="H59" t="s">
        <v>61</v>
      </c>
      <c r="I59">
        <v>756</v>
      </c>
      <c r="J59">
        <v>1</v>
      </c>
      <c r="K59">
        <v>25</v>
      </c>
      <c r="L59">
        <v>40</v>
      </c>
      <c r="M59">
        <v>37</v>
      </c>
      <c r="N59">
        <v>33</v>
      </c>
      <c r="O59">
        <v>30</v>
      </c>
      <c r="P59">
        <v>27</v>
      </c>
      <c r="Q59">
        <v>24</v>
      </c>
      <c r="R59">
        <v>22</v>
      </c>
      <c r="S59">
        <v>20</v>
      </c>
      <c r="T59">
        <v>16</v>
      </c>
      <c r="U59">
        <v>23</v>
      </c>
      <c r="V59">
        <v>2</v>
      </c>
      <c r="W59">
        <v>8</v>
      </c>
      <c r="X59">
        <v>15</v>
      </c>
      <c r="Y59">
        <v>21</v>
      </c>
      <c r="Z59">
        <v>28</v>
      </c>
      <c r="AA59">
        <v>11</v>
      </c>
      <c r="AB59">
        <v>34</v>
      </c>
      <c r="AC59">
        <v>20</v>
      </c>
      <c r="AD59">
        <v>16</v>
      </c>
      <c r="AE59">
        <v>12</v>
      </c>
      <c r="AF59">
        <v>27</v>
      </c>
      <c r="AG59">
        <v>1</v>
      </c>
      <c r="AH59" t="s">
        <v>54</v>
      </c>
      <c r="AI59" t="s">
        <v>50</v>
      </c>
      <c r="AJ59">
        <v>4</v>
      </c>
      <c r="AK59">
        <v>24</v>
      </c>
      <c r="AL59">
        <v>0</v>
      </c>
      <c r="AM59">
        <v>0</v>
      </c>
      <c r="AN59" t="s">
        <v>62</v>
      </c>
      <c r="AO59">
        <v>48</v>
      </c>
      <c r="AP59">
        <v>50</v>
      </c>
      <c r="AQ59">
        <v>310</v>
      </c>
      <c r="AR59">
        <v>152</v>
      </c>
      <c r="AS59">
        <v>92</v>
      </c>
      <c r="AT59">
        <v>488</v>
      </c>
      <c r="AU59">
        <v>821</v>
      </c>
      <c r="AV59">
        <v>10</v>
      </c>
      <c r="AW59">
        <v>77</v>
      </c>
      <c r="AX59">
        <v>37</v>
      </c>
      <c r="AY59" t="b">
        <f>AND(Table3[[#This Row],[attentionCheck22]]=22,Table3[[#This Row],[attentionCheck11]]=11)</f>
        <v>1</v>
      </c>
      <c r="AZ59" t="str">
        <f>VLOOKUP(Table3[[#This Row],[prolificID]],Table2[[#All],[participant_id]:[Student Status]],19,FALSE)</f>
        <v>Female</v>
      </c>
      <c r="BA59" t="str">
        <f>VLOOKUP(Table3[[#This Row],[prolificID]],Table2[[#All],[participant_id]:[Student Status]],13,FALSE)</f>
        <v>United Kingdom</v>
      </c>
      <c r="BB59" s="3" t="str">
        <f>VLOOKUP(Table3[[#This Row],[prolificID]],Table2[[#All],[participant_id]:[Student Status]],17,FALSE)</f>
        <v>Graduate degree (MA/MSc/MPhil/other)</v>
      </c>
      <c r="BC59" s="3" t="str">
        <f>VLOOKUP(Table3[[#This Row],[prolificID]],Table2[[#All],[participant_id]:[Student Status]],20,FALSE)</f>
        <v>No</v>
      </c>
      <c r="BD59" s="3" t="str">
        <f>VLOOKUP(Table3[[#This Row],[prolificID]],Table2[[#All],[participant_id]:[Student Status]],14,FALSE)</f>
        <v>Unemployed (and job seeking)</v>
      </c>
      <c r="BE59" s="3">
        <f>VLOOKUP(Table3[[#This Row],[prolificID]],Table2[[#All],[participant_id]:[Student Status]],5,FALSE)</f>
        <v>2113.8649999999998</v>
      </c>
      <c r="BF59" s="3">
        <f>VLOOKUP(Table3[[#This Row],[prolificID]],Table2[[#All],[participant_id]:[Student Status]],6,FALSE)</f>
        <v>38</v>
      </c>
      <c r="BG59" s="3">
        <f>VLOOKUP(Table3[[#This Row],[prolificID]],Payments[[#All],[ProlificID]:[Bonus]],2,FALSE)</f>
        <v>5.84</v>
      </c>
      <c r="BH59" s="3" t="s">
        <v>1210</v>
      </c>
      <c r="BI59" s="3" t="s">
        <v>1211</v>
      </c>
    </row>
    <row r="60" spans="1:61" x14ac:dyDescent="0.2">
      <c r="A60">
        <v>59</v>
      </c>
      <c r="B60">
        <v>0</v>
      </c>
      <c r="C60">
        <v>0</v>
      </c>
      <c r="D60">
        <v>1</v>
      </c>
      <c r="E60">
        <v>0</v>
      </c>
      <c r="F60">
        <v>0.98138331272253998</v>
      </c>
      <c r="G60" t="s">
        <v>51</v>
      </c>
      <c r="H60" t="s">
        <v>63</v>
      </c>
      <c r="I60">
        <v>756</v>
      </c>
      <c r="J60">
        <v>1</v>
      </c>
      <c r="AP60">
        <v>56</v>
      </c>
      <c r="AY60" t="b">
        <f>AND(Table3[[#This Row],[attentionCheck22]]=22,Table3[[#This Row],[attentionCheck11]]=11)</f>
        <v>0</v>
      </c>
      <c r="AZ60" t="str">
        <f>VLOOKUP(Table3[[#This Row],[prolificID]],Table2[[#All],[participant_id]:[Student Status]],19,FALSE)</f>
        <v>Female</v>
      </c>
      <c r="BA60" t="str">
        <f>VLOOKUP(Table3[[#This Row],[prolificID]],Table2[[#All],[participant_id]:[Student Status]],13,FALSE)</f>
        <v>United Kingdom</v>
      </c>
      <c r="BB60" s="3" t="str">
        <f>VLOOKUP(Table3[[#This Row],[prolificID]],Table2[[#All],[participant_id]:[Student Status]],17,FALSE)</f>
        <v>Undergraduate degree (BA/BSc/other)</v>
      </c>
      <c r="BC60" s="3" t="str">
        <f>VLOOKUP(Table3[[#This Row],[prolificID]],Table2[[#All],[participant_id]:[Student Status]],20,FALSE)</f>
        <v>No</v>
      </c>
      <c r="BD60" s="3" t="str">
        <f>VLOOKUP(Table3[[#This Row],[prolificID]],Table2[[#All],[participant_id]:[Student Status]],14,FALSE)</f>
        <v>Other</v>
      </c>
      <c r="BE60" s="3">
        <f>VLOOKUP(Table3[[#This Row],[prolificID]],Table2[[#All],[participant_id]:[Student Status]],5,FALSE)</f>
        <v>3549374.2850560001</v>
      </c>
      <c r="BF60" s="3">
        <f>VLOOKUP(Table3[[#This Row],[prolificID]],Table2[[#All],[participant_id]:[Student Status]],6,FALSE)</f>
        <v>24</v>
      </c>
      <c r="BG60" s="3">
        <f>VLOOKUP(Table3[[#This Row],[prolificID]],Payments[[#All],[ProlificID]:[Bonus]],2,FALSE)</f>
        <v>0</v>
      </c>
      <c r="BH60" s="3" t="s">
        <v>1210</v>
      </c>
      <c r="BI60" s="3" t="s">
        <v>1211</v>
      </c>
    </row>
    <row r="61" spans="1:61" x14ac:dyDescent="0.2">
      <c r="A61">
        <v>60</v>
      </c>
      <c r="B61">
        <v>0</v>
      </c>
      <c r="C61">
        <v>0</v>
      </c>
      <c r="D61">
        <v>1</v>
      </c>
      <c r="E61">
        <v>1</v>
      </c>
      <c r="F61">
        <v>0.69138459621535997</v>
      </c>
      <c r="G61" t="s">
        <v>50</v>
      </c>
      <c r="H61" t="s">
        <v>64</v>
      </c>
      <c r="I61">
        <v>756</v>
      </c>
      <c r="J61">
        <v>1</v>
      </c>
      <c r="K61">
        <v>25</v>
      </c>
      <c r="L61">
        <v>39</v>
      </c>
      <c r="M61">
        <v>36</v>
      </c>
      <c r="N61">
        <v>35</v>
      </c>
      <c r="O61">
        <v>32</v>
      </c>
      <c r="P61">
        <v>30</v>
      </c>
      <c r="Q61">
        <v>28</v>
      </c>
      <c r="R61">
        <v>32</v>
      </c>
      <c r="S61">
        <v>25</v>
      </c>
      <c r="T61">
        <v>22</v>
      </c>
      <c r="U61">
        <v>19</v>
      </c>
      <c r="V61">
        <v>39</v>
      </c>
      <c r="W61">
        <v>36</v>
      </c>
      <c r="X61">
        <v>33</v>
      </c>
      <c r="Y61">
        <v>29</v>
      </c>
      <c r="Z61">
        <v>27</v>
      </c>
      <c r="AA61">
        <v>11</v>
      </c>
      <c r="AB61">
        <v>23</v>
      </c>
      <c r="AC61">
        <v>20</v>
      </c>
      <c r="AD61">
        <v>15</v>
      </c>
      <c r="AE61">
        <v>12</v>
      </c>
      <c r="AP61">
        <v>23</v>
      </c>
      <c r="AQ61">
        <v>202</v>
      </c>
      <c r="AR61">
        <v>56</v>
      </c>
      <c r="AS61">
        <v>69</v>
      </c>
      <c r="AT61">
        <v>576</v>
      </c>
      <c r="AU61">
        <v>249</v>
      </c>
      <c r="AY61" t="b">
        <f>AND(Table3[[#This Row],[attentionCheck22]]=22,Table3[[#This Row],[attentionCheck11]]=11)</f>
        <v>0</v>
      </c>
      <c r="AZ61" t="str">
        <f>VLOOKUP(Table3[[#This Row],[prolificID]],Table2[[#All],[participant_id]:[Student Status]],19,FALSE)</f>
        <v>Male</v>
      </c>
      <c r="BA61" t="str">
        <f>VLOOKUP(Table3[[#This Row],[prolificID]],Table2[[#All],[participant_id]:[Student Status]],13,FALSE)</f>
        <v>United Kingdom</v>
      </c>
      <c r="BB61" s="3" t="str">
        <f>VLOOKUP(Table3[[#This Row],[prolificID]],Table2[[#All],[participant_id]:[Student Status]],17,FALSE)</f>
        <v>Graduate degree (MA/MSc/MPhil/other)</v>
      </c>
      <c r="BC61" s="3" t="str">
        <f>VLOOKUP(Table3[[#This Row],[prolificID]],Table2[[#All],[participant_id]:[Student Status]],20,FALSE)</f>
        <v>Yes</v>
      </c>
      <c r="BD61" s="3" t="str">
        <f>VLOOKUP(Table3[[#This Row],[prolificID]],Table2[[#All],[participant_id]:[Student Status]],14,FALSE)</f>
        <v>Unemployed (and job seeking)</v>
      </c>
      <c r="BE61" s="3">
        <f>VLOOKUP(Table3[[#This Row],[prolificID]],Table2[[#All],[participant_id]:[Student Status]],5,FALSE)</f>
        <v>1209.155</v>
      </c>
      <c r="BF61" s="3">
        <f>VLOOKUP(Table3[[#This Row],[prolificID]],Table2[[#All],[participant_id]:[Student Status]],6,FALSE)</f>
        <v>30</v>
      </c>
      <c r="BG61" s="3">
        <f>VLOOKUP(Table3[[#This Row],[prolificID]],Payments[[#All],[ProlificID]:[Bonus]],2,FALSE)</f>
        <v>0</v>
      </c>
      <c r="BH61" s="3" t="s">
        <v>1210</v>
      </c>
      <c r="BI61" s="3" t="s">
        <v>1211</v>
      </c>
    </row>
    <row r="62" spans="1:61" x14ac:dyDescent="0.2">
      <c r="A62">
        <v>61</v>
      </c>
      <c r="B62">
        <v>0</v>
      </c>
      <c r="C62">
        <v>0</v>
      </c>
      <c r="D62">
        <v>1</v>
      </c>
      <c r="E62">
        <v>0</v>
      </c>
      <c r="F62">
        <v>0.57771306738017003</v>
      </c>
      <c r="G62" t="s">
        <v>50</v>
      </c>
      <c r="H62" t="s">
        <v>65</v>
      </c>
      <c r="I62">
        <v>756</v>
      </c>
      <c r="J62">
        <v>1</v>
      </c>
      <c r="K62">
        <v>25</v>
      </c>
      <c r="L62">
        <v>39</v>
      </c>
      <c r="M62">
        <v>38</v>
      </c>
      <c r="N62">
        <v>35</v>
      </c>
      <c r="O62">
        <v>30</v>
      </c>
      <c r="P62">
        <v>28</v>
      </c>
      <c r="Q62">
        <v>34</v>
      </c>
      <c r="R62">
        <v>22</v>
      </c>
      <c r="S62">
        <v>39</v>
      </c>
      <c r="T62">
        <v>31</v>
      </c>
      <c r="U62">
        <v>23</v>
      </c>
      <c r="V62">
        <v>26</v>
      </c>
      <c r="W62">
        <v>37</v>
      </c>
      <c r="X62">
        <v>33</v>
      </c>
      <c r="Y62">
        <v>30</v>
      </c>
      <c r="Z62">
        <v>27</v>
      </c>
      <c r="AA62">
        <v>11</v>
      </c>
      <c r="AB62">
        <v>24</v>
      </c>
      <c r="AC62">
        <v>20</v>
      </c>
      <c r="AD62">
        <v>16</v>
      </c>
      <c r="AE62">
        <v>12</v>
      </c>
      <c r="AF62">
        <v>33</v>
      </c>
      <c r="AG62">
        <v>1</v>
      </c>
      <c r="AH62" t="s">
        <v>57</v>
      </c>
      <c r="AI62" t="s">
        <v>51</v>
      </c>
      <c r="AJ62">
        <v>41</v>
      </c>
      <c r="AK62">
        <v>33</v>
      </c>
      <c r="AL62">
        <v>0</v>
      </c>
      <c r="AM62">
        <v>0</v>
      </c>
      <c r="AN62">
        <v>0</v>
      </c>
      <c r="AO62">
        <v>40</v>
      </c>
      <c r="AP62">
        <v>26</v>
      </c>
      <c r="AQ62">
        <v>477</v>
      </c>
      <c r="AR62">
        <v>39</v>
      </c>
      <c r="AS62">
        <v>109</v>
      </c>
      <c r="AT62">
        <v>466</v>
      </c>
      <c r="AU62">
        <v>683</v>
      </c>
      <c r="AV62">
        <v>4</v>
      </c>
      <c r="AW62">
        <v>46</v>
      </c>
      <c r="AX62">
        <v>17</v>
      </c>
      <c r="AY62" t="b">
        <f>AND(Table3[[#This Row],[attentionCheck22]]=22,Table3[[#This Row],[attentionCheck11]]=11)</f>
        <v>1</v>
      </c>
      <c r="AZ62" t="str">
        <f>VLOOKUP(Table3[[#This Row],[prolificID]],Table2[[#All],[participant_id]:[Student Status]],19,FALSE)</f>
        <v>Female</v>
      </c>
      <c r="BA62" t="str">
        <f>VLOOKUP(Table3[[#This Row],[prolificID]],Table2[[#All],[participant_id]:[Student Status]],13,FALSE)</f>
        <v>Ireland</v>
      </c>
      <c r="BB62" s="3" t="str">
        <f>VLOOKUP(Table3[[#This Row],[prolificID]],Table2[[#All],[participant_id]:[Student Status]],17,FALSE)</f>
        <v>Graduate degree (MA/MSc/MPhil/other)</v>
      </c>
      <c r="BC62" s="3" t="str">
        <f>VLOOKUP(Table3[[#This Row],[prolificID]],Table2[[#All],[participant_id]:[Student Status]],20,FALSE)</f>
        <v>No</v>
      </c>
      <c r="BD62" s="3" t="str">
        <f>VLOOKUP(Table3[[#This Row],[prolificID]],Table2[[#All],[participant_id]:[Student Status]],14,FALSE)</f>
        <v>Full-Time</v>
      </c>
      <c r="BE62" s="3">
        <f>VLOOKUP(Table3[[#This Row],[prolificID]],Table2[[#All],[participant_id]:[Student Status]],5,FALSE)</f>
        <v>1907.288</v>
      </c>
      <c r="BF62" s="3">
        <f>VLOOKUP(Table3[[#This Row],[prolificID]],Table2[[#All],[participant_id]:[Student Status]],6,FALSE)</f>
        <v>33</v>
      </c>
      <c r="BG62" s="3">
        <f>VLOOKUP(Table3[[#This Row],[prolificID]],Payments[[#All],[ProlificID]:[Bonus]],2,FALSE)</f>
        <v>5.62</v>
      </c>
      <c r="BH62" s="3" t="s">
        <v>1210</v>
      </c>
      <c r="BI62" s="3" t="s">
        <v>1211</v>
      </c>
    </row>
    <row r="63" spans="1:61" x14ac:dyDescent="0.2">
      <c r="A63">
        <v>62</v>
      </c>
      <c r="B63">
        <v>0</v>
      </c>
      <c r="C63">
        <v>0</v>
      </c>
      <c r="D63">
        <v>1</v>
      </c>
      <c r="E63">
        <v>1</v>
      </c>
      <c r="F63">
        <v>0.18526881193656</v>
      </c>
      <c r="G63" t="s">
        <v>50</v>
      </c>
      <c r="H63" t="s">
        <v>66</v>
      </c>
      <c r="I63">
        <v>756</v>
      </c>
      <c r="J63">
        <v>1</v>
      </c>
      <c r="K63">
        <v>25</v>
      </c>
      <c r="L63">
        <v>2</v>
      </c>
      <c r="M63">
        <v>7</v>
      </c>
      <c r="N63">
        <v>15</v>
      </c>
      <c r="O63">
        <v>20</v>
      </c>
      <c r="P63">
        <v>28</v>
      </c>
      <c r="Q63">
        <v>34</v>
      </c>
      <c r="R63">
        <v>22</v>
      </c>
      <c r="S63">
        <v>39</v>
      </c>
      <c r="T63">
        <v>31</v>
      </c>
      <c r="U63">
        <v>23</v>
      </c>
      <c r="V63">
        <v>2</v>
      </c>
      <c r="W63">
        <v>7</v>
      </c>
      <c r="X63">
        <v>15</v>
      </c>
      <c r="Y63">
        <v>21</v>
      </c>
      <c r="Z63">
        <v>28</v>
      </c>
      <c r="AA63">
        <v>11</v>
      </c>
      <c r="AB63">
        <v>33</v>
      </c>
      <c r="AC63">
        <v>39</v>
      </c>
      <c r="AD63">
        <v>31</v>
      </c>
      <c r="AE63">
        <v>23</v>
      </c>
      <c r="AF63">
        <v>1</v>
      </c>
      <c r="AG63">
        <v>1</v>
      </c>
      <c r="AH63" t="s">
        <v>57</v>
      </c>
      <c r="AI63" t="s">
        <v>50</v>
      </c>
      <c r="AJ63">
        <v>48</v>
      </c>
      <c r="AK63">
        <v>48</v>
      </c>
      <c r="AL63">
        <v>0</v>
      </c>
      <c r="AM63">
        <v>0</v>
      </c>
      <c r="AN63">
        <v>0</v>
      </c>
      <c r="AO63">
        <v>48</v>
      </c>
      <c r="AP63">
        <v>74</v>
      </c>
      <c r="AQ63">
        <v>945</v>
      </c>
      <c r="AR63">
        <v>61</v>
      </c>
      <c r="AS63">
        <v>41</v>
      </c>
      <c r="AT63">
        <v>286</v>
      </c>
      <c r="AU63">
        <v>169</v>
      </c>
      <c r="AV63">
        <v>8</v>
      </c>
      <c r="AW63">
        <v>67</v>
      </c>
      <c r="AX63">
        <v>17</v>
      </c>
      <c r="AY63" t="b">
        <f>AND(Table3[[#This Row],[attentionCheck22]]=22,Table3[[#This Row],[attentionCheck11]]=11)</f>
        <v>1</v>
      </c>
      <c r="AZ63" t="str">
        <f>VLOOKUP(Table3[[#This Row],[prolificID]],Table2[[#All],[participant_id]:[Student Status]],19,FALSE)</f>
        <v>Female</v>
      </c>
      <c r="BA63" t="str">
        <f>VLOOKUP(Table3[[#This Row],[prolificID]],Table2[[#All],[participant_id]:[Student Status]],13,FALSE)</f>
        <v>United Kingdom</v>
      </c>
      <c r="BB63" s="3" t="str">
        <f>VLOOKUP(Table3[[#This Row],[prolificID]],Table2[[#All],[participant_id]:[Student Status]],17,FALSE)</f>
        <v>Doctorate degree (PhD/other)</v>
      </c>
      <c r="BC63" s="3" t="str">
        <f>VLOOKUP(Table3[[#This Row],[prolificID]],Table2[[#All],[participant_id]:[Student Status]],20,FALSE)</f>
        <v>No</v>
      </c>
      <c r="BD63" s="3" t="str">
        <f>VLOOKUP(Table3[[#This Row],[prolificID]],Table2[[#All],[participant_id]:[Student Status]],14,FALSE)</f>
        <v>Not in paid work (e.g. homemaker', 'retired or disabled)</v>
      </c>
      <c r="BE63" s="3">
        <f>VLOOKUP(Table3[[#This Row],[prolificID]],Table2[[#All],[participant_id]:[Student Status]],5,FALSE)</f>
        <v>1705.2460000000001</v>
      </c>
      <c r="BF63" s="3">
        <f>VLOOKUP(Table3[[#This Row],[prolificID]],Table2[[#All],[participant_id]:[Student Status]],6,FALSE)</f>
        <v>43</v>
      </c>
      <c r="BG63" s="3">
        <f>VLOOKUP(Table3[[#This Row],[prolificID]],Payments[[#All],[ProlificID]:[Bonus]],2,FALSE)</f>
        <v>1.48</v>
      </c>
      <c r="BH63" s="3" t="s">
        <v>1210</v>
      </c>
      <c r="BI63" s="3" t="s">
        <v>1211</v>
      </c>
    </row>
    <row r="64" spans="1:61" x14ac:dyDescent="0.2">
      <c r="A64">
        <v>63</v>
      </c>
      <c r="B64">
        <v>0</v>
      </c>
      <c r="C64">
        <v>0</v>
      </c>
      <c r="D64">
        <v>1</v>
      </c>
      <c r="E64">
        <v>1</v>
      </c>
      <c r="F64">
        <v>0.77659367590204997</v>
      </c>
      <c r="G64" t="s">
        <v>50</v>
      </c>
      <c r="H64" t="s">
        <v>67</v>
      </c>
      <c r="I64">
        <v>756</v>
      </c>
      <c r="J64">
        <v>1</v>
      </c>
      <c r="K64">
        <v>25</v>
      </c>
      <c r="L64">
        <v>35</v>
      </c>
      <c r="M64">
        <v>20</v>
      </c>
      <c r="N64">
        <v>30</v>
      </c>
      <c r="O64">
        <v>28</v>
      </c>
      <c r="P64">
        <v>30</v>
      </c>
      <c r="Q64">
        <v>33</v>
      </c>
      <c r="R64">
        <v>22</v>
      </c>
      <c r="S64">
        <v>25</v>
      </c>
      <c r="T64">
        <v>22</v>
      </c>
      <c r="U64">
        <v>24</v>
      </c>
      <c r="V64">
        <v>19</v>
      </c>
      <c r="W64">
        <v>19</v>
      </c>
      <c r="X64">
        <v>35</v>
      </c>
      <c r="Y64">
        <v>25</v>
      </c>
      <c r="Z64">
        <v>25</v>
      </c>
      <c r="AA64">
        <v>11</v>
      </c>
      <c r="AB64">
        <v>23</v>
      </c>
      <c r="AC64">
        <v>20</v>
      </c>
      <c r="AD64">
        <v>30</v>
      </c>
      <c r="AE64">
        <v>24</v>
      </c>
      <c r="AF64">
        <v>33</v>
      </c>
      <c r="AG64">
        <v>1</v>
      </c>
      <c r="AH64" t="s">
        <v>57</v>
      </c>
      <c r="AI64" t="s">
        <v>50</v>
      </c>
      <c r="AJ64">
        <v>6</v>
      </c>
      <c r="AK64">
        <v>27</v>
      </c>
      <c r="AL64">
        <v>0</v>
      </c>
      <c r="AM64">
        <v>0</v>
      </c>
      <c r="AN64" t="s">
        <v>68</v>
      </c>
      <c r="AO64">
        <v>27</v>
      </c>
      <c r="AP64">
        <v>12</v>
      </c>
      <c r="AQ64">
        <v>144</v>
      </c>
      <c r="AR64">
        <v>53</v>
      </c>
      <c r="AS64">
        <v>67</v>
      </c>
      <c r="AT64">
        <v>339</v>
      </c>
      <c r="AU64">
        <v>221</v>
      </c>
      <c r="AV64">
        <v>11</v>
      </c>
      <c r="AW64">
        <v>37</v>
      </c>
      <c r="AX64">
        <v>25</v>
      </c>
      <c r="AY64" t="b">
        <f>AND(Table3[[#This Row],[attentionCheck22]]=22,Table3[[#This Row],[attentionCheck11]]=11)</f>
        <v>1</v>
      </c>
      <c r="AZ64" t="str">
        <f>VLOOKUP(Table3[[#This Row],[prolificID]],Table2[[#All],[participant_id]:[Student Status]],19,FALSE)</f>
        <v>Male</v>
      </c>
      <c r="BA64" t="str">
        <f>VLOOKUP(Table3[[#This Row],[prolificID]],Table2[[#All],[participant_id]:[Student Status]],13,FALSE)</f>
        <v>United Kingdom</v>
      </c>
      <c r="BB64" s="3" t="str">
        <f>VLOOKUP(Table3[[#This Row],[prolificID]],Table2[[#All],[participant_id]:[Student Status]],17,FALSE)</f>
        <v>Undergraduate degree (BA/BSc/other)</v>
      </c>
      <c r="BC64" s="3" t="str">
        <f>VLOOKUP(Table3[[#This Row],[prolificID]],Table2[[#All],[participant_id]:[Student Status]],20,FALSE)</f>
        <v>No</v>
      </c>
      <c r="BD64" s="3" t="str">
        <f>VLOOKUP(Table3[[#This Row],[prolificID]],Table2[[#All],[participant_id]:[Student Status]],14,FALSE)</f>
        <v>Full-Time</v>
      </c>
      <c r="BE64" s="3">
        <f>VLOOKUP(Table3[[#This Row],[prolificID]],Table2[[#All],[participant_id]:[Student Status]],5,FALSE)</f>
        <v>941.86400000000003</v>
      </c>
      <c r="BF64" s="3">
        <f>VLOOKUP(Table3[[#This Row],[prolificID]],Table2[[#All],[participant_id]:[Student Status]],6,FALSE)</f>
        <v>61</v>
      </c>
      <c r="BG64" s="3">
        <f>VLOOKUP(Table3[[#This Row],[prolificID]],Payments[[#All],[ProlificID]:[Bonus]],2,FALSE)</f>
        <v>7.21</v>
      </c>
      <c r="BH64" s="3" t="s">
        <v>1210</v>
      </c>
      <c r="BI64" s="3" t="s">
        <v>1211</v>
      </c>
    </row>
    <row r="65" spans="1:61" x14ac:dyDescent="0.2">
      <c r="A65">
        <v>64</v>
      </c>
      <c r="B65">
        <v>0</v>
      </c>
      <c r="C65">
        <v>0</v>
      </c>
      <c r="D65">
        <v>1</v>
      </c>
      <c r="E65">
        <v>1</v>
      </c>
      <c r="F65">
        <v>0.38693604886145</v>
      </c>
      <c r="G65" t="s">
        <v>50</v>
      </c>
      <c r="H65" t="s">
        <v>69</v>
      </c>
      <c r="AP65">
        <v>30</v>
      </c>
      <c r="AY65" t="b">
        <f>AND(Table3[[#This Row],[attentionCheck22]]=22,Table3[[#This Row],[attentionCheck11]]=11)</f>
        <v>0</v>
      </c>
      <c r="AZ65" t="str">
        <f>VLOOKUP(Table3[[#This Row],[prolificID]],Table2[[#All],[participant_id]:[Student Status]],19,FALSE)</f>
        <v>CONSENT REVOKED</v>
      </c>
      <c r="BA65" t="str">
        <f>VLOOKUP(Table3[[#This Row],[prolificID]],Table2[[#All],[participant_id]:[Student Status]],13,FALSE)</f>
        <v>CONSENT REVOKED</v>
      </c>
      <c r="BB65" s="3" t="str">
        <f>VLOOKUP(Table3[[#This Row],[prolificID]],Table2[[#All],[participant_id]:[Student Status]],17,FALSE)</f>
        <v>CONSENT REVOKED</v>
      </c>
      <c r="BC65" s="3" t="str">
        <f>VLOOKUP(Table3[[#This Row],[prolificID]],Table2[[#All],[participant_id]:[Student Status]],20,FALSE)</f>
        <v>CONSENT REVOKED</v>
      </c>
      <c r="BD65" s="3" t="str">
        <f>VLOOKUP(Table3[[#This Row],[prolificID]],Table2[[#All],[participant_id]:[Student Status]],14,FALSE)</f>
        <v>CONSENT REVOKED</v>
      </c>
      <c r="BE65" s="3">
        <f>VLOOKUP(Table3[[#This Row],[prolificID]],Table2[[#All],[participant_id]:[Student Status]],5,FALSE)</f>
        <v>3549244.6976749999</v>
      </c>
      <c r="BF65" s="3">
        <f>VLOOKUP(Table3[[#This Row],[prolificID]],Table2[[#All],[participant_id]:[Student Status]],6,FALSE)</f>
        <v>57</v>
      </c>
      <c r="BG65" s="3">
        <f>VLOOKUP(Table3[[#This Row],[prolificID]],Payments[[#All],[ProlificID]:[Bonus]],2,FALSE)</f>
        <v>0</v>
      </c>
      <c r="BH65" s="3" t="s">
        <v>1210</v>
      </c>
      <c r="BI65" s="3" t="s">
        <v>1211</v>
      </c>
    </row>
    <row r="66" spans="1:61" x14ac:dyDescent="0.2">
      <c r="A66">
        <v>65</v>
      </c>
      <c r="B66">
        <v>0</v>
      </c>
      <c r="C66">
        <v>0</v>
      </c>
      <c r="D66">
        <v>1</v>
      </c>
      <c r="E66">
        <v>0</v>
      </c>
      <c r="F66">
        <v>0.24419971717531999</v>
      </c>
      <c r="G66" t="s">
        <v>50</v>
      </c>
      <c r="H66" t="s">
        <v>70</v>
      </c>
      <c r="I66">
        <v>756</v>
      </c>
      <c r="J66">
        <v>1</v>
      </c>
      <c r="K66">
        <v>25</v>
      </c>
      <c r="L66">
        <v>40</v>
      </c>
      <c r="M66">
        <v>39</v>
      </c>
      <c r="N66">
        <v>40</v>
      </c>
      <c r="O66">
        <v>39</v>
      </c>
      <c r="P66">
        <v>44</v>
      </c>
      <c r="Q66">
        <v>39</v>
      </c>
      <c r="R66">
        <v>40</v>
      </c>
      <c r="S66">
        <v>39</v>
      </c>
      <c r="T66">
        <v>31</v>
      </c>
      <c r="U66">
        <v>23</v>
      </c>
      <c r="V66">
        <v>39</v>
      </c>
      <c r="W66">
        <v>36</v>
      </c>
      <c r="X66">
        <v>33</v>
      </c>
      <c r="Y66">
        <v>30</v>
      </c>
      <c r="Z66">
        <v>26</v>
      </c>
      <c r="AA66">
        <v>34</v>
      </c>
      <c r="AB66">
        <v>25</v>
      </c>
      <c r="AC66">
        <v>20</v>
      </c>
      <c r="AD66">
        <v>16</v>
      </c>
      <c r="AE66">
        <v>12</v>
      </c>
      <c r="AP66">
        <v>62</v>
      </c>
      <c r="AQ66">
        <v>255</v>
      </c>
      <c r="AR66">
        <v>152</v>
      </c>
      <c r="AS66">
        <v>94</v>
      </c>
      <c r="AT66">
        <v>300</v>
      </c>
      <c r="AU66">
        <v>414</v>
      </c>
      <c r="AY66" t="b">
        <f>AND(Table3[[#This Row],[attentionCheck22]]=22,Table3[[#This Row],[attentionCheck11]]=11)</f>
        <v>0</v>
      </c>
      <c r="AZ66" t="str">
        <f>VLOOKUP(Table3[[#This Row],[prolificID]],Table2[[#All],[participant_id]:[Student Status]],19,FALSE)</f>
        <v>CONSENT REVOKED</v>
      </c>
      <c r="BA66" t="str">
        <f>VLOOKUP(Table3[[#This Row],[prolificID]],Table2[[#All],[participant_id]:[Student Status]],13,FALSE)</f>
        <v>CONSENT REVOKED</v>
      </c>
      <c r="BB66" s="3" t="str">
        <f>VLOOKUP(Table3[[#This Row],[prolificID]],Table2[[#All],[participant_id]:[Student Status]],17,FALSE)</f>
        <v>CONSENT REVOKED</v>
      </c>
      <c r="BC66" s="3" t="str">
        <f>VLOOKUP(Table3[[#This Row],[prolificID]],Table2[[#All],[participant_id]:[Student Status]],20,FALSE)</f>
        <v>CONSENT REVOKED</v>
      </c>
      <c r="BD66" s="3" t="str">
        <f>VLOOKUP(Table3[[#This Row],[prolificID]],Table2[[#All],[participant_id]:[Student Status]],14,FALSE)</f>
        <v>CONSENT REVOKED</v>
      </c>
      <c r="BE66" s="3">
        <f>VLOOKUP(Table3[[#This Row],[prolificID]],Table2[[#All],[participant_id]:[Student Status]],5,FALSE)</f>
        <v>1318.354</v>
      </c>
      <c r="BF66" s="3">
        <f>VLOOKUP(Table3[[#This Row],[prolificID]],Table2[[#All],[participant_id]:[Student Status]],6,FALSE)</f>
        <v>35</v>
      </c>
      <c r="BG66" s="3">
        <f>VLOOKUP(Table3[[#This Row],[prolificID]],Payments[[#All],[ProlificID]:[Bonus]],2,FALSE)</f>
        <v>0</v>
      </c>
      <c r="BH66" s="3" t="s">
        <v>1210</v>
      </c>
      <c r="BI66" s="3" t="s">
        <v>1211</v>
      </c>
    </row>
    <row r="67" spans="1:61" x14ac:dyDescent="0.2">
      <c r="A67">
        <v>66</v>
      </c>
      <c r="B67">
        <v>0</v>
      </c>
      <c r="C67">
        <v>0</v>
      </c>
      <c r="D67">
        <v>1</v>
      </c>
      <c r="E67">
        <v>0</v>
      </c>
      <c r="F67">
        <v>7.7072801243449997E-4</v>
      </c>
      <c r="G67" t="s">
        <v>50</v>
      </c>
      <c r="H67" t="s">
        <v>71</v>
      </c>
      <c r="I67">
        <v>756</v>
      </c>
      <c r="J67">
        <v>1</v>
      </c>
      <c r="K67">
        <v>25</v>
      </c>
      <c r="L67">
        <v>2</v>
      </c>
      <c r="M67">
        <v>8</v>
      </c>
      <c r="N67">
        <v>15</v>
      </c>
      <c r="O67">
        <v>21</v>
      </c>
      <c r="P67">
        <v>27</v>
      </c>
      <c r="Q67">
        <v>35</v>
      </c>
      <c r="R67">
        <v>23</v>
      </c>
      <c r="S67">
        <v>41</v>
      </c>
      <c r="T67">
        <v>49</v>
      </c>
      <c r="U67">
        <v>57</v>
      </c>
      <c r="V67">
        <v>2</v>
      </c>
      <c r="W67">
        <v>8</v>
      </c>
      <c r="X67">
        <v>15</v>
      </c>
      <c r="Y67">
        <v>21</v>
      </c>
      <c r="Z67">
        <v>26</v>
      </c>
      <c r="AA67">
        <v>11</v>
      </c>
      <c r="AB67">
        <v>34</v>
      </c>
      <c r="AC67">
        <v>41</v>
      </c>
      <c r="AD67">
        <v>49</v>
      </c>
      <c r="AE67">
        <v>57</v>
      </c>
      <c r="AP67">
        <v>11</v>
      </c>
      <c r="AQ67">
        <v>198</v>
      </c>
      <c r="AR67">
        <v>51</v>
      </c>
      <c r="AS67">
        <v>28</v>
      </c>
      <c r="AT67">
        <v>83</v>
      </c>
      <c r="AU67">
        <v>234</v>
      </c>
      <c r="AY67" t="b">
        <f>AND(Table3[[#This Row],[attentionCheck22]]=22,Table3[[#This Row],[attentionCheck11]]=11)</f>
        <v>0</v>
      </c>
      <c r="AZ67" t="str">
        <f>VLOOKUP(Table3[[#This Row],[prolificID]],Table2[[#All],[participant_id]:[Student Status]],19,FALSE)</f>
        <v>Female</v>
      </c>
      <c r="BA67" t="str">
        <f>VLOOKUP(Table3[[#This Row],[prolificID]],Table2[[#All],[participant_id]:[Student Status]],13,FALSE)</f>
        <v>United Kingdom</v>
      </c>
      <c r="BB67" s="3" t="str">
        <f>VLOOKUP(Table3[[#This Row],[prolificID]],Table2[[#All],[participant_id]:[Student Status]],17,FALSE)</f>
        <v>Graduate degree (MA/MSc/MPhil/other)</v>
      </c>
      <c r="BC67" s="3" t="str">
        <f>VLOOKUP(Table3[[#This Row],[prolificID]],Table2[[#All],[participant_id]:[Student Status]],20,FALSE)</f>
        <v>No</v>
      </c>
      <c r="BD67" s="3" t="str">
        <f>VLOOKUP(Table3[[#This Row],[prolificID]],Table2[[#All],[participant_id]:[Student Status]],14,FALSE)</f>
        <v>Full-Time</v>
      </c>
      <c r="BE67" s="3">
        <f>VLOOKUP(Table3[[#This Row],[prolificID]],Table2[[#All],[participant_id]:[Student Status]],5,FALSE)</f>
        <v>640.46299999999997</v>
      </c>
      <c r="BF67" s="3">
        <f>VLOOKUP(Table3[[#This Row],[prolificID]],Table2[[#All],[participant_id]:[Student Status]],6,FALSE)</f>
        <v>29</v>
      </c>
      <c r="BG67" s="3">
        <f>VLOOKUP(Table3[[#This Row],[prolificID]],Payments[[#All],[ProlificID]:[Bonus]],2,FALSE)</f>
        <v>0</v>
      </c>
      <c r="BH67" s="3" t="s">
        <v>1210</v>
      </c>
      <c r="BI67" s="3" t="s">
        <v>1211</v>
      </c>
    </row>
    <row r="68" spans="1:61" x14ac:dyDescent="0.2">
      <c r="A68">
        <v>67</v>
      </c>
      <c r="B68">
        <v>0</v>
      </c>
      <c r="C68">
        <v>0</v>
      </c>
      <c r="D68">
        <v>1</v>
      </c>
      <c r="E68">
        <v>0</v>
      </c>
      <c r="F68">
        <v>0.77109897045583997</v>
      </c>
      <c r="G68" t="s">
        <v>50</v>
      </c>
      <c r="H68" t="s">
        <v>72</v>
      </c>
      <c r="AP68">
        <v>87</v>
      </c>
      <c r="AY68" t="b">
        <f>AND(Table3[[#This Row],[attentionCheck22]]=22,Table3[[#This Row],[attentionCheck11]]=11)</f>
        <v>0</v>
      </c>
      <c r="AZ68" t="str">
        <f>VLOOKUP(Table3[[#This Row],[prolificID]],Table2[[#All],[participant_id]:[Student Status]],19,FALSE)</f>
        <v>CONSENT REVOKED</v>
      </c>
      <c r="BA68" t="str">
        <f>VLOOKUP(Table3[[#This Row],[prolificID]],Table2[[#All],[participant_id]:[Student Status]],13,FALSE)</f>
        <v>CONSENT REVOKED</v>
      </c>
      <c r="BB68" s="3" t="str">
        <f>VLOOKUP(Table3[[#This Row],[prolificID]],Table2[[#All],[participant_id]:[Student Status]],17,FALSE)</f>
        <v>CONSENT REVOKED</v>
      </c>
      <c r="BC68" s="3" t="str">
        <f>VLOOKUP(Table3[[#This Row],[prolificID]],Table2[[#All],[participant_id]:[Student Status]],20,FALSE)</f>
        <v>CONSENT REVOKED</v>
      </c>
      <c r="BD68" s="3" t="str">
        <f>VLOOKUP(Table3[[#This Row],[prolificID]],Table2[[#All],[participant_id]:[Student Status]],14,FALSE)</f>
        <v>CONSENT REVOKED</v>
      </c>
      <c r="BE68" s="3">
        <f>VLOOKUP(Table3[[#This Row],[prolificID]],Table2[[#All],[participant_id]:[Student Status]],5,FALSE)</f>
        <v>3549093.1110939998</v>
      </c>
      <c r="BF68" s="3">
        <f>VLOOKUP(Table3[[#This Row],[prolificID]],Table2[[#All],[participant_id]:[Student Status]],6,FALSE)</f>
        <v>23</v>
      </c>
      <c r="BG68" s="3">
        <f>VLOOKUP(Table3[[#This Row],[prolificID]],Payments[[#All],[ProlificID]:[Bonus]],2,FALSE)</f>
        <v>0</v>
      </c>
      <c r="BH68" s="3" t="s">
        <v>1210</v>
      </c>
      <c r="BI68" s="3" t="s">
        <v>1211</v>
      </c>
    </row>
    <row r="69" spans="1:61" x14ac:dyDescent="0.2">
      <c r="A69">
        <v>68</v>
      </c>
      <c r="B69">
        <v>0</v>
      </c>
      <c r="C69">
        <v>0</v>
      </c>
      <c r="D69">
        <v>1</v>
      </c>
      <c r="E69">
        <v>0</v>
      </c>
      <c r="F69">
        <v>0.53024964740449998</v>
      </c>
      <c r="G69" t="s">
        <v>50</v>
      </c>
      <c r="H69" t="s">
        <v>73</v>
      </c>
      <c r="I69">
        <v>756</v>
      </c>
      <c r="J69">
        <v>1</v>
      </c>
      <c r="K69">
        <v>25</v>
      </c>
      <c r="L69">
        <v>78</v>
      </c>
      <c r="M69">
        <v>72</v>
      </c>
      <c r="N69">
        <v>65</v>
      </c>
      <c r="O69">
        <v>59</v>
      </c>
      <c r="P69">
        <v>52</v>
      </c>
      <c r="Q69">
        <v>46</v>
      </c>
      <c r="R69">
        <v>22</v>
      </c>
      <c r="S69">
        <v>39</v>
      </c>
      <c r="T69">
        <v>31</v>
      </c>
      <c r="U69">
        <v>23</v>
      </c>
      <c r="V69">
        <v>2</v>
      </c>
      <c r="W69">
        <v>10</v>
      </c>
      <c r="X69">
        <v>20</v>
      </c>
      <c r="Y69">
        <v>30</v>
      </c>
      <c r="Z69">
        <v>35</v>
      </c>
      <c r="AA69">
        <v>11</v>
      </c>
      <c r="AB69">
        <v>40</v>
      </c>
      <c r="AC69">
        <v>39</v>
      </c>
      <c r="AD69">
        <v>31</v>
      </c>
      <c r="AE69">
        <v>23</v>
      </c>
      <c r="AF69">
        <v>33</v>
      </c>
      <c r="AG69">
        <v>1</v>
      </c>
      <c r="AH69" t="s">
        <v>57</v>
      </c>
      <c r="AI69" t="s">
        <v>50</v>
      </c>
      <c r="AJ69">
        <v>31</v>
      </c>
      <c r="AK69">
        <v>56</v>
      </c>
      <c r="AL69">
        <v>0</v>
      </c>
      <c r="AM69">
        <v>0</v>
      </c>
      <c r="AN69">
        <v>0</v>
      </c>
      <c r="AO69">
        <v>56</v>
      </c>
      <c r="AP69">
        <v>32</v>
      </c>
      <c r="AQ69">
        <v>259</v>
      </c>
      <c r="AR69">
        <v>109</v>
      </c>
      <c r="AS69">
        <v>52</v>
      </c>
      <c r="AT69">
        <v>354</v>
      </c>
      <c r="AU69">
        <v>422</v>
      </c>
      <c r="AV69">
        <v>16</v>
      </c>
      <c r="AW69">
        <v>60</v>
      </c>
      <c r="AX69">
        <v>49</v>
      </c>
      <c r="AY69" t="b">
        <f>AND(Table3[[#This Row],[attentionCheck22]]=22,Table3[[#This Row],[attentionCheck11]]=11)</f>
        <v>1</v>
      </c>
      <c r="AZ69" t="str">
        <f>VLOOKUP(Table3[[#This Row],[prolificID]],Table2[[#All],[participant_id]:[Student Status]],19,FALSE)</f>
        <v>Female</v>
      </c>
      <c r="BA69" t="str">
        <f>VLOOKUP(Table3[[#This Row],[prolificID]],Table2[[#All],[participant_id]:[Student Status]],13,FALSE)</f>
        <v>United Kingdom</v>
      </c>
      <c r="BB69" s="3" t="str">
        <f>VLOOKUP(Table3[[#This Row],[prolificID]],Table2[[#All],[participant_id]:[Student Status]],17,FALSE)</f>
        <v>Undergraduate degree (BA/BSc/other)</v>
      </c>
      <c r="BC69" s="3" t="str">
        <f>VLOOKUP(Table3[[#This Row],[prolificID]],Table2[[#All],[participant_id]:[Student Status]],20,FALSE)</f>
        <v>No</v>
      </c>
      <c r="BD69" s="3" t="str">
        <f>VLOOKUP(Table3[[#This Row],[prolificID]],Table2[[#All],[participant_id]:[Student Status]],14,FALSE)</f>
        <v>Part-Time</v>
      </c>
      <c r="BE69" s="3">
        <f>VLOOKUP(Table3[[#This Row],[prolificID]],Table2[[#All],[participant_id]:[Student Status]],5,FALSE)</f>
        <v>1421.107</v>
      </c>
      <c r="BF69" s="3">
        <f>VLOOKUP(Table3[[#This Row],[prolificID]],Table2[[#All],[participant_id]:[Student Status]],6,FALSE)</f>
        <v>29</v>
      </c>
      <c r="BG69" s="3">
        <f>VLOOKUP(Table3[[#This Row],[prolificID]],Payments[[#All],[ProlificID]:[Bonus]],2,FALSE)</f>
        <v>1.56</v>
      </c>
      <c r="BH69" s="3" t="s">
        <v>1210</v>
      </c>
      <c r="BI69" s="3" t="s">
        <v>1211</v>
      </c>
    </row>
    <row r="70" spans="1:61" x14ac:dyDescent="0.2">
      <c r="A70">
        <v>69</v>
      </c>
      <c r="B70">
        <v>0</v>
      </c>
      <c r="C70">
        <v>0</v>
      </c>
      <c r="D70">
        <v>1</v>
      </c>
      <c r="E70">
        <v>1</v>
      </c>
      <c r="F70">
        <v>0.21044451953887999</v>
      </c>
      <c r="G70" t="s">
        <v>50</v>
      </c>
      <c r="H70" t="s">
        <v>74</v>
      </c>
      <c r="I70">
        <v>756</v>
      </c>
      <c r="J70">
        <v>1</v>
      </c>
      <c r="K70">
        <v>25</v>
      </c>
      <c r="L70">
        <v>40</v>
      </c>
      <c r="M70">
        <v>37</v>
      </c>
      <c r="N70">
        <v>35</v>
      </c>
      <c r="O70">
        <v>33</v>
      </c>
      <c r="P70">
        <v>30</v>
      </c>
      <c r="Q70">
        <v>27</v>
      </c>
      <c r="R70">
        <v>32</v>
      </c>
      <c r="S70">
        <v>25</v>
      </c>
      <c r="T70">
        <v>22</v>
      </c>
      <c r="U70">
        <v>19</v>
      </c>
      <c r="V70">
        <v>40</v>
      </c>
      <c r="W70">
        <v>36</v>
      </c>
      <c r="X70">
        <v>32</v>
      </c>
      <c r="Y70">
        <v>30</v>
      </c>
      <c r="Z70">
        <v>26</v>
      </c>
      <c r="AA70">
        <v>35</v>
      </c>
      <c r="AB70">
        <v>24</v>
      </c>
      <c r="AC70">
        <v>20</v>
      </c>
      <c r="AD70">
        <v>16</v>
      </c>
      <c r="AE70">
        <v>12</v>
      </c>
      <c r="AP70">
        <v>67</v>
      </c>
      <c r="AQ70">
        <v>139</v>
      </c>
      <c r="AR70">
        <v>106</v>
      </c>
      <c r="AS70">
        <v>47</v>
      </c>
      <c r="AT70">
        <v>306</v>
      </c>
      <c r="AU70">
        <v>276</v>
      </c>
      <c r="AY70" t="b">
        <f>AND(Table3[[#This Row],[attentionCheck22]]=22,Table3[[#This Row],[attentionCheck11]]=11)</f>
        <v>0</v>
      </c>
      <c r="AZ70" t="str">
        <f>VLOOKUP(Table3[[#This Row],[prolificID]],Table2[[#All],[participant_id]:[Student Status]],19,FALSE)</f>
        <v>Female</v>
      </c>
      <c r="BA70" t="str">
        <f>VLOOKUP(Table3[[#This Row],[prolificID]],Table2[[#All],[participant_id]:[Student Status]],13,FALSE)</f>
        <v>United Kingdom</v>
      </c>
      <c r="BB70" s="3" t="str">
        <f>VLOOKUP(Table3[[#This Row],[prolificID]],Table2[[#All],[participant_id]:[Student Status]],17,FALSE)</f>
        <v>Undergraduate degree (BA/BSc/other)</v>
      </c>
      <c r="BC70" s="3" t="str">
        <f>VLOOKUP(Table3[[#This Row],[prolificID]],Table2[[#All],[participant_id]:[Student Status]],20,FALSE)</f>
        <v>No</v>
      </c>
      <c r="BD70" s="3" t="str">
        <f>VLOOKUP(Table3[[#This Row],[prolificID]],Table2[[#All],[participant_id]:[Student Status]],14,FALSE)</f>
        <v>Part-Time</v>
      </c>
      <c r="BE70" s="3">
        <f>VLOOKUP(Table3[[#This Row],[prolificID]],Table2[[#All],[participant_id]:[Student Status]],5,FALSE)</f>
        <v>966.56299999999999</v>
      </c>
      <c r="BF70" s="3">
        <f>VLOOKUP(Table3[[#This Row],[prolificID]],Table2[[#All],[participant_id]:[Student Status]],6,FALSE)</f>
        <v>31</v>
      </c>
      <c r="BG70" s="3">
        <f>VLOOKUP(Table3[[#This Row],[prolificID]],Payments[[#All],[ProlificID]:[Bonus]],2,FALSE)</f>
        <v>0</v>
      </c>
      <c r="BH70" s="3" t="s">
        <v>1210</v>
      </c>
      <c r="BI70" s="3" t="s">
        <v>1211</v>
      </c>
    </row>
    <row r="71" spans="1:61" x14ac:dyDescent="0.2">
      <c r="A71">
        <v>70</v>
      </c>
      <c r="B71">
        <v>0</v>
      </c>
      <c r="C71">
        <v>0</v>
      </c>
      <c r="D71">
        <v>1</v>
      </c>
      <c r="E71">
        <v>0</v>
      </c>
      <c r="F71">
        <v>0.90930869388599</v>
      </c>
      <c r="G71" t="s">
        <v>51</v>
      </c>
      <c r="H71" t="s">
        <v>75</v>
      </c>
      <c r="I71">
        <v>756</v>
      </c>
      <c r="J71">
        <v>1</v>
      </c>
      <c r="K71">
        <v>25</v>
      </c>
      <c r="L71">
        <v>3</v>
      </c>
      <c r="M71">
        <v>10</v>
      </c>
      <c r="N71">
        <v>15</v>
      </c>
      <c r="O71">
        <v>23</v>
      </c>
      <c r="P71">
        <v>30</v>
      </c>
      <c r="Q71">
        <v>35</v>
      </c>
      <c r="R71">
        <v>22</v>
      </c>
      <c r="S71">
        <v>43</v>
      </c>
      <c r="T71">
        <v>50</v>
      </c>
      <c r="U71">
        <v>58</v>
      </c>
      <c r="V71">
        <v>5</v>
      </c>
      <c r="W71">
        <v>10</v>
      </c>
      <c r="X71">
        <v>15</v>
      </c>
      <c r="Y71">
        <v>25</v>
      </c>
      <c r="Z71">
        <v>30</v>
      </c>
      <c r="AA71">
        <v>11</v>
      </c>
      <c r="AB71">
        <v>35</v>
      </c>
      <c r="AC71">
        <v>43</v>
      </c>
      <c r="AD71">
        <v>50</v>
      </c>
      <c r="AE71">
        <v>60</v>
      </c>
      <c r="AF71">
        <v>48</v>
      </c>
      <c r="AG71">
        <v>1</v>
      </c>
      <c r="AH71" t="s">
        <v>54</v>
      </c>
      <c r="AI71" t="s">
        <v>51</v>
      </c>
      <c r="AJ71">
        <v>5</v>
      </c>
      <c r="AK71">
        <v>30</v>
      </c>
      <c r="AL71">
        <v>0</v>
      </c>
      <c r="AM71">
        <v>0</v>
      </c>
      <c r="AN71">
        <v>0</v>
      </c>
      <c r="AO71">
        <v>48</v>
      </c>
      <c r="AP71">
        <v>22</v>
      </c>
      <c r="AQ71">
        <v>210</v>
      </c>
      <c r="AR71">
        <v>23</v>
      </c>
      <c r="AS71">
        <v>18</v>
      </c>
      <c r="AT71">
        <v>66</v>
      </c>
      <c r="AU71">
        <v>158</v>
      </c>
      <c r="AV71">
        <v>3</v>
      </c>
      <c r="AW71">
        <v>46</v>
      </c>
      <c r="AX71">
        <v>10</v>
      </c>
      <c r="AY71" t="b">
        <f>AND(Table3[[#This Row],[attentionCheck22]]=22,Table3[[#This Row],[attentionCheck11]]=11)</f>
        <v>1</v>
      </c>
      <c r="AZ71" t="str">
        <f>VLOOKUP(Table3[[#This Row],[prolificID]],Table2[[#All],[participant_id]:[Student Status]],19,FALSE)</f>
        <v>Female</v>
      </c>
      <c r="BA71" t="str">
        <f>VLOOKUP(Table3[[#This Row],[prolificID]],Table2[[#All],[participant_id]:[Student Status]],13,FALSE)</f>
        <v>United States</v>
      </c>
      <c r="BB71" s="3" t="str">
        <f>VLOOKUP(Table3[[#This Row],[prolificID]],Table2[[#All],[participant_id]:[Student Status]],17,FALSE)</f>
        <v>Technical/community college</v>
      </c>
      <c r="BC71" s="3" t="str">
        <f>VLOOKUP(Table3[[#This Row],[prolificID]],Table2[[#All],[participant_id]:[Student Status]],20,FALSE)</f>
        <v>Yes</v>
      </c>
      <c r="BD71" s="3" t="str">
        <f>VLOOKUP(Table3[[#This Row],[prolificID]],Table2[[#All],[participant_id]:[Student Status]],14,FALSE)</f>
        <v>Part-Time</v>
      </c>
      <c r="BE71" s="3">
        <f>VLOOKUP(Table3[[#This Row],[prolificID]],Table2[[#All],[participant_id]:[Student Status]],5,FALSE)</f>
        <v>583.19000000000005</v>
      </c>
      <c r="BF71" s="3">
        <f>VLOOKUP(Table3[[#This Row],[prolificID]],Table2[[#All],[participant_id]:[Student Status]],6,FALSE)</f>
        <v>25</v>
      </c>
      <c r="BG71" s="3">
        <f>VLOOKUP(Table3[[#This Row],[prolificID]],Payments[[#All],[ProlificID]:[Bonus]],2,FALSE)</f>
        <v>7.9</v>
      </c>
      <c r="BH71" s="3" t="s">
        <v>1210</v>
      </c>
      <c r="BI71" s="3" t="s">
        <v>1211</v>
      </c>
    </row>
    <row r="72" spans="1:61" x14ac:dyDescent="0.2">
      <c r="A72">
        <v>71</v>
      </c>
      <c r="B72">
        <v>0</v>
      </c>
      <c r="C72">
        <v>0</v>
      </c>
      <c r="D72">
        <v>1</v>
      </c>
      <c r="E72">
        <v>0</v>
      </c>
      <c r="F72">
        <v>0.43835404513213999</v>
      </c>
      <c r="G72" t="s">
        <v>51</v>
      </c>
      <c r="H72" t="s">
        <v>76</v>
      </c>
      <c r="I72">
        <v>756</v>
      </c>
      <c r="J72">
        <v>1</v>
      </c>
      <c r="AP72">
        <v>383</v>
      </c>
      <c r="AY72" t="b">
        <f>AND(Table3[[#This Row],[attentionCheck22]]=22,Table3[[#This Row],[attentionCheck11]]=11)</f>
        <v>0</v>
      </c>
      <c r="AZ72" t="e">
        <f>VLOOKUP(Table3[[#This Row],[prolificID]],Table2[[#All],[participant_id]:[Student Status]],19,FALSE)</f>
        <v>#N/A</v>
      </c>
      <c r="BA72" t="e">
        <f>VLOOKUP(Table3[[#This Row],[prolificID]],Table2[[#All],[participant_id]:[Student Status]],13,FALSE)</f>
        <v>#N/A</v>
      </c>
      <c r="BB72" s="3" t="e">
        <f>VLOOKUP(Table3[[#This Row],[prolificID]],Table2[[#All],[participant_id]:[Student Status]],17,FALSE)</f>
        <v>#N/A</v>
      </c>
      <c r="BC72" s="3" t="e">
        <f>VLOOKUP(Table3[[#This Row],[prolificID]],Table2[[#All],[participant_id]:[Student Status]],20,FALSE)</f>
        <v>#N/A</v>
      </c>
      <c r="BD72" s="3" t="e">
        <f>VLOOKUP(Table3[[#This Row],[prolificID]],Table2[[#All],[participant_id]:[Student Status]],14,FALSE)</f>
        <v>#N/A</v>
      </c>
      <c r="BE72" s="3" t="e">
        <f>VLOOKUP(Table3[[#This Row],[prolificID]],Table2[[#All],[participant_id]:[Student Status]],5,FALSE)</f>
        <v>#N/A</v>
      </c>
      <c r="BF72" s="3" t="e">
        <f>VLOOKUP(Table3[[#This Row],[prolificID]],Table2[[#All],[participant_id]:[Student Status]],6,FALSE)</f>
        <v>#N/A</v>
      </c>
      <c r="BG72" s="3">
        <f>VLOOKUP(Table3[[#This Row],[prolificID]],Payments[[#All],[ProlificID]:[Bonus]],2,FALSE)</f>
        <v>0</v>
      </c>
      <c r="BH72" s="3" t="s">
        <v>1210</v>
      </c>
      <c r="BI72" s="3" t="s">
        <v>1211</v>
      </c>
    </row>
    <row r="73" spans="1:61" x14ac:dyDescent="0.2">
      <c r="A73">
        <v>72</v>
      </c>
      <c r="B73">
        <v>0</v>
      </c>
      <c r="C73">
        <v>0</v>
      </c>
      <c r="D73">
        <v>1</v>
      </c>
      <c r="E73">
        <v>0</v>
      </c>
      <c r="F73">
        <v>0.29648604969908998</v>
      </c>
      <c r="G73" t="s">
        <v>51</v>
      </c>
      <c r="H73" t="s">
        <v>77</v>
      </c>
      <c r="I73">
        <v>756</v>
      </c>
      <c r="J73">
        <v>1</v>
      </c>
      <c r="K73">
        <v>25</v>
      </c>
      <c r="L73">
        <v>38</v>
      </c>
      <c r="M73">
        <v>34</v>
      </c>
      <c r="N73">
        <v>35</v>
      </c>
      <c r="O73">
        <v>31</v>
      </c>
      <c r="P73">
        <v>30</v>
      </c>
      <c r="Q73">
        <v>40</v>
      </c>
      <c r="R73">
        <v>22</v>
      </c>
      <c r="S73">
        <v>39</v>
      </c>
      <c r="T73">
        <v>31</v>
      </c>
      <c r="U73">
        <v>23</v>
      </c>
      <c r="V73">
        <v>40</v>
      </c>
      <c r="W73">
        <v>40</v>
      </c>
      <c r="X73">
        <v>33</v>
      </c>
      <c r="Y73">
        <v>30</v>
      </c>
      <c r="Z73">
        <v>26</v>
      </c>
      <c r="AA73">
        <v>11</v>
      </c>
      <c r="AB73">
        <v>23</v>
      </c>
      <c r="AC73">
        <v>20</v>
      </c>
      <c r="AD73">
        <v>15</v>
      </c>
      <c r="AE73">
        <v>13</v>
      </c>
      <c r="AF73">
        <v>1</v>
      </c>
      <c r="AG73">
        <v>1</v>
      </c>
      <c r="AH73" t="s">
        <v>54</v>
      </c>
      <c r="AI73" t="s">
        <v>51</v>
      </c>
      <c r="AJ73">
        <v>36</v>
      </c>
      <c r="AK73">
        <v>13</v>
      </c>
      <c r="AL73">
        <v>0</v>
      </c>
      <c r="AM73">
        <v>0</v>
      </c>
      <c r="AN73" t="s">
        <v>78</v>
      </c>
      <c r="AO73">
        <v>1</v>
      </c>
      <c r="AP73">
        <v>8</v>
      </c>
      <c r="AQ73">
        <v>186</v>
      </c>
      <c r="AR73">
        <v>29</v>
      </c>
      <c r="AS73">
        <v>49</v>
      </c>
      <c r="AT73">
        <v>247</v>
      </c>
      <c r="AU73">
        <v>225</v>
      </c>
      <c r="AV73">
        <v>3</v>
      </c>
      <c r="AW73">
        <v>106</v>
      </c>
      <c r="AX73">
        <v>32</v>
      </c>
      <c r="AY73" t="b">
        <f>AND(Table3[[#This Row],[attentionCheck22]]=22,Table3[[#This Row],[attentionCheck11]]=11)</f>
        <v>1</v>
      </c>
      <c r="AZ73" t="str">
        <f>VLOOKUP(Table3[[#This Row],[prolificID]],Table2[[#All],[participant_id]:[Student Status]],19,FALSE)</f>
        <v>Female</v>
      </c>
      <c r="BA73" t="str">
        <f>VLOOKUP(Table3[[#This Row],[prolificID]],Table2[[#All],[participant_id]:[Student Status]],13,FALSE)</f>
        <v>United Kingdom</v>
      </c>
      <c r="BB73" s="3" t="str">
        <f>VLOOKUP(Table3[[#This Row],[prolificID]],Table2[[#All],[participant_id]:[Student Status]],17,FALSE)</f>
        <v>Undergraduate degree (BA/BSc/other)</v>
      </c>
      <c r="BC73" s="3" t="str">
        <f>VLOOKUP(Table3[[#This Row],[prolificID]],Table2[[#All],[participant_id]:[Student Status]],20,FALSE)</f>
        <v>DATA EXPIRED</v>
      </c>
      <c r="BD73" s="3" t="str">
        <f>VLOOKUP(Table3[[#This Row],[prolificID]],Table2[[#All],[participant_id]:[Student Status]],14,FALSE)</f>
        <v>DATA EXPIRED</v>
      </c>
      <c r="BE73" s="3">
        <f>VLOOKUP(Table3[[#This Row],[prolificID]],Table2[[#All],[participant_id]:[Student Status]],5,FALSE)</f>
        <v>912.34199999999998</v>
      </c>
      <c r="BF73" s="3">
        <f>VLOOKUP(Table3[[#This Row],[prolificID]],Table2[[#All],[participant_id]:[Student Status]],6,FALSE)</f>
        <v>22</v>
      </c>
      <c r="BG73" s="3">
        <f>VLOOKUP(Table3[[#This Row],[prolificID]],Payments[[#All],[ProlificID]:[Bonus]],2,FALSE)</f>
        <v>2.4300000000000002</v>
      </c>
      <c r="BH73" s="3" t="s">
        <v>1210</v>
      </c>
      <c r="BI73" s="3" t="s">
        <v>1211</v>
      </c>
    </row>
    <row r="74" spans="1:61" x14ac:dyDescent="0.2">
      <c r="A74">
        <v>73</v>
      </c>
      <c r="B74">
        <v>0</v>
      </c>
      <c r="C74">
        <v>0</v>
      </c>
      <c r="D74">
        <v>1</v>
      </c>
      <c r="E74">
        <v>0</v>
      </c>
      <c r="F74">
        <v>0.71598692312516998</v>
      </c>
      <c r="G74" t="s">
        <v>51</v>
      </c>
      <c r="H74" t="s">
        <v>79</v>
      </c>
      <c r="I74">
        <v>756</v>
      </c>
      <c r="J74">
        <v>1</v>
      </c>
      <c r="K74">
        <v>25</v>
      </c>
      <c r="L74">
        <v>39</v>
      </c>
      <c r="M74">
        <v>36</v>
      </c>
      <c r="N74">
        <v>29</v>
      </c>
      <c r="O74">
        <v>25</v>
      </c>
      <c r="P74">
        <v>18</v>
      </c>
      <c r="Q74">
        <v>19</v>
      </c>
      <c r="R74">
        <v>22</v>
      </c>
      <c r="S74">
        <v>11</v>
      </c>
      <c r="T74">
        <v>9</v>
      </c>
      <c r="U74">
        <v>10</v>
      </c>
      <c r="V74">
        <v>39</v>
      </c>
      <c r="W74">
        <v>33</v>
      </c>
      <c r="X74">
        <v>23</v>
      </c>
      <c r="Y74">
        <v>20</v>
      </c>
      <c r="Z74">
        <v>18</v>
      </c>
      <c r="AA74">
        <v>29</v>
      </c>
      <c r="AB74">
        <v>7</v>
      </c>
      <c r="AC74">
        <v>1</v>
      </c>
      <c r="AD74">
        <v>2</v>
      </c>
      <c r="AE74">
        <v>1</v>
      </c>
      <c r="AP74">
        <v>31</v>
      </c>
      <c r="AQ74">
        <v>280</v>
      </c>
      <c r="AR74">
        <v>50</v>
      </c>
      <c r="AS74">
        <v>78</v>
      </c>
      <c r="AT74">
        <v>660</v>
      </c>
      <c r="AU74">
        <v>1097</v>
      </c>
      <c r="AY74" t="b">
        <f>AND(Table3[[#This Row],[attentionCheck22]]=22,Table3[[#This Row],[attentionCheck11]]=11)</f>
        <v>0</v>
      </c>
      <c r="AZ74" t="str">
        <f>VLOOKUP(Table3[[#This Row],[prolificID]],Table2[[#All],[participant_id]:[Student Status]],19,FALSE)</f>
        <v>Male</v>
      </c>
      <c r="BA74" t="str">
        <f>VLOOKUP(Table3[[#This Row],[prolificID]],Table2[[#All],[participant_id]:[Student Status]],13,FALSE)</f>
        <v>United Kingdom</v>
      </c>
      <c r="BB74" s="3" t="str">
        <f>VLOOKUP(Table3[[#This Row],[prolificID]],Table2[[#All],[participant_id]:[Student Status]],17,FALSE)</f>
        <v>Graduate degree (MA/MSc/MPhil/other)</v>
      </c>
      <c r="BC74" s="3" t="str">
        <f>VLOOKUP(Table3[[#This Row],[prolificID]],Table2[[#All],[participant_id]:[Student Status]],20,FALSE)</f>
        <v>Yes</v>
      </c>
      <c r="BD74" s="3" t="str">
        <f>VLOOKUP(Table3[[#This Row],[prolificID]],Table2[[#All],[participant_id]:[Student Status]],14,FALSE)</f>
        <v>Full-Time</v>
      </c>
      <c r="BE74" s="3">
        <f>VLOOKUP(Table3[[#This Row],[prolificID]],Table2[[#All],[participant_id]:[Student Status]],5,FALSE)</f>
        <v>2240.2069999999999</v>
      </c>
      <c r="BF74" s="3">
        <f>VLOOKUP(Table3[[#This Row],[prolificID]],Table2[[#All],[participant_id]:[Student Status]],6,FALSE)</f>
        <v>37</v>
      </c>
      <c r="BG74" s="3">
        <f>VLOOKUP(Table3[[#This Row],[prolificID]],Payments[[#All],[ProlificID]:[Bonus]],2,FALSE)</f>
        <v>0</v>
      </c>
      <c r="BH74" s="3" t="s">
        <v>1210</v>
      </c>
      <c r="BI74" s="3" t="s">
        <v>1211</v>
      </c>
    </row>
    <row r="75" spans="1:61" x14ac:dyDescent="0.2">
      <c r="A75">
        <v>74</v>
      </c>
      <c r="B75">
        <v>0</v>
      </c>
      <c r="C75">
        <v>0</v>
      </c>
      <c r="D75">
        <v>1</v>
      </c>
      <c r="E75">
        <v>0</v>
      </c>
      <c r="F75">
        <v>1.8306965822498002E-2</v>
      </c>
      <c r="G75" t="s">
        <v>51</v>
      </c>
      <c r="H75" t="s">
        <v>80</v>
      </c>
      <c r="I75">
        <v>756</v>
      </c>
      <c r="J75">
        <v>1</v>
      </c>
      <c r="K75">
        <v>25</v>
      </c>
      <c r="L75">
        <v>39</v>
      </c>
      <c r="M75">
        <v>39</v>
      </c>
      <c r="N75">
        <v>35</v>
      </c>
      <c r="O75">
        <v>34</v>
      </c>
      <c r="P75">
        <v>28</v>
      </c>
      <c r="Q75">
        <v>33</v>
      </c>
      <c r="R75">
        <v>22</v>
      </c>
      <c r="S75">
        <v>27</v>
      </c>
      <c r="T75">
        <v>22</v>
      </c>
      <c r="U75">
        <v>17</v>
      </c>
      <c r="V75">
        <v>40</v>
      </c>
      <c r="W75">
        <v>36</v>
      </c>
      <c r="X75">
        <v>32</v>
      </c>
      <c r="Y75">
        <v>30</v>
      </c>
      <c r="Z75">
        <v>27</v>
      </c>
      <c r="AA75">
        <v>11</v>
      </c>
      <c r="AB75">
        <v>12</v>
      </c>
      <c r="AC75">
        <v>10</v>
      </c>
      <c r="AD75">
        <v>4</v>
      </c>
      <c r="AE75">
        <v>5</v>
      </c>
      <c r="AF75">
        <v>27</v>
      </c>
      <c r="AG75">
        <v>1</v>
      </c>
      <c r="AH75" t="s">
        <v>54</v>
      </c>
      <c r="AI75" t="s">
        <v>51</v>
      </c>
      <c r="AJ75">
        <v>51</v>
      </c>
      <c r="AK75">
        <v>30</v>
      </c>
      <c r="AL75">
        <v>0</v>
      </c>
      <c r="AM75">
        <v>0</v>
      </c>
      <c r="AN75" t="s">
        <v>81</v>
      </c>
      <c r="AO75">
        <v>33</v>
      </c>
      <c r="AP75">
        <v>45</v>
      </c>
      <c r="AQ75">
        <v>335</v>
      </c>
      <c r="AR75">
        <v>80</v>
      </c>
      <c r="AS75">
        <v>126</v>
      </c>
      <c r="AT75">
        <v>882</v>
      </c>
      <c r="AU75">
        <v>839</v>
      </c>
      <c r="AV75">
        <v>16</v>
      </c>
      <c r="AW75">
        <v>329</v>
      </c>
      <c r="AX75">
        <v>171</v>
      </c>
      <c r="AY75" t="b">
        <f>AND(Table3[[#This Row],[attentionCheck22]]=22,Table3[[#This Row],[attentionCheck11]]=11)</f>
        <v>1</v>
      </c>
      <c r="AZ75" s="4" t="s">
        <v>453</v>
      </c>
      <c r="BA75" t="str">
        <f>VLOOKUP(Table3[[#This Row],[prolificID]],Table2[[#All],[participant_id]:[Student Status]],13,FALSE)</f>
        <v>United Kingdom</v>
      </c>
      <c r="BB75" s="3" t="str">
        <f>VLOOKUP(Table3[[#This Row],[prolificID]],Table2[[#All],[participant_id]:[Student Status]],17,FALSE)</f>
        <v>Graduate degree (MA/MSc/MPhil/other)</v>
      </c>
      <c r="BC75" s="3" t="str">
        <f>VLOOKUP(Table3[[#This Row],[prolificID]],Table2[[#All],[participant_id]:[Student Status]],20,FALSE)</f>
        <v>DATA EXPIRED</v>
      </c>
      <c r="BD75" s="3" t="str">
        <f>VLOOKUP(Table3[[#This Row],[prolificID]],Table2[[#All],[participant_id]:[Student Status]],14,FALSE)</f>
        <v>DATA EXPIRED</v>
      </c>
      <c r="BE75" s="3">
        <f>VLOOKUP(Table3[[#This Row],[prolificID]],Table2[[#All],[participant_id]:[Student Status]],5,FALSE)</f>
        <v>2871.2890000000002</v>
      </c>
      <c r="BF75" s="3">
        <f>VLOOKUP(Table3[[#This Row],[prolificID]],Table2[[#All],[participant_id]:[Student Status]],6,FALSE)</f>
        <v>40</v>
      </c>
      <c r="BG75" s="3">
        <f>VLOOKUP(Table3[[#This Row],[prolificID]],Payments[[#All],[ProlificID]:[Bonus]],2,FALSE)</f>
        <v>10</v>
      </c>
      <c r="BH75" s="3" t="s">
        <v>1210</v>
      </c>
      <c r="BI75" s="3" t="s">
        <v>1211</v>
      </c>
    </row>
    <row r="76" spans="1:61" x14ac:dyDescent="0.2">
      <c r="A76">
        <v>75</v>
      </c>
      <c r="B76">
        <v>0</v>
      </c>
      <c r="C76">
        <v>0</v>
      </c>
      <c r="D76">
        <v>1</v>
      </c>
      <c r="E76">
        <v>1</v>
      </c>
      <c r="F76">
        <v>6.2853869355979003E-2</v>
      </c>
      <c r="G76" t="s">
        <v>50</v>
      </c>
      <c r="H76" t="s">
        <v>82</v>
      </c>
      <c r="I76">
        <v>756</v>
      </c>
      <c r="J76">
        <v>1</v>
      </c>
      <c r="K76">
        <v>25</v>
      </c>
      <c r="AP76">
        <v>14</v>
      </c>
      <c r="AQ76">
        <v>1181</v>
      </c>
      <c r="AR76">
        <v>19</v>
      </c>
      <c r="AS76">
        <v>19</v>
      </c>
      <c r="AY76" t="b">
        <f>AND(Table3[[#This Row],[attentionCheck22]]=22,Table3[[#This Row],[attentionCheck11]]=11)</f>
        <v>0</v>
      </c>
      <c r="AZ76" t="str">
        <f>VLOOKUP(Table3[[#This Row],[prolificID]],Table2[[#All],[participant_id]:[Student Status]],19,FALSE)</f>
        <v>CONSENT REVOKED</v>
      </c>
      <c r="BA76" t="str">
        <f>VLOOKUP(Table3[[#This Row],[prolificID]],Table2[[#All],[participant_id]:[Student Status]],13,FALSE)</f>
        <v>CONSENT REVOKED</v>
      </c>
      <c r="BB76" s="3" t="str">
        <f>VLOOKUP(Table3[[#This Row],[prolificID]],Table2[[#All],[participant_id]:[Student Status]],17,FALSE)</f>
        <v>CONSENT REVOKED</v>
      </c>
      <c r="BC76" s="3" t="str">
        <f>VLOOKUP(Table3[[#This Row],[prolificID]],Table2[[#All],[participant_id]:[Student Status]],20,FALSE)</f>
        <v>CONSENT REVOKED</v>
      </c>
      <c r="BD76" s="3" t="str">
        <f>VLOOKUP(Table3[[#This Row],[prolificID]],Table2[[#All],[participant_id]:[Student Status]],14,FALSE)</f>
        <v>CONSENT REVOKED</v>
      </c>
      <c r="BE76" s="3">
        <f>VLOOKUP(Table3[[#This Row],[prolificID]],Table2[[#All],[participant_id]:[Student Status]],5,FALSE)</f>
        <v>3548974.8015859998</v>
      </c>
      <c r="BF76" s="3">
        <f>VLOOKUP(Table3[[#This Row],[prolificID]],Table2[[#All],[participant_id]:[Student Status]],6,FALSE)</f>
        <v>33</v>
      </c>
      <c r="BG76" s="3">
        <f>VLOOKUP(Table3[[#This Row],[prolificID]],Payments[[#All],[ProlificID]:[Bonus]],2,FALSE)</f>
        <v>0</v>
      </c>
      <c r="BH76" s="3" t="s">
        <v>1210</v>
      </c>
      <c r="BI76" s="3" t="s">
        <v>1211</v>
      </c>
    </row>
    <row r="77" spans="1:61" x14ac:dyDescent="0.2">
      <c r="A77">
        <v>76</v>
      </c>
      <c r="B77">
        <v>0</v>
      </c>
      <c r="C77">
        <v>0</v>
      </c>
      <c r="D77">
        <v>1</v>
      </c>
      <c r="E77">
        <v>1</v>
      </c>
      <c r="F77">
        <v>0.85817592781212004</v>
      </c>
      <c r="G77" t="s">
        <v>50</v>
      </c>
      <c r="H77" t="s">
        <v>83</v>
      </c>
      <c r="I77">
        <v>756</v>
      </c>
      <c r="J77">
        <v>1</v>
      </c>
      <c r="K77">
        <v>25</v>
      </c>
      <c r="L77">
        <v>39</v>
      </c>
      <c r="M77">
        <v>38</v>
      </c>
      <c r="N77">
        <v>35</v>
      </c>
      <c r="O77">
        <v>35</v>
      </c>
      <c r="P77">
        <v>30</v>
      </c>
      <c r="Q77">
        <v>34</v>
      </c>
      <c r="R77">
        <v>32</v>
      </c>
      <c r="S77">
        <v>25</v>
      </c>
      <c r="T77">
        <v>25</v>
      </c>
      <c r="U77">
        <v>18</v>
      </c>
      <c r="V77">
        <v>41</v>
      </c>
      <c r="W77">
        <v>37</v>
      </c>
      <c r="X77">
        <v>33</v>
      </c>
      <c r="Y77">
        <v>36</v>
      </c>
      <c r="Z77">
        <v>26</v>
      </c>
      <c r="AA77">
        <v>35</v>
      </c>
      <c r="AB77">
        <v>24</v>
      </c>
      <c r="AC77">
        <v>25</v>
      </c>
      <c r="AD77">
        <v>16</v>
      </c>
      <c r="AE77">
        <v>14</v>
      </c>
      <c r="AP77">
        <v>24</v>
      </c>
      <c r="AQ77">
        <v>217</v>
      </c>
      <c r="AR77">
        <v>104</v>
      </c>
      <c r="AS77">
        <v>70</v>
      </c>
      <c r="AT77">
        <v>310</v>
      </c>
      <c r="AU77">
        <v>174</v>
      </c>
      <c r="AY77" t="b">
        <f>AND(Table3[[#This Row],[attentionCheck22]]=22,Table3[[#This Row],[attentionCheck11]]=11)</f>
        <v>0</v>
      </c>
      <c r="AZ77" t="str">
        <f>VLOOKUP(Table3[[#This Row],[prolificID]],Table2[[#All],[participant_id]:[Student Status]],19,FALSE)</f>
        <v>Female</v>
      </c>
      <c r="BA77" t="str">
        <f>VLOOKUP(Table3[[#This Row],[prolificID]],Table2[[#All],[participant_id]:[Student Status]],13,FALSE)</f>
        <v>United Kingdom</v>
      </c>
      <c r="BB77" s="3" t="str">
        <f>VLOOKUP(Table3[[#This Row],[prolificID]],Table2[[#All],[participant_id]:[Student Status]],17,FALSE)</f>
        <v>Technical/community college</v>
      </c>
      <c r="BC77" s="3" t="str">
        <f>VLOOKUP(Table3[[#This Row],[prolificID]],Table2[[#All],[participant_id]:[Student Status]],20,FALSE)</f>
        <v>Yes</v>
      </c>
      <c r="BD77" s="3" t="str">
        <f>VLOOKUP(Table3[[#This Row],[prolificID]],Table2[[#All],[participant_id]:[Student Status]],14,FALSE)</f>
        <v>Full-Time</v>
      </c>
      <c r="BE77" s="3">
        <f>VLOOKUP(Table3[[#This Row],[prolificID]],Table2[[#All],[participant_id]:[Student Status]],5,FALSE)</f>
        <v>932.01499999999999</v>
      </c>
      <c r="BF77" s="3">
        <f>VLOOKUP(Table3[[#This Row],[prolificID]],Table2[[#All],[participant_id]:[Student Status]],6,FALSE)</f>
        <v>28</v>
      </c>
      <c r="BG77" s="3">
        <f>VLOOKUP(Table3[[#This Row],[prolificID]],Payments[[#All],[ProlificID]:[Bonus]],2,FALSE)</f>
        <v>0</v>
      </c>
      <c r="BH77" s="3" t="s">
        <v>1210</v>
      </c>
      <c r="BI77" s="3" t="s">
        <v>1211</v>
      </c>
    </row>
    <row r="78" spans="1:61" x14ac:dyDescent="0.2">
      <c r="A78">
        <v>77</v>
      </c>
      <c r="B78">
        <v>0</v>
      </c>
      <c r="C78">
        <v>0</v>
      </c>
      <c r="D78">
        <v>1</v>
      </c>
      <c r="E78">
        <v>0</v>
      </c>
      <c r="F78">
        <v>0.49388108706349998</v>
      </c>
      <c r="G78" t="s">
        <v>51</v>
      </c>
      <c r="H78" t="s">
        <v>84</v>
      </c>
      <c r="I78">
        <v>756</v>
      </c>
      <c r="J78">
        <v>1</v>
      </c>
      <c r="K78">
        <v>25</v>
      </c>
      <c r="L78">
        <v>47</v>
      </c>
      <c r="M78">
        <v>45</v>
      </c>
      <c r="N78">
        <v>35</v>
      </c>
      <c r="O78">
        <v>33</v>
      </c>
      <c r="P78">
        <v>30</v>
      </c>
      <c r="Q78">
        <v>27</v>
      </c>
      <c r="R78">
        <v>22</v>
      </c>
      <c r="S78">
        <v>24</v>
      </c>
      <c r="T78">
        <v>30</v>
      </c>
      <c r="U78">
        <v>22</v>
      </c>
      <c r="V78">
        <v>45</v>
      </c>
      <c r="W78">
        <v>40</v>
      </c>
      <c r="X78">
        <v>46</v>
      </c>
      <c r="Y78">
        <v>37</v>
      </c>
      <c r="Z78">
        <v>43</v>
      </c>
      <c r="AA78">
        <v>11</v>
      </c>
      <c r="AB78">
        <v>22</v>
      </c>
      <c r="AC78">
        <v>38</v>
      </c>
      <c r="AD78">
        <v>30</v>
      </c>
      <c r="AE78">
        <v>23</v>
      </c>
      <c r="AF78">
        <v>48</v>
      </c>
      <c r="AG78">
        <v>1</v>
      </c>
      <c r="AH78" t="s">
        <v>57</v>
      </c>
      <c r="AI78" t="s">
        <v>50</v>
      </c>
      <c r="AJ78">
        <v>53</v>
      </c>
      <c r="AK78">
        <v>40</v>
      </c>
      <c r="AL78">
        <v>0</v>
      </c>
      <c r="AM78">
        <v>0</v>
      </c>
      <c r="AN78" t="s">
        <v>85</v>
      </c>
      <c r="AO78">
        <v>40</v>
      </c>
      <c r="AP78">
        <v>34</v>
      </c>
      <c r="AQ78">
        <v>1272</v>
      </c>
      <c r="AR78">
        <v>125</v>
      </c>
      <c r="AS78">
        <v>350</v>
      </c>
      <c r="AT78">
        <v>1185</v>
      </c>
      <c r="AU78">
        <v>362</v>
      </c>
      <c r="AV78">
        <v>5</v>
      </c>
      <c r="AW78">
        <v>95</v>
      </c>
      <c r="AX78">
        <v>19</v>
      </c>
      <c r="AY78" t="b">
        <f>AND(Table3[[#This Row],[attentionCheck22]]=22,Table3[[#This Row],[attentionCheck11]]=11)</f>
        <v>1</v>
      </c>
      <c r="AZ78" t="str">
        <f>VLOOKUP(Table3[[#This Row],[prolificID]],Table2[[#All],[participant_id]:[Student Status]],19,FALSE)</f>
        <v>Female</v>
      </c>
      <c r="BA78" t="str">
        <f>VLOOKUP(Table3[[#This Row],[prolificID]],Table2[[#All],[participant_id]:[Student Status]],13,FALSE)</f>
        <v>United Kingdom</v>
      </c>
      <c r="BB78" s="3" t="str">
        <f>VLOOKUP(Table3[[#This Row],[prolificID]],Table2[[#All],[participant_id]:[Student Status]],17,FALSE)</f>
        <v>Undergraduate degree (BA/BSc/other)</v>
      </c>
      <c r="BC78" s="3" t="str">
        <f>VLOOKUP(Table3[[#This Row],[prolificID]],Table2[[#All],[participant_id]:[Student Status]],20,FALSE)</f>
        <v>No</v>
      </c>
      <c r="BD78" s="3" t="str">
        <f>VLOOKUP(Table3[[#This Row],[prolificID]],Table2[[#All],[participant_id]:[Student Status]],14,FALSE)</f>
        <v>Part-Time</v>
      </c>
      <c r="BE78" s="3">
        <f>VLOOKUP(Table3[[#This Row],[prolificID]],Table2[[#All],[participant_id]:[Student Status]],5,FALSE)</f>
        <v>3488.605</v>
      </c>
      <c r="BF78" s="3">
        <f>VLOOKUP(Table3[[#This Row],[prolificID]],Table2[[#All],[participant_id]:[Student Status]],6,FALSE)</f>
        <v>37</v>
      </c>
      <c r="BG78" s="3">
        <f>VLOOKUP(Table3[[#This Row],[prolificID]],Payments[[#All],[ProlificID]:[Bonus]],2,FALSE)</f>
        <v>7</v>
      </c>
      <c r="BH78" s="3" t="s">
        <v>1210</v>
      </c>
      <c r="BI78" s="3" t="s">
        <v>1211</v>
      </c>
    </row>
    <row r="79" spans="1:61" x14ac:dyDescent="0.2">
      <c r="A79">
        <v>78</v>
      </c>
      <c r="B79">
        <v>0</v>
      </c>
      <c r="C79">
        <v>0</v>
      </c>
      <c r="D79">
        <v>1</v>
      </c>
      <c r="E79">
        <v>1</v>
      </c>
      <c r="F79">
        <v>0.44379050069801002</v>
      </c>
      <c r="G79" t="s">
        <v>51</v>
      </c>
      <c r="H79" t="s">
        <v>86</v>
      </c>
      <c r="AP79">
        <v>26</v>
      </c>
      <c r="AY79" t="b">
        <f>AND(Table3[[#This Row],[attentionCheck22]]=22,Table3[[#This Row],[attentionCheck11]]=11)</f>
        <v>0</v>
      </c>
      <c r="AZ79" t="str">
        <f>VLOOKUP(Table3[[#This Row],[prolificID]],Table2[[#All],[participant_id]:[Student Status]],19,FALSE)</f>
        <v>CONSENT REVOKED</v>
      </c>
      <c r="BA79" t="str">
        <f>VLOOKUP(Table3[[#This Row],[prolificID]],Table2[[#All],[participant_id]:[Student Status]],13,FALSE)</f>
        <v>CONSENT REVOKED</v>
      </c>
      <c r="BB79" s="3" t="str">
        <f>VLOOKUP(Table3[[#This Row],[prolificID]],Table2[[#All],[participant_id]:[Student Status]],17,FALSE)</f>
        <v>CONSENT REVOKED</v>
      </c>
      <c r="BC79" s="3" t="str">
        <f>VLOOKUP(Table3[[#This Row],[prolificID]],Table2[[#All],[participant_id]:[Student Status]],20,FALSE)</f>
        <v>CONSENT REVOKED</v>
      </c>
      <c r="BD79" s="3" t="str">
        <f>VLOOKUP(Table3[[#This Row],[prolificID]],Table2[[#All],[participant_id]:[Student Status]],14,FALSE)</f>
        <v>CONSENT REVOKED</v>
      </c>
      <c r="BE79" s="3">
        <f>VLOOKUP(Table3[[#This Row],[prolificID]],Table2[[#All],[participant_id]:[Student Status]],5,FALSE)</f>
        <v>3548913.2573449998</v>
      </c>
      <c r="BF79" s="3">
        <f>VLOOKUP(Table3[[#This Row],[prolificID]],Table2[[#All],[participant_id]:[Student Status]],6,FALSE)</f>
        <v>35</v>
      </c>
      <c r="BG79" s="3">
        <f>VLOOKUP(Table3[[#This Row],[prolificID]],Payments[[#All],[ProlificID]:[Bonus]],2,FALSE)</f>
        <v>0</v>
      </c>
      <c r="BH79" s="3" t="s">
        <v>1210</v>
      </c>
      <c r="BI79" s="3" t="s">
        <v>1211</v>
      </c>
    </row>
    <row r="80" spans="1:61" x14ac:dyDescent="0.2">
      <c r="A80">
        <v>79</v>
      </c>
      <c r="B80">
        <v>0</v>
      </c>
      <c r="C80">
        <v>0</v>
      </c>
      <c r="D80">
        <v>1</v>
      </c>
      <c r="E80">
        <v>1</v>
      </c>
      <c r="F80">
        <v>0.94209950938854004</v>
      </c>
      <c r="G80" t="s">
        <v>51</v>
      </c>
      <c r="H80" t="s">
        <v>87</v>
      </c>
      <c r="I80">
        <v>756</v>
      </c>
      <c r="J80">
        <v>1</v>
      </c>
      <c r="K80">
        <v>25</v>
      </c>
      <c r="L80">
        <v>53</v>
      </c>
      <c r="M80">
        <v>50</v>
      </c>
      <c r="N80">
        <v>28</v>
      </c>
      <c r="O80">
        <v>40</v>
      </c>
      <c r="P80">
        <v>33</v>
      </c>
      <c r="Q80">
        <v>27</v>
      </c>
      <c r="R80">
        <v>22</v>
      </c>
      <c r="S80">
        <v>39</v>
      </c>
      <c r="T80">
        <v>31</v>
      </c>
      <c r="U80">
        <v>23</v>
      </c>
      <c r="V80">
        <v>43</v>
      </c>
      <c r="W80">
        <v>38</v>
      </c>
      <c r="X80">
        <v>31</v>
      </c>
      <c r="Y80">
        <v>40</v>
      </c>
      <c r="Z80">
        <v>40</v>
      </c>
      <c r="AA80">
        <v>11</v>
      </c>
      <c r="AB80">
        <v>40</v>
      </c>
      <c r="AC80">
        <v>39</v>
      </c>
      <c r="AD80">
        <v>27</v>
      </c>
      <c r="AE80">
        <v>23</v>
      </c>
      <c r="AF80">
        <v>33</v>
      </c>
      <c r="AG80">
        <v>1</v>
      </c>
      <c r="AH80" t="s">
        <v>57</v>
      </c>
      <c r="AI80" t="s">
        <v>50</v>
      </c>
      <c r="AJ80">
        <v>46</v>
      </c>
      <c r="AK80">
        <v>48</v>
      </c>
      <c r="AL80">
        <v>0</v>
      </c>
      <c r="AM80">
        <v>0</v>
      </c>
      <c r="AN80">
        <v>0</v>
      </c>
      <c r="AO80">
        <v>48</v>
      </c>
      <c r="AP80">
        <v>56</v>
      </c>
      <c r="AQ80">
        <v>228</v>
      </c>
      <c r="AR80">
        <v>47</v>
      </c>
      <c r="AS80">
        <v>73</v>
      </c>
      <c r="AT80">
        <v>573</v>
      </c>
      <c r="AU80">
        <v>374</v>
      </c>
      <c r="AV80">
        <v>7</v>
      </c>
      <c r="AW80">
        <v>105</v>
      </c>
      <c r="AX80">
        <v>32</v>
      </c>
      <c r="AY80" t="b">
        <f>AND(Table3[[#This Row],[attentionCheck22]]=22,Table3[[#This Row],[attentionCheck11]]=11)</f>
        <v>1</v>
      </c>
      <c r="AZ80" t="str">
        <f>VLOOKUP(Table3[[#This Row],[prolificID]],Table2[[#All],[participant_id]:[Student Status]],19,FALSE)</f>
        <v>Female</v>
      </c>
      <c r="BA80" t="str">
        <f>VLOOKUP(Table3[[#This Row],[prolificID]],Table2[[#All],[participant_id]:[Student Status]],13,FALSE)</f>
        <v>United Kingdom</v>
      </c>
      <c r="BB80" s="3" t="str">
        <f>VLOOKUP(Table3[[#This Row],[prolificID]],Table2[[#All],[participant_id]:[Student Status]],17,FALSE)</f>
        <v>Technical/community college</v>
      </c>
      <c r="BC80" s="3" t="str">
        <f>VLOOKUP(Table3[[#This Row],[prolificID]],Table2[[#All],[participant_id]:[Student Status]],20,FALSE)</f>
        <v>DATA EXPIRED</v>
      </c>
      <c r="BD80" s="3" t="str">
        <f>VLOOKUP(Table3[[#This Row],[prolificID]],Table2[[#All],[participant_id]:[Student Status]],14,FALSE)</f>
        <v>DATA EXPIRED</v>
      </c>
      <c r="BE80" s="3">
        <f>VLOOKUP(Table3[[#This Row],[prolificID]],Table2[[#All],[participant_id]:[Student Status]],5,FALSE)</f>
        <v>1671.0930000000001</v>
      </c>
      <c r="BF80" s="3">
        <f>VLOOKUP(Table3[[#This Row],[prolificID]],Table2[[#All],[participant_id]:[Student Status]],6,FALSE)</f>
        <v>40</v>
      </c>
      <c r="BG80" s="3">
        <f>VLOOKUP(Table3[[#This Row],[prolificID]],Payments[[#All],[ProlificID]:[Bonus]],2,FALSE)</f>
        <v>5.32</v>
      </c>
      <c r="BH80" s="3" t="s">
        <v>1210</v>
      </c>
      <c r="BI80" s="3" t="s">
        <v>1211</v>
      </c>
    </row>
    <row r="81" spans="1:61" x14ac:dyDescent="0.2">
      <c r="A81">
        <v>80</v>
      </c>
      <c r="B81">
        <v>0</v>
      </c>
      <c r="C81">
        <v>0</v>
      </c>
      <c r="D81">
        <v>1</v>
      </c>
      <c r="E81">
        <v>0</v>
      </c>
      <c r="F81">
        <v>0.49698563421780001</v>
      </c>
      <c r="G81" t="s">
        <v>50</v>
      </c>
      <c r="H81" t="s">
        <v>88</v>
      </c>
      <c r="I81">
        <v>756</v>
      </c>
      <c r="J81">
        <v>1</v>
      </c>
      <c r="K81">
        <v>25</v>
      </c>
      <c r="AP81">
        <v>11</v>
      </c>
      <c r="AQ81">
        <v>206</v>
      </c>
      <c r="AY81" t="b">
        <f>AND(Table3[[#This Row],[attentionCheck22]]=22,Table3[[#This Row],[attentionCheck11]]=11)</f>
        <v>0</v>
      </c>
      <c r="AZ81" t="str">
        <f>VLOOKUP(Table3[[#This Row],[prolificID]],Table2[[#All],[participant_id]:[Student Status]],19,FALSE)</f>
        <v>CONSENT REVOKED</v>
      </c>
      <c r="BA81" t="str">
        <f>VLOOKUP(Table3[[#This Row],[prolificID]],Table2[[#All],[participant_id]:[Student Status]],13,FALSE)</f>
        <v>CONSENT REVOKED</v>
      </c>
      <c r="BB81" s="3" t="str">
        <f>VLOOKUP(Table3[[#This Row],[prolificID]],Table2[[#All],[participant_id]:[Student Status]],17,FALSE)</f>
        <v>CONSENT REVOKED</v>
      </c>
      <c r="BC81" s="3" t="str">
        <f>VLOOKUP(Table3[[#This Row],[prolificID]],Table2[[#All],[participant_id]:[Student Status]],20,FALSE)</f>
        <v>CONSENT REVOKED</v>
      </c>
      <c r="BD81" s="3" t="str">
        <f>VLOOKUP(Table3[[#This Row],[prolificID]],Table2[[#All],[participant_id]:[Student Status]],14,FALSE)</f>
        <v>CONSENT REVOKED</v>
      </c>
      <c r="BE81" s="3">
        <f>VLOOKUP(Table3[[#This Row],[prolificID]],Table2[[#All],[participant_id]:[Student Status]],5,FALSE)</f>
        <v>3548908.5382849998</v>
      </c>
      <c r="BF81" s="3">
        <f>VLOOKUP(Table3[[#This Row],[prolificID]],Table2[[#All],[participant_id]:[Student Status]],6,FALSE)</f>
        <v>23</v>
      </c>
      <c r="BG81" s="3">
        <f>VLOOKUP(Table3[[#This Row],[prolificID]],Payments[[#All],[ProlificID]:[Bonus]],2,FALSE)</f>
        <v>0</v>
      </c>
      <c r="BH81" s="3" t="s">
        <v>1210</v>
      </c>
      <c r="BI81" s="3" t="s">
        <v>1211</v>
      </c>
    </row>
    <row r="82" spans="1:61" x14ac:dyDescent="0.2">
      <c r="A82">
        <v>81</v>
      </c>
      <c r="B82">
        <v>0</v>
      </c>
      <c r="C82">
        <v>0</v>
      </c>
      <c r="D82">
        <v>1</v>
      </c>
      <c r="E82">
        <v>1</v>
      </c>
      <c r="F82">
        <v>0.61180511412854999</v>
      </c>
      <c r="G82" t="s">
        <v>50</v>
      </c>
      <c r="H82" t="s">
        <v>89</v>
      </c>
      <c r="I82">
        <v>756</v>
      </c>
      <c r="J82">
        <v>1</v>
      </c>
      <c r="K82">
        <v>25</v>
      </c>
      <c r="L82">
        <v>40</v>
      </c>
      <c r="M82">
        <v>36</v>
      </c>
      <c r="N82">
        <v>33</v>
      </c>
      <c r="O82">
        <v>30</v>
      </c>
      <c r="P82">
        <v>27</v>
      </c>
      <c r="Q82">
        <v>24</v>
      </c>
      <c r="R82">
        <v>22</v>
      </c>
      <c r="S82">
        <v>20</v>
      </c>
      <c r="T82">
        <v>16</v>
      </c>
      <c r="U82">
        <v>12</v>
      </c>
      <c r="V82">
        <v>40</v>
      </c>
      <c r="W82">
        <v>37</v>
      </c>
      <c r="X82">
        <v>33</v>
      </c>
      <c r="Y82">
        <v>30</v>
      </c>
      <c r="Z82">
        <v>28</v>
      </c>
      <c r="AA82">
        <v>11</v>
      </c>
      <c r="AB82">
        <v>23</v>
      </c>
      <c r="AC82">
        <v>20</v>
      </c>
      <c r="AD82">
        <v>16</v>
      </c>
      <c r="AE82">
        <v>12</v>
      </c>
      <c r="AF82">
        <v>40</v>
      </c>
      <c r="AG82">
        <v>1</v>
      </c>
      <c r="AH82" t="s">
        <v>54</v>
      </c>
      <c r="AI82" t="s">
        <v>50</v>
      </c>
      <c r="AJ82">
        <v>39</v>
      </c>
      <c r="AK82">
        <v>27</v>
      </c>
      <c r="AL82">
        <v>0</v>
      </c>
      <c r="AM82">
        <v>0</v>
      </c>
      <c r="AN82" t="s">
        <v>90</v>
      </c>
      <c r="AO82">
        <v>40</v>
      </c>
      <c r="AP82">
        <v>66</v>
      </c>
      <c r="AQ82">
        <v>360</v>
      </c>
      <c r="AR82">
        <v>144</v>
      </c>
      <c r="AS82">
        <v>126</v>
      </c>
      <c r="AT82">
        <v>712</v>
      </c>
      <c r="AU82">
        <v>465</v>
      </c>
      <c r="AV82">
        <v>19</v>
      </c>
      <c r="AW82">
        <v>172</v>
      </c>
      <c r="AX82">
        <v>110</v>
      </c>
      <c r="AY82" t="b">
        <f>AND(Table3[[#This Row],[attentionCheck22]]=22,Table3[[#This Row],[attentionCheck11]]=11)</f>
        <v>1</v>
      </c>
      <c r="AZ82" t="str">
        <f>VLOOKUP(Table3[[#This Row],[prolificID]],Table2[[#All],[participant_id]:[Student Status]],19,FALSE)</f>
        <v>Female</v>
      </c>
      <c r="BA82" t="str">
        <f>VLOOKUP(Table3[[#This Row],[prolificID]],Table2[[#All],[participant_id]:[Student Status]],13,FALSE)</f>
        <v>United Kingdom</v>
      </c>
      <c r="BB82" s="3" t="str">
        <f>VLOOKUP(Table3[[#This Row],[prolificID]],Table2[[#All],[participant_id]:[Student Status]],17,FALSE)</f>
        <v>Undergraduate degree (BA/BSc/other)</v>
      </c>
      <c r="BC82" s="3" t="str">
        <f>VLOOKUP(Table3[[#This Row],[prolificID]],Table2[[#All],[participant_id]:[Student Status]],20,FALSE)</f>
        <v>DATA EXPIRED</v>
      </c>
      <c r="BD82" s="3" t="str">
        <f>VLOOKUP(Table3[[#This Row],[prolificID]],Table2[[#All],[participant_id]:[Student Status]],14,FALSE)</f>
        <v>Other</v>
      </c>
      <c r="BE82" s="3">
        <f>VLOOKUP(Table3[[#This Row],[prolificID]],Table2[[#All],[participant_id]:[Student Status]],5,FALSE)</f>
        <v>2263.3009999999999</v>
      </c>
      <c r="BF82" s="3">
        <f>VLOOKUP(Table3[[#This Row],[prolificID]],Table2[[#All],[participant_id]:[Student Status]],6,FALSE)</f>
        <v>25</v>
      </c>
      <c r="BG82" s="3">
        <f>VLOOKUP(Table3[[#This Row],[prolificID]],Payments[[#All],[ProlificID]:[Bonus]],2,FALSE)</f>
        <v>8.02</v>
      </c>
      <c r="BH82" s="3" t="s">
        <v>1210</v>
      </c>
      <c r="BI82" s="3" t="s">
        <v>1211</v>
      </c>
    </row>
    <row r="83" spans="1:61" x14ac:dyDescent="0.2">
      <c r="A83">
        <v>82</v>
      </c>
      <c r="B83">
        <v>0</v>
      </c>
      <c r="C83">
        <v>0</v>
      </c>
      <c r="D83">
        <v>1</v>
      </c>
      <c r="E83">
        <v>1</v>
      </c>
      <c r="F83">
        <v>0.25184909311606002</v>
      </c>
      <c r="G83" t="s">
        <v>50</v>
      </c>
      <c r="H83" t="s">
        <v>91</v>
      </c>
      <c r="I83">
        <v>756</v>
      </c>
      <c r="J83">
        <v>1</v>
      </c>
      <c r="K83">
        <v>25</v>
      </c>
      <c r="L83">
        <v>5</v>
      </c>
      <c r="M83">
        <v>10</v>
      </c>
      <c r="N83">
        <v>17</v>
      </c>
      <c r="O83">
        <v>22</v>
      </c>
      <c r="P83">
        <v>40</v>
      </c>
      <c r="Q83">
        <v>41</v>
      </c>
      <c r="R83">
        <v>22</v>
      </c>
      <c r="S83">
        <v>30</v>
      </c>
      <c r="T83">
        <v>28</v>
      </c>
      <c r="U83">
        <v>23</v>
      </c>
      <c r="V83">
        <v>4</v>
      </c>
      <c r="W83">
        <v>9</v>
      </c>
      <c r="X83">
        <v>18</v>
      </c>
      <c r="Y83">
        <v>24</v>
      </c>
      <c r="Z83">
        <v>30</v>
      </c>
      <c r="AA83">
        <v>11</v>
      </c>
      <c r="AB83">
        <v>40</v>
      </c>
      <c r="AC83">
        <v>35</v>
      </c>
      <c r="AD83">
        <v>30</v>
      </c>
      <c r="AE83">
        <v>20</v>
      </c>
      <c r="AF83">
        <v>14</v>
      </c>
      <c r="AG83">
        <v>1</v>
      </c>
      <c r="AH83" t="s">
        <v>54</v>
      </c>
      <c r="AI83" t="s">
        <v>50</v>
      </c>
      <c r="AJ83">
        <v>17</v>
      </c>
      <c r="AK83">
        <v>23</v>
      </c>
      <c r="AL83">
        <v>0</v>
      </c>
      <c r="AM83">
        <v>0</v>
      </c>
      <c r="AN83" t="s">
        <v>92</v>
      </c>
      <c r="AO83">
        <v>20</v>
      </c>
      <c r="AP83">
        <v>23</v>
      </c>
      <c r="AQ83">
        <v>248</v>
      </c>
      <c r="AR83">
        <v>95</v>
      </c>
      <c r="AS83">
        <v>81</v>
      </c>
      <c r="AT83">
        <v>398</v>
      </c>
      <c r="AU83">
        <v>174</v>
      </c>
      <c r="AV83">
        <v>6</v>
      </c>
      <c r="AW83">
        <v>52</v>
      </c>
      <c r="AX83">
        <v>51</v>
      </c>
      <c r="AY83" t="b">
        <f>AND(Table3[[#This Row],[attentionCheck22]]=22,Table3[[#This Row],[attentionCheck11]]=11)</f>
        <v>1</v>
      </c>
      <c r="AZ83" t="str">
        <f>VLOOKUP(Table3[[#This Row],[prolificID]],Table2[[#All],[participant_id]:[Student Status]],19,FALSE)</f>
        <v>Female</v>
      </c>
      <c r="BA83" t="str">
        <f>VLOOKUP(Table3[[#This Row],[prolificID]],Table2[[#All],[participant_id]:[Student Status]],13,FALSE)</f>
        <v>United Kingdom</v>
      </c>
      <c r="BB83" s="3" t="str">
        <f>VLOOKUP(Table3[[#This Row],[prolificID]],Table2[[#All],[participant_id]:[Student Status]],17,FALSE)</f>
        <v>Undergraduate degree (BA/BSc/other)</v>
      </c>
      <c r="BC83" s="3" t="str">
        <f>VLOOKUP(Table3[[#This Row],[prolificID]],Table2[[#All],[participant_id]:[Student Status]],20,FALSE)</f>
        <v>No</v>
      </c>
      <c r="BD83" s="3" t="str">
        <f>VLOOKUP(Table3[[#This Row],[prolificID]],Table2[[#All],[participant_id]:[Student Status]],14,FALSE)</f>
        <v>Full-Time</v>
      </c>
      <c r="BE83" s="3">
        <f>VLOOKUP(Table3[[#This Row],[prolificID]],Table2[[#All],[participant_id]:[Student Status]],5,FALSE)</f>
        <v>1166.9100000000001</v>
      </c>
      <c r="BF83" s="3">
        <f>VLOOKUP(Table3[[#This Row],[prolificID]],Table2[[#All],[participant_id]:[Student Status]],6,FALSE)</f>
        <v>29</v>
      </c>
      <c r="BG83" s="3">
        <f>VLOOKUP(Table3[[#This Row],[prolificID]],Payments[[#All],[ProlificID]:[Bonus]],2,FALSE)</f>
        <v>1.1200000000000001</v>
      </c>
      <c r="BH83" s="3" t="s">
        <v>1210</v>
      </c>
      <c r="BI83" s="3" t="s">
        <v>1211</v>
      </c>
    </row>
    <row r="84" spans="1:61" x14ac:dyDescent="0.2">
      <c r="A84">
        <v>83</v>
      </c>
      <c r="B84">
        <v>0</v>
      </c>
      <c r="C84">
        <v>0</v>
      </c>
      <c r="D84">
        <v>1</v>
      </c>
      <c r="E84">
        <v>0</v>
      </c>
      <c r="F84">
        <v>0.61709211754725002</v>
      </c>
      <c r="G84" t="s">
        <v>50</v>
      </c>
      <c r="H84" t="s">
        <v>93</v>
      </c>
      <c r="AP84">
        <v>7</v>
      </c>
      <c r="AY84" t="b">
        <f>AND(Table3[[#This Row],[attentionCheck22]]=22,Table3[[#This Row],[attentionCheck11]]=11)</f>
        <v>0</v>
      </c>
      <c r="AZ84" t="str">
        <f>VLOOKUP(Table3[[#This Row],[prolificID]],Table2[[#All],[participant_id]:[Student Status]],19,FALSE)</f>
        <v>CONSENT REVOKED</v>
      </c>
      <c r="BA84" t="str">
        <f>VLOOKUP(Table3[[#This Row],[prolificID]],Table2[[#All],[participant_id]:[Student Status]],13,FALSE)</f>
        <v>CONSENT REVOKED</v>
      </c>
      <c r="BB84" s="3" t="str">
        <f>VLOOKUP(Table3[[#This Row],[prolificID]],Table2[[#All],[participant_id]:[Student Status]],17,FALSE)</f>
        <v>CONSENT REVOKED</v>
      </c>
      <c r="BC84" s="3" t="str">
        <f>VLOOKUP(Table3[[#This Row],[prolificID]],Table2[[#All],[participant_id]:[Student Status]],20,FALSE)</f>
        <v>CONSENT REVOKED</v>
      </c>
      <c r="BD84" s="3" t="str">
        <f>VLOOKUP(Table3[[#This Row],[prolificID]],Table2[[#All],[participant_id]:[Student Status]],14,FALSE)</f>
        <v>CONSENT REVOKED</v>
      </c>
      <c r="BE84" s="3">
        <f>VLOOKUP(Table3[[#This Row],[prolificID]],Table2[[#All],[participant_id]:[Student Status]],5,FALSE)</f>
        <v>3548865.562655</v>
      </c>
      <c r="BF84" s="3">
        <f>VLOOKUP(Table3[[#This Row],[prolificID]],Table2[[#All],[participant_id]:[Student Status]],6,FALSE)</f>
        <v>29</v>
      </c>
      <c r="BG84" s="3">
        <f>VLOOKUP(Table3[[#This Row],[prolificID]],Payments[[#All],[ProlificID]:[Bonus]],2,FALSE)</f>
        <v>0</v>
      </c>
      <c r="BH84" s="3" t="s">
        <v>1210</v>
      </c>
      <c r="BI84" s="3" t="s">
        <v>1211</v>
      </c>
    </row>
    <row r="85" spans="1:61" x14ac:dyDescent="0.2">
      <c r="A85">
        <v>84</v>
      </c>
      <c r="B85">
        <v>0</v>
      </c>
      <c r="C85">
        <v>0</v>
      </c>
      <c r="D85">
        <v>1</v>
      </c>
      <c r="E85">
        <v>0</v>
      </c>
      <c r="F85">
        <v>0.18816572290483</v>
      </c>
      <c r="G85" t="s">
        <v>51</v>
      </c>
      <c r="H85" t="s">
        <v>94</v>
      </c>
      <c r="I85">
        <v>756</v>
      </c>
      <c r="J85">
        <v>1</v>
      </c>
      <c r="K85">
        <v>25</v>
      </c>
      <c r="L85">
        <v>39</v>
      </c>
      <c r="M85">
        <v>37</v>
      </c>
      <c r="N85">
        <v>35</v>
      </c>
      <c r="O85">
        <v>33</v>
      </c>
      <c r="P85">
        <v>30</v>
      </c>
      <c r="Q85">
        <v>28</v>
      </c>
      <c r="R85">
        <v>22</v>
      </c>
      <c r="S85">
        <v>25</v>
      </c>
      <c r="T85">
        <v>22</v>
      </c>
      <c r="U85">
        <v>19</v>
      </c>
      <c r="V85">
        <v>40</v>
      </c>
      <c r="W85">
        <v>37</v>
      </c>
      <c r="X85">
        <v>33</v>
      </c>
      <c r="Y85">
        <v>30</v>
      </c>
      <c r="Z85">
        <v>27</v>
      </c>
      <c r="AA85">
        <v>11</v>
      </c>
      <c r="AB85">
        <v>25</v>
      </c>
      <c r="AC85">
        <v>20</v>
      </c>
      <c r="AD85">
        <v>16</v>
      </c>
      <c r="AE85">
        <v>13</v>
      </c>
      <c r="AF85">
        <v>27</v>
      </c>
      <c r="AG85">
        <v>1</v>
      </c>
      <c r="AH85" t="s">
        <v>54</v>
      </c>
      <c r="AI85" t="s">
        <v>51</v>
      </c>
      <c r="AJ85">
        <v>52</v>
      </c>
      <c r="AK85">
        <v>30</v>
      </c>
      <c r="AL85">
        <v>0</v>
      </c>
      <c r="AM85">
        <v>0</v>
      </c>
      <c r="AN85">
        <v>0</v>
      </c>
      <c r="AO85">
        <v>27</v>
      </c>
      <c r="AP85">
        <v>1240</v>
      </c>
      <c r="AQ85">
        <v>298</v>
      </c>
      <c r="AR85">
        <v>155</v>
      </c>
      <c r="AS85">
        <v>164</v>
      </c>
      <c r="AT85">
        <v>219</v>
      </c>
      <c r="AU85">
        <v>468</v>
      </c>
      <c r="AV85">
        <v>6</v>
      </c>
      <c r="AW85">
        <v>45</v>
      </c>
      <c r="AX85">
        <v>32</v>
      </c>
      <c r="AY85" t="b">
        <f>AND(Table3[[#This Row],[attentionCheck22]]=22,Table3[[#This Row],[attentionCheck11]]=11)</f>
        <v>1</v>
      </c>
      <c r="AZ85" t="str">
        <f>VLOOKUP(Table3[[#This Row],[prolificID]],Table2[[#All],[participant_id]:[Student Status]],19,FALSE)</f>
        <v>Female</v>
      </c>
      <c r="BA85" t="str">
        <f>VLOOKUP(Table3[[#This Row],[prolificID]],Table2[[#All],[participant_id]:[Student Status]],13,FALSE)</f>
        <v>United Kingdom</v>
      </c>
      <c r="BB85" s="3" t="str">
        <f>VLOOKUP(Table3[[#This Row],[prolificID]],Table2[[#All],[participant_id]:[Student Status]],17,FALSE)</f>
        <v>Graduate degree (MA/MSc/MPhil/other)</v>
      </c>
      <c r="BC85" s="3" t="str">
        <f>VLOOKUP(Table3[[#This Row],[prolificID]],Table2[[#All],[participant_id]:[Student Status]],20,FALSE)</f>
        <v>Yes</v>
      </c>
      <c r="BD85" s="3" t="str">
        <f>VLOOKUP(Table3[[#This Row],[prolificID]],Table2[[#All],[participant_id]:[Student Status]],14,FALSE)</f>
        <v>Full-Time</v>
      </c>
      <c r="BE85" s="3">
        <f>VLOOKUP(Table3[[#This Row],[prolificID]],Table2[[#All],[participant_id]:[Student Status]],5,FALSE)</f>
        <v>2666.4609999999998</v>
      </c>
      <c r="BF85" s="3">
        <f>VLOOKUP(Table3[[#This Row],[prolificID]],Table2[[#All],[participant_id]:[Student Status]],6,FALSE)</f>
        <v>29</v>
      </c>
      <c r="BG85" s="3">
        <f>VLOOKUP(Table3[[#This Row],[prolificID]],Payments[[#All],[ProlificID]:[Bonus]],2,FALSE)</f>
        <v>10</v>
      </c>
      <c r="BH85" s="3" t="s">
        <v>1210</v>
      </c>
      <c r="BI85" s="3" t="s">
        <v>1211</v>
      </c>
    </row>
    <row r="86" spans="1:61" x14ac:dyDescent="0.2">
      <c r="A86">
        <v>85</v>
      </c>
      <c r="B86">
        <v>0</v>
      </c>
      <c r="C86">
        <v>0</v>
      </c>
      <c r="D86">
        <v>1</v>
      </c>
      <c r="E86">
        <v>1</v>
      </c>
      <c r="F86">
        <v>0.85785147825967001</v>
      </c>
      <c r="G86" t="s">
        <v>51</v>
      </c>
      <c r="H86" t="s">
        <v>95</v>
      </c>
      <c r="I86">
        <v>756</v>
      </c>
      <c r="J86">
        <v>1</v>
      </c>
      <c r="K86">
        <v>25</v>
      </c>
      <c r="L86">
        <v>32</v>
      </c>
      <c r="M86">
        <v>38</v>
      </c>
      <c r="N86">
        <v>35</v>
      </c>
      <c r="O86">
        <v>33</v>
      </c>
      <c r="P86">
        <v>30</v>
      </c>
      <c r="Q86">
        <v>28</v>
      </c>
      <c r="R86">
        <v>22</v>
      </c>
      <c r="S86">
        <v>25</v>
      </c>
      <c r="T86">
        <v>22</v>
      </c>
      <c r="U86">
        <v>2</v>
      </c>
      <c r="V86">
        <v>39</v>
      </c>
      <c r="W86">
        <v>37</v>
      </c>
      <c r="X86">
        <v>33</v>
      </c>
      <c r="Y86">
        <v>30</v>
      </c>
      <c r="Z86">
        <v>26</v>
      </c>
      <c r="AA86">
        <v>11</v>
      </c>
      <c r="AB86">
        <v>24</v>
      </c>
      <c r="AC86">
        <v>20</v>
      </c>
      <c r="AD86">
        <v>16</v>
      </c>
      <c r="AE86">
        <v>12</v>
      </c>
      <c r="AF86">
        <v>27</v>
      </c>
      <c r="AG86">
        <v>1</v>
      </c>
      <c r="AH86" t="s">
        <v>57</v>
      </c>
      <c r="AI86" t="s">
        <v>51</v>
      </c>
      <c r="AJ86">
        <v>3</v>
      </c>
      <c r="AK86">
        <v>27</v>
      </c>
      <c r="AL86">
        <v>0</v>
      </c>
      <c r="AM86">
        <v>0</v>
      </c>
      <c r="AN86">
        <v>0</v>
      </c>
      <c r="AO86">
        <v>40</v>
      </c>
      <c r="AP86">
        <v>10</v>
      </c>
      <c r="AQ86">
        <v>271</v>
      </c>
      <c r="AR86">
        <v>63</v>
      </c>
      <c r="AS86">
        <v>28</v>
      </c>
      <c r="AT86">
        <v>377</v>
      </c>
      <c r="AU86">
        <v>215</v>
      </c>
      <c r="AV86">
        <v>5</v>
      </c>
      <c r="AW86">
        <v>55</v>
      </c>
      <c r="AX86">
        <v>10</v>
      </c>
      <c r="AY86" t="b">
        <f>AND(Table3[[#This Row],[attentionCheck22]]=22,Table3[[#This Row],[attentionCheck11]]=11)</f>
        <v>1</v>
      </c>
      <c r="AZ86" t="str">
        <f>VLOOKUP(Table3[[#This Row],[prolificID]],Table2[[#All],[participant_id]:[Student Status]],19,FALSE)</f>
        <v>Female</v>
      </c>
      <c r="BA86" t="str">
        <f>VLOOKUP(Table3[[#This Row],[prolificID]],Table2[[#All],[participant_id]:[Student Status]],13,FALSE)</f>
        <v>United Kingdom</v>
      </c>
      <c r="BB86" s="3" t="str">
        <f>VLOOKUP(Table3[[#This Row],[prolificID]],Table2[[#All],[participant_id]:[Student Status]],17,FALSE)</f>
        <v>Undergraduate degree (BA/BSc/other)</v>
      </c>
      <c r="BC86" s="3" t="str">
        <f>VLOOKUP(Table3[[#This Row],[prolificID]],Table2[[#All],[participant_id]:[Student Status]],20,FALSE)</f>
        <v>DATA EXPIRED</v>
      </c>
      <c r="BD86" s="3" t="str">
        <f>VLOOKUP(Table3[[#This Row],[prolificID]],Table2[[#All],[participant_id]:[Student Status]],14,FALSE)</f>
        <v>DATA EXPIRED</v>
      </c>
      <c r="BE86" s="3">
        <f>VLOOKUP(Table3[[#This Row],[prolificID]],Table2[[#All],[participant_id]:[Student Status]],5,FALSE)</f>
        <v>1109.9570000000001</v>
      </c>
      <c r="BF86" s="3">
        <f>VLOOKUP(Table3[[#This Row],[prolificID]],Table2[[#All],[participant_id]:[Student Status]],6,FALSE)</f>
        <v>54</v>
      </c>
      <c r="BG86" s="3">
        <f>VLOOKUP(Table3[[#This Row],[prolificID]],Payments[[#All],[ProlificID]:[Bonus]],2,FALSE)</f>
        <v>8.2899999999999991</v>
      </c>
      <c r="BH86" s="3" t="s">
        <v>1210</v>
      </c>
      <c r="BI86" s="3" t="s">
        <v>1211</v>
      </c>
    </row>
    <row r="87" spans="1:61" x14ac:dyDescent="0.2">
      <c r="A87">
        <v>86</v>
      </c>
      <c r="B87">
        <v>0</v>
      </c>
      <c r="C87">
        <v>0</v>
      </c>
      <c r="D87">
        <v>1</v>
      </c>
      <c r="E87">
        <v>1</v>
      </c>
      <c r="F87">
        <v>0.59308283988268995</v>
      </c>
      <c r="G87" t="s">
        <v>51</v>
      </c>
      <c r="H87" t="s">
        <v>96</v>
      </c>
      <c r="AP87">
        <v>14</v>
      </c>
      <c r="AY87" t="b">
        <f>AND(Table3[[#This Row],[attentionCheck22]]=22,Table3[[#This Row],[attentionCheck11]]=11)</f>
        <v>0</v>
      </c>
      <c r="AZ87" t="str">
        <f>VLOOKUP(Table3[[#This Row],[prolificID]],Table2[[#All],[participant_id]:[Student Status]],19,FALSE)</f>
        <v>CONSENT REVOKED</v>
      </c>
      <c r="BA87" t="str">
        <f>VLOOKUP(Table3[[#This Row],[prolificID]],Table2[[#All],[participant_id]:[Student Status]],13,FALSE)</f>
        <v>CONSENT REVOKED</v>
      </c>
      <c r="BB87" s="3" t="str">
        <f>VLOOKUP(Table3[[#This Row],[prolificID]],Table2[[#All],[participant_id]:[Student Status]],17,FALSE)</f>
        <v>CONSENT REVOKED</v>
      </c>
      <c r="BC87" s="3" t="str">
        <f>VLOOKUP(Table3[[#This Row],[prolificID]],Table2[[#All],[participant_id]:[Student Status]],20,FALSE)</f>
        <v>CONSENT REVOKED</v>
      </c>
      <c r="BD87" s="3" t="str">
        <f>VLOOKUP(Table3[[#This Row],[prolificID]],Table2[[#All],[participant_id]:[Student Status]],14,FALSE)</f>
        <v>CONSENT REVOKED</v>
      </c>
      <c r="BE87" s="3">
        <f>VLOOKUP(Table3[[#This Row],[prolificID]],Table2[[#All],[participant_id]:[Student Status]],5,FALSE)</f>
        <v>3548794.9377930001</v>
      </c>
      <c r="BF87" s="3">
        <f>VLOOKUP(Table3[[#This Row],[prolificID]],Table2[[#All],[participant_id]:[Student Status]],6,FALSE)</f>
        <v>36</v>
      </c>
      <c r="BG87" s="3">
        <f>VLOOKUP(Table3[[#This Row],[prolificID]],Payments[[#All],[ProlificID]:[Bonus]],2,FALSE)</f>
        <v>0</v>
      </c>
      <c r="BH87" s="3" t="s">
        <v>1210</v>
      </c>
      <c r="BI87" s="3" t="s">
        <v>1211</v>
      </c>
    </row>
    <row r="88" spans="1:61" x14ac:dyDescent="0.2">
      <c r="A88">
        <v>87</v>
      </c>
      <c r="B88">
        <v>0</v>
      </c>
      <c r="C88">
        <v>0</v>
      </c>
      <c r="D88">
        <v>1</v>
      </c>
      <c r="E88">
        <v>1</v>
      </c>
      <c r="F88">
        <v>0.67701236372101004</v>
      </c>
      <c r="G88" t="s">
        <v>51</v>
      </c>
      <c r="H88" t="s">
        <v>97</v>
      </c>
      <c r="I88">
        <v>756</v>
      </c>
      <c r="J88">
        <v>1</v>
      </c>
      <c r="K88">
        <v>25</v>
      </c>
      <c r="L88">
        <v>2</v>
      </c>
      <c r="M88">
        <v>10</v>
      </c>
      <c r="N88">
        <v>23</v>
      </c>
      <c r="O88">
        <v>35</v>
      </c>
      <c r="P88">
        <v>34</v>
      </c>
      <c r="Q88">
        <v>33</v>
      </c>
      <c r="R88">
        <v>22</v>
      </c>
      <c r="S88">
        <v>39</v>
      </c>
      <c r="T88">
        <v>31</v>
      </c>
      <c r="U88">
        <v>19</v>
      </c>
      <c r="V88">
        <v>4</v>
      </c>
      <c r="W88">
        <v>16</v>
      </c>
      <c r="X88">
        <v>25</v>
      </c>
      <c r="Y88">
        <v>30</v>
      </c>
      <c r="Z88">
        <v>27</v>
      </c>
      <c r="AA88">
        <v>11</v>
      </c>
      <c r="AB88">
        <v>35</v>
      </c>
      <c r="AC88">
        <v>33</v>
      </c>
      <c r="AD88">
        <v>28</v>
      </c>
      <c r="AE88">
        <v>23</v>
      </c>
      <c r="AF88">
        <v>56</v>
      </c>
      <c r="AG88">
        <v>1</v>
      </c>
      <c r="AH88" t="s">
        <v>57</v>
      </c>
      <c r="AI88" t="s">
        <v>51</v>
      </c>
      <c r="AJ88">
        <v>21</v>
      </c>
      <c r="AK88">
        <v>56</v>
      </c>
      <c r="AL88">
        <v>0</v>
      </c>
      <c r="AM88">
        <v>0</v>
      </c>
      <c r="AN88">
        <v>0</v>
      </c>
      <c r="AO88">
        <v>20</v>
      </c>
      <c r="AP88">
        <v>10</v>
      </c>
      <c r="AQ88">
        <v>235</v>
      </c>
      <c r="AR88">
        <v>36</v>
      </c>
      <c r="AS88">
        <v>52</v>
      </c>
      <c r="AT88">
        <v>301</v>
      </c>
      <c r="AU88">
        <v>186</v>
      </c>
      <c r="AV88">
        <v>32</v>
      </c>
      <c r="AW88">
        <v>58</v>
      </c>
      <c r="AX88">
        <v>44</v>
      </c>
      <c r="AY88" t="b">
        <f>AND(Table3[[#This Row],[attentionCheck22]]=22,Table3[[#This Row],[attentionCheck11]]=11)</f>
        <v>1</v>
      </c>
      <c r="AZ88" t="str">
        <f>VLOOKUP(Table3[[#This Row],[prolificID]],Table2[[#All],[participant_id]:[Student Status]],19,FALSE)</f>
        <v>Male</v>
      </c>
      <c r="BA88" t="str">
        <f>VLOOKUP(Table3[[#This Row],[prolificID]],Table2[[#All],[participant_id]:[Student Status]],13,FALSE)</f>
        <v>Ireland</v>
      </c>
      <c r="BB88" s="3" t="str">
        <f>VLOOKUP(Table3[[#This Row],[prolificID]],Table2[[#All],[participant_id]:[Student Status]],17,FALSE)</f>
        <v>Undergraduate degree (BA/BSc/other)</v>
      </c>
      <c r="BC88" s="3" t="str">
        <f>VLOOKUP(Table3[[#This Row],[prolificID]],Table2[[#All],[participant_id]:[Student Status]],20,FALSE)</f>
        <v>No</v>
      </c>
      <c r="BD88" s="3" t="str">
        <f>VLOOKUP(Table3[[#This Row],[prolificID]],Table2[[#All],[participant_id]:[Student Status]],14,FALSE)</f>
        <v>Full-Time</v>
      </c>
      <c r="BE88" s="3">
        <f>VLOOKUP(Table3[[#This Row],[prolificID]],Table2[[#All],[participant_id]:[Student Status]],5,FALSE)</f>
        <v>1001.842</v>
      </c>
      <c r="BF88" s="3">
        <f>VLOOKUP(Table3[[#This Row],[prolificID]],Table2[[#All],[participant_id]:[Student Status]],6,FALSE)</f>
        <v>31</v>
      </c>
      <c r="BG88" s="3">
        <f>VLOOKUP(Table3[[#This Row],[prolificID]],Payments[[#All],[ProlificID]:[Bonus]],2,FALSE)</f>
        <v>7.16</v>
      </c>
      <c r="BH88" s="3" t="s">
        <v>1210</v>
      </c>
      <c r="BI88" s="3" t="s">
        <v>1211</v>
      </c>
    </row>
    <row r="89" spans="1:61" x14ac:dyDescent="0.2">
      <c r="A89">
        <v>88</v>
      </c>
      <c r="B89">
        <v>0</v>
      </c>
      <c r="C89">
        <v>0</v>
      </c>
      <c r="D89">
        <v>1</v>
      </c>
      <c r="E89">
        <v>0</v>
      </c>
      <c r="F89">
        <v>0.79508465641971005</v>
      </c>
      <c r="G89" t="s">
        <v>51</v>
      </c>
      <c r="H89" t="s">
        <v>98</v>
      </c>
      <c r="I89">
        <v>756</v>
      </c>
      <c r="J89">
        <v>1</v>
      </c>
      <c r="K89">
        <v>25</v>
      </c>
      <c r="L89">
        <v>39</v>
      </c>
      <c r="M89">
        <v>38</v>
      </c>
      <c r="N89">
        <v>35</v>
      </c>
      <c r="O89">
        <v>32</v>
      </c>
      <c r="P89">
        <v>30</v>
      </c>
      <c r="Q89">
        <v>28</v>
      </c>
      <c r="R89">
        <v>22</v>
      </c>
      <c r="S89">
        <v>25</v>
      </c>
      <c r="T89">
        <v>22</v>
      </c>
      <c r="U89">
        <v>19</v>
      </c>
      <c r="V89">
        <v>10</v>
      </c>
      <c r="W89">
        <v>42</v>
      </c>
      <c r="X89">
        <v>14</v>
      </c>
      <c r="Y89">
        <v>2</v>
      </c>
      <c r="Z89">
        <v>26</v>
      </c>
      <c r="AA89">
        <v>11</v>
      </c>
      <c r="AB89">
        <v>35</v>
      </c>
      <c r="AC89">
        <v>8</v>
      </c>
      <c r="AD89">
        <v>28</v>
      </c>
      <c r="AE89">
        <v>14</v>
      </c>
      <c r="AF89">
        <v>27</v>
      </c>
      <c r="AG89">
        <v>1</v>
      </c>
      <c r="AH89" t="s">
        <v>57</v>
      </c>
      <c r="AI89" t="s">
        <v>50</v>
      </c>
      <c r="AJ89">
        <v>42</v>
      </c>
      <c r="AK89">
        <v>48</v>
      </c>
      <c r="AL89">
        <v>0</v>
      </c>
      <c r="AM89">
        <v>0</v>
      </c>
      <c r="AN89" t="s">
        <v>99</v>
      </c>
      <c r="AO89">
        <v>48</v>
      </c>
      <c r="AP89">
        <v>19</v>
      </c>
      <c r="AQ89">
        <v>475</v>
      </c>
      <c r="AR89">
        <v>96</v>
      </c>
      <c r="AS89">
        <v>105</v>
      </c>
      <c r="AT89">
        <v>306</v>
      </c>
      <c r="AU89">
        <v>481</v>
      </c>
      <c r="AV89">
        <v>52</v>
      </c>
      <c r="AW89">
        <v>79</v>
      </c>
      <c r="AX89">
        <v>30</v>
      </c>
      <c r="AY89" t="b">
        <f>AND(Table3[[#This Row],[attentionCheck22]]=22,Table3[[#This Row],[attentionCheck11]]=11)</f>
        <v>1</v>
      </c>
      <c r="AZ89" t="str">
        <f>VLOOKUP(Table3[[#This Row],[prolificID]],Table2[[#All],[participant_id]:[Student Status]],19,FALSE)</f>
        <v>Female</v>
      </c>
      <c r="BA89" t="str">
        <f>VLOOKUP(Table3[[#This Row],[prolificID]],Table2[[#All],[participant_id]:[Student Status]],13,FALSE)</f>
        <v>Ireland</v>
      </c>
      <c r="BB89" s="3" t="str">
        <f>VLOOKUP(Table3[[#This Row],[prolificID]],Table2[[#All],[participant_id]:[Student Status]],17,FALSE)</f>
        <v>Undergraduate degree (BA/BSc/other)</v>
      </c>
      <c r="BC89" s="3" t="str">
        <f>VLOOKUP(Table3[[#This Row],[prolificID]],Table2[[#All],[participant_id]:[Student Status]],20,FALSE)</f>
        <v>Yes</v>
      </c>
      <c r="BD89" s="3" t="str">
        <f>VLOOKUP(Table3[[#This Row],[prolificID]],Table2[[#All],[participant_id]:[Student Status]],14,FALSE)</f>
        <v>Full-Time</v>
      </c>
      <c r="BE89" s="3">
        <f>VLOOKUP(Table3[[#This Row],[prolificID]],Table2[[#All],[participant_id]:[Student Status]],5,FALSE)</f>
        <v>1685.3520000000001</v>
      </c>
      <c r="BF89" s="3">
        <f>VLOOKUP(Table3[[#This Row],[prolificID]],Table2[[#All],[participant_id]:[Student Status]],6,FALSE)</f>
        <v>23</v>
      </c>
      <c r="BG89" s="3">
        <f>VLOOKUP(Table3[[#This Row],[prolificID]],Payments[[#All],[ProlificID]:[Bonus]],2,FALSE)</f>
        <v>5.8</v>
      </c>
      <c r="BH89" s="3" t="s">
        <v>1210</v>
      </c>
      <c r="BI89" s="3" t="s">
        <v>1211</v>
      </c>
    </row>
    <row r="90" spans="1:61" x14ac:dyDescent="0.2">
      <c r="A90">
        <v>89</v>
      </c>
      <c r="B90">
        <v>0</v>
      </c>
      <c r="C90">
        <v>0</v>
      </c>
      <c r="D90">
        <v>1</v>
      </c>
      <c r="E90">
        <v>1</v>
      </c>
      <c r="F90">
        <v>0.62648330287463005</v>
      </c>
      <c r="G90" t="s">
        <v>51</v>
      </c>
      <c r="H90" t="s">
        <v>100</v>
      </c>
      <c r="I90">
        <v>756</v>
      </c>
      <c r="J90">
        <v>1</v>
      </c>
      <c r="K90">
        <v>25</v>
      </c>
      <c r="L90">
        <v>40</v>
      </c>
      <c r="M90">
        <v>40</v>
      </c>
      <c r="N90">
        <v>35</v>
      </c>
      <c r="O90">
        <v>33</v>
      </c>
      <c r="P90">
        <v>30</v>
      </c>
      <c r="Q90">
        <v>28</v>
      </c>
      <c r="R90">
        <v>32</v>
      </c>
      <c r="S90">
        <v>26</v>
      </c>
      <c r="T90">
        <v>22</v>
      </c>
      <c r="U90">
        <v>19</v>
      </c>
      <c r="V90">
        <v>38</v>
      </c>
      <c r="W90">
        <v>36</v>
      </c>
      <c r="X90">
        <v>33</v>
      </c>
      <c r="Y90">
        <v>30</v>
      </c>
      <c r="Z90">
        <v>27</v>
      </c>
      <c r="AA90">
        <v>34</v>
      </c>
      <c r="AB90">
        <v>24</v>
      </c>
      <c r="AC90">
        <v>20</v>
      </c>
      <c r="AD90">
        <v>16</v>
      </c>
      <c r="AE90">
        <v>12</v>
      </c>
      <c r="AP90">
        <v>22</v>
      </c>
      <c r="AQ90">
        <v>206</v>
      </c>
      <c r="AR90">
        <v>35</v>
      </c>
      <c r="AS90">
        <v>49</v>
      </c>
      <c r="AT90">
        <v>299</v>
      </c>
      <c r="AU90">
        <v>309</v>
      </c>
      <c r="AY90" t="b">
        <f>AND(Table3[[#This Row],[attentionCheck22]]=22,Table3[[#This Row],[attentionCheck11]]=11)</f>
        <v>0</v>
      </c>
      <c r="AZ90" t="str">
        <f>VLOOKUP(Table3[[#This Row],[prolificID]],Table2[[#All],[participant_id]:[Student Status]],19,FALSE)</f>
        <v>Female</v>
      </c>
      <c r="BA90" t="str">
        <f>VLOOKUP(Table3[[#This Row],[prolificID]],Table2[[#All],[participant_id]:[Student Status]],13,FALSE)</f>
        <v>United Kingdom</v>
      </c>
      <c r="BB90" s="3" t="str">
        <f>VLOOKUP(Table3[[#This Row],[prolificID]],Table2[[#All],[participant_id]:[Student Status]],17,FALSE)</f>
        <v>Undergraduate degree (BA/BSc/other)</v>
      </c>
      <c r="BC90" s="3" t="str">
        <f>VLOOKUP(Table3[[#This Row],[prolificID]],Table2[[#All],[participant_id]:[Student Status]],20,FALSE)</f>
        <v>No</v>
      </c>
      <c r="BD90" s="3" t="str">
        <f>VLOOKUP(Table3[[#This Row],[prolificID]],Table2[[#All],[participant_id]:[Student Status]],14,FALSE)</f>
        <v>Full-Time</v>
      </c>
      <c r="BE90" s="3">
        <f>VLOOKUP(Table3[[#This Row],[prolificID]],Table2[[#All],[participant_id]:[Student Status]],5,FALSE)</f>
        <v>1054.655</v>
      </c>
      <c r="BF90" s="3">
        <f>VLOOKUP(Table3[[#This Row],[prolificID]],Table2[[#All],[participant_id]:[Student Status]],6,FALSE)</f>
        <v>26</v>
      </c>
      <c r="BG90" s="3">
        <f>VLOOKUP(Table3[[#This Row],[prolificID]],Payments[[#All],[ProlificID]:[Bonus]],2,FALSE)</f>
        <v>0</v>
      </c>
      <c r="BH90" s="3" t="s">
        <v>1210</v>
      </c>
      <c r="BI90" s="3" t="s">
        <v>1211</v>
      </c>
    </row>
    <row r="91" spans="1:61" x14ac:dyDescent="0.2">
      <c r="A91">
        <v>90</v>
      </c>
      <c r="B91">
        <v>0</v>
      </c>
      <c r="C91">
        <v>0</v>
      </c>
      <c r="D91">
        <v>1</v>
      </c>
      <c r="E91">
        <v>0</v>
      </c>
      <c r="F91">
        <v>0.75902699391804995</v>
      </c>
      <c r="G91" t="s">
        <v>51</v>
      </c>
      <c r="H91" t="s">
        <v>101</v>
      </c>
      <c r="I91">
        <v>756</v>
      </c>
      <c r="J91">
        <v>1</v>
      </c>
      <c r="K91">
        <v>25</v>
      </c>
      <c r="L91">
        <v>39</v>
      </c>
      <c r="M91">
        <v>37</v>
      </c>
      <c r="N91">
        <v>35</v>
      </c>
      <c r="O91">
        <v>32</v>
      </c>
      <c r="P91">
        <v>30</v>
      </c>
      <c r="Q91">
        <v>27</v>
      </c>
      <c r="R91">
        <v>22</v>
      </c>
      <c r="S91">
        <v>28</v>
      </c>
      <c r="T91">
        <v>27</v>
      </c>
      <c r="U91">
        <v>22</v>
      </c>
      <c r="V91">
        <v>39</v>
      </c>
      <c r="W91">
        <v>36</v>
      </c>
      <c r="X91">
        <v>33</v>
      </c>
      <c r="Y91">
        <v>30</v>
      </c>
      <c r="Z91">
        <v>28</v>
      </c>
      <c r="AA91">
        <v>11</v>
      </c>
      <c r="AB91">
        <v>25</v>
      </c>
      <c r="AC91">
        <v>25</v>
      </c>
      <c r="AD91">
        <v>22</v>
      </c>
      <c r="AE91">
        <v>19</v>
      </c>
      <c r="AF91">
        <v>27</v>
      </c>
      <c r="AG91">
        <v>1</v>
      </c>
      <c r="AH91" t="s">
        <v>57</v>
      </c>
      <c r="AI91" t="s">
        <v>50</v>
      </c>
      <c r="AJ91">
        <v>30</v>
      </c>
      <c r="AK91">
        <v>27</v>
      </c>
      <c r="AL91">
        <v>0</v>
      </c>
      <c r="AM91">
        <v>0</v>
      </c>
      <c r="AN91">
        <v>0</v>
      </c>
      <c r="AO91">
        <v>27</v>
      </c>
      <c r="AP91">
        <v>24</v>
      </c>
      <c r="AQ91">
        <v>317</v>
      </c>
      <c r="AR91">
        <v>84</v>
      </c>
      <c r="AS91">
        <v>64</v>
      </c>
      <c r="AT91">
        <v>639</v>
      </c>
      <c r="AU91">
        <v>750</v>
      </c>
      <c r="AV91">
        <v>16</v>
      </c>
      <c r="AW91">
        <v>178</v>
      </c>
      <c r="AX91">
        <v>84</v>
      </c>
      <c r="AY91" t="b">
        <f>AND(Table3[[#This Row],[attentionCheck22]]=22,Table3[[#This Row],[attentionCheck11]]=11)</f>
        <v>1</v>
      </c>
      <c r="AZ91" t="str">
        <f>VLOOKUP(Table3[[#This Row],[prolificID]],Table2[[#All],[participant_id]:[Student Status]],19,FALSE)</f>
        <v>Female</v>
      </c>
      <c r="BA91" t="str">
        <f>VLOOKUP(Table3[[#This Row],[prolificID]],Table2[[#All],[participant_id]:[Student Status]],13,FALSE)</f>
        <v>United Kingdom</v>
      </c>
      <c r="BB91" s="3" t="str">
        <f>VLOOKUP(Table3[[#This Row],[prolificID]],Table2[[#All],[participant_id]:[Student Status]],17,FALSE)</f>
        <v>Graduate degree (MA/MSc/MPhil/other)</v>
      </c>
      <c r="BC91" s="3" t="str">
        <f>VLOOKUP(Table3[[#This Row],[prolificID]],Table2[[#All],[participant_id]:[Student Status]],20,FALSE)</f>
        <v>No</v>
      </c>
      <c r="BD91" s="3" t="str">
        <f>VLOOKUP(Table3[[#This Row],[prolificID]],Table2[[#All],[participant_id]:[Student Status]],14,FALSE)</f>
        <v>Unemployed (and job seeking)</v>
      </c>
      <c r="BE91" s="3">
        <f>VLOOKUP(Table3[[#This Row],[prolificID]],Table2[[#All],[participant_id]:[Student Status]],5,FALSE)</f>
        <v>2223.636</v>
      </c>
      <c r="BF91" s="3">
        <f>VLOOKUP(Table3[[#This Row],[prolificID]],Table2[[#All],[participant_id]:[Student Status]],6,FALSE)</f>
        <v>24</v>
      </c>
      <c r="BG91" s="3">
        <f>VLOOKUP(Table3[[#This Row],[prolificID]],Payments[[#All],[ProlificID]:[Bonus]],2,FALSE)</f>
        <v>8.02</v>
      </c>
      <c r="BH91" s="3" t="s">
        <v>1210</v>
      </c>
      <c r="BI91" s="3" t="s">
        <v>1211</v>
      </c>
    </row>
    <row r="92" spans="1:61" x14ac:dyDescent="0.2">
      <c r="A92">
        <v>91</v>
      </c>
      <c r="B92">
        <v>0</v>
      </c>
      <c r="C92">
        <v>0</v>
      </c>
      <c r="D92">
        <v>1</v>
      </c>
      <c r="E92">
        <v>0</v>
      </c>
      <c r="F92">
        <v>0.70471120197319004</v>
      </c>
      <c r="G92" t="s">
        <v>50</v>
      </c>
      <c r="H92" t="s">
        <v>102</v>
      </c>
      <c r="AP92">
        <v>26</v>
      </c>
      <c r="AY92" t="b">
        <f>AND(Table3[[#This Row],[attentionCheck22]]=22,Table3[[#This Row],[attentionCheck11]]=11)</f>
        <v>0</v>
      </c>
      <c r="AZ92" t="str">
        <f>VLOOKUP(Table3[[#This Row],[prolificID]],Table2[[#All],[participant_id]:[Student Status]],19,FALSE)</f>
        <v>CONSENT REVOKED</v>
      </c>
      <c r="BA92" t="str">
        <f>VLOOKUP(Table3[[#This Row],[prolificID]],Table2[[#All],[participant_id]:[Student Status]],13,FALSE)</f>
        <v>CONSENT REVOKED</v>
      </c>
      <c r="BB92" s="3" t="str">
        <f>VLOOKUP(Table3[[#This Row],[prolificID]],Table2[[#All],[participant_id]:[Student Status]],17,FALSE)</f>
        <v>CONSENT REVOKED</v>
      </c>
      <c r="BC92" s="3" t="str">
        <f>VLOOKUP(Table3[[#This Row],[prolificID]],Table2[[#All],[participant_id]:[Student Status]],20,FALSE)</f>
        <v>CONSENT REVOKED</v>
      </c>
      <c r="BD92" s="3" t="str">
        <f>VLOOKUP(Table3[[#This Row],[prolificID]],Table2[[#All],[participant_id]:[Student Status]],14,FALSE)</f>
        <v>CONSENT REVOKED</v>
      </c>
      <c r="BE92" s="3">
        <f>VLOOKUP(Table3[[#This Row],[prolificID]],Table2[[#All],[participant_id]:[Student Status]],5,FALSE)</f>
        <v>3548725.7075490002</v>
      </c>
      <c r="BF92" s="3">
        <f>VLOOKUP(Table3[[#This Row],[prolificID]],Table2[[#All],[participant_id]:[Student Status]],6,FALSE)</f>
        <v>32</v>
      </c>
      <c r="BG92" s="3">
        <f>VLOOKUP(Table3[[#This Row],[prolificID]],Payments[[#All],[ProlificID]:[Bonus]],2,FALSE)</f>
        <v>0</v>
      </c>
      <c r="BH92" s="3" t="s">
        <v>1210</v>
      </c>
      <c r="BI92" s="3" t="s">
        <v>1211</v>
      </c>
    </row>
    <row r="93" spans="1:61" x14ac:dyDescent="0.2">
      <c r="A93">
        <v>92</v>
      </c>
      <c r="B93">
        <v>0</v>
      </c>
      <c r="C93">
        <v>0</v>
      </c>
      <c r="D93">
        <v>1</v>
      </c>
      <c r="E93">
        <v>1</v>
      </c>
      <c r="F93">
        <v>0.15149266448976001</v>
      </c>
      <c r="G93" t="s">
        <v>51</v>
      </c>
      <c r="H93" t="s">
        <v>103</v>
      </c>
      <c r="I93">
        <v>756</v>
      </c>
      <c r="J93">
        <v>1</v>
      </c>
      <c r="K93">
        <v>25</v>
      </c>
      <c r="L93">
        <v>1</v>
      </c>
      <c r="M93">
        <v>7</v>
      </c>
      <c r="N93">
        <v>14</v>
      </c>
      <c r="O93">
        <v>20</v>
      </c>
      <c r="P93">
        <v>27</v>
      </c>
      <c r="Q93">
        <v>33</v>
      </c>
      <c r="R93">
        <v>22</v>
      </c>
      <c r="S93">
        <v>40</v>
      </c>
      <c r="T93">
        <v>48</v>
      </c>
      <c r="U93">
        <v>56</v>
      </c>
      <c r="V93">
        <v>1</v>
      </c>
      <c r="W93">
        <v>7</v>
      </c>
      <c r="X93">
        <v>14</v>
      </c>
      <c r="Y93">
        <v>20</v>
      </c>
      <c r="Z93">
        <v>27</v>
      </c>
      <c r="AA93">
        <v>11</v>
      </c>
      <c r="AB93">
        <v>33</v>
      </c>
      <c r="AC93">
        <v>40</v>
      </c>
      <c r="AD93">
        <v>48</v>
      </c>
      <c r="AE93">
        <v>56</v>
      </c>
      <c r="AF93">
        <v>33</v>
      </c>
      <c r="AG93">
        <v>1</v>
      </c>
      <c r="AH93" t="s">
        <v>54</v>
      </c>
      <c r="AI93" t="s">
        <v>51</v>
      </c>
      <c r="AJ93">
        <v>10</v>
      </c>
      <c r="AK93">
        <v>33</v>
      </c>
      <c r="AL93">
        <v>0</v>
      </c>
      <c r="AM93">
        <v>0</v>
      </c>
      <c r="AN93" t="s">
        <v>104</v>
      </c>
      <c r="AO93">
        <v>20</v>
      </c>
      <c r="AP93">
        <v>181</v>
      </c>
      <c r="AQ93">
        <v>402</v>
      </c>
      <c r="AR93">
        <v>79</v>
      </c>
      <c r="AS93">
        <v>61</v>
      </c>
      <c r="AT93">
        <v>170</v>
      </c>
      <c r="AU93">
        <v>98</v>
      </c>
      <c r="AV93">
        <v>10</v>
      </c>
      <c r="AW93">
        <v>145</v>
      </c>
      <c r="AX93">
        <v>85</v>
      </c>
      <c r="AY93" t="b">
        <f>AND(Table3[[#This Row],[attentionCheck22]]=22,Table3[[#This Row],[attentionCheck11]]=11)</f>
        <v>1</v>
      </c>
      <c r="AZ93" t="str">
        <f>VLOOKUP(Table3[[#This Row],[prolificID]],Table2[[#All],[participant_id]:[Student Status]],19,FALSE)</f>
        <v>Female</v>
      </c>
      <c r="BA93" t="str">
        <f>VLOOKUP(Table3[[#This Row],[prolificID]],Table2[[#All],[participant_id]:[Student Status]],13,FALSE)</f>
        <v>United Kingdom</v>
      </c>
      <c r="BB93" s="3" t="str">
        <f>VLOOKUP(Table3[[#This Row],[prolificID]],Table2[[#All],[participant_id]:[Student Status]],17,FALSE)</f>
        <v>Undergraduate degree (BA/BSc/other)</v>
      </c>
      <c r="BC93" s="3" t="str">
        <f>VLOOKUP(Table3[[#This Row],[prolificID]],Table2[[#All],[participant_id]:[Student Status]],20,FALSE)</f>
        <v>Yes</v>
      </c>
      <c r="BD93" s="3" t="str">
        <f>VLOOKUP(Table3[[#This Row],[prolificID]],Table2[[#All],[participant_id]:[Student Status]],14,FALSE)</f>
        <v>Unemployed (and job seeking)</v>
      </c>
      <c r="BE93" s="3">
        <f>VLOOKUP(Table3[[#This Row],[prolificID]],Table2[[#All],[participant_id]:[Student Status]],5,FALSE)</f>
        <v>1291.2349999999999</v>
      </c>
      <c r="BF93" s="3">
        <f>VLOOKUP(Table3[[#This Row],[prolificID]],Table2[[#All],[participant_id]:[Student Status]],6,FALSE)</f>
        <v>25</v>
      </c>
      <c r="BG93" s="3">
        <f>VLOOKUP(Table3[[#This Row],[prolificID]],Payments[[#All],[ProlificID]:[Bonus]],2,FALSE)</f>
        <v>5.62</v>
      </c>
      <c r="BH93" s="3" t="s">
        <v>1210</v>
      </c>
      <c r="BI93" s="3" t="s">
        <v>1211</v>
      </c>
    </row>
    <row r="94" spans="1:61" x14ac:dyDescent="0.2">
      <c r="A94">
        <v>93</v>
      </c>
      <c r="B94">
        <v>0</v>
      </c>
      <c r="C94">
        <v>0</v>
      </c>
      <c r="D94">
        <v>1</v>
      </c>
      <c r="E94">
        <v>1</v>
      </c>
      <c r="F94">
        <v>2.7582914601530999E-2</v>
      </c>
      <c r="G94" t="s">
        <v>50</v>
      </c>
      <c r="H94" t="s">
        <v>105</v>
      </c>
      <c r="I94">
        <v>756</v>
      </c>
      <c r="J94">
        <v>1</v>
      </c>
      <c r="K94">
        <v>25</v>
      </c>
      <c r="L94">
        <v>40</v>
      </c>
      <c r="M94">
        <v>38</v>
      </c>
      <c r="N94">
        <v>35</v>
      </c>
      <c r="O94">
        <v>33</v>
      </c>
      <c r="P94">
        <v>30</v>
      </c>
      <c r="Q94">
        <v>28</v>
      </c>
      <c r="R94">
        <v>22</v>
      </c>
      <c r="S94">
        <v>25</v>
      </c>
      <c r="T94">
        <v>22</v>
      </c>
      <c r="U94">
        <v>19</v>
      </c>
      <c r="V94">
        <v>40</v>
      </c>
      <c r="W94">
        <v>37</v>
      </c>
      <c r="X94">
        <v>33</v>
      </c>
      <c r="Y94">
        <v>30</v>
      </c>
      <c r="Z94">
        <v>27</v>
      </c>
      <c r="AA94">
        <v>11</v>
      </c>
      <c r="AB94">
        <v>24</v>
      </c>
      <c r="AC94">
        <v>35</v>
      </c>
      <c r="AD94">
        <v>31</v>
      </c>
      <c r="AE94">
        <v>23</v>
      </c>
      <c r="AF94">
        <v>33</v>
      </c>
      <c r="AG94">
        <v>1</v>
      </c>
      <c r="AH94" t="s">
        <v>54</v>
      </c>
      <c r="AI94" t="s">
        <v>50</v>
      </c>
      <c r="AJ94">
        <v>37</v>
      </c>
      <c r="AK94">
        <v>22</v>
      </c>
      <c r="AL94">
        <v>0</v>
      </c>
      <c r="AM94">
        <v>0</v>
      </c>
      <c r="AN94" t="s">
        <v>106</v>
      </c>
      <c r="AO94">
        <v>14</v>
      </c>
      <c r="AP94">
        <v>66</v>
      </c>
      <c r="AQ94">
        <v>278</v>
      </c>
      <c r="AR94">
        <v>77</v>
      </c>
      <c r="AS94">
        <v>91</v>
      </c>
      <c r="AT94">
        <v>416</v>
      </c>
      <c r="AU94">
        <v>433</v>
      </c>
      <c r="AV94">
        <v>9</v>
      </c>
      <c r="AW94">
        <v>144</v>
      </c>
      <c r="AX94">
        <v>175</v>
      </c>
      <c r="AY94" t="b">
        <f>AND(Table3[[#This Row],[attentionCheck22]]=22,Table3[[#This Row],[attentionCheck11]]=11)</f>
        <v>1</v>
      </c>
      <c r="AZ94" t="str">
        <f>VLOOKUP(Table3[[#This Row],[prolificID]],Table2[[#All],[participant_id]:[Student Status]],19,FALSE)</f>
        <v>Female</v>
      </c>
      <c r="BA94" t="str">
        <f>VLOOKUP(Table3[[#This Row],[prolificID]],Table2[[#All],[participant_id]:[Student Status]],13,FALSE)</f>
        <v>United Kingdom</v>
      </c>
      <c r="BB94" s="3" t="str">
        <f>VLOOKUP(Table3[[#This Row],[prolificID]],Table2[[#All],[participant_id]:[Student Status]],17,FALSE)</f>
        <v>Graduate degree (MA/MSc/MPhil/other)</v>
      </c>
      <c r="BC94" s="3" t="str">
        <f>VLOOKUP(Table3[[#This Row],[prolificID]],Table2[[#All],[participant_id]:[Student Status]],20,FALSE)</f>
        <v>No</v>
      </c>
      <c r="BD94" s="3" t="str">
        <f>VLOOKUP(Table3[[#This Row],[prolificID]],Table2[[#All],[participant_id]:[Student Status]],14,FALSE)</f>
        <v>Unemployed (and job seeking)</v>
      </c>
      <c r="BE94" s="3">
        <f>VLOOKUP(Table3[[#This Row],[prolificID]],Table2[[#All],[participant_id]:[Student Status]],5,FALSE)</f>
        <v>1771.634</v>
      </c>
      <c r="BF94" s="3">
        <f>VLOOKUP(Table3[[#This Row],[prolificID]],Table2[[#All],[participant_id]:[Student Status]],6,FALSE)</f>
        <v>33</v>
      </c>
      <c r="BG94" s="3">
        <f>VLOOKUP(Table3[[#This Row],[prolificID]],Payments[[#All],[ProlificID]:[Bonus]],2,FALSE)</f>
        <v>2.34</v>
      </c>
      <c r="BH94" s="3" t="s">
        <v>1210</v>
      </c>
      <c r="BI94" s="3" t="s">
        <v>1211</v>
      </c>
    </row>
    <row r="95" spans="1:61" x14ac:dyDescent="0.2">
      <c r="A95">
        <v>94</v>
      </c>
      <c r="B95">
        <v>0</v>
      </c>
      <c r="C95">
        <v>0</v>
      </c>
      <c r="D95">
        <v>1</v>
      </c>
      <c r="E95">
        <v>1</v>
      </c>
      <c r="F95">
        <v>0.79216706269083004</v>
      </c>
      <c r="G95" t="s">
        <v>51</v>
      </c>
      <c r="H95" t="s">
        <v>107</v>
      </c>
      <c r="I95">
        <v>756</v>
      </c>
      <c r="AP95">
        <v>44</v>
      </c>
      <c r="AY95" t="b">
        <f>AND(Table3[[#This Row],[attentionCheck22]]=22,Table3[[#This Row],[attentionCheck11]]=11)</f>
        <v>0</v>
      </c>
      <c r="AZ95" t="str">
        <f>VLOOKUP(Table3[[#This Row],[prolificID]],Table2[[#All],[participant_id]:[Student Status]],19,FALSE)</f>
        <v>CONSENT REVOKED</v>
      </c>
      <c r="BA95" t="str">
        <f>VLOOKUP(Table3[[#This Row],[prolificID]],Table2[[#All],[participant_id]:[Student Status]],13,FALSE)</f>
        <v>CONSENT REVOKED</v>
      </c>
      <c r="BB95" s="3" t="str">
        <f>VLOOKUP(Table3[[#This Row],[prolificID]],Table2[[#All],[participant_id]:[Student Status]],17,FALSE)</f>
        <v>CONSENT REVOKED</v>
      </c>
      <c r="BC95" s="3" t="str">
        <f>VLOOKUP(Table3[[#This Row],[prolificID]],Table2[[#All],[participant_id]:[Student Status]],20,FALSE)</f>
        <v>CONSENT REVOKED</v>
      </c>
      <c r="BD95" s="3" t="str">
        <f>VLOOKUP(Table3[[#This Row],[prolificID]],Table2[[#All],[participant_id]:[Student Status]],14,FALSE)</f>
        <v>CONSENT REVOKED</v>
      </c>
      <c r="BE95" s="3">
        <f>VLOOKUP(Table3[[#This Row],[prolificID]],Table2[[#All],[participant_id]:[Student Status]],5,FALSE)</f>
        <v>3548709.7867709999</v>
      </c>
      <c r="BF95" s="3">
        <f>VLOOKUP(Table3[[#This Row],[prolificID]],Table2[[#All],[participant_id]:[Student Status]],6,FALSE)</f>
        <v>53</v>
      </c>
      <c r="BG95" s="3">
        <f>VLOOKUP(Table3[[#This Row],[prolificID]],Payments[[#All],[ProlificID]:[Bonus]],2,FALSE)</f>
        <v>0</v>
      </c>
      <c r="BH95" s="3" t="s">
        <v>1210</v>
      </c>
      <c r="BI95" s="3" t="s">
        <v>1211</v>
      </c>
    </row>
    <row r="96" spans="1:61" x14ac:dyDescent="0.2">
      <c r="A96">
        <v>95</v>
      </c>
      <c r="B96">
        <v>0</v>
      </c>
      <c r="C96">
        <v>0</v>
      </c>
      <c r="D96">
        <v>1</v>
      </c>
      <c r="E96">
        <v>0</v>
      </c>
      <c r="F96">
        <v>1.7387455085313998E-2</v>
      </c>
      <c r="G96" t="s">
        <v>50</v>
      </c>
      <c r="H96" t="s">
        <v>108</v>
      </c>
      <c r="I96">
        <v>756</v>
      </c>
      <c r="J96">
        <v>1</v>
      </c>
      <c r="K96">
        <v>25</v>
      </c>
      <c r="L96">
        <v>39</v>
      </c>
      <c r="M96">
        <v>35</v>
      </c>
      <c r="N96">
        <v>33</v>
      </c>
      <c r="O96">
        <v>29</v>
      </c>
      <c r="P96">
        <v>27</v>
      </c>
      <c r="Q96">
        <v>26</v>
      </c>
      <c r="R96">
        <v>22</v>
      </c>
      <c r="S96">
        <v>21</v>
      </c>
      <c r="T96">
        <v>19</v>
      </c>
      <c r="U96">
        <v>16</v>
      </c>
      <c r="V96">
        <v>40</v>
      </c>
      <c r="W96">
        <v>36</v>
      </c>
      <c r="X96">
        <v>33</v>
      </c>
      <c r="Y96">
        <v>30</v>
      </c>
      <c r="Z96">
        <v>27</v>
      </c>
      <c r="AA96">
        <v>11</v>
      </c>
      <c r="AB96">
        <v>27</v>
      </c>
      <c r="AC96">
        <v>23</v>
      </c>
      <c r="AD96">
        <v>19</v>
      </c>
      <c r="AE96">
        <v>23</v>
      </c>
      <c r="AF96">
        <v>33</v>
      </c>
      <c r="AG96">
        <v>1</v>
      </c>
      <c r="AH96" t="s">
        <v>54</v>
      </c>
      <c r="AI96" t="s">
        <v>50</v>
      </c>
      <c r="AJ96">
        <v>45</v>
      </c>
      <c r="AK96">
        <v>19</v>
      </c>
      <c r="AL96">
        <v>0</v>
      </c>
      <c r="AM96">
        <v>0</v>
      </c>
      <c r="AN96" t="s">
        <v>109</v>
      </c>
      <c r="AO96">
        <v>33</v>
      </c>
      <c r="AP96">
        <v>9</v>
      </c>
      <c r="AQ96">
        <v>177</v>
      </c>
      <c r="AR96">
        <v>50</v>
      </c>
      <c r="AS96">
        <v>36</v>
      </c>
      <c r="AT96">
        <v>314</v>
      </c>
      <c r="AU96">
        <v>331</v>
      </c>
      <c r="AV96">
        <v>9</v>
      </c>
      <c r="AW96">
        <v>125</v>
      </c>
      <c r="AX96">
        <v>21</v>
      </c>
      <c r="AY96" t="b">
        <f>AND(Table3[[#This Row],[attentionCheck22]]=22,Table3[[#This Row],[attentionCheck11]]=11)</f>
        <v>1</v>
      </c>
      <c r="AZ96" t="str">
        <f>VLOOKUP(Table3[[#This Row],[prolificID]],Table2[[#All],[participant_id]:[Student Status]],19,FALSE)</f>
        <v>Female</v>
      </c>
      <c r="BA96" t="str">
        <f>VLOOKUP(Table3[[#This Row],[prolificID]],Table2[[#All],[participant_id]:[Student Status]],13,FALSE)</f>
        <v>United Kingdom</v>
      </c>
      <c r="BB96" s="3" t="str">
        <f>VLOOKUP(Table3[[#This Row],[prolificID]],Table2[[#All],[participant_id]:[Student Status]],17,FALSE)</f>
        <v>Undergraduate degree (BA/BSc/other)</v>
      </c>
      <c r="BC96" s="3" t="str">
        <f>VLOOKUP(Table3[[#This Row],[prolificID]],Table2[[#All],[participant_id]:[Student Status]],20,FALSE)</f>
        <v>Yes</v>
      </c>
      <c r="BD96" s="3" t="str">
        <f>VLOOKUP(Table3[[#This Row],[prolificID]],Table2[[#All],[participant_id]:[Student Status]],14,FALSE)</f>
        <v>Unemployed (and job seeking)</v>
      </c>
      <c r="BE96" s="3">
        <f>VLOOKUP(Table3[[#This Row],[prolificID]],Table2[[#All],[participant_id]:[Student Status]],5,FALSE)</f>
        <v>1092.421</v>
      </c>
      <c r="BF96" s="3">
        <f>VLOOKUP(Table3[[#This Row],[prolificID]],Table2[[#All],[participant_id]:[Student Status]],6,FALSE)</f>
        <v>21</v>
      </c>
      <c r="BG96" s="3">
        <f>VLOOKUP(Table3[[#This Row],[prolificID]],Payments[[#All],[ProlificID]:[Bonus]],2,FALSE)</f>
        <v>2.23</v>
      </c>
      <c r="BH96" s="3" t="s">
        <v>1210</v>
      </c>
      <c r="BI96" s="3" t="s">
        <v>1211</v>
      </c>
    </row>
    <row r="97" spans="1:61" x14ac:dyDescent="0.2">
      <c r="A97">
        <v>96</v>
      </c>
      <c r="B97">
        <v>0</v>
      </c>
      <c r="C97">
        <v>0</v>
      </c>
      <c r="D97">
        <v>1</v>
      </c>
      <c r="E97">
        <v>0</v>
      </c>
      <c r="F97">
        <v>0.59515098663863997</v>
      </c>
      <c r="G97" t="s">
        <v>50</v>
      </c>
      <c r="H97" t="s">
        <v>110</v>
      </c>
      <c r="I97">
        <v>756</v>
      </c>
      <c r="J97">
        <v>1</v>
      </c>
      <c r="K97">
        <v>25</v>
      </c>
      <c r="L97">
        <v>39</v>
      </c>
      <c r="M97">
        <v>37</v>
      </c>
      <c r="N97">
        <v>35</v>
      </c>
      <c r="O97">
        <v>33</v>
      </c>
      <c r="P97">
        <v>30</v>
      </c>
      <c r="Q97">
        <v>28</v>
      </c>
      <c r="R97">
        <v>22</v>
      </c>
      <c r="S97">
        <v>25</v>
      </c>
      <c r="T97">
        <v>22</v>
      </c>
      <c r="U97">
        <v>19</v>
      </c>
      <c r="V97">
        <v>39</v>
      </c>
      <c r="W97">
        <v>36</v>
      </c>
      <c r="X97">
        <v>33</v>
      </c>
      <c r="Y97">
        <v>30</v>
      </c>
      <c r="Z97">
        <v>27</v>
      </c>
      <c r="AA97">
        <v>11</v>
      </c>
      <c r="AB97">
        <v>24</v>
      </c>
      <c r="AC97">
        <v>20</v>
      </c>
      <c r="AD97">
        <v>16</v>
      </c>
      <c r="AE97">
        <v>12</v>
      </c>
      <c r="AF97">
        <v>56</v>
      </c>
      <c r="AG97">
        <v>1</v>
      </c>
      <c r="AH97" t="s">
        <v>57</v>
      </c>
      <c r="AI97" t="s">
        <v>50</v>
      </c>
      <c r="AJ97">
        <v>44</v>
      </c>
      <c r="AK97">
        <v>48</v>
      </c>
      <c r="AL97">
        <v>0</v>
      </c>
      <c r="AM97">
        <v>0</v>
      </c>
      <c r="AN97">
        <v>0</v>
      </c>
      <c r="AO97">
        <v>48</v>
      </c>
      <c r="AP97">
        <v>30</v>
      </c>
      <c r="AQ97">
        <v>225</v>
      </c>
      <c r="AR97">
        <v>26</v>
      </c>
      <c r="AS97">
        <v>60</v>
      </c>
      <c r="AT97">
        <v>326</v>
      </c>
      <c r="AU97">
        <v>345</v>
      </c>
      <c r="AV97">
        <v>18</v>
      </c>
      <c r="AW97">
        <v>51</v>
      </c>
      <c r="AX97">
        <v>55</v>
      </c>
      <c r="AY97" t="b">
        <f>AND(Table3[[#This Row],[attentionCheck22]]=22,Table3[[#This Row],[attentionCheck11]]=11)</f>
        <v>1</v>
      </c>
      <c r="AZ97" t="str">
        <f>VLOOKUP(Table3[[#This Row],[prolificID]],Table2[[#All],[participant_id]:[Student Status]],19,FALSE)</f>
        <v>Female</v>
      </c>
      <c r="BA97" t="str">
        <f>VLOOKUP(Table3[[#This Row],[prolificID]],Table2[[#All],[participant_id]:[Student Status]],13,FALSE)</f>
        <v>United Kingdom</v>
      </c>
      <c r="BB97" s="3" t="str">
        <f>VLOOKUP(Table3[[#This Row],[prolificID]],Table2[[#All],[participant_id]:[Student Status]],17,FALSE)</f>
        <v>Undergraduate degree (BA/BSc/other)</v>
      </c>
      <c r="BC97" s="3" t="str">
        <f>VLOOKUP(Table3[[#This Row],[prolificID]],Table2[[#All],[participant_id]:[Student Status]],20,FALSE)</f>
        <v>No</v>
      </c>
      <c r="BD97" s="3" t="str">
        <f>VLOOKUP(Table3[[#This Row],[prolificID]],Table2[[#All],[participant_id]:[Student Status]],14,FALSE)</f>
        <v>Part-Time</v>
      </c>
      <c r="BE97" s="3">
        <f>VLOOKUP(Table3[[#This Row],[prolificID]],Table2[[#All],[participant_id]:[Student Status]],5,FALSE)</f>
        <v>1210.788</v>
      </c>
      <c r="BF97" s="3">
        <f>VLOOKUP(Table3[[#This Row],[prolificID]],Table2[[#All],[participant_id]:[Student Status]],6,FALSE)</f>
        <v>41</v>
      </c>
      <c r="BG97" s="3">
        <f>VLOOKUP(Table3[[#This Row],[prolificID]],Payments[[#All],[ProlificID]:[Bonus]],2,FALSE)</f>
        <v>7.24</v>
      </c>
      <c r="BH97" s="3" t="s">
        <v>1210</v>
      </c>
      <c r="BI97" s="3" t="s">
        <v>1211</v>
      </c>
    </row>
    <row r="98" spans="1:61" x14ac:dyDescent="0.2">
      <c r="A98">
        <v>97</v>
      </c>
      <c r="B98">
        <v>0</v>
      </c>
      <c r="C98">
        <v>0</v>
      </c>
      <c r="D98">
        <v>1</v>
      </c>
      <c r="E98">
        <v>0</v>
      </c>
      <c r="F98">
        <v>0.77051198094340001</v>
      </c>
      <c r="G98" t="s">
        <v>50</v>
      </c>
      <c r="H98" t="s">
        <v>111</v>
      </c>
      <c r="I98">
        <v>756</v>
      </c>
      <c r="J98">
        <v>1</v>
      </c>
      <c r="K98">
        <v>25</v>
      </c>
      <c r="L98">
        <v>36</v>
      </c>
      <c r="M98">
        <v>36</v>
      </c>
      <c r="N98">
        <v>35</v>
      </c>
      <c r="O98">
        <v>31</v>
      </c>
      <c r="P98">
        <v>31</v>
      </c>
      <c r="Q98">
        <v>27</v>
      </c>
      <c r="R98">
        <v>22</v>
      </c>
      <c r="S98">
        <v>24</v>
      </c>
      <c r="T98">
        <v>23</v>
      </c>
      <c r="U98">
        <v>18</v>
      </c>
      <c r="V98">
        <v>50</v>
      </c>
      <c r="W98">
        <v>36</v>
      </c>
      <c r="X98">
        <v>33</v>
      </c>
      <c r="Y98">
        <v>30</v>
      </c>
      <c r="Z98">
        <v>28</v>
      </c>
      <c r="AA98">
        <v>11</v>
      </c>
      <c r="AB98">
        <v>24</v>
      </c>
      <c r="AC98">
        <v>20</v>
      </c>
      <c r="AD98">
        <v>16</v>
      </c>
      <c r="AE98">
        <v>12</v>
      </c>
      <c r="AF98">
        <v>1</v>
      </c>
      <c r="AG98">
        <v>1</v>
      </c>
      <c r="AH98" t="s">
        <v>54</v>
      </c>
      <c r="AI98" t="s">
        <v>50</v>
      </c>
      <c r="AJ98">
        <v>28</v>
      </c>
      <c r="AK98">
        <v>23</v>
      </c>
      <c r="AL98">
        <v>0</v>
      </c>
      <c r="AM98">
        <v>0</v>
      </c>
      <c r="AN98" t="s">
        <v>112</v>
      </c>
      <c r="AO98">
        <v>27</v>
      </c>
      <c r="AP98">
        <v>26</v>
      </c>
      <c r="AQ98">
        <v>267</v>
      </c>
      <c r="AR98">
        <v>62</v>
      </c>
      <c r="AS98">
        <v>117</v>
      </c>
      <c r="AT98">
        <v>233</v>
      </c>
      <c r="AU98">
        <v>282</v>
      </c>
      <c r="AV98">
        <v>11</v>
      </c>
      <c r="AW98">
        <v>167</v>
      </c>
      <c r="AX98">
        <v>36</v>
      </c>
      <c r="AY98" t="b">
        <f>AND(Table3[[#This Row],[attentionCheck22]]=22,Table3[[#This Row],[attentionCheck11]]=11)</f>
        <v>1</v>
      </c>
      <c r="AZ98" t="str">
        <f>VLOOKUP(Table3[[#This Row],[prolificID]],Table2[[#All],[participant_id]:[Student Status]],19,FALSE)</f>
        <v>Female</v>
      </c>
      <c r="BA98" t="str">
        <f>VLOOKUP(Table3[[#This Row],[prolificID]],Table2[[#All],[participant_id]:[Student Status]],13,FALSE)</f>
        <v>Ireland</v>
      </c>
      <c r="BB98" s="3" t="str">
        <f>VLOOKUP(Table3[[#This Row],[prolificID]],Table2[[#All],[participant_id]:[Student Status]],17,FALSE)</f>
        <v>Undergraduate degree (BA/BSc/other)</v>
      </c>
      <c r="BC98" s="3" t="str">
        <f>VLOOKUP(Table3[[#This Row],[prolificID]],Table2[[#All],[participant_id]:[Student Status]],20,FALSE)</f>
        <v>No</v>
      </c>
      <c r="BD98" s="3" t="str">
        <f>VLOOKUP(Table3[[#This Row],[prolificID]],Table2[[#All],[participant_id]:[Student Status]],14,FALSE)</f>
        <v>Full-Time</v>
      </c>
      <c r="BE98" s="3">
        <f>VLOOKUP(Table3[[#This Row],[prolificID]],Table2[[#All],[participant_id]:[Student Status]],5,FALSE)</f>
        <v>1255.0630000000001</v>
      </c>
      <c r="BF98" s="3">
        <f>VLOOKUP(Table3[[#This Row],[prolificID]],Table2[[#All],[participant_id]:[Student Status]],6,FALSE)</f>
        <v>27</v>
      </c>
      <c r="BG98" s="3">
        <f>VLOOKUP(Table3[[#This Row],[prolificID]],Payments[[#All],[ProlificID]:[Bonus]],2,FALSE)</f>
        <v>2.33</v>
      </c>
      <c r="BH98" s="3" t="s">
        <v>1210</v>
      </c>
      <c r="BI98" s="3" t="s">
        <v>1211</v>
      </c>
    </row>
    <row r="99" spans="1:61" x14ac:dyDescent="0.2">
      <c r="A99">
        <v>98</v>
      </c>
      <c r="B99">
        <v>0</v>
      </c>
      <c r="C99">
        <v>0</v>
      </c>
      <c r="D99">
        <v>1</v>
      </c>
      <c r="E99">
        <v>0</v>
      </c>
      <c r="F99">
        <v>0.63078223951875001</v>
      </c>
      <c r="G99" t="s">
        <v>50</v>
      </c>
      <c r="H99" t="s">
        <v>113</v>
      </c>
      <c r="J99">
        <v>1</v>
      </c>
      <c r="AP99">
        <v>101</v>
      </c>
      <c r="AY99" t="b">
        <f>AND(Table3[[#This Row],[attentionCheck22]]=22,Table3[[#This Row],[attentionCheck11]]=11)</f>
        <v>0</v>
      </c>
      <c r="AZ99" t="str">
        <f>VLOOKUP(Table3[[#This Row],[prolificID]],Table2[[#All],[participant_id]:[Student Status]],19,FALSE)</f>
        <v>CONSENT REVOKED</v>
      </c>
      <c r="BA99" t="str">
        <f>VLOOKUP(Table3[[#This Row],[prolificID]],Table2[[#All],[participant_id]:[Student Status]],13,FALSE)</f>
        <v>CONSENT REVOKED</v>
      </c>
      <c r="BB99" s="3" t="str">
        <f>VLOOKUP(Table3[[#This Row],[prolificID]],Table2[[#All],[participant_id]:[Student Status]],17,FALSE)</f>
        <v>CONSENT REVOKED</v>
      </c>
      <c r="BC99" s="3" t="str">
        <f>VLOOKUP(Table3[[#This Row],[prolificID]],Table2[[#All],[participant_id]:[Student Status]],20,FALSE)</f>
        <v>CONSENT REVOKED</v>
      </c>
      <c r="BD99" s="3" t="str">
        <f>VLOOKUP(Table3[[#This Row],[prolificID]],Table2[[#All],[participant_id]:[Student Status]],14,FALSE)</f>
        <v>CONSENT REVOKED</v>
      </c>
      <c r="BE99" s="3">
        <f>VLOOKUP(Table3[[#This Row],[prolificID]],Table2[[#All],[participant_id]:[Student Status]],5,FALSE)</f>
        <v>3548623.078859</v>
      </c>
      <c r="BF99" s="3">
        <f>VLOOKUP(Table3[[#This Row],[prolificID]],Table2[[#All],[participant_id]:[Student Status]],6,FALSE)</f>
        <v>25</v>
      </c>
      <c r="BG99" s="3">
        <f>VLOOKUP(Table3[[#This Row],[prolificID]],Payments[[#All],[ProlificID]:[Bonus]],2,FALSE)</f>
        <v>0</v>
      </c>
      <c r="BH99" s="3" t="s">
        <v>1210</v>
      </c>
      <c r="BI99" s="3" t="s">
        <v>1211</v>
      </c>
    </row>
    <row r="100" spans="1:61" x14ac:dyDescent="0.2">
      <c r="A100">
        <v>99</v>
      </c>
      <c r="B100">
        <v>0</v>
      </c>
      <c r="C100">
        <v>0</v>
      </c>
      <c r="D100">
        <v>1</v>
      </c>
      <c r="E100">
        <v>1</v>
      </c>
      <c r="F100">
        <v>3.9006779869842002E-2</v>
      </c>
      <c r="G100" t="s">
        <v>50</v>
      </c>
      <c r="H100" t="s">
        <v>114</v>
      </c>
      <c r="I100">
        <v>756</v>
      </c>
      <c r="J100">
        <v>1</v>
      </c>
      <c r="K100">
        <v>25</v>
      </c>
      <c r="L100">
        <v>1</v>
      </c>
      <c r="M100">
        <v>8</v>
      </c>
      <c r="N100">
        <v>16</v>
      </c>
      <c r="O100">
        <v>21</v>
      </c>
      <c r="P100">
        <v>30</v>
      </c>
      <c r="Q100">
        <v>35</v>
      </c>
      <c r="R100">
        <v>22</v>
      </c>
      <c r="S100">
        <v>39</v>
      </c>
      <c r="T100">
        <v>31</v>
      </c>
      <c r="U100">
        <v>23</v>
      </c>
      <c r="V100">
        <v>2</v>
      </c>
      <c r="W100">
        <v>9</v>
      </c>
      <c r="X100">
        <v>17</v>
      </c>
      <c r="Y100">
        <v>22</v>
      </c>
      <c r="Z100">
        <v>39</v>
      </c>
      <c r="AA100">
        <v>11</v>
      </c>
      <c r="AB100">
        <v>35</v>
      </c>
      <c r="AC100">
        <v>39</v>
      </c>
      <c r="AD100">
        <v>31</v>
      </c>
      <c r="AE100">
        <v>23</v>
      </c>
      <c r="AF100">
        <v>14</v>
      </c>
      <c r="AG100">
        <v>1</v>
      </c>
      <c r="AH100" t="s">
        <v>54</v>
      </c>
      <c r="AI100" t="s">
        <v>50</v>
      </c>
      <c r="AJ100">
        <v>11</v>
      </c>
      <c r="AK100">
        <v>31</v>
      </c>
      <c r="AL100">
        <v>0</v>
      </c>
      <c r="AM100">
        <v>0</v>
      </c>
      <c r="AN100" t="s">
        <v>115</v>
      </c>
      <c r="AO100">
        <v>20</v>
      </c>
      <c r="AP100">
        <v>29</v>
      </c>
      <c r="AQ100">
        <v>150</v>
      </c>
      <c r="AR100">
        <v>54</v>
      </c>
      <c r="AS100">
        <v>34</v>
      </c>
      <c r="AT100">
        <v>282</v>
      </c>
      <c r="AU100">
        <v>154</v>
      </c>
      <c r="AV100">
        <v>8</v>
      </c>
      <c r="AW100">
        <v>64</v>
      </c>
      <c r="AX100">
        <v>15</v>
      </c>
      <c r="AY100" t="b">
        <f>AND(Table3[[#This Row],[attentionCheck22]]=22,Table3[[#This Row],[attentionCheck11]]=11)</f>
        <v>1</v>
      </c>
      <c r="AZ100" t="str">
        <f>VLOOKUP(Table3[[#This Row],[prolificID]],Table2[[#All],[participant_id]:[Student Status]],19,FALSE)</f>
        <v>Female</v>
      </c>
      <c r="BA100" t="str">
        <f>VLOOKUP(Table3[[#This Row],[prolificID]],Table2[[#All],[participant_id]:[Student Status]],13,FALSE)</f>
        <v>Ireland</v>
      </c>
      <c r="BB100" s="3" t="str">
        <f>VLOOKUP(Table3[[#This Row],[prolificID]],Table2[[#All],[participant_id]:[Student Status]],17,FALSE)</f>
        <v>Undergraduate degree (BA/BSc/other)</v>
      </c>
      <c r="BC100" s="3" t="str">
        <f>VLOOKUP(Table3[[#This Row],[prolificID]],Table2[[#All],[participant_id]:[Student Status]],20,FALSE)</f>
        <v>DATA EXPIRED</v>
      </c>
      <c r="BD100" s="3" t="str">
        <f>VLOOKUP(Table3[[#This Row],[prolificID]],Table2[[#All],[participant_id]:[Student Status]],14,FALSE)</f>
        <v>DATA EXPIRED</v>
      </c>
      <c r="BE100" s="3">
        <f>VLOOKUP(Table3[[#This Row],[prolificID]],Table2[[#All],[participant_id]:[Student Status]],5,FALSE)</f>
        <v>812.11199999999997</v>
      </c>
      <c r="BF100" s="3">
        <f>VLOOKUP(Table3[[#This Row],[prolificID]],Table2[[#All],[participant_id]:[Student Status]],6,FALSE)</f>
        <v>32</v>
      </c>
      <c r="BG100" s="3">
        <f>VLOOKUP(Table3[[#This Row],[prolificID]],Payments[[#All],[ProlificID]:[Bonus]],2,FALSE)</f>
        <v>1.25</v>
      </c>
      <c r="BH100" s="3" t="s">
        <v>1210</v>
      </c>
      <c r="BI100" s="3" t="s">
        <v>1211</v>
      </c>
    </row>
    <row r="101" spans="1:61" x14ac:dyDescent="0.2">
      <c r="A101">
        <v>100</v>
      </c>
      <c r="B101">
        <v>0</v>
      </c>
      <c r="C101">
        <v>0</v>
      </c>
      <c r="D101">
        <v>1</v>
      </c>
      <c r="E101">
        <v>1</v>
      </c>
      <c r="F101">
        <v>6.7679498812802996E-2</v>
      </c>
      <c r="G101" t="s">
        <v>51</v>
      </c>
      <c r="H101" t="s">
        <v>116</v>
      </c>
      <c r="I101">
        <v>756</v>
      </c>
      <c r="J101">
        <v>1</v>
      </c>
      <c r="K101">
        <v>25</v>
      </c>
      <c r="L101">
        <v>40</v>
      </c>
      <c r="M101">
        <v>38</v>
      </c>
      <c r="N101">
        <v>35</v>
      </c>
      <c r="O101">
        <v>33</v>
      </c>
      <c r="P101">
        <v>30</v>
      </c>
      <c r="Q101">
        <v>28</v>
      </c>
      <c r="R101">
        <v>32</v>
      </c>
      <c r="S101">
        <v>25</v>
      </c>
      <c r="T101">
        <v>22</v>
      </c>
      <c r="U101">
        <v>19</v>
      </c>
      <c r="V101">
        <v>40</v>
      </c>
      <c r="W101">
        <v>37</v>
      </c>
      <c r="X101">
        <v>33</v>
      </c>
      <c r="Y101">
        <v>30</v>
      </c>
      <c r="Z101">
        <v>26</v>
      </c>
      <c r="AA101">
        <v>35</v>
      </c>
      <c r="AB101">
        <v>24</v>
      </c>
      <c r="AC101">
        <v>20</v>
      </c>
      <c r="AD101">
        <v>16</v>
      </c>
      <c r="AE101">
        <v>12</v>
      </c>
      <c r="AP101">
        <v>29</v>
      </c>
      <c r="AQ101">
        <v>289</v>
      </c>
      <c r="AR101">
        <v>44</v>
      </c>
      <c r="AS101">
        <v>68</v>
      </c>
      <c r="AT101">
        <v>711</v>
      </c>
      <c r="AU101">
        <v>259</v>
      </c>
      <c r="AY101" t="b">
        <f>AND(Table3[[#This Row],[attentionCheck22]]=22,Table3[[#This Row],[attentionCheck11]]=11)</f>
        <v>0</v>
      </c>
      <c r="AZ101" t="str">
        <f>VLOOKUP(Table3[[#This Row],[prolificID]],Table2[[#All],[participant_id]:[Student Status]],19,FALSE)</f>
        <v>Male</v>
      </c>
      <c r="BA101" t="str">
        <f>VLOOKUP(Table3[[#This Row],[prolificID]],Table2[[#All],[participant_id]:[Student Status]],13,FALSE)</f>
        <v>United Kingdom</v>
      </c>
      <c r="BB101" s="3" t="str">
        <f>VLOOKUP(Table3[[#This Row],[prolificID]],Table2[[#All],[participant_id]:[Student Status]],17,FALSE)</f>
        <v>Graduate degree (MA/MSc/MPhil/other)</v>
      </c>
      <c r="BC101" s="3" t="str">
        <f>VLOOKUP(Table3[[#This Row],[prolificID]],Table2[[#All],[participant_id]:[Student Status]],20,FALSE)</f>
        <v>DATA EXPIRED</v>
      </c>
      <c r="BD101" s="3" t="str">
        <f>VLOOKUP(Table3[[#This Row],[prolificID]],Table2[[#All],[participant_id]:[Student Status]],14,FALSE)</f>
        <v>DATA EXPIRED</v>
      </c>
      <c r="BE101" s="3">
        <f>VLOOKUP(Table3[[#This Row],[prolificID]],Table2[[#All],[participant_id]:[Student Status]],5,FALSE)</f>
        <v>1429.9639999999999</v>
      </c>
      <c r="BF101" s="3">
        <f>VLOOKUP(Table3[[#This Row],[prolificID]],Table2[[#All],[participant_id]:[Student Status]],6,FALSE)</f>
        <v>47</v>
      </c>
      <c r="BG101" s="3">
        <f>VLOOKUP(Table3[[#This Row],[prolificID]],Payments[[#All],[ProlificID]:[Bonus]],2,FALSE)</f>
        <v>0</v>
      </c>
      <c r="BH101" s="3" t="s">
        <v>1210</v>
      </c>
      <c r="BI101" s="3" t="s">
        <v>1211</v>
      </c>
    </row>
    <row r="102" spans="1:61" x14ac:dyDescent="0.2">
      <c r="A102">
        <v>101</v>
      </c>
      <c r="B102">
        <v>0</v>
      </c>
      <c r="C102">
        <v>0</v>
      </c>
      <c r="D102">
        <v>1</v>
      </c>
      <c r="E102">
        <v>0</v>
      </c>
      <c r="F102">
        <v>0.66771328694326004</v>
      </c>
      <c r="G102" t="s">
        <v>51</v>
      </c>
      <c r="H102" t="s">
        <v>117</v>
      </c>
      <c r="I102">
        <v>756</v>
      </c>
      <c r="J102">
        <v>1</v>
      </c>
      <c r="K102">
        <v>25</v>
      </c>
      <c r="L102">
        <v>39</v>
      </c>
      <c r="M102">
        <v>37</v>
      </c>
      <c r="N102">
        <v>35</v>
      </c>
      <c r="O102">
        <v>33</v>
      </c>
      <c r="P102">
        <v>30</v>
      </c>
      <c r="Q102">
        <v>27</v>
      </c>
      <c r="R102">
        <v>32</v>
      </c>
      <c r="S102">
        <v>25</v>
      </c>
      <c r="T102">
        <v>22</v>
      </c>
      <c r="U102">
        <v>18</v>
      </c>
      <c r="V102">
        <v>39</v>
      </c>
      <c r="W102">
        <v>35</v>
      </c>
      <c r="X102">
        <v>33</v>
      </c>
      <c r="Y102">
        <v>30</v>
      </c>
      <c r="Z102">
        <v>26</v>
      </c>
      <c r="AA102">
        <v>34</v>
      </c>
      <c r="AB102">
        <v>23</v>
      </c>
      <c r="AC102">
        <v>20</v>
      </c>
      <c r="AD102">
        <v>16</v>
      </c>
      <c r="AE102">
        <v>12</v>
      </c>
      <c r="AP102">
        <v>6</v>
      </c>
      <c r="AQ102">
        <v>234</v>
      </c>
      <c r="AR102">
        <v>8</v>
      </c>
      <c r="AS102">
        <v>225</v>
      </c>
      <c r="AT102">
        <v>309</v>
      </c>
      <c r="AU102">
        <v>1124</v>
      </c>
      <c r="AY102" t="b">
        <f>AND(Table3[[#This Row],[attentionCheck22]]=22,Table3[[#This Row],[attentionCheck11]]=11)</f>
        <v>0</v>
      </c>
      <c r="AZ102" t="str">
        <f>VLOOKUP(Table3[[#This Row],[prolificID]],Table2[[#All],[participant_id]:[Student Status]],19,FALSE)</f>
        <v>Male</v>
      </c>
      <c r="BA102" t="str">
        <f>VLOOKUP(Table3[[#This Row],[prolificID]],Table2[[#All],[participant_id]:[Student Status]],13,FALSE)</f>
        <v>United Kingdom</v>
      </c>
      <c r="BB102" s="3" t="str">
        <f>VLOOKUP(Table3[[#This Row],[prolificID]],Table2[[#All],[participant_id]:[Student Status]],17,FALSE)</f>
        <v>DATA EXPIRED</v>
      </c>
      <c r="BC102" s="3" t="str">
        <f>VLOOKUP(Table3[[#This Row],[prolificID]],Table2[[#All],[participant_id]:[Student Status]],20,FALSE)</f>
        <v>DATA EXPIRED</v>
      </c>
      <c r="BD102" s="3" t="str">
        <f>VLOOKUP(Table3[[#This Row],[prolificID]],Table2[[#All],[participant_id]:[Student Status]],14,FALSE)</f>
        <v>DATA EXPIRED</v>
      </c>
      <c r="BE102" s="3">
        <f>VLOOKUP(Table3[[#This Row],[prolificID]],Table2[[#All],[participant_id]:[Student Status]],5,FALSE)</f>
        <v>1932.7139999999999</v>
      </c>
      <c r="BF102" s="3">
        <f>VLOOKUP(Table3[[#This Row],[prolificID]],Table2[[#All],[participant_id]:[Student Status]],6,FALSE)</f>
        <v>39</v>
      </c>
      <c r="BG102" s="3">
        <f>VLOOKUP(Table3[[#This Row],[prolificID]],Payments[[#All],[ProlificID]:[Bonus]],2,FALSE)</f>
        <v>0</v>
      </c>
      <c r="BH102" s="3" t="s">
        <v>1210</v>
      </c>
      <c r="BI102" s="3" t="s">
        <v>1211</v>
      </c>
    </row>
    <row r="103" spans="1:61" x14ac:dyDescent="0.2">
      <c r="A103">
        <v>102</v>
      </c>
      <c r="B103">
        <v>0</v>
      </c>
      <c r="C103">
        <v>0</v>
      </c>
      <c r="D103">
        <v>1</v>
      </c>
      <c r="E103">
        <v>1</v>
      </c>
      <c r="F103">
        <v>0.66415640459587999</v>
      </c>
      <c r="G103" t="s">
        <v>51</v>
      </c>
      <c r="H103" t="s">
        <v>118</v>
      </c>
      <c r="I103">
        <v>756</v>
      </c>
      <c r="J103">
        <v>1</v>
      </c>
      <c r="K103">
        <v>25</v>
      </c>
      <c r="L103">
        <v>40</v>
      </c>
      <c r="M103">
        <v>49</v>
      </c>
      <c r="N103">
        <v>35</v>
      </c>
      <c r="O103">
        <v>30</v>
      </c>
      <c r="P103">
        <v>30</v>
      </c>
      <c r="Q103">
        <v>28</v>
      </c>
      <c r="R103">
        <v>22</v>
      </c>
      <c r="S103">
        <v>25</v>
      </c>
      <c r="T103">
        <v>21</v>
      </c>
      <c r="U103">
        <v>19</v>
      </c>
      <c r="V103">
        <v>39</v>
      </c>
      <c r="W103">
        <v>36</v>
      </c>
      <c r="X103">
        <v>33</v>
      </c>
      <c r="Y103">
        <v>30</v>
      </c>
      <c r="Z103">
        <v>27</v>
      </c>
      <c r="AA103">
        <v>11</v>
      </c>
      <c r="AB103">
        <v>23</v>
      </c>
      <c r="AC103">
        <v>20</v>
      </c>
      <c r="AD103">
        <v>17</v>
      </c>
      <c r="AE103">
        <v>12</v>
      </c>
      <c r="AF103">
        <v>20</v>
      </c>
      <c r="AG103">
        <v>1</v>
      </c>
      <c r="AH103" t="s">
        <v>57</v>
      </c>
      <c r="AI103" t="s">
        <v>51</v>
      </c>
      <c r="AJ103">
        <v>23</v>
      </c>
      <c r="AK103">
        <v>20</v>
      </c>
      <c r="AL103">
        <v>0</v>
      </c>
      <c r="AM103">
        <v>0</v>
      </c>
      <c r="AN103" t="s">
        <v>119</v>
      </c>
      <c r="AO103">
        <v>27</v>
      </c>
      <c r="AP103">
        <v>9</v>
      </c>
      <c r="AQ103">
        <v>832</v>
      </c>
      <c r="AR103">
        <v>61</v>
      </c>
      <c r="AS103">
        <v>41</v>
      </c>
      <c r="AT103">
        <v>423</v>
      </c>
      <c r="AU103">
        <v>353</v>
      </c>
      <c r="AV103">
        <v>8</v>
      </c>
      <c r="AW103">
        <v>221</v>
      </c>
      <c r="AX103">
        <v>171</v>
      </c>
      <c r="AY103" t="b">
        <f>AND(Table3[[#This Row],[attentionCheck22]]=22,Table3[[#This Row],[attentionCheck11]]=11)</f>
        <v>1</v>
      </c>
      <c r="AZ103" t="str">
        <f>VLOOKUP(Table3[[#This Row],[prolificID]],Table2[[#All],[participant_id]:[Student Status]],19,FALSE)</f>
        <v>Female</v>
      </c>
      <c r="BA103" t="str">
        <f>VLOOKUP(Table3[[#This Row],[prolificID]],Table2[[#All],[participant_id]:[Student Status]],13,FALSE)</f>
        <v>United Kingdom</v>
      </c>
      <c r="BB103" s="3" t="str">
        <f>VLOOKUP(Table3[[#This Row],[prolificID]],Table2[[#All],[participant_id]:[Student Status]],17,FALSE)</f>
        <v>Undergraduate degree (BA/BSc/other)</v>
      </c>
      <c r="BC103" s="3" t="str">
        <f>VLOOKUP(Table3[[#This Row],[prolificID]],Table2[[#All],[participant_id]:[Student Status]],20,FALSE)</f>
        <v>DATA EXPIRED</v>
      </c>
      <c r="BD103" s="3" t="str">
        <f>VLOOKUP(Table3[[#This Row],[prolificID]],Table2[[#All],[participant_id]:[Student Status]],14,FALSE)</f>
        <v>DATA EXPIRED</v>
      </c>
      <c r="BE103" s="3">
        <f>VLOOKUP(Table3[[#This Row],[prolificID]],Table2[[#All],[participant_id]:[Student Status]],5,FALSE)</f>
        <v>2165.0030000000002</v>
      </c>
      <c r="BF103" s="3">
        <f>VLOOKUP(Table3[[#This Row],[prolificID]],Table2[[#All],[participant_id]:[Student Status]],6,FALSE)</f>
        <v>23</v>
      </c>
      <c r="BG103" s="3">
        <f>VLOOKUP(Table3[[#This Row],[prolificID]],Payments[[#All],[ProlificID]:[Bonus]],2,FALSE)</f>
        <v>7</v>
      </c>
      <c r="BH103" s="3" t="s">
        <v>1210</v>
      </c>
      <c r="BI103" s="3" t="s">
        <v>1211</v>
      </c>
    </row>
    <row r="104" spans="1:61" x14ac:dyDescent="0.2">
      <c r="A104">
        <v>103</v>
      </c>
      <c r="B104">
        <v>0</v>
      </c>
      <c r="C104">
        <v>0</v>
      </c>
      <c r="D104">
        <v>1</v>
      </c>
      <c r="E104">
        <v>1</v>
      </c>
      <c r="F104">
        <v>0.80109481299343999</v>
      </c>
      <c r="G104" t="s">
        <v>51</v>
      </c>
      <c r="H104" t="s">
        <v>120</v>
      </c>
      <c r="I104">
        <v>756</v>
      </c>
      <c r="J104">
        <v>1</v>
      </c>
      <c r="K104">
        <v>25</v>
      </c>
      <c r="L104">
        <v>40</v>
      </c>
      <c r="M104">
        <v>40</v>
      </c>
      <c r="N104">
        <v>40</v>
      </c>
      <c r="O104">
        <v>40</v>
      </c>
      <c r="P104">
        <v>40</v>
      </c>
      <c r="Q104">
        <v>40</v>
      </c>
      <c r="R104">
        <v>22</v>
      </c>
      <c r="S104">
        <v>39</v>
      </c>
      <c r="T104">
        <v>31</v>
      </c>
      <c r="U104">
        <v>23</v>
      </c>
      <c r="V104">
        <v>40</v>
      </c>
      <c r="W104">
        <v>36</v>
      </c>
      <c r="X104">
        <v>34</v>
      </c>
      <c r="Y104">
        <v>30</v>
      </c>
      <c r="Z104">
        <v>27</v>
      </c>
      <c r="AA104">
        <v>11</v>
      </c>
      <c r="AB104">
        <v>23</v>
      </c>
      <c r="AC104">
        <v>20</v>
      </c>
      <c r="AD104">
        <v>16</v>
      </c>
      <c r="AE104">
        <v>12</v>
      </c>
      <c r="AF104">
        <v>20</v>
      </c>
      <c r="AG104">
        <v>1</v>
      </c>
      <c r="AH104" t="s">
        <v>57</v>
      </c>
      <c r="AI104" t="s">
        <v>51</v>
      </c>
      <c r="AJ104">
        <v>33</v>
      </c>
      <c r="AK104">
        <v>20</v>
      </c>
      <c r="AL104">
        <v>0</v>
      </c>
      <c r="AM104">
        <v>0</v>
      </c>
      <c r="AN104" t="s">
        <v>121</v>
      </c>
      <c r="AO104">
        <v>20</v>
      </c>
      <c r="AP104">
        <v>38</v>
      </c>
      <c r="AQ104">
        <v>174</v>
      </c>
      <c r="AR104">
        <v>45</v>
      </c>
      <c r="AS104">
        <v>185</v>
      </c>
      <c r="AT104">
        <v>294</v>
      </c>
      <c r="AU104">
        <v>310</v>
      </c>
      <c r="AV104">
        <v>10</v>
      </c>
      <c r="AW104">
        <v>59</v>
      </c>
      <c r="AX104">
        <v>9</v>
      </c>
      <c r="AY104" t="b">
        <f>AND(Table3[[#This Row],[attentionCheck22]]=22,Table3[[#This Row],[attentionCheck11]]=11)</f>
        <v>1</v>
      </c>
      <c r="AZ104" t="str">
        <f>VLOOKUP(Table3[[#This Row],[prolificID]],Table2[[#All],[participant_id]:[Student Status]],19,FALSE)</f>
        <v>Male</v>
      </c>
      <c r="BA104" t="str">
        <f>VLOOKUP(Table3[[#This Row],[prolificID]],Table2[[#All],[participant_id]:[Student Status]],13,FALSE)</f>
        <v>United Kingdom</v>
      </c>
      <c r="BB104" s="3" t="str">
        <f>VLOOKUP(Table3[[#This Row],[prolificID]],Table2[[#All],[participant_id]:[Student Status]],17,FALSE)</f>
        <v>Technical/community college</v>
      </c>
      <c r="BC104" s="3" t="str">
        <f>VLOOKUP(Table3[[#This Row],[prolificID]],Table2[[#All],[participant_id]:[Student Status]],20,FALSE)</f>
        <v>No</v>
      </c>
      <c r="BD104" s="3" t="str">
        <f>VLOOKUP(Table3[[#This Row],[prolificID]],Table2[[#All],[participant_id]:[Student Status]],14,FALSE)</f>
        <v>Full-Time</v>
      </c>
      <c r="BE104" s="3">
        <f>VLOOKUP(Table3[[#This Row],[prolificID]],Table2[[#All],[participant_id]:[Student Status]],5,FALSE)</f>
        <v>1159.9960000000001</v>
      </c>
      <c r="BF104" s="3">
        <f>VLOOKUP(Table3[[#This Row],[prolificID]],Table2[[#All],[participant_id]:[Student Status]],6,FALSE)</f>
        <v>34</v>
      </c>
      <c r="BG104" s="3">
        <f>VLOOKUP(Table3[[#This Row],[prolificID]],Payments[[#All],[ProlificID]:[Bonus]],2,FALSE)</f>
        <v>7</v>
      </c>
      <c r="BH104" s="3" t="s">
        <v>1210</v>
      </c>
      <c r="BI104" s="3" t="s">
        <v>1211</v>
      </c>
    </row>
    <row r="105" spans="1:61" x14ac:dyDescent="0.2">
      <c r="A105">
        <v>104</v>
      </c>
      <c r="B105">
        <v>0</v>
      </c>
      <c r="C105">
        <v>0</v>
      </c>
      <c r="D105">
        <v>1</v>
      </c>
      <c r="E105">
        <v>1</v>
      </c>
      <c r="F105">
        <v>0.44238913161788002</v>
      </c>
      <c r="G105" t="s">
        <v>50</v>
      </c>
      <c r="H105" t="s">
        <v>122</v>
      </c>
      <c r="I105">
        <v>756</v>
      </c>
      <c r="J105">
        <v>1</v>
      </c>
      <c r="K105">
        <v>25</v>
      </c>
      <c r="L105">
        <v>39</v>
      </c>
      <c r="M105">
        <v>37</v>
      </c>
      <c r="N105">
        <v>35</v>
      </c>
      <c r="O105">
        <v>33</v>
      </c>
      <c r="P105">
        <v>30</v>
      </c>
      <c r="Q105">
        <v>27</v>
      </c>
      <c r="R105">
        <v>22</v>
      </c>
      <c r="S105">
        <v>25</v>
      </c>
      <c r="T105">
        <v>22</v>
      </c>
      <c r="U105">
        <v>19</v>
      </c>
      <c r="V105">
        <v>39</v>
      </c>
      <c r="W105">
        <v>36</v>
      </c>
      <c r="X105">
        <v>33</v>
      </c>
      <c r="Y105">
        <v>30</v>
      </c>
      <c r="Z105">
        <v>27</v>
      </c>
      <c r="AA105">
        <v>11</v>
      </c>
      <c r="AB105">
        <v>24</v>
      </c>
      <c r="AC105">
        <v>20</v>
      </c>
      <c r="AD105">
        <v>16</v>
      </c>
      <c r="AE105">
        <v>12</v>
      </c>
      <c r="AF105">
        <v>40</v>
      </c>
      <c r="AG105">
        <v>1</v>
      </c>
      <c r="AH105" t="s">
        <v>54</v>
      </c>
      <c r="AI105" t="s">
        <v>50</v>
      </c>
      <c r="AJ105">
        <v>26</v>
      </c>
      <c r="AK105">
        <v>25</v>
      </c>
      <c r="AL105">
        <v>0</v>
      </c>
      <c r="AM105">
        <v>0</v>
      </c>
      <c r="AN105" t="s">
        <v>123</v>
      </c>
      <c r="AO105">
        <v>33</v>
      </c>
      <c r="AP105">
        <v>54</v>
      </c>
      <c r="AQ105">
        <v>287</v>
      </c>
      <c r="AR105">
        <v>96</v>
      </c>
      <c r="AS105">
        <v>74</v>
      </c>
      <c r="AT105">
        <v>502</v>
      </c>
      <c r="AU105">
        <v>252</v>
      </c>
      <c r="AV105">
        <v>16</v>
      </c>
      <c r="AW105">
        <v>150</v>
      </c>
      <c r="AX105">
        <v>76</v>
      </c>
      <c r="AY105" t="b">
        <f>AND(Table3[[#This Row],[attentionCheck22]]=22,Table3[[#This Row],[attentionCheck11]]=11)</f>
        <v>1</v>
      </c>
      <c r="AZ105" t="str">
        <f>VLOOKUP(Table3[[#This Row],[prolificID]],Table2[[#All],[participant_id]:[Student Status]],19,FALSE)</f>
        <v>Male</v>
      </c>
      <c r="BA105" t="str">
        <f>VLOOKUP(Table3[[#This Row],[prolificID]],Table2[[#All],[participant_id]:[Student Status]],13,FALSE)</f>
        <v>United Kingdom</v>
      </c>
      <c r="BB105" s="3" t="str">
        <f>VLOOKUP(Table3[[#This Row],[prolificID]],Table2[[#All],[participant_id]:[Student Status]],17,FALSE)</f>
        <v>Graduate degree (MA/MSc/MPhil/other)</v>
      </c>
      <c r="BC105" s="3" t="str">
        <f>VLOOKUP(Table3[[#This Row],[prolificID]],Table2[[#All],[participant_id]:[Student Status]],20,FALSE)</f>
        <v>No</v>
      </c>
      <c r="BD105" s="3" t="str">
        <f>VLOOKUP(Table3[[#This Row],[prolificID]],Table2[[#All],[participant_id]:[Student Status]],14,FALSE)</f>
        <v>Full-Time</v>
      </c>
      <c r="BE105" s="3">
        <f>VLOOKUP(Table3[[#This Row],[prolificID]],Table2[[#All],[participant_id]:[Student Status]],5,FALSE)</f>
        <v>1583.171</v>
      </c>
      <c r="BF105" s="3">
        <f>VLOOKUP(Table3[[#This Row],[prolificID]],Table2[[#All],[participant_id]:[Student Status]],6,FALSE)</f>
        <v>43</v>
      </c>
      <c r="BG105" s="3">
        <f>VLOOKUP(Table3[[#This Row],[prolificID]],Payments[[#All],[ProlificID]:[Bonus]],2,FALSE)</f>
        <v>4.01</v>
      </c>
      <c r="BH105" s="3" t="s">
        <v>1210</v>
      </c>
      <c r="BI105" s="3" t="s">
        <v>1211</v>
      </c>
    </row>
    <row r="106" spans="1:61" x14ac:dyDescent="0.2">
      <c r="A106">
        <v>105</v>
      </c>
      <c r="B106">
        <v>0</v>
      </c>
      <c r="C106">
        <v>0</v>
      </c>
      <c r="D106">
        <v>1</v>
      </c>
      <c r="E106">
        <v>0</v>
      </c>
      <c r="F106">
        <v>0.90279282914657999</v>
      </c>
      <c r="G106" t="s">
        <v>51</v>
      </c>
      <c r="H106" t="s">
        <v>124</v>
      </c>
      <c r="I106">
        <v>756</v>
      </c>
      <c r="J106">
        <v>1</v>
      </c>
      <c r="K106">
        <v>25</v>
      </c>
      <c r="L106">
        <v>39</v>
      </c>
      <c r="M106">
        <v>38</v>
      </c>
      <c r="N106">
        <v>32</v>
      </c>
      <c r="O106">
        <v>30</v>
      </c>
      <c r="P106">
        <v>38</v>
      </c>
      <c r="Q106">
        <v>13</v>
      </c>
      <c r="R106">
        <v>22</v>
      </c>
      <c r="S106">
        <v>25</v>
      </c>
      <c r="T106">
        <v>24</v>
      </c>
      <c r="U106">
        <v>22</v>
      </c>
      <c r="V106">
        <v>40</v>
      </c>
      <c r="W106">
        <v>36</v>
      </c>
      <c r="X106">
        <v>28</v>
      </c>
      <c r="Y106">
        <v>30</v>
      </c>
      <c r="Z106">
        <v>25</v>
      </c>
      <c r="AA106">
        <v>11</v>
      </c>
      <c r="AB106">
        <v>24</v>
      </c>
      <c r="AC106">
        <v>20</v>
      </c>
      <c r="AD106">
        <v>16</v>
      </c>
      <c r="AE106">
        <v>12</v>
      </c>
      <c r="AF106">
        <v>20</v>
      </c>
      <c r="AG106">
        <v>1</v>
      </c>
      <c r="AH106" t="s">
        <v>57</v>
      </c>
      <c r="AI106" t="s">
        <v>51</v>
      </c>
      <c r="AJ106">
        <v>57</v>
      </c>
      <c r="AK106">
        <v>20</v>
      </c>
      <c r="AL106">
        <v>0</v>
      </c>
      <c r="AM106">
        <v>0</v>
      </c>
      <c r="AN106" t="s">
        <v>121</v>
      </c>
      <c r="AO106">
        <v>27</v>
      </c>
      <c r="AP106">
        <v>34</v>
      </c>
      <c r="AQ106">
        <v>282</v>
      </c>
      <c r="AR106">
        <v>79</v>
      </c>
      <c r="AS106">
        <v>104</v>
      </c>
      <c r="AT106">
        <v>386</v>
      </c>
      <c r="AU106">
        <v>699</v>
      </c>
      <c r="AV106">
        <v>18</v>
      </c>
      <c r="AW106">
        <v>77</v>
      </c>
      <c r="AX106">
        <v>18</v>
      </c>
      <c r="AY106" t="b">
        <f>AND(Table3[[#This Row],[attentionCheck22]]=22,Table3[[#This Row],[attentionCheck11]]=11)</f>
        <v>1</v>
      </c>
      <c r="AZ106" t="str">
        <f>VLOOKUP(Table3[[#This Row],[prolificID]],Table2[[#All],[participant_id]:[Student Status]],19,FALSE)</f>
        <v>Female</v>
      </c>
      <c r="BA106" t="str">
        <f>VLOOKUP(Table3[[#This Row],[prolificID]],Table2[[#All],[participant_id]:[Student Status]],13,FALSE)</f>
        <v>United Kingdom</v>
      </c>
      <c r="BB106" s="3" t="str">
        <f>VLOOKUP(Table3[[#This Row],[prolificID]],Table2[[#All],[participant_id]:[Student Status]],17,FALSE)</f>
        <v>Undergraduate degree (BA/BSc/other)</v>
      </c>
      <c r="BC106" s="3" t="str">
        <f>VLOOKUP(Table3[[#This Row],[prolificID]],Table2[[#All],[participant_id]:[Student Status]],20,FALSE)</f>
        <v>No</v>
      </c>
      <c r="BD106" s="3" t="str">
        <f>VLOOKUP(Table3[[#This Row],[prolificID]],Table2[[#All],[participant_id]:[Student Status]],14,FALSE)</f>
        <v>Part-Time</v>
      </c>
      <c r="BE106" s="3">
        <f>VLOOKUP(Table3[[#This Row],[prolificID]],Table2[[#All],[participant_id]:[Student Status]],5,FALSE)</f>
        <v>1736.6869999999999</v>
      </c>
      <c r="BF106" s="3">
        <f>VLOOKUP(Table3[[#This Row],[prolificID]],Table2[[#All],[participant_id]:[Student Status]],6,FALSE)</f>
        <v>42</v>
      </c>
      <c r="BG106" s="3">
        <f>VLOOKUP(Table3[[#This Row],[prolificID]],Payments[[#All],[ProlificID]:[Bonus]],2,FALSE)</f>
        <v>7</v>
      </c>
      <c r="BH106" s="3" t="s">
        <v>1210</v>
      </c>
      <c r="BI106" s="3" t="s">
        <v>1211</v>
      </c>
    </row>
    <row r="107" spans="1:61" x14ac:dyDescent="0.2">
      <c r="A107">
        <v>106</v>
      </c>
      <c r="B107">
        <v>0</v>
      </c>
      <c r="C107">
        <v>0</v>
      </c>
      <c r="D107">
        <v>1</v>
      </c>
      <c r="E107">
        <v>1</v>
      </c>
      <c r="F107">
        <v>0.12250527353562</v>
      </c>
      <c r="G107" t="s">
        <v>51</v>
      </c>
      <c r="H107" t="s">
        <v>125</v>
      </c>
      <c r="I107">
        <v>756</v>
      </c>
      <c r="J107">
        <v>1</v>
      </c>
      <c r="K107">
        <v>25</v>
      </c>
      <c r="L107">
        <v>39</v>
      </c>
      <c r="M107">
        <v>39</v>
      </c>
      <c r="N107">
        <v>37</v>
      </c>
      <c r="O107">
        <v>31</v>
      </c>
      <c r="P107">
        <v>27</v>
      </c>
      <c r="Q107">
        <v>33</v>
      </c>
      <c r="R107">
        <v>22</v>
      </c>
      <c r="S107">
        <v>20</v>
      </c>
      <c r="T107">
        <v>16</v>
      </c>
      <c r="U107">
        <v>12</v>
      </c>
      <c r="V107">
        <v>39</v>
      </c>
      <c r="W107">
        <v>36</v>
      </c>
      <c r="X107">
        <v>33</v>
      </c>
      <c r="Y107">
        <v>30</v>
      </c>
      <c r="Z107">
        <v>27</v>
      </c>
      <c r="AA107">
        <v>11</v>
      </c>
      <c r="AB107">
        <v>23</v>
      </c>
      <c r="AC107">
        <v>20</v>
      </c>
      <c r="AD107">
        <v>16</v>
      </c>
      <c r="AE107">
        <v>12</v>
      </c>
      <c r="AF107">
        <v>27</v>
      </c>
      <c r="AG107">
        <v>1</v>
      </c>
      <c r="AH107" t="s">
        <v>54</v>
      </c>
      <c r="AI107" t="s">
        <v>51</v>
      </c>
      <c r="AJ107">
        <v>64</v>
      </c>
      <c r="AK107">
        <v>20</v>
      </c>
      <c r="AL107">
        <v>0</v>
      </c>
      <c r="AM107">
        <v>0</v>
      </c>
      <c r="AN107" t="s">
        <v>126</v>
      </c>
      <c r="AO107">
        <v>27</v>
      </c>
      <c r="AP107">
        <v>56</v>
      </c>
      <c r="AQ107">
        <v>509</v>
      </c>
      <c r="AR107">
        <v>449</v>
      </c>
      <c r="AS107">
        <v>434</v>
      </c>
      <c r="AT107">
        <v>382</v>
      </c>
      <c r="AU107">
        <v>352</v>
      </c>
      <c r="AV107">
        <v>73</v>
      </c>
      <c r="AW107">
        <v>182</v>
      </c>
      <c r="AX107">
        <v>90</v>
      </c>
      <c r="AY107" t="b">
        <f>AND(Table3[[#This Row],[attentionCheck22]]=22,Table3[[#This Row],[attentionCheck11]]=11)</f>
        <v>1</v>
      </c>
      <c r="AZ107" t="str">
        <f>VLOOKUP(Table3[[#This Row],[prolificID]],Table2[[#All],[participant_id]:[Student Status]],19,FALSE)</f>
        <v>Male</v>
      </c>
      <c r="BA107" t="str">
        <f>VLOOKUP(Table3[[#This Row],[prolificID]],Table2[[#All],[participant_id]:[Student Status]],13,FALSE)</f>
        <v>United Kingdom</v>
      </c>
      <c r="BB107" s="3" t="str">
        <f>VLOOKUP(Table3[[#This Row],[prolificID]],Table2[[#All],[participant_id]:[Student Status]],17,FALSE)</f>
        <v>Undergraduate degree (BA/BSc/other)</v>
      </c>
      <c r="BC107" s="3" t="str">
        <f>VLOOKUP(Table3[[#This Row],[prolificID]],Table2[[#All],[participant_id]:[Student Status]],20,FALSE)</f>
        <v>No</v>
      </c>
      <c r="BD107" s="3" t="str">
        <f>VLOOKUP(Table3[[#This Row],[prolificID]],Table2[[#All],[participant_id]:[Student Status]],14,FALSE)</f>
        <v>Full-Time</v>
      </c>
      <c r="BE107" s="3">
        <f>VLOOKUP(Table3[[#This Row],[prolificID]],Table2[[#All],[participant_id]:[Student Status]],5,FALSE)</f>
        <v>2571.0120000000002</v>
      </c>
      <c r="BF107" s="3">
        <f>VLOOKUP(Table3[[#This Row],[prolificID]],Table2[[#All],[participant_id]:[Student Status]],6,FALSE)</f>
        <v>35</v>
      </c>
      <c r="BG107" s="3">
        <f>VLOOKUP(Table3[[#This Row],[prolificID]],Payments[[#All],[ProlificID]:[Bonus]],2,FALSE)</f>
        <v>5</v>
      </c>
      <c r="BH107" s="3" t="s">
        <v>1210</v>
      </c>
      <c r="BI107" s="3" t="s">
        <v>1211</v>
      </c>
    </row>
    <row r="108" spans="1:61" x14ac:dyDescent="0.2">
      <c r="A108">
        <v>107</v>
      </c>
      <c r="B108">
        <v>0</v>
      </c>
      <c r="C108">
        <v>0</v>
      </c>
      <c r="D108">
        <v>1</v>
      </c>
      <c r="E108">
        <v>1</v>
      </c>
      <c r="F108">
        <v>0.19305406101224001</v>
      </c>
      <c r="G108" t="s">
        <v>51</v>
      </c>
      <c r="H108" t="s">
        <v>127</v>
      </c>
      <c r="I108">
        <v>756</v>
      </c>
      <c r="J108">
        <v>1</v>
      </c>
      <c r="K108">
        <v>25</v>
      </c>
      <c r="L108">
        <v>50</v>
      </c>
      <c r="M108">
        <v>50</v>
      </c>
      <c r="N108">
        <v>50</v>
      </c>
      <c r="O108">
        <v>45</v>
      </c>
      <c r="P108">
        <v>45</v>
      </c>
      <c r="Q108">
        <v>38</v>
      </c>
      <c r="R108">
        <v>22</v>
      </c>
      <c r="S108">
        <v>32</v>
      </c>
      <c r="T108">
        <v>25</v>
      </c>
      <c r="U108">
        <v>19</v>
      </c>
      <c r="V108">
        <v>39</v>
      </c>
      <c r="W108">
        <v>36</v>
      </c>
      <c r="X108">
        <v>33</v>
      </c>
      <c r="Y108">
        <v>30</v>
      </c>
      <c r="Z108">
        <v>26</v>
      </c>
      <c r="AA108">
        <v>11</v>
      </c>
      <c r="AB108">
        <v>24</v>
      </c>
      <c r="AC108">
        <v>20</v>
      </c>
      <c r="AD108">
        <v>16</v>
      </c>
      <c r="AE108">
        <v>12</v>
      </c>
      <c r="AF108">
        <v>20</v>
      </c>
      <c r="AG108">
        <v>1</v>
      </c>
      <c r="AH108" t="s">
        <v>54</v>
      </c>
      <c r="AI108" t="s">
        <v>51</v>
      </c>
      <c r="AJ108">
        <v>54</v>
      </c>
      <c r="AK108">
        <v>30</v>
      </c>
      <c r="AL108">
        <v>0</v>
      </c>
      <c r="AM108">
        <v>0</v>
      </c>
      <c r="AN108">
        <v>0</v>
      </c>
      <c r="AO108">
        <v>14</v>
      </c>
      <c r="AP108">
        <v>52</v>
      </c>
      <c r="AQ108">
        <v>266</v>
      </c>
      <c r="AR108">
        <v>148</v>
      </c>
      <c r="AS108">
        <v>90</v>
      </c>
      <c r="AT108">
        <v>542</v>
      </c>
      <c r="AU108">
        <v>344</v>
      </c>
      <c r="AV108">
        <v>115</v>
      </c>
      <c r="AW108">
        <v>189</v>
      </c>
      <c r="AX108">
        <v>234</v>
      </c>
      <c r="AY108" t="b">
        <f>AND(Table3[[#This Row],[attentionCheck22]]=22,Table3[[#This Row],[attentionCheck11]]=11)</f>
        <v>1</v>
      </c>
      <c r="AZ108" t="str">
        <f>VLOOKUP(Table3[[#This Row],[prolificID]],Table2[[#All],[participant_id]:[Student Status]],19,FALSE)</f>
        <v>Male</v>
      </c>
      <c r="BA108" t="str">
        <f>VLOOKUP(Table3[[#This Row],[prolificID]],Table2[[#All],[participant_id]:[Student Status]],13,FALSE)</f>
        <v>United States</v>
      </c>
      <c r="BB108" s="3" t="str">
        <f>VLOOKUP(Table3[[#This Row],[prolificID]],Table2[[#All],[participant_id]:[Student Status]],17,FALSE)</f>
        <v>Technical/community college</v>
      </c>
      <c r="BC108" s="3" t="str">
        <f>VLOOKUP(Table3[[#This Row],[prolificID]],Table2[[#All],[participant_id]:[Student Status]],20,FALSE)</f>
        <v>No</v>
      </c>
      <c r="BD108" s="3" t="str">
        <f>VLOOKUP(Table3[[#This Row],[prolificID]],Table2[[#All],[participant_id]:[Student Status]],14,FALSE)</f>
        <v>Not in paid work (e.g. homemaker', 'retired or disabled)</v>
      </c>
      <c r="BE108" s="3">
        <f>VLOOKUP(Table3[[#This Row],[prolificID]],Table2[[#All],[participant_id]:[Student Status]],5,FALSE)</f>
        <v>2091.5210000000002</v>
      </c>
      <c r="BF108" s="3">
        <f>VLOOKUP(Table3[[#This Row],[prolificID]],Table2[[#All],[participant_id]:[Student Status]],6,FALSE)</f>
        <v>61</v>
      </c>
      <c r="BG108" s="3">
        <f>VLOOKUP(Table3[[#This Row],[prolificID]],Payments[[#All],[ProlificID]:[Bonus]],2,FALSE)</f>
        <v>10</v>
      </c>
      <c r="BH108" s="3" t="s">
        <v>1210</v>
      </c>
      <c r="BI108" s="3" t="s">
        <v>1211</v>
      </c>
    </row>
    <row r="109" spans="1:61" x14ac:dyDescent="0.2">
      <c r="A109">
        <v>108</v>
      </c>
      <c r="B109">
        <v>0</v>
      </c>
      <c r="C109">
        <v>0</v>
      </c>
      <c r="D109">
        <v>1</v>
      </c>
      <c r="E109">
        <v>0</v>
      </c>
      <c r="F109">
        <v>0.90625929098451996</v>
      </c>
      <c r="G109" t="s">
        <v>51</v>
      </c>
      <c r="H109" t="s">
        <v>128</v>
      </c>
      <c r="J109">
        <v>1</v>
      </c>
      <c r="AP109">
        <v>12</v>
      </c>
      <c r="AY109" t="b">
        <f>AND(Table3[[#This Row],[attentionCheck22]]=22,Table3[[#This Row],[attentionCheck11]]=11)</f>
        <v>0</v>
      </c>
      <c r="AZ109" t="str">
        <f>VLOOKUP(Table3[[#This Row],[prolificID]],Table2[[#All],[participant_id]:[Student Status]],19,FALSE)</f>
        <v>CONSENT REVOKED</v>
      </c>
      <c r="BA109" t="str">
        <f>VLOOKUP(Table3[[#This Row],[prolificID]],Table2[[#All],[participant_id]:[Student Status]],13,FALSE)</f>
        <v>CONSENT REVOKED</v>
      </c>
      <c r="BB109" s="3" t="str">
        <f>VLOOKUP(Table3[[#This Row],[prolificID]],Table2[[#All],[participant_id]:[Student Status]],17,FALSE)</f>
        <v>CONSENT REVOKED</v>
      </c>
      <c r="BC109" s="3" t="str">
        <f>VLOOKUP(Table3[[#This Row],[prolificID]],Table2[[#All],[participant_id]:[Student Status]],20,FALSE)</f>
        <v>CONSENT REVOKED</v>
      </c>
      <c r="BD109" s="3" t="str">
        <f>VLOOKUP(Table3[[#This Row],[prolificID]],Table2[[#All],[participant_id]:[Student Status]],14,FALSE)</f>
        <v>CONSENT REVOKED</v>
      </c>
      <c r="BE109" s="3">
        <f>VLOOKUP(Table3[[#This Row],[prolificID]],Table2[[#All],[participant_id]:[Student Status]],5,FALSE)</f>
        <v>3538473.4315269999</v>
      </c>
      <c r="BF109" s="3">
        <f>VLOOKUP(Table3[[#This Row],[prolificID]],Table2[[#All],[participant_id]:[Student Status]],6,FALSE)</f>
        <v>22</v>
      </c>
      <c r="BG109" s="3">
        <f>VLOOKUP(Table3[[#This Row],[prolificID]],Payments[[#All],[ProlificID]:[Bonus]],2,FALSE)</f>
        <v>0</v>
      </c>
      <c r="BH109" s="3" t="s">
        <v>1210</v>
      </c>
      <c r="BI109" s="3" t="s">
        <v>1211</v>
      </c>
    </row>
    <row r="110" spans="1:61" x14ac:dyDescent="0.2">
      <c r="A110">
        <v>109</v>
      </c>
      <c r="B110">
        <v>0</v>
      </c>
      <c r="C110">
        <v>0</v>
      </c>
      <c r="D110">
        <v>1</v>
      </c>
      <c r="E110">
        <v>1</v>
      </c>
      <c r="F110">
        <v>7.3102186535317998E-2</v>
      </c>
      <c r="G110" t="s">
        <v>51</v>
      </c>
      <c r="H110" t="s">
        <v>129</v>
      </c>
      <c r="I110">
        <v>756</v>
      </c>
      <c r="J110">
        <v>1</v>
      </c>
      <c r="K110">
        <v>25</v>
      </c>
      <c r="L110">
        <v>52</v>
      </c>
      <c r="M110">
        <v>49</v>
      </c>
      <c r="N110">
        <v>52</v>
      </c>
      <c r="O110">
        <v>35</v>
      </c>
      <c r="P110">
        <v>45</v>
      </c>
      <c r="Q110">
        <v>45</v>
      </c>
      <c r="R110">
        <v>50</v>
      </c>
      <c r="S110">
        <v>37</v>
      </c>
      <c r="T110">
        <v>21</v>
      </c>
      <c r="U110">
        <v>23</v>
      </c>
      <c r="V110">
        <v>44</v>
      </c>
      <c r="W110">
        <v>40</v>
      </c>
      <c r="X110">
        <v>38</v>
      </c>
      <c r="Y110">
        <v>30</v>
      </c>
      <c r="Z110">
        <v>28</v>
      </c>
      <c r="AA110">
        <v>33</v>
      </c>
      <c r="AB110">
        <v>45</v>
      </c>
      <c r="AC110">
        <v>36</v>
      </c>
      <c r="AD110">
        <v>27</v>
      </c>
      <c r="AE110">
        <v>23</v>
      </c>
      <c r="AP110">
        <v>32</v>
      </c>
      <c r="AQ110">
        <v>251</v>
      </c>
      <c r="AR110">
        <v>958</v>
      </c>
      <c r="AS110">
        <v>49</v>
      </c>
      <c r="AT110">
        <v>371</v>
      </c>
      <c r="AU110">
        <v>566</v>
      </c>
      <c r="AY110" t="b">
        <f>AND(Table3[[#This Row],[attentionCheck22]]=22,Table3[[#This Row],[attentionCheck11]]=11)</f>
        <v>0</v>
      </c>
      <c r="AZ110" t="str">
        <f>VLOOKUP(Table3[[#This Row],[prolificID]],Table2[[#All],[participant_id]:[Student Status]],19,FALSE)</f>
        <v>Female</v>
      </c>
      <c r="BA110" t="str">
        <f>VLOOKUP(Table3[[#This Row],[prolificID]],Table2[[#All],[participant_id]:[Student Status]],13,FALSE)</f>
        <v>United Kingdom</v>
      </c>
      <c r="BB110" s="3" t="str">
        <f>VLOOKUP(Table3[[#This Row],[prolificID]],Table2[[#All],[participant_id]:[Student Status]],17,FALSE)</f>
        <v>Graduate degree (MA/MSc/MPhil/other)</v>
      </c>
      <c r="BC110" s="3" t="str">
        <f>VLOOKUP(Table3[[#This Row],[prolificID]],Table2[[#All],[participant_id]:[Student Status]],20,FALSE)</f>
        <v>No</v>
      </c>
      <c r="BD110" s="3" t="str">
        <f>VLOOKUP(Table3[[#This Row],[prolificID]],Table2[[#All],[participant_id]:[Student Status]],14,FALSE)</f>
        <v>Part-Time</v>
      </c>
      <c r="BE110" s="3">
        <f>VLOOKUP(Table3[[#This Row],[prolificID]],Table2[[#All],[participant_id]:[Student Status]],5,FALSE)</f>
        <v>2239.1010000000001</v>
      </c>
      <c r="BF110" s="3">
        <f>VLOOKUP(Table3[[#This Row],[prolificID]],Table2[[#All],[participant_id]:[Student Status]],6,FALSE)</f>
        <v>35</v>
      </c>
      <c r="BG110" s="3">
        <f>VLOOKUP(Table3[[#This Row],[prolificID]],Payments[[#All],[ProlificID]:[Bonus]],2,FALSE)</f>
        <v>0</v>
      </c>
      <c r="BH110" s="3" t="s">
        <v>1210</v>
      </c>
      <c r="BI110" s="3" t="s">
        <v>1211</v>
      </c>
    </row>
    <row r="111" spans="1:61" x14ac:dyDescent="0.2">
      <c r="A111">
        <v>110</v>
      </c>
      <c r="B111">
        <v>0</v>
      </c>
      <c r="C111">
        <v>0</v>
      </c>
      <c r="D111">
        <v>1</v>
      </c>
      <c r="E111">
        <v>1</v>
      </c>
      <c r="F111">
        <v>0.92560198232172997</v>
      </c>
      <c r="G111" t="s">
        <v>50</v>
      </c>
      <c r="H111" t="s">
        <v>130</v>
      </c>
      <c r="AP111">
        <v>136</v>
      </c>
      <c r="AY111" t="b">
        <f>AND(Table3[[#This Row],[attentionCheck22]]=22,Table3[[#This Row],[attentionCheck11]]=11)</f>
        <v>0</v>
      </c>
      <c r="AZ111" t="str">
        <f>VLOOKUP(Table3[[#This Row],[prolificID]],Table2[[#All],[participant_id]:[Student Status]],19,FALSE)</f>
        <v>CONSENT REVOKED</v>
      </c>
      <c r="BA111" t="str">
        <f>VLOOKUP(Table3[[#This Row],[prolificID]],Table2[[#All],[participant_id]:[Student Status]],13,FALSE)</f>
        <v>CONSENT REVOKED</v>
      </c>
      <c r="BB111" s="3" t="str">
        <f>VLOOKUP(Table3[[#This Row],[prolificID]],Table2[[#All],[participant_id]:[Student Status]],17,FALSE)</f>
        <v>CONSENT REVOKED</v>
      </c>
      <c r="BC111" s="3" t="str">
        <f>VLOOKUP(Table3[[#This Row],[prolificID]],Table2[[#All],[participant_id]:[Student Status]],20,FALSE)</f>
        <v>CONSENT REVOKED</v>
      </c>
      <c r="BD111" s="3" t="str">
        <f>VLOOKUP(Table3[[#This Row],[prolificID]],Table2[[#All],[participant_id]:[Student Status]],14,FALSE)</f>
        <v>CONSENT REVOKED</v>
      </c>
      <c r="BE111" s="3">
        <f>VLOOKUP(Table3[[#This Row],[prolificID]],Table2[[#All],[participant_id]:[Student Status]],5,FALSE)</f>
        <v>3535937.0835210001</v>
      </c>
      <c r="BF111" s="3">
        <f>VLOOKUP(Table3[[#This Row],[prolificID]],Table2[[#All],[participant_id]:[Student Status]],6,FALSE)</f>
        <v>28</v>
      </c>
      <c r="BG111" s="3">
        <f>VLOOKUP(Table3[[#This Row],[prolificID]],Payments[[#All],[ProlificID]:[Bonus]],2,FALSE)</f>
        <v>0</v>
      </c>
      <c r="BH111" s="3" t="s">
        <v>1210</v>
      </c>
      <c r="BI111" s="3" t="s">
        <v>1211</v>
      </c>
    </row>
    <row r="112" spans="1:61" x14ac:dyDescent="0.2">
      <c r="A112">
        <v>111</v>
      </c>
      <c r="B112">
        <v>0</v>
      </c>
      <c r="C112">
        <v>0</v>
      </c>
      <c r="D112">
        <v>1</v>
      </c>
      <c r="E112">
        <v>1</v>
      </c>
      <c r="F112">
        <v>0.79391245721754999</v>
      </c>
      <c r="G112" t="s">
        <v>51</v>
      </c>
      <c r="H112" t="s">
        <v>131</v>
      </c>
      <c r="I112">
        <v>756</v>
      </c>
      <c r="J112">
        <v>1</v>
      </c>
      <c r="K112">
        <v>25</v>
      </c>
      <c r="L112">
        <v>40</v>
      </c>
      <c r="M112">
        <v>38</v>
      </c>
      <c r="N112">
        <v>35</v>
      </c>
      <c r="O112">
        <v>33</v>
      </c>
      <c r="P112">
        <v>30</v>
      </c>
      <c r="Q112">
        <v>33</v>
      </c>
      <c r="R112">
        <v>22</v>
      </c>
      <c r="S112">
        <v>25</v>
      </c>
      <c r="T112">
        <v>22</v>
      </c>
      <c r="U112">
        <v>19</v>
      </c>
      <c r="V112">
        <v>40</v>
      </c>
      <c r="W112">
        <v>37</v>
      </c>
      <c r="X112">
        <v>33</v>
      </c>
      <c r="Y112">
        <v>30</v>
      </c>
      <c r="Z112">
        <v>27</v>
      </c>
      <c r="AA112">
        <v>11</v>
      </c>
      <c r="AB112">
        <v>24</v>
      </c>
      <c r="AC112">
        <v>20</v>
      </c>
      <c r="AD112">
        <v>16</v>
      </c>
      <c r="AE112">
        <v>12</v>
      </c>
      <c r="AF112">
        <v>40</v>
      </c>
      <c r="AG112">
        <v>1</v>
      </c>
      <c r="AH112" t="s">
        <v>57</v>
      </c>
      <c r="AI112" t="s">
        <v>51</v>
      </c>
      <c r="AJ112">
        <v>56</v>
      </c>
      <c r="AK112">
        <v>40</v>
      </c>
      <c r="AL112">
        <v>0</v>
      </c>
      <c r="AM112">
        <v>0</v>
      </c>
      <c r="AN112">
        <v>0</v>
      </c>
      <c r="AO112">
        <v>33</v>
      </c>
      <c r="AP112">
        <v>41</v>
      </c>
      <c r="AQ112">
        <v>320</v>
      </c>
      <c r="AR112">
        <v>124</v>
      </c>
      <c r="AS112">
        <v>87</v>
      </c>
      <c r="AT112">
        <v>527</v>
      </c>
      <c r="AU112">
        <v>230</v>
      </c>
      <c r="AV112">
        <v>15</v>
      </c>
      <c r="AW112">
        <v>115</v>
      </c>
      <c r="AX112">
        <v>235</v>
      </c>
      <c r="AY112" t="b">
        <f>AND(Table3[[#This Row],[attentionCheck22]]=22,Table3[[#This Row],[attentionCheck11]]=11)</f>
        <v>1</v>
      </c>
      <c r="AZ112" t="str">
        <f>VLOOKUP(Table3[[#This Row],[prolificID]],Table2[[#All],[participant_id]:[Student Status]],19,FALSE)</f>
        <v>Male</v>
      </c>
      <c r="BA112" t="str">
        <f>VLOOKUP(Table3[[#This Row],[prolificID]],Table2[[#All],[participant_id]:[Student Status]],13,FALSE)</f>
        <v>United Kingdom</v>
      </c>
      <c r="BB112" s="3" t="str">
        <f>VLOOKUP(Table3[[#This Row],[prolificID]],Table2[[#All],[participant_id]:[Student Status]],17,FALSE)</f>
        <v>Undergraduate degree (BA/BSc/other)</v>
      </c>
      <c r="BC112" s="3" t="str">
        <f>VLOOKUP(Table3[[#This Row],[prolificID]],Table2[[#All],[participant_id]:[Student Status]],20,FALSE)</f>
        <v>No</v>
      </c>
      <c r="BD112" s="3" t="str">
        <f>VLOOKUP(Table3[[#This Row],[prolificID]],Table2[[#All],[participant_id]:[Student Status]],14,FALSE)</f>
        <v>Full-Time</v>
      </c>
      <c r="BE112" s="3">
        <f>VLOOKUP(Table3[[#This Row],[prolificID]],Table2[[#All],[participant_id]:[Student Status]],5,FALSE)</f>
        <v>1768.3630000000001</v>
      </c>
      <c r="BF112" s="3">
        <f>VLOOKUP(Table3[[#This Row],[prolificID]],Table2[[#All],[participant_id]:[Student Status]],6,FALSE)</f>
        <v>28</v>
      </c>
      <c r="BG112" s="3">
        <f>VLOOKUP(Table3[[#This Row],[prolificID]],Payments[[#All],[ProlificID]:[Bonus]],2,FALSE)</f>
        <v>9</v>
      </c>
      <c r="BH112" s="3" t="s">
        <v>1210</v>
      </c>
      <c r="BI112" s="3" t="s">
        <v>1211</v>
      </c>
    </row>
    <row r="113" spans="1:61" x14ac:dyDescent="0.2">
      <c r="A113">
        <v>112</v>
      </c>
      <c r="B113">
        <v>0</v>
      </c>
      <c r="C113">
        <v>0</v>
      </c>
      <c r="D113">
        <v>1</v>
      </c>
      <c r="E113">
        <v>1</v>
      </c>
      <c r="F113">
        <v>0.91317446011467995</v>
      </c>
      <c r="G113" t="s">
        <v>51</v>
      </c>
      <c r="H113" t="s">
        <v>132</v>
      </c>
      <c r="I113">
        <v>756</v>
      </c>
      <c r="J113">
        <v>1</v>
      </c>
      <c r="K113">
        <v>25</v>
      </c>
      <c r="L113">
        <v>9</v>
      </c>
      <c r="M113">
        <v>17</v>
      </c>
      <c r="N113">
        <v>48</v>
      </c>
      <c r="O113">
        <v>52</v>
      </c>
      <c r="P113">
        <v>41</v>
      </c>
      <c r="Q113">
        <v>33</v>
      </c>
      <c r="R113">
        <v>22</v>
      </c>
      <c r="S113">
        <v>26</v>
      </c>
      <c r="T113">
        <v>16</v>
      </c>
      <c r="U113">
        <v>18</v>
      </c>
      <c r="V113">
        <v>47</v>
      </c>
      <c r="W113">
        <v>47</v>
      </c>
      <c r="X113">
        <v>45</v>
      </c>
      <c r="Y113">
        <v>40</v>
      </c>
      <c r="Z113">
        <v>31</v>
      </c>
      <c r="AA113">
        <v>11</v>
      </c>
      <c r="AB113">
        <v>38</v>
      </c>
      <c r="AC113">
        <v>17</v>
      </c>
      <c r="AD113">
        <v>23</v>
      </c>
      <c r="AE113">
        <v>12</v>
      </c>
      <c r="AF113">
        <v>48</v>
      </c>
      <c r="AG113">
        <v>1</v>
      </c>
      <c r="AH113" t="s">
        <v>57</v>
      </c>
      <c r="AI113" t="s">
        <v>50</v>
      </c>
      <c r="AJ113">
        <v>71</v>
      </c>
      <c r="AK113">
        <v>48</v>
      </c>
      <c r="AL113">
        <v>0</v>
      </c>
      <c r="AM113">
        <v>0</v>
      </c>
      <c r="AN113">
        <v>0</v>
      </c>
      <c r="AO113">
        <v>48</v>
      </c>
      <c r="AP113">
        <v>10</v>
      </c>
      <c r="AQ113">
        <v>153</v>
      </c>
      <c r="AR113">
        <v>13</v>
      </c>
      <c r="AS113">
        <v>42</v>
      </c>
      <c r="AT113">
        <v>447</v>
      </c>
      <c r="AU113">
        <v>143</v>
      </c>
      <c r="AV113">
        <v>116</v>
      </c>
      <c r="AW113">
        <v>23</v>
      </c>
      <c r="AX113">
        <v>23</v>
      </c>
      <c r="AY113" t="b">
        <f>AND(Table3[[#This Row],[attentionCheck22]]=22,Table3[[#This Row],[attentionCheck11]]=11)</f>
        <v>1</v>
      </c>
      <c r="AZ113" t="str">
        <f>VLOOKUP(Table3[[#This Row],[prolificID]],Table2[[#All],[participant_id]:[Student Status]],19,FALSE)</f>
        <v>Female</v>
      </c>
      <c r="BA113" t="str">
        <f>VLOOKUP(Table3[[#This Row],[prolificID]],Table2[[#All],[participant_id]:[Student Status]],13,FALSE)</f>
        <v>United Kingdom</v>
      </c>
      <c r="BB113" s="3" t="str">
        <f>VLOOKUP(Table3[[#This Row],[prolificID]],Table2[[#All],[participant_id]:[Student Status]],17,FALSE)</f>
        <v>Technical/community college</v>
      </c>
      <c r="BC113" s="3" t="str">
        <f>VLOOKUP(Table3[[#This Row],[prolificID]],Table2[[#All],[participant_id]:[Student Status]],20,FALSE)</f>
        <v>No</v>
      </c>
      <c r="BD113" s="3" t="str">
        <f>VLOOKUP(Table3[[#This Row],[prolificID]],Table2[[#All],[participant_id]:[Student Status]],14,FALSE)</f>
        <v>Full-Time</v>
      </c>
      <c r="BE113" s="3">
        <f>VLOOKUP(Table3[[#This Row],[prolificID]],Table2[[#All],[participant_id]:[Student Status]],5,FALSE)</f>
        <v>1000.068</v>
      </c>
      <c r="BF113" s="3">
        <f>VLOOKUP(Table3[[#This Row],[prolificID]],Table2[[#All],[participant_id]:[Student Status]],6,FALSE)</f>
        <v>35</v>
      </c>
      <c r="BG113" s="3">
        <f>VLOOKUP(Table3[[#This Row],[prolificID]],Payments[[#All],[ProlificID]:[Bonus]],2,FALSE)</f>
        <v>0</v>
      </c>
      <c r="BH113" s="3" t="s">
        <v>1212</v>
      </c>
      <c r="BI113" s="3" t="s">
        <v>1213</v>
      </c>
    </row>
    <row r="114" spans="1:61" x14ac:dyDescent="0.2">
      <c r="A114">
        <v>113</v>
      </c>
      <c r="B114">
        <v>0</v>
      </c>
      <c r="C114">
        <v>0</v>
      </c>
      <c r="D114">
        <v>1</v>
      </c>
      <c r="E114">
        <v>0</v>
      </c>
      <c r="F114">
        <v>0.76702174608384999</v>
      </c>
      <c r="G114" t="s">
        <v>51</v>
      </c>
      <c r="H114" t="s">
        <v>133</v>
      </c>
      <c r="I114">
        <v>756</v>
      </c>
      <c r="J114">
        <v>1</v>
      </c>
      <c r="K114">
        <v>25</v>
      </c>
      <c r="L114">
        <v>1</v>
      </c>
      <c r="M114">
        <v>7</v>
      </c>
      <c r="N114">
        <v>14</v>
      </c>
      <c r="O114">
        <v>20</v>
      </c>
      <c r="P114">
        <v>27</v>
      </c>
      <c r="Q114">
        <v>33</v>
      </c>
      <c r="R114">
        <v>22</v>
      </c>
      <c r="S114">
        <v>24</v>
      </c>
      <c r="T114">
        <v>24</v>
      </c>
      <c r="U114">
        <v>19</v>
      </c>
      <c r="V114">
        <v>3</v>
      </c>
      <c r="W114">
        <v>10</v>
      </c>
      <c r="X114">
        <v>14</v>
      </c>
      <c r="Y114">
        <v>20</v>
      </c>
      <c r="Z114">
        <v>27</v>
      </c>
      <c r="AA114">
        <v>11</v>
      </c>
      <c r="AB114">
        <v>24</v>
      </c>
      <c r="AC114">
        <v>20</v>
      </c>
      <c r="AD114">
        <v>16</v>
      </c>
      <c r="AE114">
        <v>12</v>
      </c>
      <c r="AF114">
        <v>27</v>
      </c>
      <c r="AG114">
        <v>1</v>
      </c>
      <c r="AH114" t="s">
        <v>57</v>
      </c>
      <c r="AI114" t="s">
        <v>51</v>
      </c>
      <c r="AJ114">
        <v>74</v>
      </c>
      <c r="AK114">
        <v>27</v>
      </c>
      <c r="AL114">
        <v>0</v>
      </c>
      <c r="AM114">
        <v>0</v>
      </c>
      <c r="AN114" t="s">
        <v>134</v>
      </c>
      <c r="AO114">
        <v>20</v>
      </c>
      <c r="AP114">
        <v>9</v>
      </c>
      <c r="AQ114">
        <v>205</v>
      </c>
      <c r="AR114">
        <v>42</v>
      </c>
      <c r="AS114">
        <v>55</v>
      </c>
      <c r="AT114">
        <v>194</v>
      </c>
      <c r="AU114">
        <v>284</v>
      </c>
      <c r="AV114">
        <v>9</v>
      </c>
      <c r="AW114">
        <v>74</v>
      </c>
      <c r="AX114">
        <v>24</v>
      </c>
      <c r="AY114" t="b">
        <f>AND(Table3[[#This Row],[attentionCheck22]]=22,Table3[[#This Row],[attentionCheck11]]=11)</f>
        <v>1</v>
      </c>
      <c r="AZ114" t="str">
        <f>VLOOKUP(Table3[[#This Row],[prolificID]],Table2[[#All],[participant_id]:[Student Status]],19,FALSE)</f>
        <v>Female</v>
      </c>
      <c r="BA114" t="str">
        <f>VLOOKUP(Table3[[#This Row],[prolificID]],Table2[[#All],[participant_id]:[Student Status]],13,FALSE)</f>
        <v>United Kingdom</v>
      </c>
      <c r="BB114" s="3" t="str">
        <f>VLOOKUP(Table3[[#This Row],[prolificID]],Table2[[#All],[participant_id]:[Student Status]],17,FALSE)</f>
        <v>Graduate degree (MA/MSc/MPhil/other)</v>
      </c>
      <c r="BC114" s="3" t="str">
        <f>VLOOKUP(Table3[[#This Row],[prolificID]],Table2[[#All],[participant_id]:[Student Status]],20,FALSE)</f>
        <v>No</v>
      </c>
      <c r="BD114" s="3" t="str">
        <f>VLOOKUP(Table3[[#This Row],[prolificID]],Table2[[#All],[participant_id]:[Student Status]],14,FALSE)</f>
        <v>Full-Time</v>
      </c>
      <c r="BE114" s="3">
        <f>VLOOKUP(Table3[[#This Row],[prolificID]],Table2[[#All],[participant_id]:[Student Status]],5,FALSE)</f>
        <v>918.34</v>
      </c>
      <c r="BF114" s="3">
        <f>VLOOKUP(Table3[[#This Row],[prolificID]],Table2[[#All],[participant_id]:[Student Status]],6,FALSE)</f>
        <v>32</v>
      </c>
      <c r="BG114" s="3">
        <f>VLOOKUP(Table3[[#This Row],[prolificID]],Payments[[#All],[ProlificID]:[Bonus]],2,FALSE)</f>
        <v>8.2899999999999991</v>
      </c>
      <c r="BH114" s="3" t="s">
        <v>1212</v>
      </c>
      <c r="BI114" s="3" t="s">
        <v>1213</v>
      </c>
    </row>
    <row r="115" spans="1:61" x14ac:dyDescent="0.2">
      <c r="A115">
        <v>114</v>
      </c>
      <c r="B115">
        <v>0</v>
      </c>
      <c r="C115">
        <v>0</v>
      </c>
      <c r="D115">
        <v>1</v>
      </c>
      <c r="E115">
        <v>1</v>
      </c>
      <c r="F115">
        <v>0.76003384842902</v>
      </c>
      <c r="G115" t="s">
        <v>50</v>
      </c>
      <c r="H115" t="s">
        <v>135</v>
      </c>
      <c r="I115">
        <v>756</v>
      </c>
      <c r="J115">
        <v>1</v>
      </c>
      <c r="K115">
        <v>25</v>
      </c>
      <c r="L115">
        <v>11</v>
      </c>
      <c r="M115">
        <v>20</v>
      </c>
      <c r="N115">
        <v>30</v>
      </c>
      <c r="O115">
        <v>45</v>
      </c>
      <c r="P115">
        <v>40</v>
      </c>
      <c r="Q115">
        <v>38</v>
      </c>
      <c r="R115">
        <v>40</v>
      </c>
      <c r="S115">
        <v>35</v>
      </c>
      <c r="T115">
        <v>30</v>
      </c>
      <c r="U115">
        <v>22</v>
      </c>
      <c r="V115">
        <v>30</v>
      </c>
      <c r="W115">
        <v>27</v>
      </c>
      <c r="X115">
        <v>40</v>
      </c>
      <c r="Y115">
        <v>32</v>
      </c>
      <c r="Z115">
        <v>50</v>
      </c>
      <c r="AA115">
        <v>62</v>
      </c>
      <c r="AB115">
        <v>27</v>
      </c>
      <c r="AC115">
        <v>32</v>
      </c>
      <c r="AD115">
        <v>22</v>
      </c>
      <c r="AE115">
        <v>14</v>
      </c>
      <c r="AP115">
        <v>68</v>
      </c>
      <c r="AQ115">
        <v>213</v>
      </c>
      <c r="AR115">
        <v>54</v>
      </c>
      <c r="AS115">
        <v>110</v>
      </c>
      <c r="AT115">
        <v>294</v>
      </c>
      <c r="AU115">
        <v>100</v>
      </c>
      <c r="AY115" t="b">
        <f>AND(Table3[[#This Row],[attentionCheck22]]=22,Table3[[#This Row],[attentionCheck11]]=11)</f>
        <v>0</v>
      </c>
      <c r="AZ115" t="str">
        <f>VLOOKUP(Table3[[#This Row],[prolificID]],Table2[[#All],[participant_id]:[Student Status]],19,FALSE)</f>
        <v>CONSENT REVOKED</v>
      </c>
      <c r="BA115" t="str">
        <f>VLOOKUP(Table3[[#This Row],[prolificID]],Table2[[#All],[participant_id]:[Student Status]],13,FALSE)</f>
        <v>CONSENT REVOKED</v>
      </c>
      <c r="BB115" s="3" t="str">
        <f>VLOOKUP(Table3[[#This Row],[prolificID]],Table2[[#All],[participant_id]:[Student Status]],17,FALSE)</f>
        <v>CONSENT REVOKED</v>
      </c>
      <c r="BC115" s="3" t="str">
        <f>VLOOKUP(Table3[[#This Row],[prolificID]],Table2[[#All],[participant_id]:[Student Status]],20,FALSE)</f>
        <v>CONSENT REVOKED</v>
      </c>
      <c r="BD115" s="3" t="str">
        <f>VLOOKUP(Table3[[#This Row],[prolificID]],Table2[[#All],[participant_id]:[Student Status]],14,FALSE)</f>
        <v>CONSENT REVOKED</v>
      </c>
      <c r="BE115" s="3">
        <f>VLOOKUP(Table3[[#This Row],[prolificID]],Table2[[#All],[participant_id]:[Student Status]],5,FALSE)</f>
        <v>924.82399999999996</v>
      </c>
      <c r="BF115" s="3">
        <f>VLOOKUP(Table3[[#This Row],[prolificID]],Table2[[#All],[participant_id]:[Student Status]],6,FALSE)</f>
        <v>27</v>
      </c>
      <c r="BG115" s="3">
        <f>VLOOKUP(Table3[[#This Row],[prolificID]],Payments[[#All],[ProlificID]:[Bonus]],2,FALSE)</f>
        <v>0</v>
      </c>
      <c r="BH115" s="3" t="s">
        <v>1212</v>
      </c>
      <c r="BI115" s="3" t="s">
        <v>1213</v>
      </c>
    </row>
    <row r="116" spans="1:61" x14ac:dyDescent="0.2">
      <c r="A116">
        <v>115</v>
      </c>
      <c r="B116">
        <v>0</v>
      </c>
      <c r="C116">
        <v>0</v>
      </c>
      <c r="D116">
        <v>1</v>
      </c>
      <c r="E116">
        <v>1</v>
      </c>
      <c r="F116">
        <v>0.54239258099642995</v>
      </c>
      <c r="G116" t="s">
        <v>50</v>
      </c>
      <c r="H116" t="s">
        <v>136</v>
      </c>
      <c r="I116">
        <v>756</v>
      </c>
      <c r="J116">
        <v>1</v>
      </c>
      <c r="K116">
        <v>25</v>
      </c>
      <c r="L116">
        <v>40</v>
      </c>
      <c r="M116">
        <v>38</v>
      </c>
      <c r="N116">
        <v>35</v>
      </c>
      <c r="O116">
        <v>33</v>
      </c>
      <c r="P116">
        <v>29</v>
      </c>
      <c r="Q116">
        <v>28</v>
      </c>
      <c r="R116">
        <v>33</v>
      </c>
      <c r="S116">
        <v>40</v>
      </c>
      <c r="T116">
        <v>30</v>
      </c>
      <c r="U116">
        <v>20</v>
      </c>
      <c r="V116">
        <v>39</v>
      </c>
      <c r="W116">
        <v>36</v>
      </c>
      <c r="X116">
        <v>33</v>
      </c>
      <c r="Y116">
        <v>30</v>
      </c>
      <c r="Z116">
        <v>26</v>
      </c>
      <c r="AA116">
        <v>11</v>
      </c>
      <c r="AB116">
        <v>24</v>
      </c>
      <c r="AC116">
        <v>20</v>
      </c>
      <c r="AD116">
        <v>16</v>
      </c>
      <c r="AE116">
        <v>12</v>
      </c>
      <c r="AP116">
        <v>17</v>
      </c>
      <c r="AQ116">
        <v>160</v>
      </c>
      <c r="AR116">
        <v>21</v>
      </c>
      <c r="AS116">
        <v>53</v>
      </c>
      <c r="AT116">
        <v>457</v>
      </c>
      <c r="AU116">
        <v>466</v>
      </c>
      <c r="AY116" t="b">
        <f>AND(Table3[[#This Row],[attentionCheck22]]=22,Table3[[#This Row],[attentionCheck11]]=11)</f>
        <v>0</v>
      </c>
      <c r="AZ116" t="str">
        <f>VLOOKUP(Table3[[#This Row],[prolificID]],Table2[[#All],[participant_id]:[Student Status]],19,FALSE)</f>
        <v>Female</v>
      </c>
      <c r="BA116" t="str">
        <f>VLOOKUP(Table3[[#This Row],[prolificID]],Table2[[#All],[participant_id]:[Student Status]],13,FALSE)</f>
        <v>United Kingdom</v>
      </c>
      <c r="BB116" s="3" t="str">
        <f>VLOOKUP(Table3[[#This Row],[prolificID]],Table2[[#All],[participant_id]:[Student Status]],17,FALSE)</f>
        <v>Technical/community college</v>
      </c>
      <c r="BC116" s="3" t="str">
        <f>VLOOKUP(Table3[[#This Row],[prolificID]],Table2[[#All],[participant_id]:[Student Status]],20,FALSE)</f>
        <v>Yes</v>
      </c>
      <c r="BD116" s="3" t="str">
        <f>VLOOKUP(Table3[[#This Row],[prolificID]],Table2[[#All],[participant_id]:[Student Status]],14,FALSE)</f>
        <v>Not in paid work (e.g. homemaker', 'retired or disabled)</v>
      </c>
      <c r="BE116" s="3">
        <f>VLOOKUP(Table3[[#This Row],[prolificID]],Table2[[#All],[participant_id]:[Student Status]],5,FALSE)</f>
        <v>1203.288</v>
      </c>
      <c r="BF116" s="3">
        <f>VLOOKUP(Table3[[#This Row],[prolificID]],Table2[[#All],[participant_id]:[Student Status]],6,FALSE)</f>
        <v>20</v>
      </c>
      <c r="BG116" s="3">
        <f>VLOOKUP(Table3[[#This Row],[prolificID]],Payments[[#All],[ProlificID]:[Bonus]],2,FALSE)</f>
        <v>0</v>
      </c>
      <c r="BH116" s="3" t="s">
        <v>1212</v>
      </c>
      <c r="BI116" s="3" t="s">
        <v>1213</v>
      </c>
    </row>
    <row r="117" spans="1:61" x14ac:dyDescent="0.2">
      <c r="A117">
        <v>116</v>
      </c>
      <c r="B117">
        <v>0</v>
      </c>
      <c r="C117">
        <v>0</v>
      </c>
      <c r="D117">
        <v>1</v>
      </c>
      <c r="E117">
        <v>0</v>
      </c>
      <c r="F117">
        <v>9.9278193063639997E-2</v>
      </c>
      <c r="G117" t="s">
        <v>50</v>
      </c>
      <c r="H117" t="s">
        <v>137</v>
      </c>
      <c r="I117">
        <v>756</v>
      </c>
      <c r="J117">
        <v>1</v>
      </c>
      <c r="K117">
        <v>25</v>
      </c>
      <c r="L117">
        <v>5</v>
      </c>
      <c r="M117">
        <v>15</v>
      </c>
      <c r="N117">
        <v>25</v>
      </c>
      <c r="O117">
        <v>40</v>
      </c>
      <c r="P117">
        <v>45</v>
      </c>
      <c r="Q117">
        <v>60</v>
      </c>
      <c r="R117">
        <v>22</v>
      </c>
      <c r="S117">
        <v>80</v>
      </c>
      <c r="T117">
        <v>75</v>
      </c>
      <c r="U117">
        <v>78</v>
      </c>
      <c r="V117">
        <v>8</v>
      </c>
      <c r="W117">
        <v>10</v>
      </c>
      <c r="X117">
        <v>19</v>
      </c>
      <c r="Y117">
        <v>40</v>
      </c>
      <c r="Z117">
        <v>30</v>
      </c>
      <c r="AA117">
        <v>11</v>
      </c>
      <c r="AB117">
        <v>55</v>
      </c>
      <c r="AC117">
        <v>70</v>
      </c>
      <c r="AD117">
        <v>65</v>
      </c>
      <c r="AE117">
        <v>82</v>
      </c>
      <c r="AF117">
        <v>56</v>
      </c>
      <c r="AG117">
        <v>1</v>
      </c>
      <c r="AH117" t="s">
        <v>54</v>
      </c>
      <c r="AI117" t="s">
        <v>50</v>
      </c>
      <c r="AJ117">
        <v>67</v>
      </c>
      <c r="AK117">
        <v>75</v>
      </c>
      <c r="AL117">
        <v>0</v>
      </c>
      <c r="AM117">
        <v>0</v>
      </c>
      <c r="AN117" t="s">
        <v>138</v>
      </c>
      <c r="AO117">
        <v>56</v>
      </c>
      <c r="AP117">
        <v>16</v>
      </c>
      <c r="AQ117">
        <v>259</v>
      </c>
      <c r="AR117">
        <v>21</v>
      </c>
      <c r="AS117">
        <v>37</v>
      </c>
      <c r="AT117">
        <v>77</v>
      </c>
      <c r="AU117">
        <v>90</v>
      </c>
      <c r="AV117">
        <v>7</v>
      </c>
      <c r="AW117">
        <v>35</v>
      </c>
      <c r="AX117">
        <v>15</v>
      </c>
      <c r="AY117" t="b">
        <f>AND(Table3[[#This Row],[attentionCheck22]]=22,Table3[[#This Row],[attentionCheck11]]=11)</f>
        <v>1</v>
      </c>
      <c r="AZ117" t="str">
        <f>VLOOKUP(Table3[[#This Row],[prolificID]],Table2[[#All],[participant_id]:[Student Status]],19,FALSE)</f>
        <v>Female</v>
      </c>
      <c r="BA117" t="str">
        <f>VLOOKUP(Table3[[#This Row],[prolificID]],Table2[[#All],[participant_id]:[Student Status]],13,FALSE)</f>
        <v>United Kingdom</v>
      </c>
      <c r="BB117" s="3" t="str">
        <f>VLOOKUP(Table3[[#This Row],[prolificID]],Table2[[#All],[participant_id]:[Student Status]],17,FALSE)</f>
        <v>Undergraduate degree (BA/BSc/other)</v>
      </c>
      <c r="BC117" s="3" t="str">
        <f>VLOOKUP(Table3[[#This Row],[prolificID]],Table2[[#All],[participant_id]:[Student Status]],20,FALSE)</f>
        <v>No</v>
      </c>
      <c r="BD117" s="3" t="str">
        <f>VLOOKUP(Table3[[#This Row],[prolificID]],Table2[[#All],[participant_id]:[Student Status]],14,FALSE)</f>
        <v>Part-Time</v>
      </c>
      <c r="BE117" s="3">
        <f>VLOOKUP(Table3[[#This Row],[prolificID]],Table2[[#All],[participant_id]:[Student Status]],5,FALSE)</f>
        <v>607.90700000000004</v>
      </c>
      <c r="BF117" s="3">
        <f>VLOOKUP(Table3[[#This Row],[prolificID]],Table2[[#All],[participant_id]:[Student Status]],6,FALSE)</f>
        <v>53</v>
      </c>
      <c r="BG117" s="3">
        <f>VLOOKUP(Table3[[#This Row],[prolificID]],Payments[[#All],[ProlificID]:[Bonus]],2,FALSE)</f>
        <v>0</v>
      </c>
      <c r="BH117" s="3" t="s">
        <v>1212</v>
      </c>
      <c r="BI117" s="3" t="s">
        <v>1213</v>
      </c>
    </row>
    <row r="118" spans="1:61" x14ac:dyDescent="0.2">
      <c r="A118">
        <v>117</v>
      </c>
      <c r="B118">
        <v>0</v>
      </c>
      <c r="C118">
        <v>0</v>
      </c>
      <c r="D118">
        <v>1</v>
      </c>
      <c r="E118">
        <v>1</v>
      </c>
      <c r="F118">
        <v>0.75431052733820003</v>
      </c>
      <c r="G118" t="s">
        <v>51</v>
      </c>
      <c r="H118" t="s">
        <v>139</v>
      </c>
      <c r="I118">
        <v>756</v>
      </c>
      <c r="J118">
        <v>1</v>
      </c>
      <c r="K118">
        <v>25</v>
      </c>
      <c r="L118">
        <v>7</v>
      </c>
      <c r="M118">
        <v>31</v>
      </c>
      <c r="N118">
        <v>24</v>
      </c>
      <c r="O118">
        <v>31</v>
      </c>
      <c r="P118">
        <v>42</v>
      </c>
      <c r="Q118">
        <v>35</v>
      </c>
      <c r="R118">
        <v>42</v>
      </c>
      <c r="S118">
        <v>40</v>
      </c>
      <c r="T118">
        <v>31</v>
      </c>
      <c r="U118">
        <v>22</v>
      </c>
      <c r="V118">
        <v>11</v>
      </c>
      <c r="W118">
        <v>36</v>
      </c>
      <c r="X118">
        <v>45</v>
      </c>
      <c r="Y118">
        <v>30</v>
      </c>
      <c r="Z118">
        <v>25</v>
      </c>
      <c r="AA118">
        <v>35</v>
      </c>
      <c r="AB118">
        <v>23</v>
      </c>
      <c r="AC118">
        <v>30</v>
      </c>
      <c r="AD118">
        <v>26</v>
      </c>
      <c r="AE118">
        <v>23</v>
      </c>
      <c r="AP118">
        <v>41</v>
      </c>
      <c r="AQ118">
        <v>201</v>
      </c>
      <c r="AR118">
        <v>81</v>
      </c>
      <c r="AS118">
        <v>40</v>
      </c>
      <c r="AT118">
        <v>285</v>
      </c>
      <c r="AU118">
        <v>188</v>
      </c>
      <c r="AY118" t="b">
        <f>AND(Table3[[#This Row],[attentionCheck22]]=22,Table3[[#This Row],[attentionCheck11]]=11)</f>
        <v>0</v>
      </c>
      <c r="AZ118" t="str">
        <f>VLOOKUP(Table3[[#This Row],[prolificID]],Table2[[#All],[participant_id]:[Student Status]],19,FALSE)</f>
        <v>CONSENT REVOKED</v>
      </c>
      <c r="BA118" t="str">
        <f>VLOOKUP(Table3[[#This Row],[prolificID]],Table2[[#All],[participant_id]:[Student Status]],13,FALSE)</f>
        <v>CONSENT REVOKED</v>
      </c>
      <c r="BB118" s="3" t="str">
        <f>VLOOKUP(Table3[[#This Row],[prolificID]],Table2[[#All],[participant_id]:[Student Status]],17,FALSE)</f>
        <v>CONSENT REVOKED</v>
      </c>
      <c r="BC118" s="3" t="str">
        <f>VLOOKUP(Table3[[#This Row],[prolificID]],Table2[[#All],[participant_id]:[Student Status]],20,FALSE)</f>
        <v>CONSENT REVOKED</v>
      </c>
      <c r="BD118" s="3" t="str">
        <f>VLOOKUP(Table3[[#This Row],[prolificID]],Table2[[#All],[participant_id]:[Student Status]],14,FALSE)</f>
        <v>CONSENT REVOKED</v>
      </c>
      <c r="BE118" s="3">
        <f>VLOOKUP(Table3[[#This Row],[prolificID]],Table2[[#All],[participant_id]:[Student Status]],5,FALSE)</f>
        <v>867.85199999999998</v>
      </c>
      <c r="BF118" s="3">
        <f>VLOOKUP(Table3[[#This Row],[prolificID]],Table2[[#All],[participant_id]:[Student Status]],6,FALSE)</f>
        <v>38</v>
      </c>
      <c r="BG118" s="3">
        <f>VLOOKUP(Table3[[#This Row],[prolificID]],Payments[[#All],[ProlificID]:[Bonus]],2,FALSE)</f>
        <v>0</v>
      </c>
      <c r="BH118" s="3" t="s">
        <v>1212</v>
      </c>
      <c r="BI118" s="3" t="s">
        <v>1213</v>
      </c>
    </row>
    <row r="119" spans="1:61" x14ac:dyDescent="0.2">
      <c r="A119">
        <v>118</v>
      </c>
      <c r="B119">
        <v>0</v>
      </c>
      <c r="C119">
        <v>0</v>
      </c>
      <c r="D119">
        <v>1</v>
      </c>
      <c r="E119">
        <v>0</v>
      </c>
      <c r="F119">
        <v>0.14479255360464999</v>
      </c>
      <c r="G119" t="s">
        <v>50</v>
      </c>
      <c r="H119" t="s">
        <v>140</v>
      </c>
      <c r="I119">
        <v>756</v>
      </c>
      <c r="J119">
        <v>1</v>
      </c>
      <c r="K119">
        <v>25</v>
      </c>
      <c r="L119">
        <v>40</v>
      </c>
      <c r="M119">
        <v>37</v>
      </c>
      <c r="N119">
        <v>33</v>
      </c>
      <c r="O119">
        <v>30</v>
      </c>
      <c r="P119">
        <v>27</v>
      </c>
      <c r="Q119">
        <v>24</v>
      </c>
      <c r="R119">
        <v>29</v>
      </c>
      <c r="S119">
        <v>20</v>
      </c>
      <c r="T119">
        <v>16</v>
      </c>
      <c r="U119">
        <v>12</v>
      </c>
      <c r="V119">
        <v>40</v>
      </c>
      <c r="W119">
        <v>36</v>
      </c>
      <c r="X119">
        <v>33</v>
      </c>
      <c r="Y119">
        <v>29</v>
      </c>
      <c r="Z119">
        <v>27</v>
      </c>
      <c r="AA119">
        <v>29</v>
      </c>
      <c r="AB119">
        <v>23</v>
      </c>
      <c r="AC119">
        <v>20</v>
      </c>
      <c r="AD119">
        <v>15</v>
      </c>
      <c r="AE119">
        <v>12</v>
      </c>
      <c r="AP119">
        <v>17</v>
      </c>
      <c r="AQ119">
        <v>185</v>
      </c>
      <c r="AR119">
        <v>29</v>
      </c>
      <c r="AS119">
        <v>61</v>
      </c>
      <c r="AT119">
        <v>144</v>
      </c>
      <c r="AU119">
        <v>241</v>
      </c>
      <c r="AY119" t="b">
        <f>AND(Table3[[#This Row],[attentionCheck22]]=22,Table3[[#This Row],[attentionCheck11]]=11)</f>
        <v>0</v>
      </c>
      <c r="AZ119" t="str">
        <f>VLOOKUP(Table3[[#This Row],[prolificID]],Table2[[#All],[participant_id]:[Student Status]],19,FALSE)</f>
        <v>Male</v>
      </c>
      <c r="BA119" t="str">
        <f>VLOOKUP(Table3[[#This Row],[prolificID]],Table2[[#All],[participant_id]:[Student Status]],13,FALSE)</f>
        <v>United Kingdom</v>
      </c>
      <c r="BB119" s="3" t="str">
        <f>VLOOKUP(Table3[[#This Row],[prolificID]],Table2[[#All],[participant_id]:[Student Status]],17,FALSE)</f>
        <v>Undergraduate degree (BA/BSc/other)</v>
      </c>
      <c r="BC119" s="3" t="str">
        <f>VLOOKUP(Table3[[#This Row],[prolificID]],Table2[[#All],[participant_id]:[Student Status]],20,FALSE)</f>
        <v>No</v>
      </c>
      <c r="BD119" s="3" t="str">
        <f>VLOOKUP(Table3[[#This Row],[prolificID]],Table2[[#All],[participant_id]:[Student Status]],14,FALSE)</f>
        <v>Full-Time</v>
      </c>
      <c r="BE119" s="3">
        <f>VLOOKUP(Table3[[#This Row],[prolificID]],Table2[[#All],[participant_id]:[Student Status]],5,FALSE)</f>
        <v>722.28499999999997</v>
      </c>
      <c r="BF119" s="3">
        <f>VLOOKUP(Table3[[#This Row],[prolificID]],Table2[[#All],[participant_id]:[Student Status]],6,FALSE)</f>
        <v>36</v>
      </c>
      <c r="BG119" s="3">
        <f>VLOOKUP(Table3[[#This Row],[prolificID]],Payments[[#All],[ProlificID]:[Bonus]],2,FALSE)</f>
        <v>0</v>
      </c>
      <c r="BH119" s="3" t="s">
        <v>1212</v>
      </c>
      <c r="BI119" s="3" t="s">
        <v>1213</v>
      </c>
    </row>
    <row r="120" spans="1:61" x14ac:dyDescent="0.2">
      <c r="A120">
        <v>119</v>
      </c>
      <c r="B120">
        <v>0</v>
      </c>
      <c r="C120">
        <v>0</v>
      </c>
      <c r="D120">
        <v>1</v>
      </c>
      <c r="E120">
        <v>1</v>
      </c>
      <c r="F120">
        <v>0.12198725216422</v>
      </c>
      <c r="G120" t="s">
        <v>51</v>
      </c>
      <c r="H120" t="s">
        <v>141</v>
      </c>
      <c r="I120">
        <v>756</v>
      </c>
      <c r="J120">
        <v>1</v>
      </c>
      <c r="K120">
        <v>25</v>
      </c>
      <c r="L120">
        <v>39</v>
      </c>
      <c r="M120">
        <v>37</v>
      </c>
      <c r="N120">
        <v>35</v>
      </c>
      <c r="O120">
        <v>32</v>
      </c>
      <c r="P120">
        <v>30</v>
      </c>
      <c r="Q120">
        <v>28</v>
      </c>
      <c r="R120">
        <v>22</v>
      </c>
      <c r="S120">
        <v>25</v>
      </c>
      <c r="T120">
        <v>22</v>
      </c>
      <c r="U120">
        <v>19</v>
      </c>
      <c r="V120">
        <v>39</v>
      </c>
      <c r="W120">
        <v>36</v>
      </c>
      <c r="X120">
        <v>33</v>
      </c>
      <c r="Y120">
        <v>30</v>
      </c>
      <c r="Z120">
        <v>26</v>
      </c>
      <c r="AA120">
        <v>11</v>
      </c>
      <c r="AB120">
        <v>23</v>
      </c>
      <c r="AC120">
        <v>20</v>
      </c>
      <c r="AD120">
        <v>16</v>
      </c>
      <c r="AE120">
        <v>12</v>
      </c>
      <c r="AF120">
        <v>40</v>
      </c>
      <c r="AG120">
        <v>1</v>
      </c>
      <c r="AH120" t="s">
        <v>54</v>
      </c>
      <c r="AI120" t="s">
        <v>51</v>
      </c>
      <c r="AJ120">
        <v>68</v>
      </c>
      <c r="AK120">
        <v>26</v>
      </c>
      <c r="AL120">
        <v>0</v>
      </c>
      <c r="AM120">
        <v>0</v>
      </c>
      <c r="AN120">
        <v>0</v>
      </c>
      <c r="AO120">
        <v>33</v>
      </c>
      <c r="AP120">
        <v>21</v>
      </c>
      <c r="AQ120">
        <v>200</v>
      </c>
      <c r="AR120">
        <v>133</v>
      </c>
      <c r="AS120">
        <v>45</v>
      </c>
      <c r="AT120">
        <v>310</v>
      </c>
      <c r="AU120">
        <v>155</v>
      </c>
      <c r="AV120">
        <v>14</v>
      </c>
      <c r="AW120">
        <v>86</v>
      </c>
      <c r="AX120">
        <v>42</v>
      </c>
      <c r="AY120" t="b">
        <f>AND(Table3[[#This Row],[attentionCheck22]]=22,Table3[[#This Row],[attentionCheck11]]=11)</f>
        <v>1</v>
      </c>
      <c r="AZ120" t="str">
        <f>VLOOKUP(Table3[[#This Row],[prolificID]],Table2[[#All],[participant_id]:[Student Status]],19,FALSE)</f>
        <v>Male</v>
      </c>
      <c r="BA120" t="str">
        <f>VLOOKUP(Table3[[#This Row],[prolificID]],Table2[[#All],[participant_id]:[Student Status]],13,FALSE)</f>
        <v>United Kingdom</v>
      </c>
      <c r="BB120" s="3" t="str">
        <f>VLOOKUP(Table3[[#This Row],[prolificID]],Table2[[#All],[participant_id]:[Student Status]],17,FALSE)</f>
        <v>Undergraduate degree (BA/BSc/other)</v>
      </c>
      <c r="BC120" s="3" t="str">
        <f>VLOOKUP(Table3[[#This Row],[prolificID]],Table2[[#All],[participant_id]:[Student Status]],20,FALSE)</f>
        <v>DATA EXPIRED</v>
      </c>
      <c r="BD120" s="3" t="str">
        <f>VLOOKUP(Table3[[#This Row],[prolificID]],Table2[[#All],[participant_id]:[Student Status]],14,FALSE)</f>
        <v>DATA EXPIRED</v>
      </c>
      <c r="BE120" s="3">
        <f>VLOOKUP(Table3[[#This Row],[prolificID]],Table2[[#All],[participant_id]:[Student Status]],5,FALSE)</f>
        <v>1165.3499999999999</v>
      </c>
      <c r="BF120" s="3">
        <f>VLOOKUP(Table3[[#This Row],[prolificID]],Table2[[#All],[participant_id]:[Student Status]],6,FALSE)</f>
        <v>24</v>
      </c>
      <c r="BG120" s="3">
        <f>VLOOKUP(Table3[[#This Row],[prolificID]],Payments[[#All],[ProlificID]:[Bonus]],2,FALSE)</f>
        <v>8.02</v>
      </c>
      <c r="BH120" s="3" t="s">
        <v>1212</v>
      </c>
      <c r="BI120" s="3" t="s">
        <v>1213</v>
      </c>
    </row>
    <row r="121" spans="1:61" x14ac:dyDescent="0.2">
      <c r="A121">
        <v>120</v>
      </c>
      <c r="B121">
        <v>0</v>
      </c>
      <c r="C121">
        <v>0</v>
      </c>
      <c r="D121">
        <v>1</v>
      </c>
      <c r="E121">
        <v>0</v>
      </c>
      <c r="F121">
        <v>0.95074539609160003</v>
      </c>
      <c r="G121" t="s">
        <v>51</v>
      </c>
      <c r="H121" t="s">
        <v>142</v>
      </c>
      <c r="I121">
        <v>756</v>
      </c>
      <c r="J121">
        <v>1</v>
      </c>
      <c r="K121">
        <v>25</v>
      </c>
      <c r="L121">
        <v>40</v>
      </c>
      <c r="M121">
        <v>38</v>
      </c>
      <c r="N121">
        <v>36</v>
      </c>
      <c r="O121">
        <v>36</v>
      </c>
      <c r="P121">
        <v>40</v>
      </c>
      <c r="Q121">
        <v>41</v>
      </c>
      <c r="R121">
        <v>22</v>
      </c>
      <c r="S121">
        <v>39</v>
      </c>
      <c r="T121">
        <v>27</v>
      </c>
      <c r="U121">
        <v>23</v>
      </c>
      <c r="V121">
        <v>39</v>
      </c>
      <c r="W121">
        <v>37</v>
      </c>
      <c r="X121">
        <v>34</v>
      </c>
      <c r="Y121">
        <v>31</v>
      </c>
      <c r="Z121">
        <v>39</v>
      </c>
      <c r="AA121">
        <v>11</v>
      </c>
      <c r="AB121">
        <v>35</v>
      </c>
      <c r="AC121">
        <v>27</v>
      </c>
      <c r="AD121">
        <v>27</v>
      </c>
      <c r="AE121">
        <v>23</v>
      </c>
      <c r="AF121">
        <v>48</v>
      </c>
      <c r="AG121">
        <v>1</v>
      </c>
      <c r="AH121" t="s">
        <v>57</v>
      </c>
      <c r="AI121" t="s">
        <v>50</v>
      </c>
      <c r="AJ121">
        <v>95</v>
      </c>
      <c r="AK121">
        <v>27</v>
      </c>
      <c r="AL121">
        <v>0</v>
      </c>
      <c r="AM121">
        <v>0</v>
      </c>
      <c r="AN121" t="s">
        <v>68</v>
      </c>
      <c r="AO121">
        <v>27</v>
      </c>
      <c r="AP121">
        <v>22</v>
      </c>
      <c r="AQ121">
        <v>204</v>
      </c>
      <c r="AR121">
        <v>61</v>
      </c>
      <c r="AS121">
        <v>84</v>
      </c>
      <c r="AT121">
        <v>512</v>
      </c>
      <c r="AU121">
        <v>526</v>
      </c>
      <c r="AV121">
        <v>18</v>
      </c>
      <c r="AW121">
        <v>93</v>
      </c>
      <c r="AX121">
        <v>107</v>
      </c>
      <c r="AY121" t="b">
        <f>AND(Table3[[#This Row],[attentionCheck22]]=22,Table3[[#This Row],[attentionCheck11]]=11)</f>
        <v>1</v>
      </c>
      <c r="AZ121" t="str">
        <f>VLOOKUP(Table3[[#This Row],[prolificID]],Table2[[#All],[participant_id]:[Student Status]],19,FALSE)</f>
        <v>Female</v>
      </c>
      <c r="BA121" t="str">
        <f>VLOOKUP(Table3[[#This Row],[prolificID]],Table2[[#All],[participant_id]:[Student Status]],13,FALSE)</f>
        <v>United Kingdom</v>
      </c>
      <c r="BB121" s="3" t="str">
        <f>VLOOKUP(Table3[[#This Row],[prolificID]],Table2[[#All],[participant_id]:[Student Status]],17,FALSE)</f>
        <v>Undergraduate degree (BA/BSc/other)</v>
      </c>
      <c r="BC121" s="3" t="str">
        <f>VLOOKUP(Table3[[#This Row],[prolificID]],Table2[[#All],[participant_id]:[Student Status]],20,FALSE)</f>
        <v>Yes</v>
      </c>
      <c r="BD121" s="3" t="str">
        <f>VLOOKUP(Table3[[#This Row],[prolificID]],Table2[[#All],[participant_id]:[Student Status]],14,FALSE)</f>
        <v>Unemployed (and job seeking)</v>
      </c>
      <c r="BE121" s="3">
        <f>VLOOKUP(Table3[[#This Row],[prolificID]],Table2[[#All],[participant_id]:[Student Status]],5,FALSE)</f>
        <v>1667.6279999999999</v>
      </c>
      <c r="BF121" s="3">
        <f>VLOOKUP(Table3[[#This Row],[prolificID]],Table2[[#All],[participant_id]:[Student Status]],6,FALSE)</f>
        <v>21</v>
      </c>
      <c r="BG121" s="3">
        <f>VLOOKUP(Table3[[#This Row],[prolificID]],Payments[[#All],[ProlificID]:[Bonus]],2,FALSE)</f>
        <v>7.21</v>
      </c>
      <c r="BH121" s="3" t="s">
        <v>1212</v>
      </c>
      <c r="BI121" s="3" t="s">
        <v>1213</v>
      </c>
    </row>
    <row r="122" spans="1:61" x14ac:dyDescent="0.2">
      <c r="A122">
        <v>121</v>
      </c>
      <c r="B122">
        <v>0</v>
      </c>
      <c r="C122">
        <v>0</v>
      </c>
      <c r="D122">
        <v>1</v>
      </c>
      <c r="E122">
        <v>1</v>
      </c>
      <c r="F122">
        <v>0.87970363137202001</v>
      </c>
      <c r="G122" t="s">
        <v>50</v>
      </c>
      <c r="H122" t="s">
        <v>143</v>
      </c>
      <c r="I122">
        <v>756</v>
      </c>
      <c r="J122">
        <v>1</v>
      </c>
      <c r="K122">
        <v>25</v>
      </c>
      <c r="L122">
        <v>39</v>
      </c>
      <c r="M122">
        <v>37</v>
      </c>
      <c r="N122">
        <v>35</v>
      </c>
      <c r="O122">
        <v>32</v>
      </c>
      <c r="P122">
        <v>30</v>
      </c>
      <c r="Q122">
        <v>28</v>
      </c>
      <c r="R122">
        <v>32</v>
      </c>
      <c r="S122">
        <v>25</v>
      </c>
      <c r="T122">
        <v>22</v>
      </c>
      <c r="U122">
        <v>19</v>
      </c>
      <c r="V122">
        <v>39</v>
      </c>
      <c r="W122">
        <v>36</v>
      </c>
      <c r="X122">
        <v>33</v>
      </c>
      <c r="Y122">
        <v>30</v>
      </c>
      <c r="Z122">
        <v>27</v>
      </c>
      <c r="AA122">
        <v>34</v>
      </c>
      <c r="AB122">
        <v>23</v>
      </c>
      <c r="AC122">
        <v>20</v>
      </c>
      <c r="AD122">
        <v>16</v>
      </c>
      <c r="AE122">
        <v>12</v>
      </c>
      <c r="AP122">
        <v>14</v>
      </c>
      <c r="AQ122">
        <v>175</v>
      </c>
      <c r="AR122">
        <v>37</v>
      </c>
      <c r="AS122">
        <v>23</v>
      </c>
      <c r="AT122">
        <v>246</v>
      </c>
      <c r="AU122">
        <v>169</v>
      </c>
      <c r="AY122" t="b">
        <f>AND(Table3[[#This Row],[attentionCheck22]]=22,Table3[[#This Row],[attentionCheck11]]=11)</f>
        <v>0</v>
      </c>
      <c r="AZ122" t="str">
        <f>VLOOKUP(Table3[[#This Row],[prolificID]],Table2[[#All],[participant_id]:[Student Status]],19,FALSE)</f>
        <v>CONSENT REVOKED</v>
      </c>
      <c r="BA122" t="str">
        <f>VLOOKUP(Table3[[#This Row],[prolificID]],Table2[[#All],[participant_id]:[Student Status]],13,FALSE)</f>
        <v>CONSENT REVOKED</v>
      </c>
      <c r="BB122" s="3" t="str">
        <f>VLOOKUP(Table3[[#This Row],[prolificID]],Table2[[#All],[participant_id]:[Student Status]],17,FALSE)</f>
        <v>CONSENT REVOKED</v>
      </c>
      <c r="BC122" s="3" t="str">
        <f>VLOOKUP(Table3[[#This Row],[prolificID]],Table2[[#All],[participant_id]:[Student Status]],20,FALSE)</f>
        <v>CONSENT REVOKED</v>
      </c>
      <c r="BD122" s="3" t="str">
        <f>VLOOKUP(Table3[[#This Row],[prolificID]],Table2[[#All],[participant_id]:[Student Status]],14,FALSE)</f>
        <v>CONSENT REVOKED</v>
      </c>
      <c r="BE122" s="3">
        <f>VLOOKUP(Table3[[#This Row],[prolificID]],Table2[[#All],[participant_id]:[Student Status]],5,FALSE)</f>
        <v>688.05899999999997</v>
      </c>
      <c r="BF122" s="3">
        <f>VLOOKUP(Table3[[#This Row],[prolificID]],Table2[[#All],[participant_id]:[Student Status]],6,FALSE)</f>
        <v>33</v>
      </c>
      <c r="BG122" s="3">
        <f>VLOOKUP(Table3[[#This Row],[prolificID]],Payments[[#All],[ProlificID]:[Bonus]],2,FALSE)</f>
        <v>0</v>
      </c>
      <c r="BH122" s="3" t="s">
        <v>1212</v>
      </c>
      <c r="BI122" s="3" t="s">
        <v>1213</v>
      </c>
    </row>
    <row r="123" spans="1:61" x14ac:dyDescent="0.2">
      <c r="A123">
        <v>122</v>
      </c>
      <c r="B123">
        <v>0</v>
      </c>
      <c r="C123">
        <v>0</v>
      </c>
      <c r="D123">
        <v>1</v>
      </c>
      <c r="E123">
        <v>0</v>
      </c>
      <c r="F123">
        <v>0.61316866556257998</v>
      </c>
      <c r="G123" t="s">
        <v>50</v>
      </c>
      <c r="H123" t="s">
        <v>144</v>
      </c>
      <c r="I123">
        <v>756</v>
      </c>
      <c r="J123">
        <v>1</v>
      </c>
      <c r="K123">
        <v>25</v>
      </c>
      <c r="L123">
        <v>39</v>
      </c>
      <c r="M123">
        <v>37</v>
      </c>
      <c r="N123">
        <v>35</v>
      </c>
      <c r="O123">
        <v>32</v>
      </c>
      <c r="P123">
        <v>30</v>
      </c>
      <c r="Q123">
        <v>28</v>
      </c>
      <c r="R123">
        <v>22</v>
      </c>
      <c r="S123">
        <v>25</v>
      </c>
      <c r="T123">
        <v>22</v>
      </c>
      <c r="U123">
        <v>19</v>
      </c>
      <c r="V123">
        <v>40</v>
      </c>
      <c r="W123">
        <v>36</v>
      </c>
      <c r="X123">
        <v>33</v>
      </c>
      <c r="Y123">
        <v>30</v>
      </c>
      <c r="Z123">
        <v>26</v>
      </c>
      <c r="AA123">
        <v>11</v>
      </c>
      <c r="AB123">
        <v>23</v>
      </c>
      <c r="AC123">
        <v>20</v>
      </c>
      <c r="AD123">
        <v>16</v>
      </c>
      <c r="AE123">
        <v>12</v>
      </c>
      <c r="AF123">
        <v>40</v>
      </c>
      <c r="AG123">
        <v>1</v>
      </c>
      <c r="AH123" t="s">
        <v>57</v>
      </c>
      <c r="AI123" t="s">
        <v>50</v>
      </c>
      <c r="AJ123">
        <v>84</v>
      </c>
      <c r="AK123">
        <v>33</v>
      </c>
      <c r="AL123">
        <v>0</v>
      </c>
      <c r="AM123">
        <v>0</v>
      </c>
      <c r="AN123" t="s">
        <v>145</v>
      </c>
      <c r="AO123">
        <v>33</v>
      </c>
      <c r="AP123">
        <v>20</v>
      </c>
      <c r="AQ123">
        <v>164</v>
      </c>
      <c r="AR123">
        <v>23</v>
      </c>
      <c r="AS123">
        <v>79</v>
      </c>
      <c r="AT123">
        <v>286</v>
      </c>
      <c r="AU123">
        <v>330</v>
      </c>
      <c r="AV123">
        <v>47</v>
      </c>
      <c r="AW123">
        <v>495</v>
      </c>
      <c r="AX123">
        <v>203</v>
      </c>
      <c r="AY123" t="b">
        <f>AND(Table3[[#This Row],[attentionCheck22]]=22,Table3[[#This Row],[attentionCheck11]]=11)</f>
        <v>1</v>
      </c>
      <c r="AZ123" t="str">
        <f>VLOOKUP(Table3[[#This Row],[prolificID]],Table2[[#All],[participant_id]:[Student Status]],19,FALSE)</f>
        <v>Male</v>
      </c>
      <c r="BA123" t="str">
        <f>VLOOKUP(Table3[[#This Row],[prolificID]],Table2[[#All],[participant_id]:[Student Status]],13,FALSE)</f>
        <v>United Kingdom</v>
      </c>
      <c r="BB123" s="3" t="str">
        <f>VLOOKUP(Table3[[#This Row],[prolificID]],Table2[[#All],[participant_id]:[Student Status]],17,FALSE)</f>
        <v>Graduate degree (MA/MSc/MPhil/other)</v>
      </c>
      <c r="BC123" s="3" t="str">
        <f>VLOOKUP(Table3[[#This Row],[prolificID]],Table2[[#All],[participant_id]:[Student Status]],20,FALSE)</f>
        <v>Yes</v>
      </c>
      <c r="BD123" s="3" t="str">
        <f>VLOOKUP(Table3[[#This Row],[prolificID]],Table2[[#All],[participant_id]:[Student Status]],14,FALSE)</f>
        <v>Full-Time</v>
      </c>
      <c r="BE123" s="3">
        <f>VLOOKUP(Table3[[#This Row],[prolificID]],Table2[[#All],[participant_id]:[Student Status]],5,FALSE)</f>
        <v>1674.4090000000001</v>
      </c>
      <c r="BF123" s="3">
        <f>VLOOKUP(Table3[[#This Row],[prolificID]],Table2[[#All],[participant_id]:[Student Status]],6,FALSE)</f>
        <v>30</v>
      </c>
      <c r="BG123" s="3">
        <f>VLOOKUP(Table3[[#This Row],[prolificID]],Payments[[#All],[ProlificID]:[Bonus]],2,FALSE)</f>
        <v>7.27</v>
      </c>
      <c r="BH123" s="3" t="s">
        <v>1212</v>
      </c>
      <c r="BI123" s="3" t="s">
        <v>1213</v>
      </c>
    </row>
    <row r="124" spans="1:61" x14ac:dyDescent="0.2">
      <c r="A124">
        <v>123</v>
      </c>
      <c r="B124">
        <v>0</v>
      </c>
      <c r="C124">
        <v>0</v>
      </c>
      <c r="D124">
        <v>1</v>
      </c>
      <c r="E124">
        <v>1</v>
      </c>
      <c r="F124">
        <v>0.12733665120352999</v>
      </c>
      <c r="G124" t="s">
        <v>51</v>
      </c>
      <c r="H124" t="s">
        <v>146</v>
      </c>
      <c r="I124">
        <v>756</v>
      </c>
      <c r="J124">
        <v>1</v>
      </c>
      <c r="K124">
        <v>25</v>
      </c>
      <c r="L124">
        <v>39</v>
      </c>
      <c r="M124">
        <v>37</v>
      </c>
      <c r="N124">
        <v>35</v>
      </c>
      <c r="O124">
        <v>32</v>
      </c>
      <c r="P124">
        <v>30</v>
      </c>
      <c r="Q124">
        <v>28</v>
      </c>
      <c r="R124">
        <v>22</v>
      </c>
      <c r="S124">
        <v>25</v>
      </c>
      <c r="T124">
        <v>22</v>
      </c>
      <c r="U124">
        <v>19</v>
      </c>
      <c r="V124">
        <v>39</v>
      </c>
      <c r="W124">
        <v>36</v>
      </c>
      <c r="X124">
        <v>33</v>
      </c>
      <c r="Y124">
        <v>30</v>
      </c>
      <c r="Z124">
        <v>26</v>
      </c>
      <c r="AA124">
        <v>11</v>
      </c>
      <c r="AB124">
        <v>23</v>
      </c>
      <c r="AC124">
        <v>20</v>
      </c>
      <c r="AD124">
        <v>16</v>
      </c>
      <c r="AE124">
        <v>12</v>
      </c>
      <c r="AF124">
        <v>27</v>
      </c>
      <c r="AG124">
        <v>1</v>
      </c>
      <c r="AH124" t="s">
        <v>54</v>
      </c>
      <c r="AI124" t="s">
        <v>51</v>
      </c>
      <c r="AJ124">
        <v>113</v>
      </c>
      <c r="AK124">
        <v>30</v>
      </c>
      <c r="AL124">
        <v>0</v>
      </c>
      <c r="AM124">
        <v>0</v>
      </c>
      <c r="AN124" t="s">
        <v>81</v>
      </c>
      <c r="AO124">
        <v>20</v>
      </c>
      <c r="AP124">
        <v>81</v>
      </c>
      <c r="AQ124">
        <v>324</v>
      </c>
      <c r="AR124">
        <v>153</v>
      </c>
      <c r="AS124">
        <v>67</v>
      </c>
      <c r="AT124">
        <v>622</v>
      </c>
      <c r="AU124">
        <v>341</v>
      </c>
      <c r="AV124">
        <v>37</v>
      </c>
      <c r="AW124">
        <v>223</v>
      </c>
      <c r="AX124">
        <v>92</v>
      </c>
      <c r="AY124" t="b">
        <f>AND(Table3[[#This Row],[attentionCheck22]]=22,Table3[[#This Row],[attentionCheck11]]=11)</f>
        <v>1</v>
      </c>
      <c r="AZ124" t="str">
        <f>VLOOKUP(Table3[[#This Row],[prolificID]],Table2[[#All],[participant_id]:[Student Status]],19,FALSE)</f>
        <v>Male</v>
      </c>
      <c r="BA124" t="str">
        <f>VLOOKUP(Table3[[#This Row],[prolificID]],Table2[[#All],[participant_id]:[Student Status]],13,FALSE)</f>
        <v>Ireland</v>
      </c>
      <c r="BB124" s="3" t="str">
        <f>VLOOKUP(Table3[[#This Row],[prolificID]],Table2[[#All],[participant_id]:[Student Status]],17,FALSE)</f>
        <v>Graduate degree (MA/MSc/MPhil/other)</v>
      </c>
      <c r="BC124" s="3" t="str">
        <f>VLOOKUP(Table3[[#This Row],[prolificID]],Table2[[#All],[participant_id]:[Student Status]],20,FALSE)</f>
        <v>No</v>
      </c>
      <c r="BD124" s="3" t="str">
        <f>VLOOKUP(Table3[[#This Row],[prolificID]],Table2[[#All],[participant_id]:[Student Status]],14,FALSE)</f>
        <v>Other</v>
      </c>
      <c r="BE124" s="3">
        <f>VLOOKUP(Table3[[#This Row],[prolificID]],Table2[[#All],[participant_id]:[Student Status]],5,FALSE)</f>
        <v>1953.94</v>
      </c>
      <c r="BF124" s="3">
        <f>VLOOKUP(Table3[[#This Row],[prolificID]],Table2[[#All],[participant_id]:[Student Status]],6,FALSE)</f>
        <v>43</v>
      </c>
      <c r="BG124" s="3">
        <f>VLOOKUP(Table3[[#This Row],[prolificID]],Payments[[#All],[ProlificID]:[Bonus]],2,FALSE)</f>
        <v>10</v>
      </c>
      <c r="BH124" s="3" t="s">
        <v>1212</v>
      </c>
      <c r="BI124" s="3" t="s">
        <v>1213</v>
      </c>
    </row>
    <row r="125" spans="1:61" x14ac:dyDescent="0.2">
      <c r="A125">
        <v>124</v>
      </c>
      <c r="B125">
        <v>0</v>
      </c>
      <c r="C125">
        <v>0</v>
      </c>
      <c r="D125">
        <v>1</v>
      </c>
      <c r="E125">
        <v>1</v>
      </c>
      <c r="F125">
        <v>0.30950272319353</v>
      </c>
      <c r="G125" t="s">
        <v>50</v>
      </c>
      <c r="H125" t="s">
        <v>147</v>
      </c>
      <c r="I125">
        <v>756</v>
      </c>
      <c r="J125">
        <v>1</v>
      </c>
      <c r="K125">
        <v>25</v>
      </c>
      <c r="L125">
        <v>2</v>
      </c>
      <c r="M125">
        <v>14</v>
      </c>
      <c r="N125">
        <v>28</v>
      </c>
      <c r="O125">
        <v>40</v>
      </c>
      <c r="P125">
        <v>54</v>
      </c>
      <c r="Q125">
        <v>38</v>
      </c>
      <c r="R125">
        <v>44</v>
      </c>
      <c r="S125">
        <v>38</v>
      </c>
      <c r="T125">
        <v>30</v>
      </c>
      <c r="U125">
        <v>23</v>
      </c>
      <c r="AP125">
        <v>10</v>
      </c>
      <c r="AQ125">
        <v>398</v>
      </c>
      <c r="AR125">
        <v>36</v>
      </c>
      <c r="AS125">
        <v>46</v>
      </c>
      <c r="AT125">
        <v>482</v>
      </c>
      <c r="AY125" t="b">
        <f>AND(Table3[[#This Row],[attentionCheck22]]=22,Table3[[#This Row],[attentionCheck11]]=11)</f>
        <v>0</v>
      </c>
      <c r="AZ125" t="str">
        <f>VLOOKUP(Table3[[#This Row],[prolificID]],Table2[[#All],[participant_id]:[Student Status]],19,FALSE)</f>
        <v>CONSENT REVOKED</v>
      </c>
      <c r="BA125" t="str">
        <f>VLOOKUP(Table3[[#This Row],[prolificID]],Table2[[#All],[participant_id]:[Student Status]],13,FALSE)</f>
        <v>CONSENT REVOKED</v>
      </c>
      <c r="BB125" s="3" t="str">
        <f>VLOOKUP(Table3[[#This Row],[prolificID]],Table2[[#All],[participant_id]:[Student Status]],17,FALSE)</f>
        <v>CONSENT REVOKED</v>
      </c>
      <c r="BC125" s="3" t="str">
        <f>VLOOKUP(Table3[[#This Row],[prolificID]],Table2[[#All],[participant_id]:[Student Status]],20,FALSE)</f>
        <v>CONSENT REVOKED</v>
      </c>
      <c r="BD125" s="3" t="str">
        <f>VLOOKUP(Table3[[#This Row],[prolificID]],Table2[[#All],[participant_id]:[Student Status]],14,FALSE)</f>
        <v>CONSENT REVOKED</v>
      </c>
      <c r="BE125" s="3">
        <f>VLOOKUP(Table3[[#This Row],[prolificID]],Table2[[#All],[participant_id]:[Student Status]],5,FALSE)</f>
        <v>2324399.6321330001</v>
      </c>
      <c r="BF125" s="3">
        <f>VLOOKUP(Table3[[#This Row],[prolificID]],Table2[[#All],[participant_id]:[Student Status]],6,FALSE)</f>
        <v>21</v>
      </c>
      <c r="BG125" s="3">
        <f>VLOOKUP(Table3[[#This Row],[prolificID]],Payments[[#All],[ProlificID]:[Bonus]],2,FALSE)</f>
        <v>0</v>
      </c>
      <c r="BH125" s="3" t="s">
        <v>1212</v>
      </c>
      <c r="BI125" s="3" t="s">
        <v>1213</v>
      </c>
    </row>
    <row r="126" spans="1:61" x14ac:dyDescent="0.2">
      <c r="A126">
        <v>125</v>
      </c>
      <c r="B126">
        <v>0</v>
      </c>
      <c r="C126">
        <v>0</v>
      </c>
      <c r="D126">
        <v>1</v>
      </c>
      <c r="E126">
        <v>1</v>
      </c>
      <c r="F126">
        <v>0.44182720875380999</v>
      </c>
      <c r="G126" t="s">
        <v>50</v>
      </c>
      <c r="H126" t="s">
        <v>148</v>
      </c>
      <c r="I126">
        <v>756</v>
      </c>
      <c r="J126">
        <v>1</v>
      </c>
      <c r="K126">
        <v>25</v>
      </c>
      <c r="L126">
        <v>40</v>
      </c>
      <c r="M126">
        <v>37</v>
      </c>
      <c r="N126">
        <v>35</v>
      </c>
      <c r="O126">
        <v>33</v>
      </c>
      <c r="P126">
        <v>30</v>
      </c>
      <c r="Q126">
        <v>41</v>
      </c>
      <c r="R126">
        <v>32</v>
      </c>
      <c r="S126">
        <v>40</v>
      </c>
      <c r="T126">
        <v>32</v>
      </c>
      <c r="U126">
        <v>24</v>
      </c>
      <c r="AP126">
        <v>35</v>
      </c>
      <c r="AQ126">
        <v>304</v>
      </c>
      <c r="AR126">
        <v>89</v>
      </c>
      <c r="AS126">
        <v>87</v>
      </c>
      <c r="AT126">
        <v>491</v>
      </c>
      <c r="AY126" t="b">
        <f>AND(Table3[[#This Row],[attentionCheck22]]=22,Table3[[#This Row],[attentionCheck11]]=11)</f>
        <v>0</v>
      </c>
      <c r="AZ126" t="str">
        <f>VLOOKUP(Table3[[#This Row],[prolificID]],Table2[[#All],[participant_id]:[Student Status]],19,FALSE)</f>
        <v>CONSENT REVOKED</v>
      </c>
      <c r="BA126" t="str">
        <f>VLOOKUP(Table3[[#This Row],[prolificID]],Table2[[#All],[participant_id]:[Student Status]],13,FALSE)</f>
        <v>CONSENT REVOKED</v>
      </c>
      <c r="BB126" s="3" t="str">
        <f>VLOOKUP(Table3[[#This Row],[prolificID]],Table2[[#All],[participant_id]:[Student Status]],17,FALSE)</f>
        <v>CONSENT REVOKED</v>
      </c>
      <c r="BC126" s="3" t="str">
        <f>VLOOKUP(Table3[[#This Row],[prolificID]],Table2[[#All],[participant_id]:[Student Status]],20,FALSE)</f>
        <v>CONSENT REVOKED</v>
      </c>
      <c r="BD126" s="3" t="str">
        <f>VLOOKUP(Table3[[#This Row],[prolificID]],Table2[[#All],[participant_id]:[Student Status]],14,FALSE)</f>
        <v>CONSENT REVOKED</v>
      </c>
      <c r="BE126" s="3">
        <f>VLOOKUP(Table3[[#This Row],[prolificID]],Table2[[#All],[participant_id]:[Student Status]],5,FALSE)</f>
        <v>2324388.9109029998</v>
      </c>
      <c r="BF126" s="3">
        <f>VLOOKUP(Table3[[#This Row],[prolificID]],Table2[[#All],[participant_id]:[Student Status]],6,FALSE)</f>
        <v>32</v>
      </c>
      <c r="BG126" s="3">
        <f>VLOOKUP(Table3[[#This Row],[prolificID]],Payments[[#All],[ProlificID]:[Bonus]],2,FALSE)</f>
        <v>0</v>
      </c>
      <c r="BH126" s="3" t="s">
        <v>1212</v>
      </c>
      <c r="BI126" s="3" t="s">
        <v>1213</v>
      </c>
    </row>
    <row r="127" spans="1:61" x14ac:dyDescent="0.2">
      <c r="A127">
        <v>126</v>
      </c>
      <c r="B127">
        <v>0</v>
      </c>
      <c r="C127">
        <v>0</v>
      </c>
      <c r="D127">
        <v>1</v>
      </c>
      <c r="E127">
        <v>1</v>
      </c>
      <c r="F127">
        <v>0.16215772911010001</v>
      </c>
      <c r="G127" t="s">
        <v>51</v>
      </c>
      <c r="H127" t="s">
        <v>149</v>
      </c>
      <c r="I127">
        <v>756</v>
      </c>
      <c r="J127">
        <v>1</v>
      </c>
      <c r="K127">
        <v>25</v>
      </c>
      <c r="L127">
        <v>39</v>
      </c>
      <c r="M127">
        <v>36</v>
      </c>
      <c r="N127">
        <v>33</v>
      </c>
      <c r="O127">
        <v>30</v>
      </c>
      <c r="P127">
        <v>26</v>
      </c>
      <c r="Q127">
        <v>23</v>
      </c>
      <c r="R127">
        <v>29</v>
      </c>
      <c r="S127">
        <v>20</v>
      </c>
      <c r="T127">
        <v>22</v>
      </c>
      <c r="U127">
        <v>19</v>
      </c>
      <c r="V127">
        <v>39</v>
      </c>
      <c r="W127">
        <v>36</v>
      </c>
      <c r="X127">
        <v>33</v>
      </c>
      <c r="Y127">
        <v>30</v>
      </c>
      <c r="Z127">
        <v>26</v>
      </c>
      <c r="AA127">
        <v>26</v>
      </c>
      <c r="AB127">
        <v>23</v>
      </c>
      <c r="AC127">
        <v>34</v>
      </c>
      <c r="AD127">
        <v>16</v>
      </c>
      <c r="AE127">
        <v>12</v>
      </c>
      <c r="AP127">
        <v>29</v>
      </c>
      <c r="AQ127">
        <v>197</v>
      </c>
      <c r="AR127">
        <v>35</v>
      </c>
      <c r="AS127">
        <v>45</v>
      </c>
      <c r="AT127">
        <v>346</v>
      </c>
      <c r="AU127">
        <v>278</v>
      </c>
      <c r="AY127" t="b">
        <f>AND(Table3[[#This Row],[attentionCheck22]]=22,Table3[[#This Row],[attentionCheck11]]=11)</f>
        <v>0</v>
      </c>
      <c r="AZ127" t="str">
        <f>VLOOKUP(Table3[[#This Row],[prolificID]],Table2[[#All],[participant_id]:[Student Status]],19,FALSE)</f>
        <v>Male</v>
      </c>
      <c r="BA127" t="str">
        <f>VLOOKUP(Table3[[#This Row],[prolificID]],Table2[[#All],[participant_id]:[Student Status]],13,FALSE)</f>
        <v>United Kingdom</v>
      </c>
      <c r="BB127" s="3" t="str">
        <f>VLOOKUP(Table3[[#This Row],[prolificID]],Table2[[#All],[participant_id]:[Student Status]],17,FALSE)</f>
        <v>Undergraduate degree (BA/BSc/other)</v>
      </c>
      <c r="BC127" s="3" t="str">
        <f>VLOOKUP(Table3[[#This Row],[prolificID]],Table2[[#All],[participant_id]:[Student Status]],20,FALSE)</f>
        <v>No</v>
      </c>
      <c r="BD127" s="3" t="str">
        <f>VLOOKUP(Table3[[#This Row],[prolificID]],Table2[[#All],[participant_id]:[Student Status]],14,FALSE)</f>
        <v>Full-Time</v>
      </c>
      <c r="BE127" s="3">
        <f>VLOOKUP(Table3[[#This Row],[prolificID]],Table2[[#All],[participant_id]:[Student Status]],5,FALSE)</f>
        <v>957.22</v>
      </c>
      <c r="BF127" s="3">
        <f>VLOOKUP(Table3[[#This Row],[prolificID]],Table2[[#All],[participant_id]:[Student Status]],6,FALSE)</f>
        <v>33</v>
      </c>
      <c r="BG127" s="3">
        <f>VLOOKUP(Table3[[#This Row],[prolificID]],Payments[[#All],[ProlificID]:[Bonus]],2,FALSE)</f>
        <v>0</v>
      </c>
      <c r="BH127" s="3" t="s">
        <v>1212</v>
      </c>
      <c r="BI127" s="3" t="s">
        <v>1213</v>
      </c>
    </row>
    <row r="128" spans="1:61" x14ac:dyDescent="0.2">
      <c r="A128">
        <v>127</v>
      </c>
      <c r="B128">
        <v>0</v>
      </c>
      <c r="C128">
        <v>0</v>
      </c>
      <c r="D128">
        <v>1</v>
      </c>
      <c r="E128">
        <v>1</v>
      </c>
      <c r="F128">
        <v>1.7384784986889E-3</v>
      </c>
      <c r="G128" t="s">
        <v>50</v>
      </c>
      <c r="H128" t="s">
        <v>150</v>
      </c>
      <c r="I128">
        <v>756</v>
      </c>
      <c r="J128">
        <v>1</v>
      </c>
      <c r="K128">
        <v>25</v>
      </c>
      <c r="L128">
        <v>3</v>
      </c>
      <c r="M128">
        <v>7</v>
      </c>
      <c r="N128">
        <v>17</v>
      </c>
      <c r="O128">
        <v>25</v>
      </c>
      <c r="P128">
        <v>35</v>
      </c>
      <c r="Q128">
        <v>36</v>
      </c>
      <c r="R128">
        <v>22</v>
      </c>
      <c r="S128">
        <v>35</v>
      </c>
      <c r="T128">
        <v>31</v>
      </c>
      <c r="U128">
        <v>23</v>
      </c>
      <c r="V128">
        <v>1</v>
      </c>
      <c r="W128">
        <v>10</v>
      </c>
      <c r="X128">
        <v>15</v>
      </c>
      <c r="Y128">
        <v>24</v>
      </c>
      <c r="Z128">
        <v>20</v>
      </c>
      <c r="AA128">
        <v>11</v>
      </c>
      <c r="AB128">
        <v>35</v>
      </c>
      <c r="AC128">
        <v>39</v>
      </c>
      <c r="AD128">
        <v>31</v>
      </c>
      <c r="AE128">
        <v>23</v>
      </c>
      <c r="AF128">
        <v>14</v>
      </c>
      <c r="AG128">
        <v>1</v>
      </c>
      <c r="AH128" t="s">
        <v>54</v>
      </c>
      <c r="AI128" t="s">
        <v>50</v>
      </c>
      <c r="AJ128">
        <v>87</v>
      </c>
      <c r="AK128">
        <v>36</v>
      </c>
      <c r="AL128">
        <v>0</v>
      </c>
      <c r="AM128">
        <v>0</v>
      </c>
      <c r="AN128" t="s">
        <v>151</v>
      </c>
      <c r="AO128">
        <v>20</v>
      </c>
      <c r="AP128">
        <v>32</v>
      </c>
      <c r="AQ128">
        <v>411</v>
      </c>
      <c r="AR128">
        <v>62</v>
      </c>
      <c r="AS128">
        <v>81</v>
      </c>
      <c r="AT128">
        <v>281</v>
      </c>
      <c r="AU128">
        <v>169</v>
      </c>
      <c r="AV128">
        <v>17</v>
      </c>
      <c r="AW128">
        <v>31</v>
      </c>
      <c r="AX128">
        <v>21</v>
      </c>
      <c r="AY128" t="b">
        <f>AND(Table3[[#This Row],[attentionCheck22]]=22,Table3[[#This Row],[attentionCheck11]]=11)</f>
        <v>1</v>
      </c>
      <c r="AZ128" t="str">
        <f>VLOOKUP(Table3[[#This Row],[prolificID]],Table2[[#All],[participant_id]:[Student Status]],19,FALSE)</f>
        <v>Male</v>
      </c>
      <c r="BA128" t="str">
        <f>VLOOKUP(Table3[[#This Row],[prolificID]],Table2[[#All],[participant_id]:[Student Status]],13,FALSE)</f>
        <v>United Kingdom</v>
      </c>
      <c r="BB128" s="3" t="str">
        <f>VLOOKUP(Table3[[#This Row],[prolificID]],Table2[[#All],[participant_id]:[Student Status]],17,FALSE)</f>
        <v>Graduate degree (MA/MSc/MPhil/other)</v>
      </c>
      <c r="BC128" s="3" t="str">
        <f>VLOOKUP(Table3[[#This Row],[prolificID]],Table2[[#All],[participant_id]:[Student Status]],20,FALSE)</f>
        <v>No</v>
      </c>
      <c r="BD128" s="3" t="str">
        <f>VLOOKUP(Table3[[#This Row],[prolificID]],Table2[[#All],[participant_id]:[Student Status]],14,FALSE)</f>
        <v>Part-Time</v>
      </c>
      <c r="BE128" s="3">
        <f>VLOOKUP(Table3[[#This Row],[prolificID]],Table2[[#All],[participant_id]:[Student Status]],5,FALSE)</f>
        <v>1124.47</v>
      </c>
      <c r="BF128" s="3">
        <f>VLOOKUP(Table3[[#This Row],[prolificID]],Table2[[#All],[participant_id]:[Student Status]],6,FALSE)</f>
        <v>25</v>
      </c>
      <c r="BG128" s="3">
        <f>VLOOKUP(Table3[[#This Row],[prolificID]],Payments[[#All],[ProlificID]:[Bonus]],2,FALSE)</f>
        <v>5.07</v>
      </c>
      <c r="BH128" s="3" t="s">
        <v>1212</v>
      </c>
      <c r="BI128" s="3" t="s">
        <v>1213</v>
      </c>
    </row>
    <row r="129" spans="1:61" x14ac:dyDescent="0.2">
      <c r="A129">
        <v>128</v>
      </c>
      <c r="B129">
        <v>0</v>
      </c>
      <c r="C129">
        <v>0</v>
      </c>
      <c r="D129">
        <v>1</v>
      </c>
      <c r="E129">
        <v>1</v>
      </c>
      <c r="F129">
        <v>0.24908304010394999</v>
      </c>
      <c r="G129" t="s">
        <v>50</v>
      </c>
      <c r="H129" t="s">
        <v>152</v>
      </c>
      <c r="I129">
        <v>756</v>
      </c>
      <c r="J129">
        <v>1</v>
      </c>
      <c r="K129">
        <v>25</v>
      </c>
      <c r="L129">
        <v>5</v>
      </c>
      <c r="M129">
        <v>15</v>
      </c>
      <c r="N129">
        <v>16</v>
      </c>
      <c r="O129">
        <v>23</v>
      </c>
      <c r="P129">
        <v>29</v>
      </c>
      <c r="Q129">
        <v>37</v>
      </c>
      <c r="R129">
        <v>29</v>
      </c>
      <c r="S129">
        <v>60</v>
      </c>
      <c r="T129">
        <v>50</v>
      </c>
      <c r="U129">
        <v>57</v>
      </c>
      <c r="V129">
        <v>40</v>
      </c>
      <c r="W129">
        <v>36</v>
      </c>
      <c r="X129">
        <v>36</v>
      </c>
      <c r="Y129">
        <v>30</v>
      </c>
      <c r="Z129">
        <v>28</v>
      </c>
      <c r="AA129">
        <v>34</v>
      </c>
      <c r="AB129">
        <v>33</v>
      </c>
      <c r="AC129">
        <v>33</v>
      </c>
      <c r="AD129">
        <v>28</v>
      </c>
      <c r="AE129">
        <v>23</v>
      </c>
      <c r="AP129">
        <v>43</v>
      </c>
      <c r="AQ129">
        <v>534</v>
      </c>
      <c r="AR129">
        <v>83</v>
      </c>
      <c r="AS129">
        <v>81</v>
      </c>
      <c r="AT129">
        <v>241</v>
      </c>
      <c r="AU129">
        <v>301</v>
      </c>
      <c r="AY129" t="b">
        <f>AND(Table3[[#This Row],[attentionCheck22]]=22,Table3[[#This Row],[attentionCheck11]]=11)</f>
        <v>0</v>
      </c>
      <c r="AZ129" t="str">
        <f>VLOOKUP(Table3[[#This Row],[prolificID]],Table2[[#All],[participant_id]:[Student Status]],19,FALSE)</f>
        <v>CONSENT REVOKED</v>
      </c>
      <c r="BA129" t="str">
        <f>VLOOKUP(Table3[[#This Row],[prolificID]],Table2[[#All],[participant_id]:[Student Status]],13,FALSE)</f>
        <v>CONSENT REVOKED</v>
      </c>
      <c r="BB129" s="3" t="str">
        <f>VLOOKUP(Table3[[#This Row],[prolificID]],Table2[[#All],[participant_id]:[Student Status]],17,FALSE)</f>
        <v>CONSENT REVOKED</v>
      </c>
      <c r="BC129" s="3" t="str">
        <f>VLOOKUP(Table3[[#This Row],[prolificID]],Table2[[#All],[participant_id]:[Student Status]],20,FALSE)</f>
        <v>CONSENT REVOKED</v>
      </c>
      <c r="BD129" s="3" t="str">
        <f>VLOOKUP(Table3[[#This Row],[prolificID]],Table2[[#All],[participant_id]:[Student Status]],14,FALSE)</f>
        <v>CONSENT REVOKED</v>
      </c>
      <c r="BE129" s="3">
        <f>VLOOKUP(Table3[[#This Row],[prolificID]],Table2[[#All],[participant_id]:[Student Status]],5,FALSE)</f>
        <v>1317.8340000000001</v>
      </c>
      <c r="BF129" s="3">
        <f>VLOOKUP(Table3[[#This Row],[prolificID]],Table2[[#All],[participant_id]:[Student Status]],6,FALSE)</f>
        <v>23</v>
      </c>
      <c r="BG129" s="3">
        <f>VLOOKUP(Table3[[#This Row],[prolificID]],Payments[[#All],[ProlificID]:[Bonus]],2,FALSE)</f>
        <v>0</v>
      </c>
      <c r="BH129" s="3" t="s">
        <v>1212</v>
      </c>
      <c r="BI129" s="3" t="s">
        <v>1213</v>
      </c>
    </row>
    <row r="130" spans="1:61" x14ac:dyDescent="0.2">
      <c r="A130">
        <v>129</v>
      </c>
      <c r="B130">
        <v>0</v>
      </c>
      <c r="C130">
        <v>0</v>
      </c>
      <c r="D130">
        <v>1</v>
      </c>
      <c r="E130">
        <v>1</v>
      </c>
      <c r="F130">
        <v>0.10438556659278</v>
      </c>
      <c r="G130" t="s">
        <v>50</v>
      </c>
      <c r="H130" t="s">
        <v>153</v>
      </c>
      <c r="I130">
        <v>756</v>
      </c>
      <c r="J130">
        <v>1</v>
      </c>
      <c r="K130">
        <v>25</v>
      </c>
      <c r="L130">
        <v>40</v>
      </c>
      <c r="M130">
        <v>38</v>
      </c>
      <c r="N130">
        <v>35</v>
      </c>
      <c r="O130">
        <v>33</v>
      </c>
      <c r="P130">
        <v>30</v>
      </c>
      <c r="Q130">
        <v>28</v>
      </c>
      <c r="R130">
        <v>22</v>
      </c>
      <c r="S130">
        <v>39</v>
      </c>
      <c r="T130">
        <v>31</v>
      </c>
      <c r="U130">
        <v>23</v>
      </c>
      <c r="V130">
        <v>40</v>
      </c>
      <c r="W130">
        <v>37</v>
      </c>
      <c r="X130">
        <v>33</v>
      </c>
      <c r="Y130">
        <v>30</v>
      </c>
      <c r="Z130">
        <v>27</v>
      </c>
      <c r="AA130">
        <v>11</v>
      </c>
      <c r="AB130">
        <v>24</v>
      </c>
      <c r="AC130">
        <v>20</v>
      </c>
      <c r="AD130">
        <v>16</v>
      </c>
      <c r="AE130">
        <v>12</v>
      </c>
      <c r="AF130">
        <v>40</v>
      </c>
      <c r="AG130">
        <v>1</v>
      </c>
      <c r="AH130" t="s">
        <v>54</v>
      </c>
      <c r="AI130" t="s">
        <v>50</v>
      </c>
      <c r="AJ130">
        <v>77</v>
      </c>
      <c r="AK130">
        <v>28</v>
      </c>
      <c r="AL130">
        <v>0</v>
      </c>
      <c r="AM130">
        <v>0</v>
      </c>
      <c r="AN130" t="s">
        <v>154</v>
      </c>
      <c r="AO130">
        <v>40</v>
      </c>
      <c r="AP130">
        <v>46</v>
      </c>
      <c r="AQ130">
        <v>285</v>
      </c>
      <c r="AR130">
        <v>55</v>
      </c>
      <c r="AS130">
        <v>44</v>
      </c>
      <c r="AT130">
        <v>586</v>
      </c>
      <c r="AU130">
        <v>253</v>
      </c>
      <c r="AV130">
        <v>15</v>
      </c>
      <c r="AW130">
        <v>193</v>
      </c>
      <c r="AX130">
        <v>60</v>
      </c>
      <c r="AY130" t="b">
        <f>AND(Table3[[#This Row],[attentionCheck22]]=22,Table3[[#This Row],[attentionCheck11]]=11)</f>
        <v>1</v>
      </c>
      <c r="AZ130" t="str">
        <f>VLOOKUP(Table3[[#This Row],[prolificID]],Table2[[#All],[participant_id]:[Student Status]],19,FALSE)</f>
        <v>Male</v>
      </c>
      <c r="BA130" t="str">
        <f>VLOOKUP(Table3[[#This Row],[prolificID]],Table2[[#All],[participant_id]:[Student Status]],13,FALSE)</f>
        <v>United Kingdom</v>
      </c>
      <c r="BB130" s="3" t="str">
        <f>VLOOKUP(Table3[[#This Row],[prolificID]],Table2[[#All],[participant_id]:[Student Status]],17,FALSE)</f>
        <v>Undergraduate degree (BA/BSc/other)</v>
      </c>
      <c r="BC130" s="3" t="str">
        <f>VLOOKUP(Table3[[#This Row],[prolificID]],Table2[[#All],[participant_id]:[Student Status]],20,FALSE)</f>
        <v>No</v>
      </c>
      <c r="BD130" s="3" t="str">
        <f>VLOOKUP(Table3[[#This Row],[prolificID]],Table2[[#All],[participant_id]:[Student Status]],14,FALSE)</f>
        <v>DATA EXPIRED</v>
      </c>
      <c r="BE130" s="3">
        <f>VLOOKUP(Table3[[#This Row],[prolificID]],Table2[[#All],[participant_id]:[Student Status]],5,FALSE)</f>
        <v>1603.9590000000001</v>
      </c>
      <c r="BF130" s="3">
        <f>VLOOKUP(Table3[[#This Row],[prolificID]],Table2[[#All],[participant_id]:[Student Status]],6,FALSE)</f>
        <v>44</v>
      </c>
      <c r="BG130" s="3">
        <f>VLOOKUP(Table3[[#This Row],[prolificID]],Payments[[#All],[ProlificID]:[Bonus]],2,FALSE)</f>
        <v>6.01</v>
      </c>
      <c r="BH130" s="3" t="s">
        <v>1212</v>
      </c>
      <c r="BI130" s="3" t="s">
        <v>1213</v>
      </c>
    </row>
    <row r="131" spans="1:61" x14ac:dyDescent="0.2">
      <c r="A131">
        <v>130</v>
      </c>
      <c r="B131">
        <v>0</v>
      </c>
      <c r="C131">
        <v>0</v>
      </c>
      <c r="D131">
        <v>1</v>
      </c>
      <c r="E131">
        <v>1</v>
      </c>
      <c r="F131">
        <v>3.1089419811608999E-2</v>
      </c>
      <c r="G131" t="s">
        <v>50</v>
      </c>
      <c r="H131" t="s">
        <v>155</v>
      </c>
      <c r="I131">
        <v>756</v>
      </c>
      <c r="J131">
        <v>1</v>
      </c>
      <c r="K131">
        <v>25</v>
      </c>
      <c r="L131">
        <v>40</v>
      </c>
      <c r="M131">
        <v>38</v>
      </c>
      <c r="N131">
        <v>35</v>
      </c>
      <c r="O131">
        <v>33</v>
      </c>
      <c r="P131">
        <v>30</v>
      </c>
      <c r="Q131">
        <v>28</v>
      </c>
      <c r="R131">
        <v>32</v>
      </c>
      <c r="S131">
        <v>25</v>
      </c>
      <c r="T131">
        <v>22</v>
      </c>
      <c r="U131">
        <v>19</v>
      </c>
      <c r="V131">
        <v>40</v>
      </c>
      <c r="W131">
        <v>36</v>
      </c>
      <c r="X131">
        <v>33</v>
      </c>
      <c r="Y131">
        <v>30</v>
      </c>
      <c r="Z131">
        <v>26</v>
      </c>
      <c r="AA131">
        <v>35</v>
      </c>
      <c r="AB131">
        <v>24</v>
      </c>
      <c r="AC131">
        <v>20</v>
      </c>
      <c r="AD131">
        <v>16</v>
      </c>
      <c r="AE131">
        <v>12</v>
      </c>
      <c r="AP131">
        <v>33</v>
      </c>
      <c r="AQ131">
        <v>316</v>
      </c>
      <c r="AR131">
        <v>48</v>
      </c>
      <c r="AS131">
        <v>64</v>
      </c>
      <c r="AT131">
        <v>351</v>
      </c>
      <c r="AU131">
        <v>260</v>
      </c>
      <c r="AY131" t="b">
        <f>AND(Table3[[#This Row],[attentionCheck22]]=22,Table3[[#This Row],[attentionCheck11]]=11)</f>
        <v>0</v>
      </c>
      <c r="AZ131" t="str">
        <f>VLOOKUP(Table3[[#This Row],[prolificID]],Table2[[#All],[participant_id]:[Student Status]],19,FALSE)</f>
        <v>Male</v>
      </c>
      <c r="BA131" t="str">
        <f>VLOOKUP(Table3[[#This Row],[prolificID]],Table2[[#All],[participant_id]:[Student Status]],13,FALSE)</f>
        <v>United Kingdom</v>
      </c>
      <c r="BB131" s="3" t="str">
        <f>VLOOKUP(Table3[[#This Row],[prolificID]],Table2[[#All],[participant_id]:[Student Status]],17,FALSE)</f>
        <v>Undergraduate degree (BA/BSc/other)</v>
      </c>
      <c r="BC131" s="3" t="str">
        <f>VLOOKUP(Table3[[#This Row],[prolificID]],Table2[[#All],[participant_id]:[Student Status]],20,FALSE)</f>
        <v>No</v>
      </c>
      <c r="BD131" s="3" t="str">
        <f>VLOOKUP(Table3[[#This Row],[prolificID]],Table2[[#All],[participant_id]:[Student Status]],14,FALSE)</f>
        <v>Full-Time</v>
      </c>
      <c r="BE131" s="3">
        <f>VLOOKUP(Table3[[#This Row],[prolificID]],Table2[[#All],[participant_id]:[Student Status]],5,FALSE)</f>
        <v>1107.954</v>
      </c>
      <c r="BF131" s="3">
        <f>VLOOKUP(Table3[[#This Row],[prolificID]],Table2[[#All],[participant_id]:[Student Status]],6,FALSE)</f>
        <v>31</v>
      </c>
      <c r="BG131" s="3">
        <f>VLOOKUP(Table3[[#This Row],[prolificID]],Payments[[#All],[ProlificID]:[Bonus]],2,FALSE)</f>
        <v>0</v>
      </c>
      <c r="BH131" s="3" t="s">
        <v>1212</v>
      </c>
      <c r="BI131" s="3" t="s">
        <v>1213</v>
      </c>
    </row>
    <row r="132" spans="1:61" x14ac:dyDescent="0.2">
      <c r="A132">
        <v>131</v>
      </c>
      <c r="B132">
        <v>0</v>
      </c>
      <c r="C132">
        <v>0</v>
      </c>
      <c r="D132">
        <v>1</v>
      </c>
      <c r="E132">
        <v>0</v>
      </c>
      <c r="F132">
        <v>0.72774089626115002</v>
      </c>
      <c r="G132" t="s">
        <v>51</v>
      </c>
      <c r="H132" t="s">
        <v>156</v>
      </c>
      <c r="I132">
        <v>756</v>
      </c>
      <c r="J132">
        <v>1</v>
      </c>
      <c r="K132">
        <v>25</v>
      </c>
      <c r="L132">
        <v>10</v>
      </c>
      <c r="M132">
        <v>15</v>
      </c>
      <c r="N132">
        <v>30</v>
      </c>
      <c r="O132">
        <v>25</v>
      </c>
      <c r="P132">
        <v>31</v>
      </c>
      <c r="Q132">
        <v>40</v>
      </c>
      <c r="R132">
        <v>22</v>
      </c>
      <c r="S132">
        <v>30</v>
      </c>
      <c r="T132">
        <v>27</v>
      </c>
      <c r="U132">
        <v>20</v>
      </c>
      <c r="V132">
        <v>10</v>
      </c>
      <c r="W132">
        <v>15</v>
      </c>
      <c r="X132">
        <v>20</v>
      </c>
      <c r="Y132">
        <v>25</v>
      </c>
      <c r="Z132">
        <v>35</v>
      </c>
      <c r="AA132">
        <v>11</v>
      </c>
      <c r="AB132">
        <v>34</v>
      </c>
      <c r="AC132">
        <v>20</v>
      </c>
      <c r="AD132">
        <v>25</v>
      </c>
      <c r="AE132">
        <v>10</v>
      </c>
      <c r="AF132">
        <v>27</v>
      </c>
      <c r="AG132">
        <v>1</v>
      </c>
      <c r="AH132" t="s">
        <v>57</v>
      </c>
      <c r="AI132" t="s">
        <v>50</v>
      </c>
      <c r="AJ132">
        <v>96</v>
      </c>
      <c r="AK132">
        <v>20</v>
      </c>
      <c r="AL132">
        <v>0</v>
      </c>
      <c r="AM132">
        <v>0</v>
      </c>
      <c r="AN132">
        <v>0</v>
      </c>
      <c r="AO132">
        <v>20</v>
      </c>
      <c r="AP132">
        <v>43</v>
      </c>
      <c r="AQ132">
        <v>271</v>
      </c>
      <c r="AR132">
        <v>67</v>
      </c>
      <c r="AS132">
        <v>82</v>
      </c>
      <c r="AT132">
        <v>275</v>
      </c>
      <c r="AU132">
        <v>461</v>
      </c>
      <c r="AV132">
        <v>119</v>
      </c>
      <c r="AW132">
        <v>108</v>
      </c>
      <c r="AX132">
        <v>78</v>
      </c>
      <c r="AY132" t="b">
        <f>AND(Table3[[#This Row],[attentionCheck22]]=22,Table3[[#This Row],[attentionCheck11]]=11)</f>
        <v>1</v>
      </c>
      <c r="AZ132" s="4" t="s">
        <v>453</v>
      </c>
      <c r="BA132" t="str">
        <f>VLOOKUP(Table3[[#This Row],[prolificID]],Table2[[#All],[participant_id]:[Student Status]],13,FALSE)</f>
        <v>United Kingdom</v>
      </c>
      <c r="BB132" s="3" t="str">
        <f>VLOOKUP(Table3[[#This Row],[prolificID]],Table2[[#All],[participant_id]:[Student Status]],17,FALSE)</f>
        <v>Undergraduate degree (BA/BSc/other)</v>
      </c>
      <c r="BC132" s="3" t="str">
        <f>VLOOKUP(Table3[[#This Row],[prolificID]],Table2[[#All],[participant_id]:[Student Status]],20,FALSE)</f>
        <v>No</v>
      </c>
      <c r="BD132" s="3" t="str">
        <f>VLOOKUP(Table3[[#This Row],[prolificID]],Table2[[#All],[participant_id]:[Student Status]],14,FALSE)</f>
        <v>Full-Time</v>
      </c>
      <c r="BE132" s="3">
        <f>VLOOKUP(Table3[[#This Row],[prolificID]],Table2[[#All],[participant_id]:[Student Status]],5,FALSE)</f>
        <v>1665.172</v>
      </c>
      <c r="BF132" s="3">
        <f>VLOOKUP(Table3[[#This Row],[prolificID]],Table2[[#All],[participant_id]:[Student Status]],6,FALSE)</f>
        <v>32</v>
      </c>
      <c r="BG132" s="3">
        <f>VLOOKUP(Table3[[#This Row],[prolificID]],Payments[[#All],[ProlificID]:[Bonus]],2,FALSE)</f>
        <v>7.8</v>
      </c>
      <c r="BH132" s="3" t="s">
        <v>1212</v>
      </c>
      <c r="BI132" s="3" t="s">
        <v>1213</v>
      </c>
    </row>
    <row r="133" spans="1:61" x14ac:dyDescent="0.2">
      <c r="A133">
        <v>132</v>
      </c>
      <c r="B133">
        <v>0</v>
      </c>
      <c r="C133">
        <v>0</v>
      </c>
      <c r="D133">
        <v>1</v>
      </c>
      <c r="E133">
        <v>0</v>
      </c>
      <c r="F133">
        <v>0.75417510507685004</v>
      </c>
      <c r="G133" t="s">
        <v>50</v>
      </c>
      <c r="H133" t="s">
        <v>157</v>
      </c>
      <c r="I133">
        <v>756</v>
      </c>
      <c r="J133">
        <v>1</v>
      </c>
      <c r="K133">
        <v>25</v>
      </c>
      <c r="L133">
        <v>39</v>
      </c>
      <c r="M133">
        <v>38</v>
      </c>
      <c r="N133">
        <v>33</v>
      </c>
      <c r="O133">
        <v>30</v>
      </c>
      <c r="P133">
        <v>27</v>
      </c>
      <c r="Q133">
        <v>24</v>
      </c>
      <c r="R133">
        <v>22</v>
      </c>
      <c r="S133">
        <v>20</v>
      </c>
      <c r="T133">
        <v>16</v>
      </c>
      <c r="U133">
        <v>23</v>
      </c>
      <c r="V133">
        <v>40</v>
      </c>
      <c r="W133">
        <v>35</v>
      </c>
      <c r="X133">
        <v>34</v>
      </c>
      <c r="Y133">
        <v>30</v>
      </c>
      <c r="Z133">
        <v>27</v>
      </c>
      <c r="AA133">
        <v>11</v>
      </c>
      <c r="AB133">
        <v>25</v>
      </c>
      <c r="AC133">
        <v>20</v>
      </c>
      <c r="AD133">
        <v>16</v>
      </c>
      <c r="AE133">
        <v>12</v>
      </c>
      <c r="AF133">
        <v>27</v>
      </c>
      <c r="AG133">
        <v>1</v>
      </c>
      <c r="AH133" t="s">
        <v>57</v>
      </c>
      <c r="AI133" t="s">
        <v>50</v>
      </c>
      <c r="AJ133">
        <v>82</v>
      </c>
      <c r="AK133">
        <v>33</v>
      </c>
      <c r="AL133">
        <v>0</v>
      </c>
      <c r="AM133">
        <v>0</v>
      </c>
      <c r="AN133">
        <v>0</v>
      </c>
      <c r="AO133">
        <v>33</v>
      </c>
      <c r="AP133">
        <v>21</v>
      </c>
      <c r="AQ133">
        <v>175</v>
      </c>
      <c r="AR133">
        <v>78</v>
      </c>
      <c r="AS133">
        <v>63</v>
      </c>
      <c r="AT133">
        <v>264</v>
      </c>
      <c r="AU133">
        <v>395</v>
      </c>
      <c r="AV133">
        <v>8</v>
      </c>
      <c r="AW133">
        <v>75</v>
      </c>
      <c r="AX133">
        <v>46</v>
      </c>
      <c r="AY133" t="b">
        <f>AND(Table3[[#This Row],[attentionCheck22]]=22,Table3[[#This Row],[attentionCheck11]]=11)</f>
        <v>1</v>
      </c>
      <c r="AZ133" t="str">
        <f>VLOOKUP(Table3[[#This Row],[prolificID]],Table2[[#All],[participant_id]:[Student Status]],19,FALSE)</f>
        <v>Female</v>
      </c>
      <c r="BA133" t="str">
        <f>VLOOKUP(Table3[[#This Row],[prolificID]],Table2[[#All],[participant_id]:[Student Status]],13,FALSE)</f>
        <v>United Kingdom</v>
      </c>
      <c r="BB133" s="3" t="str">
        <f>VLOOKUP(Table3[[#This Row],[prolificID]],Table2[[#All],[participant_id]:[Student Status]],17,FALSE)</f>
        <v>Undergraduate degree (BA/BSc/other)</v>
      </c>
      <c r="BC133" s="3" t="str">
        <f>VLOOKUP(Table3[[#This Row],[prolificID]],Table2[[#All],[participant_id]:[Student Status]],20,FALSE)</f>
        <v>No</v>
      </c>
      <c r="BD133" s="3" t="str">
        <f>VLOOKUP(Table3[[#This Row],[prolificID]],Table2[[#All],[participant_id]:[Student Status]],14,FALSE)</f>
        <v>Not in paid work (e.g. homemaker', 'retired or disabled)</v>
      </c>
      <c r="BE133" s="3">
        <f>VLOOKUP(Table3[[#This Row],[prolificID]],Table2[[#All],[participant_id]:[Student Status]],5,FALSE)</f>
        <v>1195.873</v>
      </c>
      <c r="BF133" s="3">
        <f>VLOOKUP(Table3[[#This Row],[prolificID]],Table2[[#All],[participant_id]:[Student Status]],6,FALSE)</f>
        <v>46</v>
      </c>
      <c r="BG133" s="3">
        <f>VLOOKUP(Table3[[#This Row],[prolificID]],Payments[[#All],[ProlificID]:[Bonus]],2,FALSE)</f>
        <v>4.63</v>
      </c>
      <c r="BH133" s="3" t="s">
        <v>1212</v>
      </c>
      <c r="BI133" s="3" t="s">
        <v>1213</v>
      </c>
    </row>
    <row r="134" spans="1:61" x14ac:dyDescent="0.2">
      <c r="A134">
        <v>133</v>
      </c>
      <c r="B134">
        <v>0</v>
      </c>
      <c r="C134">
        <v>0</v>
      </c>
      <c r="D134">
        <v>1</v>
      </c>
      <c r="E134">
        <v>0</v>
      </c>
      <c r="F134">
        <v>0.19196814215933999</v>
      </c>
      <c r="G134" t="s">
        <v>51</v>
      </c>
      <c r="H134" t="s">
        <v>158</v>
      </c>
      <c r="I134">
        <v>756</v>
      </c>
      <c r="J134">
        <v>1</v>
      </c>
      <c r="K134">
        <v>25</v>
      </c>
      <c r="L134">
        <v>6</v>
      </c>
      <c r="M134">
        <v>10</v>
      </c>
      <c r="N134">
        <v>18</v>
      </c>
      <c r="O134">
        <v>24</v>
      </c>
      <c r="P134">
        <v>30</v>
      </c>
      <c r="Q134">
        <v>36</v>
      </c>
      <c r="R134">
        <v>22</v>
      </c>
      <c r="S134">
        <v>42</v>
      </c>
      <c r="T134">
        <v>50</v>
      </c>
      <c r="U134">
        <v>60</v>
      </c>
      <c r="V134">
        <v>6</v>
      </c>
      <c r="W134">
        <v>10</v>
      </c>
      <c r="X134">
        <v>16</v>
      </c>
      <c r="Y134">
        <v>25</v>
      </c>
      <c r="Z134">
        <v>29</v>
      </c>
      <c r="AA134">
        <v>13</v>
      </c>
      <c r="AB134">
        <v>35</v>
      </c>
      <c r="AC134">
        <v>42</v>
      </c>
      <c r="AD134">
        <v>52</v>
      </c>
      <c r="AE134">
        <v>58</v>
      </c>
      <c r="AP134">
        <v>58</v>
      </c>
      <c r="AQ134">
        <v>905</v>
      </c>
      <c r="AR134">
        <v>38</v>
      </c>
      <c r="AS134">
        <v>74</v>
      </c>
      <c r="AT134">
        <v>132</v>
      </c>
      <c r="AU134">
        <v>351</v>
      </c>
      <c r="AY134" t="b">
        <f>AND(Table3[[#This Row],[attentionCheck22]]=22,Table3[[#This Row],[attentionCheck11]]=11)</f>
        <v>0</v>
      </c>
      <c r="AZ134" t="str">
        <f>VLOOKUP(Table3[[#This Row],[prolificID]],Table2[[#All],[participant_id]:[Student Status]],19,FALSE)</f>
        <v>Male</v>
      </c>
      <c r="BA134" t="str">
        <f>VLOOKUP(Table3[[#This Row],[prolificID]],Table2[[#All],[participant_id]:[Student Status]],13,FALSE)</f>
        <v>Ireland</v>
      </c>
      <c r="BB134" s="3" t="str">
        <f>VLOOKUP(Table3[[#This Row],[prolificID]],Table2[[#All],[participant_id]:[Student Status]],17,FALSE)</f>
        <v>Undergraduate degree (BA/BSc/other)</v>
      </c>
      <c r="BC134" s="3" t="str">
        <f>VLOOKUP(Table3[[#This Row],[prolificID]],Table2[[#All],[participant_id]:[Student Status]],20,FALSE)</f>
        <v>No</v>
      </c>
      <c r="BD134" s="3" t="str">
        <f>VLOOKUP(Table3[[#This Row],[prolificID]],Table2[[#All],[participant_id]:[Student Status]],14,FALSE)</f>
        <v>Part-Time</v>
      </c>
      <c r="BE134" s="3">
        <f>VLOOKUP(Table3[[#This Row],[prolificID]],Table2[[#All],[participant_id]:[Student Status]],5,FALSE)</f>
        <v>1609.7380000000001</v>
      </c>
      <c r="BF134" s="3">
        <f>VLOOKUP(Table3[[#This Row],[prolificID]],Table2[[#All],[participant_id]:[Student Status]],6,FALSE)</f>
        <v>49</v>
      </c>
      <c r="BG134" s="3">
        <f>VLOOKUP(Table3[[#This Row],[prolificID]],Payments[[#All],[ProlificID]:[Bonus]],2,FALSE)</f>
        <v>0</v>
      </c>
      <c r="BH134" s="3" t="s">
        <v>1212</v>
      </c>
      <c r="BI134" s="3" t="s">
        <v>1213</v>
      </c>
    </row>
    <row r="135" spans="1:61" x14ac:dyDescent="0.2">
      <c r="A135">
        <v>134</v>
      </c>
      <c r="B135">
        <v>0</v>
      </c>
      <c r="C135">
        <v>0</v>
      </c>
      <c r="D135">
        <v>1</v>
      </c>
      <c r="E135">
        <v>0</v>
      </c>
      <c r="F135">
        <v>0.63986611011061001</v>
      </c>
      <c r="G135" t="s">
        <v>50</v>
      </c>
      <c r="H135" t="s">
        <v>159</v>
      </c>
      <c r="I135">
        <v>756</v>
      </c>
      <c r="J135">
        <v>1</v>
      </c>
      <c r="K135">
        <v>25</v>
      </c>
      <c r="L135">
        <v>2</v>
      </c>
      <c r="M135">
        <v>7</v>
      </c>
      <c r="N135">
        <v>9</v>
      </c>
      <c r="O135">
        <v>14</v>
      </c>
      <c r="P135">
        <v>19</v>
      </c>
      <c r="Q135">
        <v>22</v>
      </c>
      <c r="R135">
        <v>22</v>
      </c>
      <c r="S135">
        <v>23</v>
      </c>
      <c r="T135">
        <v>15</v>
      </c>
      <c r="U135">
        <v>17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3</v>
      </c>
      <c r="AC135">
        <v>1</v>
      </c>
      <c r="AD135">
        <v>4</v>
      </c>
      <c r="AE135">
        <v>6</v>
      </c>
      <c r="AP135">
        <v>14</v>
      </c>
      <c r="AQ135">
        <v>151</v>
      </c>
      <c r="AR135">
        <v>18</v>
      </c>
      <c r="AS135">
        <v>35</v>
      </c>
      <c r="AT135">
        <v>260</v>
      </c>
      <c r="AU135">
        <v>176</v>
      </c>
      <c r="AY135" t="b">
        <f>AND(Table3[[#This Row],[attentionCheck22]]=22,Table3[[#This Row],[attentionCheck11]]=11)</f>
        <v>0</v>
      </c>
      <c r="AZ135" t="str">
        <f>VLOOKUP(Table3[[#This Row],[prolificID]],Table2[[#All],[participant_id]:[Student Status]],19,FALSE)</f>
        <v>DATA EXPIRED</v>
      </c>
      <c r="BA135" t="str">
        <f>VLOOKUP(Table3[[#This Row],[prolificID]],Table2[[#All],[participant_id]:[Student Status]],13,FALSE)</f>
        <v>United States</v>
      </c>
      <c r="BB135" s="3" t="str">
        <f>VLOOKUP(Table3[[#This Row],[prolificID]],Table2[[#All],[participant_id]:[Student Status]],17,FALSE)</f>
        <v>Undergraduate degree (BA/BSc/other)</v>
      </c>
      <c r="BC135" s="3" t="str">
        <f>VLOOKUP(Table3[[#This Row],[prolificID]],Table2[[#All],[participant_id]:[Student Status]],20,FALSE)</f>
        <v>No</v>
      </c>
      <c r="BD135" s="3" t="str">
        <f>VLOOKUP(Table3[[#This Row],[prolificID]],Table2[[#All],[participant_id]:[Student Status]],14,FALSE)</f>
        <v>Full-Time</v>
      </c>
      <c r="BE135" s="3">
        <f>VLOOKUP(Table3[[#This Row],[prolificID]],Table2[[#All],[participant_id]:[Student Status]],5,FALSE)</f>
        <v>694.13099999999997</v>
      </c>
      <c r="BF135" s="3">
        <f>VLOOKUP(Table3[[#This Row],[prolificID]],Table2[[#All],[participant_id]:[Student Status]],6,FALSE)</f>
        <v>0</v>
      </c>
      <c r="BG135" s="3">
        <f>VLOOKUP(Table3[[#This Row],[prolificID]],Payments[[#All],[ProlificID]:[Bonus]],2,FALSE)</f>
        <v>0</v>
      </c>
      <c r="BH135" s="3" t="s">
        <v>1212</v>
      </c>
      <c r="BI135" s="3" t="s">
        <v>1213</v>
      </c>
    </row>
    <row r="136" spans="1:61" x14ac:dyDescent="0.2">
      <c r="A136">
        <v>135</v>
      </c>
      <c r="B136">
        <v>0</v>
      </c>
      <c r="C136">
        <v>0</v>
      </c>
      <c r="D136">
        <v>1</v>
      </c>
      <c r="E136">
        <v>0</v>
      </c>
      <c r="F136">
        <v>1.3709293844313001E-2</v>
      </c>
      <c r="G136" t="s">
        <v>50</v>
      </c>
      <c r="H136" t="s">
        <v>160</v>
      </c>
      <c r="I136">
        <v>756</v>
      </c>
      <c r="J136">
        <v>1</v>
      </c>
      <c r="K136">
        <v>25</v>
      </c>
      <c r="L136">
        <v>70</v>
      </c>
      <c r="M136">
        <v>62</v>
      </c>
      <c r="N136">
        <v>35</v>
      </c>
      <c r="O136">
        <v>33</v>
      </c>
      <c r="P136">
        <v>27</v>
      </c>
      <c r="Q136">
        <v>33</v>
      </c>
      <c r="R136">
        <v>22</v>
      </c>
      <c r="S136">
        <v>30</v>
      </c>
      <c r="T136">
        <v>10</v>
      </c>
      <c r="U136">
        <v>23</v>
      </c>
      <c r="V136">
        <v>21</v>
      </c>
      <c r="W136">
        <v>45</v>
      </c>
      <c r="X136">
        <v>19</v>
      </c>
      <c r="Y136">
        <v>40</v>
      </c>
      <c r="Z136">
        <v>47</v>
      </c>
      <c r="AA136">
        <v>11</v>
      </c>
      <c r="AB136">
        <v>38</v>
      </c>
      <c r="AC136">
        <v>30</v>
      </c>
      <c r="AD136">
        <v>29</v>
      </c>
      <c r="AE136">
        <v>23</v>
      </c>
      <c r="AF136">
        <v>1</v>
      </c>
      <c r="AG136">
        <v>1</v>
      </c>
      <c r="AH136" t="s">
        <v>54</v>
      </c>
      <c r="AI136" t="s">
        <v>50</v>
      </c>
      <c r="AJ136">
        <v>92</v>
      </c>
      <c r="AK136">
        <v>30</v>
      </c>
      <c r="AL136">
        <v>0</v>
      </c>
      <c r="AM136">
        <v>0</v>
      </c>
      <c r="AN136" t="s">
        <v>161</v>
      </c>
      <c r="AO136">
        <v>7</v>
      </c>
      <c r="AP136">
        <v>37</v>
      </c>
      <c r="AQ136">
        <v>394</v>
      </c>
      <c r="AR136">
        <v>69</v>
      </c>
      <c r="AS136">
        <v>59</v>
      </c>
      <c r="AT136">
        <v>329</v>
      </c>
      <c r="AU136">
        <v>373</v>
      </c>
      <c r="AV136">
        <v>7</v>
      </c>
      <c r="AW136">
        <v>103</v>
      </c>
      <c r="AX136">
        <v>46</v>
      </c>
      <c r="AY136" t="b">
        <f>AND(Table3[[#This Row],[attentionCheck22]]=22,Table3[[#This Row],[attentionCheck11]]=11)</f>
        <v>1</v>
      </c>
      <c r="AZ136" t="str">
        <f>VLOOKUP(Table3[[#This Row],[prolificID]],Table2[[#All],[participant_id]:[Student Status]],19,FALSE)</f>
        <v>Female</v>
      </c>
      <c r="BA136" t="str">
        <f>VLOOKUP(Table3[[#This Row],[prolificID]],Table2[[#All],[participant_id]:[Student Status]],13,FALSE)</f>
        <v>United Kingdom</v>
      </c>
      <c r="BB136" s="3" t="str">
        <f>VLOOKUP(Table3[[#This Row],[prolificID]],Table2[[#All],[participant_id]:[Student Status]],17,FALSE)</f>
        <v>Technical/community college</v>
      </c>
      <c r="BC136" s="3" t="str">
        <f>VLOOKUP(Table3[[#This Row],[prolificID]],Table2[[#All],[participant_id]:[Student Status]],20,FALSE)</f>
        <v>Yes</v>
      </c>
      <c r="BD136" s="3" t="str">
        <f>VLOOKUP(Table3[[#This Row],[prolificID]],Table2[[#All],[participant_id]:[Student Status]],14,FALSE)</f>
        <v>Other</v>
      </c>
      <c r="BE136" s="3">
        <f>VLOOKUP(Table3[[#This Row],[prolificID]],Table2[[#All],[participant_id]:[Student Status]],5,FALSE)</f>
        <v>1477.875</v>
      </c>
      <c r="BF136" s="3">
        <f>VLOOKUP(Table3[[#This Row],[prolificID]],Table2[[#All],[participant_id]:[Student Status]],6,FALSE)</f>
        <v>45</v>
      </c>
      <c r="BG136" s="3">
        <f>VLOOKUP(Table3[[#This Row],[prolificID]],Payments[[#All],[ProlificID]:[Bonus]],2,FALSE)</f>
        <v>3.67</v>
      </c>
      <c r="BH136" s="3" t="s">
        <v>1212</v>
      </c>
      <c r="BI136" s="3" t="s">
        <v>1213</v>
      </c>
    </row>
    <row r="137" spans="1:61" x14ac:dyDescent="0.2">
      <c r="A137">
        <v>136</v>
      </c>
      <c r="B137">
        <v>0</v>
      </c>
      <c r="C137">
        <v>0</v>
      </c>
      <c r="D137">
        <v>1</v>
      </c>
      <c r="E137">
        <v>0</v>
      </c>
      <c r="F137">
        <v>0.20640952556983</v>
      </c>
      <c r="G137" t="s">
        <v>51</v>
      </c>
      <c r="H137" t="s">
        <v>162</v>
      </c>
      <c r="I137">
        <v>756</v>
      </c>
      <c r="J137">
        <v>1</v>
      </c>
      <c r="K137">
        <v>25</v>
      </c>
      <c r="L137">
        <v>39</v>
      </c>
      <c r="M137">
        <v>37</v>
      </c>
      <c r="N137">
        <v>35</v>
      </c>
      <c r="O137">
        <v>32</v>
      </c>
      <c r="P137">
        <v>30</v>
      </c>
      <c r="Q137">
        <v>28</v>
      </c>
      <c r="R137">
        <v>32</v>
      </c>
      <c r="S137">
        <v>25</v>
      </c>
      <c r="T137">
        <v>22</v>
      </c>
      <c r="U137">
        <v>19</v>
      </c>
      <c r="V137">
        <v>39</v>
      </c>
      <c r="W137">
        <v>37</v>
      </c>
      <c r="X137">
        <v>34</v>
      </c>
      <c r="Y137">
        <v>30</v>
      </c>
      <c r="Z137">
        <v>26</v>
      </c>
      <c r="AA137">
        <v>34</v>
      </c>
      <c r="AB137">
        <v>23</v>
      </c>
      <c r="AC137">
        <v>20</v>
      </c>
      <c r="AD137">
        <v>16</v>
      </c>
      <c r="AE137">
        <v>12</v>
      </c>
      <c r="AP137">
        <v>67</v>
      </c>
      <c r="AQ137">
        <v>385</v>
      </c>
      <c r="AR137">
        <v>127</v>
      </c>
      <c r="AS137">
        <v>80</v>
      </c>
      <c r="AT137">
        <v>372</v>
      </c>
      <c r="AU137">
        <v>565</v>
      </c>
      <c r="AY137" t="b">
        <f>AND(Table3[[#This Row],[attentionCheck22]]=22,Table3[[#This Row],[attentionCheck11]]=11)</f>
        <v>0</v>
      </c>
      <c r="AZ137" t="str">
        <f>VLOOKUP(Table3[[#This Row],[prolificID]],Table2[[#All],[participant_id]:[Student Status]],19,FALSE)</f>
        <v>CONSENT REVOKED</v>
      </c>
      <c r="BA137" t="str">
        <f>VLOOKUP(Table3[[#This Row],[prolificID]],Table2[[#All],[participant_id]:[Student Status]],13,FALSE)</f>
        <v>CONSENT REVOKED</v>
      </c>
      <c r="BB137" s="3" t="str">
        <f>VLOOKUP(Table3[[#This Row],[prolificID]],Table2[[#All],[participant_id]:[Student Status]],17,FALSE)</f>
        <v>CONSENT REVOKED</v>
      </c>
      <c r="BC137" s="3" t="str">
        <f>VLOOKUP(Table3[[#This Row],[prolificID]],Table2[[#All],[participant_id]:[Student Status]],20,FALSE)</f>
        <v>CONSENT REVOKED</v>
      </c>
      <c r="BD137" s="3" t="str">
        <f>VLOOKUP(Table3[[#This Row],[prolificID]],Table2[[#All],[participant_id]:[Student Status]],14,FALSE)</f>
        <v>CONSENT REVOKED</v>
      </c>
      <c r="BE137" s="3">
        <f>VLOOKUP(Table3[[#This Row],[prolificID]],Table2[[#All],[participant_id]:[Student Status]],5,FALSE)</f>
        <v>1640.2349999999999</v>
      </c>
      <c r="BF137" s="3">
        <f>VLOOKUP(Table3[[#This Row],[prolificID]],Table2[[#All],[participant_id]:[Student Status]],6,FALSE)</f>
        <v>29</v>
      </c>
      <c r="BG137" s="3">
        <f>VLOOKUP(Table3[[#This Row],[prolificID]],Payments[[#All],[ProlificID]:[Bonus]],2,FALSE)</f>
        <v>0</v>
      </c>
      <c r="BH137" s="3" t="s">
        <v>1212</v>
      </c>
      <c r="BI137" s="3" t="s">
        <v>1213</v>
      </c>
    </row>
    <row r="138" spans="1:61" x14ac:dyDescent="0.2">
      <c r="A138">
        <v>137</v>
      </c>
      <c r="B138">
        <v>0</v>
      </c>
      <c r="C138">
        <v>0</v>
      </c>
      <c r="D138">
        <v>1</v>
      </c>
      <c r="E138">
        <v>1</v>
      </c>
      <c r="F138">
        <v>0.14544960594237999</v>
      </c>
      <c r="G138" t="s">
        <v>50</v>
      </c>
      <c r="H138" t="s">
        <v>163</v>
      </c>
      <c r="I138">
        <v>756</v>
      </c>
      <c r="J138">
        <v>1</v>
      </c>
      <c r="K138">
        <v>25</v>
      </c>
      <c r="L138">
        <v>40</v>
      </c>
      <c r="M138">
        <v>37</v>
      </c>
      <c r="N138">
        <v>35</v>
      </c>
      <c r="O138">
        <v>35</v>
      </c>
      <c r="P138">
        <v>30</v>
      </c>
      <c r="Q138">
        <v>28</v>
      </c>
      <c r="R138">
        <v>22</v>
      </c>
      <c r="S138">
        <v>25</v>
      </c>
      <c r="T138">
        <v>22</v>
      </c>
      <c r="U138">
        <v>19</v>
      </c>
      <c r="V138">
        <v>60</v>
      </c>
      <c r="W138">
        <v>36</v>
      </c>
      <c r="X138">
        <v>33</v>
      </c>
      <c r="Y138">
        <v>30</v>
      </c>
      <c r="Z138">
        <v>26</v>
      </c>
      <c r="AA138">
        <v>11</v>
      </c>
      <c r="AB138">
        <v>23</v>
      </c>
      <c r="AC138">
        <v>20</v>
      </c>
      <c r="AD138">
        <v>16</v>
      </c>
      <c r="AE138">
        <v>12</v>
      </c>
      <c r="AF138">
        <v>40</v>
      </c>
      <c r="AG138">
        <v>1</v>
      </c>
      <c r="AH138" t="s">
        <v>57</v>
      </c>
      <c r="AI138" t="s">
        <v>50</v>
      </c>
      <c r="AJ138">
        <v>90</v>
      </c>
      <c r="AK138">
        <v>40</v>
      </c>
      <c r="AL138">
        <v>0</v>
      </c>
      <c r="AM138">
        <v>0</v>
      </c>
      <c r="AN138" t="s">
        <v>164</v>
      </c>
      <c r="AO138">
        <v>40</v>
      </c>
      <c r="AP138">
        <v>44</v>
      </c>
      <c r="AQ138">
        <v>217</v>
      </c>
      <c r="AR138">
        <v>59</v>
      </c>
      <c r="AS138">
        <v>66</v>
      </c>
      <c r="AT138">
        <v>527</v>
      </c>
      <c r="AU138">
        <v>299</v>
      </c>
      <c r="AV138">
        <v>14</v>
      </c>
      <c r="AW138">
        <v>154</v>
      </c>
      <c r="AX138">
        <v>27</v>
      </c>
      <c r="AY138" t="b">
        <f>AND(Table3[[#This Row],[attentionCheck22]]=22,Table3[[#This Row],[attentionCheck11]]=11)</f>
        <v>1</v>
      </c>
      <c r="AZ138" t="str">
        <f>VLOOKUP(Table3[[#This Row],[prolificID]],Table2[[#All],[participant_id]:[Student Status]],19,FALSE)</f>
        <v>Female</v>
      </c>
      <c r="BA138" t="str">
        <f>VLOOKUP(Table3[[#This Row],[prolificID]],Table2[[#All],[participant_id]:[Student Status]],13,FALSE)</f>
        <v>Ireland</v>
      </c>
      <c r="BB138" s="3" t="str">
        <f>VLOOKUP(Table3[[#This Row],[prolificID]],Table2[[#All],[participant_id]:[Student Status]],17,FALSE)</f>
        <v>Undergraduate degree (BA/BSc/other)</v>
      </c>
      <c r="BC138" s="3" t="str">
        <f>VLOOKUP(Table3[[#This Row],[prolificID]],Table2[[#All],[participant_id]:[Student Status]],20,FALSE)</f>
        <v>No</v>
      </c>
      <c r="BD138" s="3" t="str">
        <f>VLOOKUP(Table3[[#This Row],[prolificID]],Table2[[#All],[participant_id]:[Student Status]],14,FALSE)</f>
        <v>Full-Time</v>
      </c>
      <c r="BE138" s="3">
        <f>VLOOKUP(Table3[[#This Row],[prolificID]],Table2[[#All],[participant_id]:[Student Status]],5,FALSE)</f>
        <v>1475.1189999999999</v>
      </c>
      <c r="BF138" s="3">
        <f>VLOOKUP(Table3[[#This Row],[prolificID]],Table2[[#All],[participant_id]:[Student Status]],6,FALSE)</f>
        <v>39</v>
      </c>
      <c r="BG138" s="3">
        <f>VLOOKUP(Table3[[#This Row],[prolificID]],Payments[[#All],[ProlificID]:[Bonus]],2,FALSE)</f>
        <v>5</v>
      </c>
      <c r="BH138" s="3" t="s">
        <v>1212</v>
      </c>
      <c r="BI138" s="3" t="s">
        <v>1213</v>
      </c>
    </row>
    <row r="139" spans="1:61" x14ac:dyDescent="0.2">
      <c r="A139">
        <v>138</v>
      </c>
      <c r="B139">
        <v>0</v>
      </c>
      <c r="C139">
        <v>0</v>
      </c>
      <c r="D139">
        <v>1</v>
      </c>
      <c r="E139">
        <v>0</v>
      </c>
      <c r="F139">
        <v>0.67067431762785001</v>
      </c>
      <c r="G139" t="s">
        <v>51</v>
      </c>
      <c r="H139" t="s">
        <v>165</v>
      </c>
      <c r="I139">
        <v>756</v>
      </c>
      <c r="J139">
        <v>1</v>
      </c>
      <c r="K139">
        <v>25</v>
      </c>
      <c r="L139">
        <v>20</v>
      </c>
      <c r="M139">
        <v>25</v>
      </c>
      <c r="N139">
        <v>30</v>
      </c>
      <c r="O139">
        <v>32</v>
      </c>
      <c r="P139">
        <v>31</v>
      </c>
      <c r="Q139">
        <v>27</v>
      </c>
      <c r="R139">
        <v>22</v>
      </c>
      <c r="S139">
        <v>24</v>
      </c>
      <c r="T139">
        <v>45</v>
      </c>
      <c r="U139">
        <v>23</v>
      </c>
      <c r="V139">
        <v>10</v>
      </c>
      <c r="W139">
        <v>18</v>
      </c>
      <c r="X139">
        <v>22</v>
      </c>
      <c r="Y139">
        <v>35</v>
      </c>
      <c r="Z139">
        <v>32</v>
      </c>
      <c r="AA139">
        <v>11</v>
      </c>
      <c r="AB139">
        <v>24</v>
      </c>
      <c r="AC139">
        <v>20</v>
      </c>
      <c r="AD139">
        <v>16</v>
      </c>
      <c r="AE139">
        <v>12</v>
      </c>
      <c r="AF139">
        <v>14</v>
      </c>
      <c r="AG139">
        <v>1</v>
      </c>
      <c r="AH139" t="s">
        <v>57</v>
      </c>
      <c r="AI139" t="s">
        <v>51</v>
      </c>
      <c r="AJ139">
        <v>97</v>
      </c>
      <c r="AK139">
        <v>14</v>
      </c>
      <c r="AL139">
        <v>0</v>
      </c>
      <c r="AM139">
        <v>0</v>
      </c>
      <c r="AN139">
        <v>0</v>
      </c>
      <c r="AO139">
        <v>20</v>
      </c>
      <c r="AP139">
        <v>63</v>
      </c>
      <c r="AQ139">
        <v>193</v>
      </c>
      <c r="AR139">
        <v>45</v>
      </c>
      <c r="AS139">
        <v>66</v>
      </c>
      <c r="AT139">
        <v>335</v>
      </c>
      <c r="AU139">
        <v>485</v>
      </c>
      <c r="AV139">
        <v>10</v>
      </c>
      <c r="AW139">
        <v>250</v>
      </c>
      <c r="AX139">
        <v>53</v>
      </c>
      <c r="AY139" t="b">
        <f>AND(Table3[[#This Row],[attentionCheck22]]=22,Table3[[#This Row],[attentionCheck11]]=11)</f>
        <v>1</v>
      </c>
      <c r="AZ139" t="str">
        <f>VLOOKUP(Table3[[#This Row],[prolificID]],Table2[[#All],[participant_id]:[Student Status]],19,FALSE)</f>
        <v>Female</v>
      </c>
      <c r="BA139" t="str">
        <f>VLOOKUP(Table3[[#This Row],[prolificID]],Table2[[#All],[participant_id]:[Student Status]],13,FALSE)</f>
        <v>United Kingdom</v>
      </c>
      <c r="BB139" s="3" t="str">
        <f>VLOOKUP(Table3[[#This Row],[prolificID]],Table2[[#All],[participant_id]:[Student Status]],17,FALSE)</f>
        <v>Graduate degree (MA/MSc/MPhil/other)</v>
      </c>
      <c r="BC139" s="3" t="str">
        <f>VLOOKUP(Table3[[#This Row],[prolificID]],Table2[[#All],[participant_id]:[Student Status]],20,FALSE)</f>
        <v>No</v>
      </c>
      <c r="BD139" s="3" t="str">
        <f>VLOOKUP(Table3[[#This Row],[prolificID]],Table2[[#All],[participant_id]:[Student Status]],14,FALSE)</f>
        <v>Full-Time</v>
      </c>
      <c r="BE139" s="3">
        <f>VLOOKUP(Table3[[#This Row],[prolificID]],Table2[[#All],[participant_id]:[Student Status]],5,FALSE)</f>
        <v>1566.1479999999999</v>
      </c>
      <c r="BF139" s="3">
        <f>VLOOKUP(Table3[[#This Row],[prolificID]],Table2[[#All],[participant_id]:[Student Status]],6,FALSE)</f>
        <v>29</v>
      </c>
      <c r="BG139" s="3">
        <f>VLOOKUP(Table3[[#This Row],[prolificID]],Payments[[#All],[ProlificID]:[Bonus]],2,FALSE)</f>
        <v>7.02</v>
      </c>
      <c r="BH139" s="3" t="s">
        <v>1212</v>
      </c>
      <c r="BI139" s="3" t="s">
        <v>1213</v>
      </c>
    </row>
    <row r="140" spans="1:61" x14ac:dyDescent="0.2">
      <c r="A140">
        <v>139</v>
      </c>
      <c r="B140">
        <v>0</v>
      </c>
      <c r="C140">
        <v>0</v>
      </c>
      <c r="D140">
        <v>1</v>
      </c>
      <c r="E140">
        <v>1</v>
      </c>
      <c r="F140">
        <v>0.46059824565872998</v>
      </c>
      <c r="G140" t="s">
        <v>51</v>
      </c>
      <c r="H140" t="s">
        <v>166</v>
      </c>
      <c r="I140">
        <v>756</v>
      </c>
      <c r="J140">
        <v>1</v>
      </c>
      <c r="K140">
        <v>25</v>
      </c>
      <c r="L140">
        <v>40</v>
      </c>
      <c r="M140">
        <v>36</v>
      </c>
      <c r="N140">
        <v>30</v>
      </c>
      <c r="O140">
        <v>42</v>
      </c>
      <c r="P140">
        <v>26</v>
      </c>
      <c r="Q140">
        <v>30</v>
      </c>
      <c r="R140">
        <v>41</v>
      </c>
      <c r="S140">
        <v>39</v>
      </c>
      <c r="T140">
        <v>30</v>
      </c>
      <c r="U140">
        <v>23</v>
      </c>
      <c r="V140">
        <v>51</v>
      </c>
      <c r="W140">
        <v>35</v>
      </c>
      <c r="X140">
        <v>34</v>
      </c>
      <c r="Y140">
        <v>30</v>
      </c>
      <c r="Z140">
        <v>15</v>
      </c>
      <c r="AA140">
        <v>44</v>
      </c>
      <c r="AB140">
        <v>10</v>
      </c>
      <c r="AC140">
        <v>19</v>
      </c>
      <c r="AD140">
        <v>19</v>
      </c>
      <c r="AE140">
        <v>4</v>
      </c>
      <c r="AP140">
        <v>42</v>
      </c>
      <c r="AQ140">
        <v>312</v>
      </c>
      <c r="AR140">
        <v>56</v>
      </c>
      <c r="AS140">
        <v>31</v>
      </c>
      <c r="AT140">
        <v>281</v>
      </c>
      <c r="AU140">
        <v>224</v>
      </c>
      <c r="AY140" t="b">
        <f>AND(Table3[[#This Row],[attentionCheck22]]=22,Table3[[#This Row],[attentionCheck11]]=11)</f>
        <v>0</v>
      </c>
      <c r="AZ140" t="str">
        <f>VLOOKUP(Table3[[#This Row],[prolificID]],Table2[[#All],[participant_id]:[Student Status]],19,FALSE)</f>
        <v>CONSENT REVOKED</v>
      </c>
      <c r="BA140" t="str">
        <f>VLOOKUP(Table3[[#This Row],[prolificID]],Table2[[#All],[participant_id]:[Student Status]],13,FALSE)</f>
        <v>CONSENT REVOKED</v>
      </c>
      <c r="BB140" s="3" t="str">
        <f>VLOOKUP(Table3[[#This Row],[prolificID]],Table2[[#All],[participant_id]:[Student Status]],17,FALSE)</f>
        <v>CONSENT REVOKED</v>
      </c>
      <c r="BC140" s="3" t="str">
        <f>VLOOKUP(Table3[[#This Row],[prolificID]],Table2[[#All],[participant_id]:[Student Status]],20,FALSE)</f>
        <v>CONSENT REVOKED</v>
      </c>
      <c r="BD140" s="3" t="str">
        <f>VLOOKUP(Table3[[#This Row],[prolificID]],Table2[[#All],[participant_id]:[Student Status]],14,FALSE)</f>
        <v>CONSENT REVOKED</v>
      </c>
      <c r="BE140" s="3">
        <f>VLOOKUP(Table3[[#This Row],[prolificID]],Table2[[#All],[participant_id]:[Student Status]],5,FALSE)</f>
        <v>969.65899999999999</v>
      </c>
      <c r="BF140" s="3">
        <f>VLOOKUP(Table3[[#This Row],[prolificID]],Table2[[#All],[participant_id]:[Student Status]],6,FALSE)</f>
        <v>52</v>
      </c>
      <c r="BG140" s="3">
        <f>VLOOKUP(Table3[[#This Row],[prolificID]],Payments[[#All],[ProlificID]:[Bonus]],2,FALSE)</f>
        <v>0</v>
      </c>
      <c r="BH140" s="3" t="s">
        <v>1212</v>
      </c>
      <c r="BI140" s="3" t="s">
        <v>1213</v>
      </c>
    </row>
    <row r="141" spans="1:61" x14ac:dyDescent="0.2">
      <c r="A141">
        <v>140</v>
      </c>
      <c r="B141">
        <v>0</v>
      </c>
      <c r="C141">
        <v>0</v>
      </c>
      <c r="D141">
        <v>1</v>
      </c>
      <c r="E141">
        <v>1</v>
      </c>
      <c r="F141">
        <v>0.73189828868770002</v>
      </c>
      <c r="G141" t="s">
        <v>50</v>
      </c>
      <c r="H141" t="s">
        <v>167</v>
      </c>
      <c r="I141">
        <v>756</v>
      </c>
      <c r="J141">
        <v>1</v>
      </c>
      <c r="K141">
        <v>25</v>
      </c>
      <c r="L141">
        <v>40</v>
      </c>
      <c r="M141">
        <v>39</v>
      </c>
      <c r="N141">
        <v>35</v>
      </c>
      <c r="O141">
        <v>33</v>
      </c>
      <c r="P141">
        <v>30</v>
      </c>
      <c r="Q141">
        <v>28</v>
      </c>
      <c r="R141">
        <v>22</v>
      </c>
      <c r="S141">
        <v>39</v>
      </c>
      <c r="T141">
        <v>22</v>
      </c>
      <c r="U141">
        <v>18</v>
      </c>
      <c r="V141">
        <v>40</v>
      </c>
      <c r="W141">
        <v>36</v>
      </c>
      <c r="X141">
        <v>33</v>
      </c>
      <c r="Y141">
        <v>30</v>
      </c>
      <c r="Z141">
        <v>28</v>
      </c>
      <c r="AA141">
        <v>11</v>
      </c>
      <c r="AB141">
        <v>22</v>
      </c>
      <c r="AC141">
        <v>20</v>
      </c>
      <c r="AD141">
        <v>16</v>
      </c>
      <c r="AE141">
        <v>12</v>
      </c>
      <c r="AF141">
        <v>48</v>
      </c>
      <c r="AG141">
        <v>1</v>
      </c>
      <c r="AH141" t="s">
        <v>54</v>
      </c>
      <c r="AI141" t="s">
        <v>50</v>
      </c>
      <c r="AJ141">
        <v>75</v>
      </c>
      <c r="AK141">
        <v>30</v>
      </c>
      <c r="AL141">
        <v>0</v>
      </c>
      <c r="AM141">
        <v>0</v>
      </c>
      <c r="AN141" t="s">
        <v>168</v>
      </c>
      <c r="AO141">
        <v>7</v>
      </c>
      <c r="AP141">
        <v>17</v>
      </c>
      <c r="AQ141">
        <v>175</v>
      </c>
      <c r="AR141">
        <v>76</v>
      </c>
      <c r="AS141">
        <v>34</v>
      </c>
      <c r="AT141">
        <v>478</v>
      </c>
      <c r="AU141">
        <v>264</v>
      </c>
      <c r="AV141">
        <v>14</v>
      </c>
      <c r="AW141">
        <v>68</v>
      </c>
      <c r="AX141">
        <v>25</v>
      </c>
      <c r="AY141" t="b">
        <f>AND(Table3[[#This Row],[attentionCheck22]]=22,Table3[[#This Row],[attentionCheck11]]=11)</f>
        <v>1</v>
      </c>
      <c r="AZ141" t="str">
        <f>VLOOKUP(Table3[[#This Row],[prolificID]],Table2[[#All],[participant_id]:[Student Status]],19,FALSE)</f>
        <v>Female</v>
      </c>
      <c r="BA141" t="str">
        <f>VLOOKUP(Table3[[#This Row],[prolificID]],Table2[[#All],[participant_id]:[Student Status]],13,FALSE)</f>
        <v>United Kingdom</v>
      </c>
      <c r="BB141" s="3" t="str">
        <f>VLOOKUP(Table3[[#This Row],[prolificID]],Table2[[#All],[participant_id]:[Student Status]],17,FALSE)</f>
        <v>Undergraduate degree (BA/BSc/other)</v>
      </c>
      <c r="BC141" s="3" t="str">
        <f>VLOOKUP(Table3[[#This Row],[prolificID]],Table2[[#All],[participant_id]:[Student Status]],20,FALSE)</f>
        <v>No</v>
      </c>
      <c r="BD141" s="3" t="str">
        <f>VLOOKUP(Table3[[#This Row],[prolificID]],Table2[[#All],[participant_id]:[Student Status]],14,FALSE)</f>
        <v>DATA EXPIRED</v>
      </c>
      <c r="BE141" s="3">
        <f>VLOOKUP(Table3[[#This Row],[prolificID]],Table2[[#All],[participant_id]:[Student Status]],5,FALSE)</f>
        <v>1194.395</v>
      </c>
      <c r="BF141" s="3">
        <f>VLOOKUP(Table3[[#This Row],[prolificID]],Table2[[#All],[participant_id]:[Student Status]],6,FALSE)</f>
        <v>52</v>
      </c>
      <c r="BG141" s="3">
        <f>VLOOKUP(Table3[[#This Row],[prolificID]],Payments[[#All],[ProlificID]:[Bonus]],2,FALSE)</f>
        <v>8.1300000000000008</v>
      </c>
      <c r="BH141" s="3" t="s">
        <v>1212</v>
      </c>
      <c r="BI141" s="3" t="s">
        <v>1213</v>
      </c>
    </row>
    <row r="142" spans="1:61" x14ac:dyDescent="0.2">
      <c r="A142">
        <v>141</v>
      </c>
      <c r="B142">
        <v>0</v>
      </c>
      <c r="C142">
        <v>0</v>
      </c>
      <c r="D142">
        <v>1</v>
      </c>
      <c r="E142">
        <v>0</v>
      </c>
      <c r="F142">
        <v>9.1369146871153994E-2</v>
      </c>
      <c r="G142" t="s">
        <v>50</v>
      </c>
      <c r="H142" t="s">
        <v>169</v>
      </c>
      <c r="J142">
        <v>1</v>
      </c>
      <c r="K142">
        <v>25</v>
      </c>
      <c r="L142">
        <v>4</v>
      </c>
      <c r="M142">
        <v>5</v>
      </c>
      <c r="N142">
        <v>16</v>
      </c>
      <c r="O142">
        <v>26</v>
      </c>
      <c r="P142">
        <v>31</v>
      </c>
      <c r="Q142">
        <v>34</v>
      </c>
      <c r="R142">
        <v>22</v>
      </c>
      <c r="S142">
        <v>42</v>
      </c>
      <c r="T142">
        <v>56</v>
      </c>
      <c r="U142">
        <v>58</v>
      </c>
      <c r="V142">
        <v>5</v>
      </c>
      <c r="W142">
        <v>8</v>
      </c>
      <c r="X142">
        <v>15</v>
      </c>
      <c r="Y142">
        <v>28</v>
      </c>
      <c r="Z142">
        <v>33</v>
      </c>
      <c r="AA142">
        <v>11</v>
      </c>
      <c r="AB142">
        <v>45</v>
      </c>
      <c r="AC142">
        <v>44</v>
      </c>
      <c r="AD142">
        <v>60</v>
      </c>
      <c r="AE142">
        <v>61</v>
      </c>
      <c r="AF142">
        <v>40</v>
      </c>
      <c r="AG142">
        <v>1</v>
      </c>
      <c r="AH142" t="s">
        <v>54</v>
      </c>
      <c r="AI142" t="s">
        <v>50</v>
      </c>
      <c r="AJ142">
        <v>86</v>
      </c>
      <c r="AK142">
        <v>26</v>
      </c>
      <c r="AL142">
        <v>0</v>
      </c>
      <c r="AM142">
        <v>0</v>
      </c>
      <c r="AN142" t="s">
        <v>170</v>
      </c>
      <c r="AO142">
        <v>40</v>
      </c>
      <c r="AP142">
        <v>6</v>
      </c>
      <c r="AQ142">
        <v>757</v>
      </c>
      <c r="AR142">
        <v>36</v>
      </c>
      <c r="AS142">
        <v>58</v>
      </c>
      <c r="AT142">
        <v>80</v>
      </c>
      <c r="AU142">
        <v>104</v>
      </c>
      <c r="AV142">
        <v>6</v>
      </c>
      <c r="AW142">
        <v>57</v>
      </c>
      <c r="AX142">
        <v>28</v>
      </c>
      <c r="AY142" t="b">
        <f>AND(Table3[[#This Row],[attentionCheck22]]=22,Table3[[#This Row],[attentionCheck11]]=11)</f>
        <v>1</v>
      </c>
      <c r="AZ142" t="str">
        <f>VLOOKUP(Table3[[#This Row],[prolificID]],Table2[[#All],[participant_id]:[Student Status]],19,FALSE)</f>
        <v>Male</v>
      </c>
      <c r="BA142" t="str">
        <f>VLOOKUP(Table3[[#This Row],[prolificID]],Table2[[#All],[participant_id]:[Student Status]],13,FALSE)</f>
        <v>United Kingdom</v>
      </c>
      <c r="BB142" s="3" t="str">
        <f>VLOOKUP(Table3[[#This Row],[prolificID]],Table2[[#All],[participant_id]:[Student Status]],17,FALSE)</f>
        <v>Undergraduate degree (BA/BSc/other)</v>
      </c>
      <c r="BC142" s="3" t="str">
        <f>VLOOKUP(Table3[[#This Row],[prolificID]],Table2[[#All],[participant_id]:[Student Status]],20,FALSE)</f>
        <v>DATA EXPIRED</v>
      </c>
      <c r="BD142" s="3" t="str">
        <f>VLOOKUP(Table3[[#This Row],[prolificID]],Table2[[#All],[participant_id]:[Student Status]],14,FALSE)</f>
        <v>DATA EXPIRED</v>
      </c>
      <c r="BE142" s="3">
        <f>VLOOKUP(Table3[[#This Row],[prolificID]],Table2[[#All],[participant_id]:[Student Status]],5,FALSE)</f>
        <v>1155.5329999999999</v>
      </c>
      <c r="BF142" s="3">
        <f>VLOOKUP(Table3[[#This Row],[prolificID]],Table2[[#All],[participant_id]:[Student Status]],6,FALSE)</f>
        <v>35</v>
      </c>
      <c r="BG142" s="3">
        <f>VLOOKUP(Table3[[#This Row],[prolificID]],Payments[[#All],[ProlificID]:[Bonus]],2,FALSE)</f>
        <v>10.51</v>
      </c>
      <c r="BH142" s="3" t="s">
        <v>1212</v>
      </c>
      <c r="BI142" s="3" t="s">
        <v>1213</v>
      </c>
    </row>
    <row r="143" spans="1:61" x14ac:dyDescent="0.2">
      <c r="A143">
        <v>142</v>
      </c>
      <c r="B143">
        <v>0</v>
      </c>
      <c r="C143">
        <v>0</v>
      </c>
      <c r="D143">
        <v>1</v>
      </c>
      <c r="E143">
        <v>0</v>
      </c>
      <c r="F143">
        <v>0.15517177135384999</v>
      </c>
      <c r="G143" t="s">
        <v>51</v>
      </c>
      <c r="H143" t="s">
        <v>171</v>
      </c>
      <c r="I143">
        <v>756</v>
      </c>
      <c r="J143">
        <v>1</v>
      </c>
      <c r="K143">
        <v>25</v>
      </c>
      <c r="L143">
        <v>32</v>
      </c>
      <c r="M143">
        <v>31</v>
      </c>
      <c r="N143">
        <v>24</v>
      </c>
      <c r="O143">
        <v>30</v>
      </c>
      <c r="P143">
        <v>27</v>
      </c>
      <c r="Q143">
        <v>16</v>
      </c>
      <c r="R143">
        <v>22</v>
      </c>
      <c r="S143">
        <v>10</v>
      </c>
      <c r="T143">
        <v>30</v>
      </c>
      <c r="U143">
        <v>23</v>
      </c>
      <c r="V143">
        <v>39</v>
      </c>
      <c r="W143">
        <v>30</v>
      </c>
      <c r="X143">
        <v>23</v>
      </c>
      <c r="Y143">
        <v>30</v>
      </c>
      <c r="Z143">
        <v>25</v>
      </c>
      <c r="AA143">
        <v>11</v>
      </c>
      <c r="AB143">
        <v>16</v>
      </c>
      <c r="AC143">
        <v>20</v>
      </c>
      <c r="AD143">
        <v>8</v>
      </c>
      <c r="AE143">
        <v>6</v>
      </c>
      <c r="AF143">
        <v>27</v>
      </c>
      <c r="AG143">
        <v>1</v>
      </c>
      <c r="AH143" t="s">
        <v>54</v>
      </c>
      <c r="AI143" t="s">
        <v>51</v>
      </c>
      <c r="AJ143">
        <v>93</v>
      </c>
      <c r="AK143">
        <v>23</v>
      </c>
      <c r="AL143">
        <v>0</v>
      </c>
      <c r="AM143">
        <v>0</v>
      </c>
      <c r="AN143" t="s">
        <v>172</v>
      </c>
      <c r="AO143">
        <v>27</v>
      </c>
      <c r="AP143">
        <v>43</v>
      </c>
      <c r="AQ143">
        <v>337</v>
      </c>
      <c r="AR143">
        <v>53</v>
      </c>
      <c r="AS143">
        <v>63</v>
      </c>
      <c r="AT143">
        <v>264</v>
      </c>
      <c r="AU143">
        <v>498</v>
      </c>
      <c r="AV143">
        <v>2</v>
      </c>
      <c r="AW143">
        <v>33</v>
      </c>
      <c r="AX143">
        <v>21</v>
      </c>
      <c r="AY143" t="b">
        <f>AND(Table3[[#This Row],[attentionCheck22]]=22,Table3[[#This Row],[attentionCheck11]]=11)</f>
        <v>1</v>
      </c>
      <c r="AZ143" t="str">
        <f>VLOOKUP(Table3[[#This Row],[prolificID]],Table2[[#All],[participant_id]:[Student Status]],19,FALSE)</f>
        <v>Male</v>
      </c>
      <c r="BA143" t="str">
        <f>VLOOKUP(Table3[[#This Row],[prolificID]],Table2[[#All],[participant_id]:[Student Status]],13,FALSE)</f>
        <v>United Kingdom</v>
      </c>
      <c r="BB143" s="3" t="str">
        <f>VLOOKUP(Table3[[#This Row],[prolificID]],Table2[[#All],[participant_id]:[Student Status]],17,FALSE)</f>
        <v>Technical/community college</v>
      </c>
      <c r="BC143" s="3" t="str">
        <f>VLOOKUP(Table3[[#This Row],[prolificID]],Table2[[#All],[participant_id]:[Student Status]],20,FALSE)</f>
        <v>No</v>
      </c>
      <c r="BD143" s="3" t="str">
        <f>VLOOKUP(Table3[[#This Row],[prolificID]],Table2[[#All],[participant_id]:[Student Status]],14,FALSE)</f>
        <v>Part-Time</v>
      </c>
      <c r="BE143" s="3">
        <f>VLOOKUP(Table3[[#This Row],[prolificID]],Table2[[#All],[participant_id]:[Student Status]],5,FALSE)</f>
        <v>1330.837</v>
      </c>
      <c r="BF143" s="3">
        <f>VLOOKUP(Table3[[#This Row],[prolificID]],Table2[[#All],[participant_id]:[Student Status]],6,FALSE)</f>
        <v>24</v>
      </c>
      <c r="BG143" s="3">
        <f>VLOOKUP(Table3[[#This Row],[prolificID]],Payments[[#All],[ProlificID]:[Bonus]],2,FALSE)</f>
        <v>10.89</v>
      </c>
      <c r="BH143" s="3" t="s">
        <v>1212</v>
      </c>
      <c r="BI143" s="3" t="s">
        <v>1213</v>
      </c>
    </row>
    <row r="144" spans="1:61" x14ac:dyDescent="0.2">
      <c r="A144">
        <v>143</v>
      </c>
      <c r="B144">
        <v>0</v>
      </c>
      <c r="C144">
        <v>0</v>
      </c>
      <c r="D144">
        <v>1</v>
      </c>
      <c r="E144">
        <v>1</v>
      </c>
      <c r="F144">
        <v>0.15381100189774</v>
      </c>
      <c r="G144" t="s">
        <v>50</v>
      </c>
      <c r="H144" t="s">
        <v>173</v>
      </c>
      <c r="I144">
        <v>756</v>
      </c>
      <c r="J144">
        <v>1</v>
      </c>
      <c r="K144">
        <v>25</v>
      </c>
      <c r="L144">
        <v>5</v>
      </c>
      <c r="M144">
        <v>9</v>
      </c>
      <c r="N144">
        <v>15</v>
      </c>
      <c r="O144">
        <v>21</v>
      </c>
      <c r="P144">
        <v>29</v>
      </c>
      <c r="Q144">
        <v>35</v>
      </c>
      <c r="R144">
        <v>22</v>
      </c>
      <c r="S144">
        <v>39</v>
      </c>
      <c r="T144">
        <v>31</v>
      </c>
      <c r="U144">
        <v>23</v>
      </c>
      <c r="V144">
        <v>4</v>
      </c>
      <c r="W144">
        <v>8</v>
      </c>
      <c r="X144">
        <v>15</v>
      </c>
      <c r="Y144">
        <v>22</v>
      </c>
      <c r="Z144">
        <v>29</v>
      </c>
      <c r="AA144">
        <v>11</v>
      </c>
      <c r="AB144">
        <v>35</v>
      </c>
      <c r="AC144">
        <v>38</v>
      </c>
      <c r="AD144">
        <v>30</v>
      </c>
      <c r="AE144">
        <v>23</v>
      </c>
      <c r="AF144">
        <v>20</v>
      </c>
      <c r="AG144">
        <v>1</v>
      </c>
      <c r="AH144" t="s">
        <v>54</v>
      </c>
      <c r="AI144" t="s">
        <v>50</v>
      </c>
      <c r="AJ144">
        <v>112</v>
      </c>
      <c r="AK144">
        <v>21</v>
      </c>
      <c r="AL144">
        <v>0</v>
      </c>
      <c r="AM144">
        <v>0</v>
      </c>
      <c r="AN144">
        <v>0</v>
      </c>
      <c r="AO144">
        <v>14</v>
      </c>
      <c r="AP144">
        <v>11</v>
      </c>
      <c r="AQ144">
        <v>194</v>
      </c>
      <c r="AR144">
        <v>59</v>
      </c>
      <c r="AS144">
        <v>38</v>
      </c>
      <c r="AT144">
        <v>302</v>
      </c>
      <c r="AU144">
        <v>284</v>
      </c>
      <c r="AV144">
        <v>3</v>
      </c>
      <c r="AW144">
        <v>32</v>
      </c>
      <c r="AX144">
        <v>27</v>
      </c>
      <c r="AY144" t="b">
        <f>AND(Table3[[#This Row],[attentionCheck22]]=22,Table3[[#This Row],[attentionCheck11]]=11)</f>
        <v>1</v>
      </c>
      <c r="AZ144" t="str">
        <f>VLOOKUP(Table3[[#This Row],[prolificID]],Table2[[#All],[participant_id]:[Student Status]],19,FALSE)</f>
        <v>Female</v>
      </c>
      <c r="BA144" t="str">
        <f>VLOOKUP(Table3[[#This Row],[prolificID]],Table2[[#All],[participant_id]:[Student Status]],13,FALSE)</f>
        <v>United Kingdom</v>
      </c>
      <c r="BB144" s="3" t="str">
        <f>VLOOKUP(Table3[[#This Row],[prolificID]],Table2[[#All],[participant_id]:[Student Status]],17,FALSE)</f>
        <v>Technical/community college</v>
      </c>
      <c r="BC144" s="3" t="str">
        <f>VLOOKUP(Table3[[#This Row],[prolificID]],Table2[[#All],[participant_id]:[Student Status]],20,FALSE)</f>
        <v>No</v>
      </c>
      <c r="BD144" s="3" t="str">
        <f>VLOOKUP(Table3[[#This Row],[prolificID]],Table2[[#All],[participant_id]:[Student Status]],14,FALSE)</f>
        <v>Not in paid work (e.g. homemaker', 'retired or disabled)</v>
      </c>
      <c r="BE144" s="3">
        <f>VLOOKUP(Table3[[#This Row],[prolificID]],Table2[[#All],[participant_id]:[Student Status]],5,FALSE)</f>
        <v>981.58900000000006</v>
      </c>
      <c r="BF144" s="3">
        <f>VLOOKUP(Table3[[#This Row],[prolificID]],Table2[[#All],[participant_id]:[Student Status]],6,FALSE)</f>
        <v>40</v>
      </c>
      <c r="BG144" s="3">
        <f>VLOOKUP(Table3[[#This Row],[prolificID]],Payments[[#All],[ProlificID]:[Bonus]],2,FALSE)</f>
        <v>9.32</v>
      </c>
      <c r="BH144" s="3" t="s">
        <v>1212</v>
      </c>
      <c r="BI144" s="3" t="s">
        <v>1213</v>
      </c>
    </row>
    <row r="145" spans="1:61" x14ac:dyDescent="0.2">
      <c r="A145">
        <v>144</v>
      </c>
      <c r="B145">
        <v>0</v>
      </c>
      <c r="C145">
        <v>0</v>
      </c>
      <c r="D145">
        <v>1</v>
      </c>
      <c r="E145">
        <v>0</v>
      </c>
      <c r="F145">
        <v>0.55671052497567997</v>
      </c>
      <c r="G145" t="s">
        <v>50</v>
      </c>
      <c r="H145" t="s">
        <v>174</v>
      </c>
      <c r="I145">
        <v>756</v>
      </c>
      <c r="J145">
        <v>1</v>
      </c>
      <c r="K145">
        <v>25</v>
      </c>
      <c r="L145">
        <v>40</v>
      </c>
      <c r="M145">
        <v>38</v>
      </c>
      <c r="N145">
        <v>35</v>
      </c>
      <c r="O145">
        <v>33</v>
      </c>
      <c r="P145">
        <v>30</v>
      </c>
      <c r="Q145">
        <v>28</v>
      </c>
      <c r="R145">
        <v>32</v>
      </c>
      <c r="S145">
        <v>24</v>
      </c>
      <c r="T145">
        <v>22</v>
      </c>
      <c r="U145">
        <v>20</v>
      </c>
      <c r="V145">
        <v>40</v>
      </c>
      <c r="W145">
        <v>37</v>
      </c>
      <c r="X145">
        <v>33</v>
      </c>
      <c r="Y145">
        <v>30</v>
      </c>
      <c r="Z145">
        <v>27</v>
      </c>
      <c r="AA145">
        <v>35</v>
      </c>
      <c r="AB145">
        <v>24</v>
      </c>
      <c r="AC145">
        <v>20</v>
      </c>
      <c r="AD145">
        <v>16</v>
      </c>
      <c r="AE145">
        <v>12</v>
      </c>
      <c r="AP145">
        <v>36</v>
      </c>
      <c r="AQ145">
        <v>217</v>
      </c>
      <c r="AR145">
        <v>78</v>
      </c>
      <c r="AS145">
        <v>54</v>
      </c>
      <c r="AT145">
        <v>219</v>
      </c>
      <c r="AU145">
        <v>296</v>
      </c>
      <c r="AY145" t="b">
        <f>AND(Table3[[#This Row],[attentionCheck22]]=22,Table3[[#This Row],[attentionCheck11]]=11)</f>
        <v>0</v>
      </c>
      <c r="AZ145" t="str">
        <f>VLOOKUP(Table3[[#This Row],[prolificID]],Table2[[#All],[participant_id]:[Student Status]],19,FALSE)</f>
        <v>Male</v>
      </c>
      <c r="BA145" t="str">
        <f>VLOOKUP(Table3[[#This Row],[prolificID]],Table2[[#All],[participant_id]:[Student Status]],13,FALSE)</f>
        <v>United Kingdom</v>
      </c>
      <c r="BB145" s="3" t="str">
        <f>VLOOKUP(Table3[[#This Row],[prolificID]],Table2[[#All],[participant_id]:[Student Status]],17,FALSE)</f>
        <v>Undergraduate degree (BA/BSc/other)</v>
      </c>
      <c r="BC145" s="3" t="str">
        <f>VLOOKUP(Table3[[#This Row],[prolificID]],Table2[[#All],[participant_id]:[Student Status]],20,FALSE)</f>
        <v>Yes</v>
      </c>
      <c r="BD145" s="3" t="str">
        <f>VLOOKUP(Table3[[#This Row],[prolificID]],Table2[[#All],[participant_id]:[Student Status]],14,FALSE)</f>
        <v>Full-Time</v>
      </c>
      <c r="BE145" s="3">
        <f>VLOOKUP(Table3[[#This Row],[prolificID]],Table2[[#All],[participant_id]:[Student Status]],5,FALSE)</f>
        <v>924.09400000000005</v>
      </c>
      <c r="BF145" s="3">
        <f>VLOOKUP(Table3[[#This Row],[prolificID]],Table2[[#All],[participant_id]:[Student Status]],6,FALSE)</f>
        <v>26</v>
      </c>
      <c r="BG145" s="3">
        <f>VLOOKUP(Table3[[#This Row],[prolificID]],Payments[[#All],[ProlificID]:[Bonus]],2,FALSE)</f>
        <v>0</v>
      </c>
      <c r="BH145" s="3" t="s">
        <v>1212</v>
      </c>
      <c r="BI145" s="3" t="s">
        <v>1213</v>
      </c>
    </row>
    <row r="146" spans="1:61" x14ac:dyDescent="0.2">
      <c r="A146">
        <v>145</v>
      </c>
      <c r="B146">
        <v>0</v>
      </c>
      <c r="C146">
        <v>0</v>
      </c>
      <c r="D146">
        <v>1</v>
      </c>
      <c r="E146">
        <v>0</v>
      </c>
      <c r="F146">
        <v>0.94478899587012999</v>
      </c>
      <c r="G146" t="s">
        <v>50</v>
      </c>
      <c r="H146" t="s">
        <v>175</v>
      </c>
      <c r="I146">
        <v>756</v>
      </c>
      <c r="J146">
        <v>1</v>
      </c>
      <c r="K146">
        <v>25</v>
      </c>
      <c r="L146">
        <v>40</v>
      </c>
      <c r="M146">
        <v>38</v>
      </c>
      <c r="N146">
        <v>35</v>
      </c>
      <c r="O146">
        <v>33</v>
      </c>
      <c r="P146">
        <v>30</v>
      </c>
      <c r="Q146">
        <v>28</v>
      </c>
      <c r="R146">
        <v>32</v>
      </c>
      <c r="S146">
        <v>25</v>
      </c>
      <c r="T146">
        <v>22</v>
      </c>
      <c r="U146">
        <v>19</v>
      </c>
      <c r="V146">
        <v>40</v>
      </c>
      <c r="W146">
        <v>37</v>
      </c>
      <c r="X146">
        <v>33</v>
      </c>
      <c r="Y146">
        <v>30</v>
      </c>
      <c r="Z146">
        <v>27</v>
      </c>
      <c r="AA146">
        <v>11</v>
      </c>
      <c r="AB146">
        <v>24</v>
      </c>
      <c r="AC146">
        <v>20</v>
      </c>
      <c r="AD146">
        <v>16</v>
      </c>
      <c r="AE146">
        <v>12</v>
      </c>
      <c r="AP146">
        <v>20</v>
      </c>
      <c r="AQ146">
        <v>181</v>
      </c>
      <c r="AR146">
        <v>4</v>
      </c>
      <c r="AS146">
        <v>49</v>
      </c>
      <c r="AT146">
        <v>526</v>
      </c>
      <c r="AU146">
        <v>556</v>
      </c>
      <c r="AY146" t="b">
        <f>AND(Table3[[#This Row],[attentionCheck22]]=22,Table3[[#This Row],[attentionCheck11]]=11)</f>
        <v>0</v>
      </c>
      <c r="AZ146" t="str">
        <f>VLOOKUP(Table3[[#This Row],[prolificID]],Table2[[#All],[participant_id]:[Student Status]],19,FALSE)</f>
        <v>Male</v>
      </c>
      <c r="BA146" t="str">
        <f>VLOOKUP(Table3[[#This Row],[prolificID]],Table2[[#All],[participant_id]:[Student Status]],13,FALSE)</f>
        <v>United Kingdom</v>
      </c>
      <c r="BB146" s="3" t="str">
        <f>VLOOKUP(Table3[[#This Row],[prolificID]],Table2[[#All],[participant_id]:[Student Status]],17,FALSE)</f>
        <v>Undergraduate degree (BA/BSc/other)</v>
      </c>
      <c r="BC146" s="3" t="str">
        <f>VLOOKUP(Table3[[#This Row],[prolificID]],Table2[[#All],[participant_id]:[Student Status]],20,FALSE)</f>
        <v>DATA EXPIRED</v>
      </c>
      <c r="BD146" s="3" t="str">
        <f>VLOOKUP(Table3[[#This Row],[prolificID]],Table2[[#All],[participant_id]:[Student Status]],14,FALSE)</f>
        <v>Part-Time</v>
      </c>
      <c r="BE146" s="3">
        <f>VLOOKUP(Table3[[#This Row],[prolificID]],Table2[[#All],[participant_id]:[Student Status]],5,FALSE)</f>
        <v>1455.0920000000001</v>
      </c>
      <c r="BF146" s="3">
        <f>VLOOKUP(Table3[[#This Row],[prolificID]],Table2[[#All],[participant_id]:[Student Status]],6,FALSE)</f>
        <v>21</v>
      </c>
      <c r="BG146" s="3">
        <f>VLOOKUP(Table3[[#This Row],[prolificID]],Payments[[#All],[ProlificID]:[Bonus]],2,FALSE)</f>
        <v>0</v>
      </c>
      <c r="BH146" s="3" t="s">
        <v>1212</v>
      </c>
      <c r="BI146" s="3" t="s">
        <v>1213</v>
      </c>
    </row>
    <row r="147" spans="1:61" x14ac:dyDescent="0.2">
      <c r="A147">
        <v>146</v>
      </c>
      <c r="B147">
        <v>0</v>
      </c>
      <c r="C147">
        <v>0</v>
      </c>
      <c r="D147">
        <v>1</v>
      </c>
      <c r="E147">
        <v>0</v>
      </c>
      <c r="F147">
        <v>0.90234283385170999</v>
      </c>
      <c r="G147" t="s">
        <v>51</v>
      </c>
      <c r="H147" t="s">
        <v>176</v>
      </c>
      <c r="I147">
        <v>756</v>
      </c>
      <c r="J147">
        <v>1</v>
      </c>
      <c r="K147">
        <v>25</v>
      </c>
      <c r="L147">
        <v>40</v>
      </c>
      <c r="M147">
        <v>37</v>
      </c>
      <c r="N147">
        <v>35</v>
      </c>
      <c r="O147">
        <v>33</v>
      </c>
      <c r="P147">
        <v>33</v>
      </c>
      <c r="Q147">
        <v>41</v>
      </c>
      <c r="R147">
        <v>22</v>
      </c>
      <c r="S147">
        <v>39</v>
      </c>
      <c r="T147">
        <v>31</v>
      </c>
      <c r="U147">
        <v>23</v>
      </c>
      <c r="V147">
        <v>50</v>
      </c>
      <c r="W147">
        <v>36</v>
      </c>
      <c r="X147">
        <v>32</v>
      </c>
      <c r="Y147">
        <v>30</v>
      </c>
      <c r="Z147">
        <v>29</v>
      </c>
      <c r="AA147">
        <v>11</v>
      </c>
      <c r="AB147">
        <v>42</v>
      </c>
      <c r="AC147">
        <v>39</v>
      </c>
      <c r="AD147">
        <v>31</v>
      </c>
      <c r="AE147">
        <v>23</v>
      </c>
      <c r="AF147">
        <v>56</v>
      </c>
      <c r="AG147">
        <v>1</v>
      </c>
      <c r="AH147" t="s">
        <v>54</v>
      </c>
      <c r="AI147" t="s">
        <v>51</v>
      </c>
      <c r="AJ147">
        <v>123</v>
      </c>
      <c r="AK147">
        <v>30</v>
      </c>
      <c r="AL147">
        <v>0</v>
      </c>
      <c r="AM147">
        <v>0</v>
      </c>
      <c r="AN147" t="s">
        <v>81</v>
      </c>
      <c r="AO147">
        <v>56</v>
      </c>
      <c r="AP147">
        <v>33</v>
      </c>
      <c r="AQ147">
        <v>602</v>
      </c>
      <c r="AR147">
        <v>101</v>
      </c>
      <c r="AS147">
        <v>95</v>
      </c>
      <c r="AT147">
        <v>917</v>
      </c>
      <c r="AU147">
        <v>940</v>
      </c>
      <c r="AV147">
        <v>31</v>
      </c>
      <c r="AW147">
        <v>193</v>
      </c>
      <c r="AX147">
        <v>51</v>
      </c>
      <c r="AY147" t="b">
        <f>AND(Table3[[#This Row],[attentionCheck22]]=22,Table3[[#This Row],[attentionCheck11]]=11)</f>
        <v>1</v>
      </c>
      <c r="AZ147" t="str">
        <f>VLOOKUP(Table3[[#This Row],[prolificID]],Table2[[#All],[participant_id]:[Student Status]],19,FALSE)</f>
        <v>Female</v>
      </c>
      <c r="BA147" t="str">
        <f>VLOOKUP(Table3[[#This Row],[prolificID]],Table2[[#All],[participant_id]:[Student Status]],13,FALSE)</f>
        <v>United Kingdom</v>
      </c>
      <c r="BB147" s="3" t="str">
        <f>VLOOKUP(Table3[[#This Row],[prolificID]],Table2[[#All],[participant_id]:[Student Status]],17,FALSE)</f>
        <v>Undergraduate degree (BA/BSc/other)</v>
      </c>
      <c r="BC147" s="3" t="str">
        <f>VLOOKUP(Table3[[#This Row],[prolificID]],Table2[[#All],[participant_id]:[Student Status]],20,FALSE)</f>
        <v>DATA EXPIRED</v>
      </c>
      <c r="BD147" s="3" t="str">
        <f>VLOOKUP(Table3[[#This Row],[prolificID]],Table2[[#All],[participant_id]:[Student Status]],14,FALSE)</f>
        <v>DATA EXPIRED</v>
      </c>
      <c r="BE147" s="3">
        <f>VLOOKUP(Table3[[#This Row],[prolificID]],Table2[[#All],[participant_id]:[Student Status]],5,FALSE)</f>
        <v>3019.9290000000001</v>
      </c>
      <c r="BF147" s="3">
        <f>VLOOKUP(Table3[[#This Row],[prolificID]],Table2[[#All],[participant_id]:[Student Status]],6,FALSE)</f>
        <v>64</v>
      </c>
      <c r="BG147" s="3">
        <f>VLOOKUP(Table3[[#This Row],[prolificID]],Payments[[#All],[ProlificID]:[Bonus]],2,FALSE)</f>
        <v>10</v>
      </c>
      <c r="BH147" s="3" t="s">
        <v>1212</v>
      </c>
      <c r="BI147" s="3" t="s">
        <v>1213</v>
      </c>
    </row>
    <row r="148" spans="1:61" x14ac:dyDescent="0.2">
      <c r="A148">
        <v>147</v>
      </c>
      <c r="B148">
        <v>0</v>
      </c>
      <c r="C148">
        <v>0</v>
      </c>
      <c r="D148">
        <v>1</v>
      </c>
      <c r="E148">
        <v>0</v>
      </c>
      <c r="F148">
        <v>0.68608712073664002</v>
      </c>
      <c r="G148" t="s">
        <v>50</v>
      </c>
      <c r="H148" t="s">
        <v>177</v>
      </c>
      <c r="AP148">
        <v>67</v>
      </c>
      <c r="AY148" t="b">
        <f>AND(Table3[[#This Row],[attentionCheck22]]=22,Table3[[#This Row],[attentionCheck11]]=11)</f>
        <v>0</v>
      </c>
      <c r="AZ148" t="str">
        <f>VLOOKUP(Table3[[#This Row],[prolificID]],Table2[[#All],[participant_id]:[Student Status]],19,FALSE)</f>
        <v>CONSENT REVOKED</v>
      </c>
      <c r="BA148" t="str">
        <f>VLOOKUP(Table3[[#This Row],[prolificID]],Table2[[#All],[participant_id]:[Student Status]],13,FALSE)</f>
        <v>CONSENT REVOKED</v>
      </c>
      <c r="BB148" s="3" t="str">
        <f>VLOOKUP(Table3[[#This Row],[prolificID]],Table2[[#All],[participant_id]:[Student Status]],17,FALSE)</f>
        <v>CONSENT REVOKED</v>
      </c>
      <c r="BC148" s="3" t="str">
        <f>VLOOKUP(Table3[[#This Row],[prolificID]],Table2[[#All],[participant_id]:[Student Status]],20,FALSE)</f>
        <v>CONSENT REVOKED</v>
      </c>
      <c r="BD148" s="3" t="str">
        <f>VLOOKUP(Table3[[#This Row],[prolificID]],Table2[[#All],[participant_id]:[Student Status]],14,FALSE)</f>
        <v>CONSENT REVOKED</v>
      </c>
      <c r="BE148" s="3">
        <f>VLOOKUP(Table3[[#This Row],[prolificID]],Table2[[#All],[participant_id]:[Student Status]],5,FALSE)</f>
        <v>2323858.8670290001</v>
      </c>
      <c r="BF148" s="3">
        <f>VLOOKUP(Table3[[#This Row],[prolificID]],Table2[[#All],[participant_id]:[Student Status]],6,FALSE)</f>
        <v>42</v>
      </c>
      <c r="BG148" s="3">
        <f>VLOOKUP(Table3[[#This Row],[prolificID]],Payments[[#All],[ProlificID]:[Bonus]],2,FALSE)</f>
        <v>0</v>
      </c>
      <c r="BH148" s="3" t="s">
        <v>1212</v>
      </c>
      <c r="BI148" s="3" t="s">
        <v>1213</v>
      </c>
    </row>
    <row r="149" spans="1:61" x14ac:dyDescent="0.2">
      <c r="A149">
        <v>148</v>
      </c>
      <c r="B149">
        <v>0</v>
      </c>
      <c r="C149">
        <v>0</v>
      </c>
      <c r="D149">
        <v>1</v>
      </c>
      <c r="E149">
        <v>1</v>
      </c>
      <c r="F149">
        <v>0.45514016104388999</v>
      </c>
      <c r="G149" t="s">
        <v>50</v>
      </c>
      <c r="H149" t="s">
        <v>178</v>
      </c>
      <c r="I149">
        <v>756</v>
      </c>
      <c r="J149">
        <v>1</v>
      </c>
      <c r="K149">
        <v>25</v>
      </c>
      <c r="L149">
        <v>40</v>
      </c>
      <c r="M149">
        <v>37</v>
      </c>
      <c r="N149">
        <v>35</v>
      </c>
      <c r="O149">
        <v>54</v>
      </c>
      <c r="P149">
        <v>30</v>
      </c>
      <c r="Q149">
        <v>28</v>
      </c>
      <c r="R149">
        <v>22</v>
      </c>
      <c r="S149">
        <v>25</v>
      </c>
      <c r="T149">
        <v>23</v>
      </c>
      <c r="U149">
        <v>22</v>
      </c>
      <c r="V149">
        <v>30</v>
      </c>
      <c r="W149">
        <v>30</v>
      </c>
      <c r="X149">
        <v>34</v>
      </c>
      <c r="Y149">
        <v>30</v>
      </c>
      <c r="Z149">
        <v>27</v>
      </c>
      <c r="AA149">
        <v>11</v>
      </c>
      <c r="AB149">
        <v>25</v>
      </c>
      <c r="AC149">
        <v>20</v>
      </c>
      <c r="AD149">
        <v>14</v>
      </c>
      <c r="AE149">
        <v>11</v>
      </c>
      <c r="AF149">
        <v>27</v>
      </c>
      <c r="AG149">
        <v>1</v>
      </c>
      <c r="AH149" t="s">
        <v>57</v>
      </c>
      <c r="AI149" t="s">
        <v>51</v>
      </c>
      <c r="AJ149">
        <v>111</v>
      </c>
      <c r="AK149">
        <v>27</v>
      </c>
      <c r="AL149">
        <v>0</v>
      </c>
      <c r="AM149">
        <v>0</v>
      </c>
      <c r="AN149" t="s">
        <v>134</v>
      </c>
      <c r="AO149">
        <v>33</v>
      </c>
      <c r="AP149">
        <v>133</v>
      </c>
      <c r="AQ149">
        <v>336</v>
      </c>
      <c r="AR149">
        <v>104</v>
      </c>
      <c r="AS149">
        <v>80</v>
      </c>
      <c r="AT149">
        <v>448</v>
      </c>
      <c r="AU149">
        <v>341</v>
      </c>
      <c r="AV149">
        <v>14</v>
      </c>
      <c r="AW149">
        <v>72</v>
      </c>
      <c r="AX149">
        <v>51</v>
      </c>
      <c r="AY149" t="b">
        <f>AND(Table3[[#This Row],[attentionCheck22]]=22,Table3[[#This Row],[attentionCheck11]]=11)</f>
        <v>1</v>
      </c>
      <c r="AZ149" t="str">
        <f>VLOOKUP(Table3[[#This Row],[prolificID]],Table2[[#All],[participant_id]:[Student Status]],19,FALSE)</f>
        <v>Female</v>
      </c>
      <c r="BA149" t="str">
        <f>VLOOKUP(Table3[[#This Row],[prolificID]],Table2[[#All],[participant_id]:[Student Status]],13,FALSE)</f>
        <v>United Kingdom</v>
      </c>
      <c r="BB149" s="3" t="str">
        <f>VLOOKUP(Table3[[#This Row],[prolificID]],Table2[[#All],[participant_id]:[Student Status]],17,FALSE)</f>
        <v>Undergraduate degree (BA/BSc/other)</v>
      </c>
      <c r="BC149" s="3" t="str">
        <f>VLOOKUP(Table3[[#This Row],[prolificID]],Table2[[#All],[participant_id]:[Student Status]],20,FALSE)</f>
        <v>No</v>
      </c>
      <c r="BD149" s="3" t="str">
        <f>VLOOKUP(Table3[[#This Row],[prolificID]],Table2[[#All],[participant_id]:[Student Status]],14,FALSE)</f>
        <v>Full-Time</v>
      </c>
      <c r="BE149" s="3">
        <f>VLOOKUP(Table3[[#This Row],[prolificID]],Table2[[#All],[participant_id]:[Student Status]],5,FALSE)</f>
        <v>1635.652</v>
      </c>
      <c r="BF149" s="3">
        <f>VLOOKUP(Table3[[#This Row],[prolificID]],Table2[[#All],[participant_id]:[Student Status]],6,FALSE)</f>
        <v>35</v>
      </c>
      <c r="BG149" s="3">
        <f>VLOOKUP(Table3[[#This Row],[prolificID]],Payments[[#All],[ProlificID]:[Bonus]],2,FALSE)</f>
        <v>8.2899999999999991</v>
      </c>
      <c r="BH149" s="3" t="s">
        <v>1212</v>
      </c>
      <c r="BI149" s="3" t="s">
        <v>1213</v>
      </c>
    </row>
    <row r="150" spans="1:61" x14ac:dyDescent="0.2">
      <c r="A150">
        <v>149</v>
      </c>
      <c r="B150">
        <v>0</v>
      </c>
      <c r="C150">
        <v>0</v>
      </c>
      <c r="D150">
        <v>1</v>
      </c>
      <c r="E150">
        <v>1</v>
      </c>
      <c r="F150">
        <v>0.75842521105051997</v>
      </c>
      <c r="G150" t="s">
        <v>50</v>
      </c>
      <c r="H150" t="s">
        <v>179</v>
      </c>
      <c r="I150">
        <v>756</v>
      </c>
      <c r="J150">
        <v>1</v>
      </c>
      <c r="K150">
        <v>25</v>
      </c>
      <c r="AP150">
        <v>468</v>
      </c>
      <c r="AQ150">
        <v>1328</v>
      </c>
      <c r="AR150">
        <v>167</v>
      </c>
      <c r="AS150">
        <v>80</v>
      </c>
      <c r="AY150" t="b">
        <f>AND(Table3[[#This Row],[attentionCheck22]]=22,Table3[[#This Row],[attentionCheck11]]=11)</f>
        <v>0</v>
      </c>
      <c r="AZ150" t="str">
        <f>VLOOKUP(Table3[[#This Row],[prolificID]],Table2[[#All],[participant_id]:[Student Status]],19,FALSE)</f>
        <v>CONSENT REVOKED</v>
      </c>
      <c r="BA150" t="str">
        <f>VLOOKUP(Table3[[#This Row],[prolificID]],Table2[[#All],[participant_id]:[Student Status]],13,FALSE)</f>
        <v>CONSENT REVOKED</v>
      </c>
      <c r="BB150" s="3" t="str">
        <f>VLOOKUP(Table3[[#This Row],[prolificID]],Table2[[#All],[participant_id]:[Student Status]],17,FALSE)</f>
        <v>CONSENT REVOKED</v>
      </c>
      <c r="BC150" s="3" t="str">
        <f>VLOOKUP(Table3[[#This Row],[prolificID]],Table2[[#All],[participant_id]:[Student Status]],20,FALSE)</f>
        <v>CONSENT REVOKED</v>
      </c>
      <c r="BD150" s="3" t="str">
        <f>VLOOKUP(Table3[[#This Row],[prolificID]],Table2[[#All],[participant_id]:[Student Status]],14,FALSE)</f>
        <v>CONSENT REVOKED</v>
      </c>
      <c r="BE150" s="3">
        <f>VLOOKUP(Table3[[#This Row],[prolificID]],Table2[[#All],[participant_id]:[Student Status]],5,FALSE)</f>
        <v>2323853.3502270002</v>
      </c>
      <c r="BF150" s="3">
        <f>VLOOKUP(Table3[[#This Row],[prolificID]],Table2[[#All],[participant_id]:[Student Status]],6,FALSE)</f>
        <v>24</v>
      </c>
      <c r="BG150" s="3">
        <f>VLOOKUP(Table3[[#This Row],[prolificID]],Payments[[#All],[ProlificID]:[Bonus]],2,FALSE)</f>
        <v>0</v>
      </c>
      <c r="BH150" s="3" t="s">
        <v>1212</v>
      </c>
      <c r="BI150" s="3" t="s">
        <v>1213</v>
      </c>
    </row>
    <row r="151" spans="1:61" x14ac:dyDescent="0.2">
      <c r="A151">
        <v>150</v>
      </c>
      <c r="B151">
        <v>0</v>
      </c>
      <c r="C151">
        <v>0</v>
      </c>
      <c r="D151">
        <v>1</v>
      </c>
      <c r="E151">
        <v>0</v>
      </c>
      <c r="F151">
        <v>0.64089066531607997</v>
      </c>
      <c r="G151" t="s">
        <v>50</v>
      </c>
      <c r="H151" t="s">
        <v>180</v>
      </c>
      <c r="I151">
        <v>756</v>
      </c>
      <c r="J151">
        <v>1</v>
      </c>
      <c r="K151">
        <v>25</v>
      </c>
      <c r="L151">
        <v>39</v>
      </c>
      <c r="M151">
        <v>37</v>
      </c>
      <c r="N151">
        <v>50</v>
      </c>
      <c r="O151">
        <v>40</v>
      </c>
      <c r="P151">
        <v>40</v>
      </c>
      <c r="Q151">
        <v>39</v>
      </c>
      <c r="R151">
        <v>22</v>
      </c>
      <c r="S151">
        <v>39</v>
      </c>
      <c r="T151">
        <v>31</v>
      </c>
      <c r="U151">
        <v>23</v>
      </c>
      <c r="V151">
        <v>39</v>
      </c>
      <c r="W151">
        <v>36</v>
      </c>
      <c r="X151">
        <v>33</v>
      </c>
      <c r="Y151">
        <v>40</v>
      </c>
      <c r="Z151">
        <v>43</v>
      </c>
      <c r="AA151">
        <v>11</v>
      </c>
      <c r="AB151">
        <v>42</v>
      </c>
      <c r="AC151">
        <v>39</v>
      </c>
      <c r="AD151">
        <v>31</v>
      </c>
      <c r="AE151">
        <v>23</v>
      </c>
      <c r="AF151">
        <v>33</v>
      </c>
      <c r="AG151">
        <v>1</v>
      </c>
      <c r="AH151" t="s">
        <v>57</v>
      </c>
      <c r="AI151" t="s">
        <v>51</v>
      </c>
      <c r="AJ151">
        <v>108</v>
      </c>
      <c r="AK151">
        <v>33</v>
      </c>
      <c r="AL151">
        <v>0</v>
      </c>
      <c r="AM151">
        <v>0</v>
      </c>
      <c r="AN151" t="s">
        <v>181</v>
      </c>
      <c r="AO151">
        <v>56</v>
      </c>
      <c r="AP151">
        <v>419</v>
      </c>
      <c r="AQ151">
        <v>259</v>
      </c>
      <c r="AR151">
        <v>234</v>
      </c>
      <c r="AS151">
        <v>140</v>
      </c>
      <c r="AT151">
        <v>579</v>
      </c>
      <c r="AU151">
        <v>726</v>
      </c>
      <c r="AV151">
        <v>11</v>
      </c>
      <c r="AW151">
        <v>137</v>
      </c>
      <c r="AX151">
        <v>64</v>
      </c>
      <c r="AY151" t="b">
        <f>AND(Table3[[#This Row],[attentionCheck22]]=22,Table3[[#This Row],[attentionCheck11]]=11)</f>
        <v>1</v>
      </c>
      <c r="AZ151" t="str">
        <f>VLOOKUP(Table3[[#This Row],[prolificID]],Table2[[#All],[participant_id]:[Student Status]],19,FALSE)</f>
        <v>Female</v>
      </c>
      <c r="BA151" t="str">
        <f>VLOOKUP(Table3[[#This Row],[prolificID]],Table2[[#All],[participant_id]:[Student Status]],13,FALSE)</f>
        <v>United Kingdom</v>
      </c>
      <c r="BB151" s="3" t="str">
        <f>VLOOKUP(Table3[[#This Row],[prolificID]],Table2[[#All],[participant_id]:[Student Status]],17,FALSE)</f>
        <v>Graduate degree (MA/MSc/MPhil/other)</v>
      </c>
      <c r="BC151" s="3" t="str">
        <f>VLOOKUP(Table3[[#This Row],[prolificID]],Table2[[#All],[participant_id]:[Student Status]],20,FALSE)</f>
        <v>Yes</v>
      </c>
      <c r="BD151" s="3" t="str">
        <f>VLOOKUP(Table3[[#This Row],[prolificID]],Table2[[#All],[participant_id]:[Student Status]],14,FALSE)</f>
        <v>Other</v>
      </c>
      <c r="BE151" s="3">
        <f>VLOOKUP(Table3[[#This Row],[prolificID]],Table2[[#All],[participant_id]:[Student Status]],5,FALSE)</f>
        <v>2621.4650000000001</v>
      </c>
      <c r="BF151" s="3">
        <f>VLOOKUP(Table3[[#This Row],[prolificID]],Table2[[#All],[participant_id]:[Student Status]],6,FALSE)</f>
        <v>27</v>
      </c>
      <c r="BG151" s="3">
        <f>VLOOKUP(Table3[[#This Row],[prolificID]],Payments[[#All],[ProlificID]:[Bonus]],2,FALSE)</f>
        <v>8.59</v>
      </c>
      <c r="BH151" s="3" t="s">
        <v>1212</v>
      </c>
      <c r="BI151" s="3" t="s">
        <v>1213</v>
      </c>
    </row>
    <row r="152" spans="1:61" x14ac:dyDescent="0.2">
      <c r="A152">
        <v>151</v>
      </c>
      <c r="B152">
        <v>0</v>
      </c>
      <c r="C152">
        <v>0</v>
      </c>
      <c r="D152">
        <v>1</v>
      </c>
      <c r="E152">
        <v>1</v>
      </c>
      <c r="F152">
        <v>0.50397180082074</v>
      </c>
      <c r="G152" t="s">
        <v>50</v>
      </c>
      <c r="H152" t="s">
        <v>182</v>
      </c>
      <c r="AP152">
        <v>32</v>
      </c>
      <c r="AY152" t="b">
        <f>AND(Table3[[#This Row],[attentionCheck22]]=22,Table3[[#This Row],[attentionCheck11]]=11)</f>
        <v>0</v>
      </c>
      <c r="AZ152" t="str">
        <f>VLOOKUP(Table3[[#This Row],[prolificID]],Table2[[#All],[participant_id]:[Student Status]],19,FALSE)</f>
        <v>CONSENT REVOKED</v>
      </c>
      <c r="BA152" t="str">
        <f>VLOOKUP(Table3[[#This Row],[prolificID]],Table2[[#All],[participant_id]:[Student Status]],13,FALSE)</f>
        <v>CONSENT REVOKED</v>
      </c>
      <c r="BB152" s="3" t="str">
        <f>VLOOKUP(Table3[[#This Row],[prolificID]],Table2[[#All],[participant_id]:[Student Status]],17,FALSE)</f>
        <v>CONSENT REVOKED</v>
      </c>
      <c r="BC152" s="3" t="str">
        <f>VLOOKUP(Table3[[#This Row],[prolificID]],Table2[[#All],[participant_id]:[Student Status]],20,FALSE)</f>
        <v>CONSENT REVOKED</v>
      </c>
      <c r="BD152" s="3" t="str">
        <f>VLOOKUP(Table3[[#This Row],[prolificID]],Table2[[#All],[participant_id]:[Student Status]],14,FALSE)</f>
        <v>CONSENT REVOKED</v>
      </c>
      <c r="BE152" s="3">
        <f>VLOOKUP(Table3[[#This Row],[prolificID]],Table2[[#All],[participant_id]:[Student Status]],5,FALSE)</f>
        <v>2323788.994037</v>
      </c>
      <c r="BF152" s="3">
        <f>VLOOKUP(Table3[[#This Row],[prolificID]],Table2[[#All],[participant_id]:[Student Status]],6,FALSE)</f>
        <v>42</v>
      </c>
      <c r="BG152" s="3">
        <f>VLOOKUP(Table3[[#This Row],[prolificID]],Payments[[#All],[ProlificID]:[Bonus]],2,FALSE)</f>
        <v>0</v>
      </c>
      <c r="BH152" s="3" t="s">
        <v>1212</v>
      </c>
      <c r="BI152" s="3" t="s">
        <v>1213</v>
      </c>
    </row>
    <row r="153" spans="1:61" x14ac:dyDescent="0.2">
      <c r="A153">
        <v>152</v>
      </c>
      <c r="B153">
        <v>0</v>
      </c>
      <c r="C153">
        <v>0</v>
      </c>
      <c r="D153">
        <v>1</v>
      </c>
      <c r="E153">
        <v>1</v>
      </c>
      <c r="F153">
        <v>0.33964805835508999</v>
      </c>
      <c r="G153" t="s">
        <v>50</v>
      </c>
      <c r="H153" t="s">
        <v>183</v>
      </c>
      <c r="I153">
        <v>756</v>
      </c>
      <c r="J153">
        <v>1</v>
      </c>
      <c r="K153">
        <v>25</v>
      </c>
      <c r="L153">
        <v>3</v>
      </c>
      <c r="M153">
        <v>9</v>
      </c>
      <c r="N153">
        <v>18</v>
      </c>
      <c r="O153">
        <v>23</v>
      </c>
      <c r="P153">
        <v>29</v>
      </c>
      <c r="Q153">
        <v>35</v>
      </c>
      <c r="R153">
        <v>22</v>
      </c>
      <c r="S153">
        <v>30</v>
      </c>
      <c r="T153">
        <v>30</v>
      </c>
      <c r="U153">
        <v>23</v>
      </c>
      <c r="V153">
        <v>5</v>
      </c>
      <c r="W153">
        <v>10</v>
      </c>
      <c r="X153">
        <v>16</v>
      </c>
      <c r="Y153">
        <v>21</v>
      </c>
      <c r="Z153">
        <v>27</v>
      </c>
      <c r="AA153">
        <v>11</v>
      </c>
      <c r="AB153">
        <v>27</v>
      </c>
      <c r="AC153">
        <v>29</v>
      </c>
      <c r="AD153">
        <v>17</v>
      </c>
      <c r="AE153">
        <v>10</v>
      </c>
      <c r="AF153">
        <v>20</v>
      </c>
      <c r="AG153">
        <v>1</v>
      </c>
      <c r="AH153" t="s">
        <v>57</v>
      </c>
      <c r="AI153" t="s">
        <v>51</v>
      </c>
      <c r="AJ153">
        <v>114</v>
      </c>
      <c r="AK153">
        <v>20</v>
      </c>
      <c r="AL153">
        <v>0</v>
      </c>
      <c r="AM153">
        <v>0</v>
      </c>
      <c r="AN153" t="s">
        <v>121</v>
      </c>
      <c r="AO153">
        <v>27</v>
      </c>
      <c r="AP153">
        <v>50</v>
      </c>
      <c r="AQ153">
        <v>311</v>
      </c>
      <c r="AR153">
        <v>47</v>
      </c>
      <c r="AS153">
        <v>124</v>
      </c>
      <c r="AT153">
        <v>530</v>
      </c>
      <c r="AU153">
        <v>421</v>
      </c>
      <c r="AV153">
        <v>7</v>
      </c>
      <c r="AW153">
        <v>109</v>
      </c>
      <c r="AX153">
        <v>63</v>
      </c>
      <c r="AY153" t="b">
        <f>AND(Table3[[#This Row],[attentionCheck22]]=22,Table3[[#This Row],[attentionCheck11]]=11)</f>
        <v>1</v>
      </c>
      <c r="AZ153" t="str">
        <f>VLOOKUP(Table3[[#This Row],[prolificID]],Table2[[#All],[participant_id]:[Student Status]],19,FALSE)</f>
        <v>Female</v>
      </c>
      <c r="BA153" t="str">
        <f>VLOOKUP(Table3[[#This Row],[prolificID]],Table2[[#All],[participant_id]:[Student Status]],13,FALSE)</f>
        <v>United Kingdom</v>
      </c>
      <c r="BB153" s="3" t="str">
        <f>VLOOKUP(Table3[[#This Row],[prolificID]],Table2[[#All],[participant_id]:[Student Status]],17,FALSE)</f>
        <v>Undergraduate degree (BA/BSc/other)</v>
      </c>
      <c r="BC153" s="3" t="str">
        <f>VLOOKUP(Table3[[#This Row],[prolificID]],Table2[[#All],[participant_id]:[Student Status]],20,FALSE)</f>
        <v>Yes</v>
      </c>
      <c r="BD153" s="3" t="str">
        <f>VLOOKUP(Table3[[#This Row],[prolificID]],Table2[[#All],[participant_id]:[Student Status]],14,FALSE)</f>
        <v>Full-Time</v>
      </c>
      <c r="BE153" s="3">
        <f>VLOOKUP(Table3[[#This Row],[prolificID]],Table2[[#All],[participant_id]:[Student Status]],5,FALSE)</f>
        <v>1697.7860000000001</v>
      </c>
      <c r="BF153" s="3">
        <f>VLOOKUP(Table3[[#This Row],[prolificID]],Table2[[#All],[participant_id]:[Student Status]],6,FALSE)</f>
        <v>36</v>
      </c>
      <c r="BG153" s="3">
        <f>VLOOKUP(Table3[[#This Row],[prolificID]],Payments[[#All],[ProlificID]:[Bonus]],2,FALSE)</f>
        <v>7</v>
      </c>
      <c r="BH153" s="3" t="s">
        <v>1212</v>
      </c>
      <c r="BI153" s="3" t="s">
        <v>1213</v>
      </c>
    </row>
    <row r="154" spans="1:61" x14ac:dyDescent="0.2">
      <c r="A154">
        <v>153</v>
      </c>
      <c r="B154">
        <v>0</v>
      </c>
      <c r="C154">
        <v>0</v>
      </c>
      <c r="D154">
        <v>1</v>
      </c>
      <c r="E154">
        <v>1</v>
      </c>
      <c r="F154">
        <v>0.14609278265263001</v>
      </c>
      <c r="G154" t="s">
        <v>51</v>
      </c>
      <c r="H154" t="s">
        <v>184</v>
      </c>
      <c r="I154">
        <v>756</v>
      </c>
      <c r="J154">
        <v>1</v>
      </c>
      <c r="K154">
        <v>25</v>
      </c>
      <c r="L154">
        <v>40</v>
      </c>
      <c r="M154">
        <v>36</v>
      </c>
      <c r="N154">
        <v>33</v>
      </c>
      <c r="O154">
        <v>30</v>
      </c>
      <c r="P154">
        <v>27</v>
      </c>
      <c r="Q154">
        <v>24</v>
      </c>
      <c r="R154">
        <v>22</v>
      </c>
      <c r="S154">
        <v>20</v>
      </c>
      <c r="T154">
        <v>16</v>
      </c>
      <c r="U154">
        <v>12</v>
      </c>
      <c r="V154">
        <v>39</v>
      </c>
      <c r="W154">
        <v>37</v>
      </c>
      <c r="X154">
        <v>33</v>
      </c>
      <c r="Y154">
        <v>30</v>
      </c>
      <c r="Z154">
        <v>27</v>
      </c>
      <c r="AA154">
        <v>11</v>
      </c>
      <c r="AB154">
        <v>24</v>
      </c>
      <c r="AC154">
        <v>20</v>
      </c>
      <c r="AD154">
        <v>16</v>
      </c>
      <c r="AE154">
        <v>12</v>
      </c>
      <c r="AF154">
        <v>40</v>
      </c>
      <c r="AG154">
        <v>1</v>
      </c>
      <c r="AH154" t="s">
        <v>54</v>
      </c>
      <c r="AI154" t="s">
        <v>51</v>
      </c>
      <c r="AJ154">
        <v>105</v>
      </c>
      <c r="AK154">
        <v>24</v>
      </c>
      <c r="AL154">
        <v>0</v>
      </c>
      <c r="AM154">
        <v>0</v>
      </c>
      <c r="AN154" t="s">
        <v>185</v>
      </c>
      <c r="AO154">
        <v>40</v>
      </c>
      <c r="AP154">
        <v>75</v>
      </c>
      <c r="AQ154">
        <v>647</v>
      </c>
      <c r="AR154">
        <v>89</v>
      </c>
      <c r="AS154">
        <v>74</v>
      </c>
      <c r="AT154">
        <v>713</v>
      </c>
      <c r="AU154">
        <v>312</v>
      </c>
      <c r="AV154">
        <v>18</v>
      </c>
      <c r="AW154">
        <v>364</v>
      </c>
      <c r="AX154">
        <v>268</v>
      </c>
      <c r="AY154" t="b">
        <f>AND(Table3[[#This Row],[attentionCheck22]]=22,Table3[[#This Row],[attentionCheck11]]=11)</f>
        <v>1</v>
      </c>
      <c r="AZ154" t="str">
        <f>VLOOKUP(Table3[[#This Row],[prolificID]],Table2[[#All],[participant_id]:[Student Status]],19,FALSE)</f>
        <v>Male</v>
      </c>
      <c r="BA154" t="str">
        <f>VLOOKUP(Table3[[#This Row],[prolificID]],Table2[[#All],[participant_id]:[Student Status]],13,FALSE)</f>
        <v>United Kingdom</v>
      </c>
      <c r="BB154" s="3" t="str">
        <f>VLOOKUP(Table3[[#This Row],[prolificID]],Table2[[#All],[participant_id]:[Student Status]],17,FALSE)</f>
        <v>Undergraduate degree (BA/BSc/other)</v>
      </c>
      <c r="BC154" s="3" t="str">
        <f>VLOOKUP(Table3[[#This Row],[prolificID]],Table2[[#All],[participant_id]:[Student Status]],20,FALSE)</f>
        <v>Yes</v>
      </c>
      <c r="BD154" s="3" t="str">
        <f>VLOOKUP(Table3[[#This Row],[prolificID]],Table2[[#All],[participant_id]:[Student Status]],14,FALSE)</f>
        <v>Other</v>
      </c>
      <c r="BE154" s="3">
        <f>VLOOKUP(Table3[[#This Row],[prolificID]],Table2[[#All],[participant_id]:[Student Status]],5,FALSE)</f>
        <v>2700.9780000000001</v>
      </c>
      <c r="BF154" s="3">
        <f>VLOOKUP(Table3[[#This Row],[prolificID]],Table2[[#All],[participant_id]:[Student Status]],6,FALSE)</f>
        <v>63</v>
      </c>
      <c r="BG154" s="3">
        <f>VLOOKUP(Table3[[#This Row],[prolificID]],Payments[[#All],[ProlificID]:[Bonus]],2,FALSE)</f>
        <v>6.52</v>
      </c>
      <c r="BH154" s="3" t="s">
        <v>1212</v>
      </c>
      <c r="BI154" s="3" t="s">
        <v>1213</v>
      </c>
    </row>
    <row r="155" spans="1:61" x14ac:dyDescent="0.2">
      <c r="A155">
        <v>154</v>
      </c>
      <c r="B155">
        <v>0</v>
      </c>
      <c r="C155">
        <v>0</v>
      </c>
      <c r="D155">
        <v>1</v>
      </c>
      <c r="E155">
        <v>1</v>
      </c>
      <c r="F155">
        <v>0.10177633600724</v>
      </c>
      <c r="G155" t="s">
        <v>51</v>
      </c>
      <c r="H155" t="s">
        <v>186</v>
      </c>
      <c r="I155">
        <v>756</v>
      </c>
      <c r="J155">
        <v>1</v>
      </c>
      <c r="K155">
        <v>25</v>
      </c>
      <c r="L155">
        <v>39</v>
      </c>
      <c r="M155">
        <v>37</v>
      </c>
      <c r="N155">
        <v>35</v>
      </c>
      <c r="O155">
        <v>32</v>
      </c>
      <c r="P155">
        <v>30</v>
      </c>
      <c r="Q155">
        <v>28</v>
      </c>
      <c r="R155">
        <v>32</v>
      </c>
      <c r="S155">
        <v>25</v>
      </c>
      <c r="T155">
        <v>22</v>
      </c>
      <c r="U155">
        <v>19</v>
      </c>
      <c r="V155">
        <v>39</v>
      </c>
      <c r="W155">
        <v>36</v>
      </c>
      <c r="X155">
        <v>33</v>
      </c>
      <c r="Y155">
        <v>30</v>
      </c>
      <c r="Z155">
        <v>26</v>
      </c>
      <c r="AA155">
        <v>11</v>
      </c>
      <c r="AB155">
        <v>23</v>
      </c>
      <c r="AC155">
        <v>20</v>
      </c>
      <c r="AD155">
        <v>16</v>
      </c>
      <c r="AE155">
        <v>12</v>
      </c>
      <c r="AP155">
        <v>77</v>
      </c>
      <c r="AQ155">
        <v>400</v>
      </c>
      <c r="AR155">
        <v>181</v>
      </c>
      <c r="AS155">
        <v>124</v>
      </c>
      <c r="AT155">
        <v>626</v>
      </c>
      <c r="AU155">
        <v>296</v>
      </c>
      <c r="AY155" t="b">
        <f>AND(Table3[[#This Row],[attentionCheck22]]=22,Table3[[#This Row],[attentionCheck11]]=11)</f>
        <v>0</v>
      </c>
      <c r="AZ155" t="str">
        <f>VLOOKUP(Table3[[#This Row],[prolificID]],Table2[[#All],[participant_id]:[Student Status]],19,FALSE)</f>
        <v>DATA EXPIRED</v>
      </c>
      <c r="BA155" t="str">
        <f>VLOOKUP(Table3[[#This Row],[prolificID]],Table2[[#All],[participant_id]:[Student Status]],13,FALSE)</f>
        <v>United Kingdom</v>
      </c>
      <c r="BB155" s="3" t="str">
        <f>VLOOKUP(Table3[[#This Row],[prolificID]],Table2[[#All],[participant_id]:[Student Status]],17,FALSE)</f>
        <v>Doctorate degree (PhD/other)</v>
      </c>
      <c r="BC155" s="3" t="str">
        <f>VLOOKUP(Table3[[#This Row],[prolificID]],Table2[[#All],[participant_id]:[Student Status]],20,FALSE)</f>
        <v>DATA EXPIRED</v>
      </c>
      <c r="BD155" s="3" t="str">
        <f>VLOOKUP(Table3[[#This Row],[prolificID]],Table2[[#All],[participant_id]:[Student Status]],14,FALSE)</f>
        <v>DATA EXPIRED</v>
      </c>
      <c r="BE155" s="3">
        <f>VLOOKUP(Table3[[#This Row],[prolificID]],Table2[[#All],[participant_id]:[Student Status]],5,FALSE)</f>
        <v>1734.992</v>
      </c>
      <c r="BF155" s="3">
        <f>VLOOKUP(Table3[[#This Row],[prolificID]],Table2[[#All],[participant_id]:[Student Status]],6,FALSE)</f>
        <v>38</v>
      </c>
      <c r="BG155" s="3">
        <f>VLOOKUP(Table3[[#This Row],[prolificID]],Payments[[#All],[ProlificID]:[Bonus]],2,FALSE)</f>
        <v>0</v>
      </c>
      <c r="BH155" s="3" t="s">
        <v>1212</v>
      </c>
      <c r="BI155" s="3" t="s">
        <v>1213</v>
      </c>
    </row>
    <row r="156" spans="1:61" x14ac:dyDescent="0.2">
      <c r="A156">
        <v>155</v>
      </c>
      <c r="B156">
        <v>0</v>
      </c>
      <c r="C156">
        <v>0</v>
      </c>
      <c r="D156">
        <v>1</v>
      </c>
      <c r="E156">
        <v>0</v>
      </c>
      <c r="F156">
        <v>0.50485238446017</v>
      </c>
      <c r="G156" t="s">
        <v>51</v>
      </c>
      <c r="H156" t="s">
        <v>187</v>
      </c>
      <c r="I156">
        <v>756</v>
      </c>
      <c r="J156">
        <v>1</v>
      </c>
      <c r="K156">
        <v>25</v>
      </c>
      <c r="L156">
        <v>39</v>
      </c>
      <c r="M156">
        <v>37</v>
      </c>
      <c r="N156">
        <v>35</v>
      </c>
      <c r="O156">
        <v>32</v>
      </c>
      <c r="P156">
        <v>27</v>
      </c>
      <c r="Q156">
        <v>28</v>
      </c>
      <c r="R156">
        <v>22</v>
      </c>
      <c r="S156">
        <v>25</v>
      </c>
      <c r="T156">
        <v>22</v>
      </c>
      <c r="U156">
        <v>19</v>
      </c>
      <c r="V156">
        <v>39</v>
      </c>
      <c r="W156">
        <v>36</v>
      </c>
      <c r="X156">
        <v>33</v>
      </c>
      <c r="Y156">
        <v>30</v>
      </c>
      <c r="Z156">
        <v>26</v>
      </c>
      <c r="AA156">
        <v>11</v>
      </c>
      <c r="AB156">
        <v>23</v>
      </c>
      <c r="AC156">
        <v>20</v>
      </c>
      <c r="AD156">
        <v>16</v>
      </c>
      <c r="AE156">
        <v>12</v>
      </c>
      <c r="AF156">
        <v>27</v>
      </c>
      <c r="AG156">
        <v>1</v>
      </c>
      <c r="AH156" t="s">
        <v>54</v>
      </c>
      <c r="AI156" t="s">
        <v>51</v>
      </c>
      <c r="AJ156">
        <v>121</v>
      </c>
      <c r="AK156">
        <v>26</v>
      </c>
      <c r="AL156">
        <v>0</v>
      </c>
      <c r="AM156">
        <v>0</v>
      </c>
      <c r="AN156" t="s">
        <v>188</v>
      </c>
      <c r="AO156">
        <v>27</v>
      </c>
      <c r="AP156">
        <v>97</v>
      </c>
      <c r="AQ156">
        <v>432</v>
      </c>
      <c r="AR156">
        <v>191</v>
      </c>
      <c r="AS156">
        <v>145</v>
      </c>
      <c r="AT156">
        <v>807</v>
      </c>
      <c r="AU156">
        <v>423</v>
      </c>
      <c r="AV156">
        <v>16</v>
      </c>
      <c r="AW156">
        <v>196</v>
      </c>
      <c r="AX156">
        <v>82</v>
      </c>
      <c r="AY156" t="b">
        <f>AND(Table3[[#This Row],[attentionCheck22]]=22,Table3[[#This Row],[attentionCheck11]]=11)</f>
        <v>1</v>
      </c>
      <c r="AZ156" t="str">
        <f>VLOOKUP(Table3[[#This Row],[prolificID]],Table2[[#All],[participant_id]:[Student Status]],19,FALSE)</f>
        <v>Male</v>
      </c>
      <c r="BA156" t="str">
        <f>VLOOKUP(Table3[[#This Row],[prolificID]],Table2[[#All],[participant_id]:[Student Status]],13,FALSE)</f>
        <v>United Kingdom</v>
      </c>
      <c r="BB156" s="3" t="str">
        <f>VLOOKUP(Table3[[#This Row],[prolificID]],Table2[[#All],[participant_id]:[Student Status]],17,FALSE)</f>
        <v>Undergraduate degree (BA/BSc/other)</v>
      </c>
      <c r="BC156" s="3" t="str">
        <f>VLOOKUP(Table3[[#This Row],[prolificID]],Table2[[#All],[participant_id]:[Student Status]],20,FALSE)</f>
        <v>Yes</v>
      </c>
      <c r="BD156" s="3" t="str">
        <f>VLOOKUP(Table3[[#This Row],[prolificID]],Table2[[#All],[participant_id]:[Student Status]],14,FALSE)</f>
        <v>Other</v>
      </c>
      <c r="BE156" s="3">
        <f>VLOOKUP(Table3[[#This Row],[prolificID]],Table2[[#All],[participant_id]:[Student Status]],5,FALSE)</f>
        <v>2458.5680000000002</v>
      </c>
      <c r="BF156" s="3">
        <f>VLOOKUP(Table3[[#This Row],[prolificID]],Table2[[#All],[participant_id]:[Student Status]],6,FALSE)</f>
        <v>25</v>
      </c>
      <c r="BG156" s="3">
        <f>VLOOKUP(Table3[[#This Row],[prolificID]],Payments[[#All],[ProlificID]:[Bonus]],2,FALSE)</f>
        <v>8.02</v>
      </c>
      <c r="BH156" s="3" t="s">
        <v>1212</v>
      </c>
      <c r="BI156" s="3" t="s">
        <v>1213</v>
      </c>
    </row>
    <row r="157" spans="1:61" x14ac:dyDescent="0.2">
      <c r="A157">
        <v>156</v>
      </c>
      <c r="B157">
        <v>0</v>
      </c>
      <c r="C157">
        <v>0</v>
      </c>
      <c r="D157">
        <v>1</v>
      </c>
      <c r="E157">
        <v>0</v>
      </c>
      <c r="F157">
        <v>0.17938594277041001</v>
      </c>
      <c r="G157" t="s">
        <v>51</v>
      </c>
      <c r="H157" t="s">
        <v>189</v>
      </c>
      <c r="I157">
        <v>756</v>
      </c>
      <c r="J157">
        <v>1</v>
      </c>
      <c r="K157">
        <v>25</v>
      </c>
      <c r="L157">
        <v>39</v>
      </c>
      <c r="M157">
        <v>37</v>
      </c>
      <c r="N157">
        <v>35</v>
      </c>
      <c r="O157">
        <v>33</v>
      </c>
      <c r="P157">
        <v>30</v>
      </c>
      <c r="Q157">
        <v>28</v>
      </c>
      <c r="R157">
        <v>22</v>
      </c>
      <c r="S157">
        <v>25</v>
      </c>
      <c r="T157">
        <v>22</v>
      </c>
      <c r="U157">
        <v>19</v>
      </c>
      <c r="V157">
        <v>39</v>
      </c>
      <c r="W157">
        <v>36</v>
      </c>
      <c r="X157">
        <v>33</v>
      </c>
      <c r="Y157">
        <v>30</v>
      </c>
      <c r="Z157">
        <v>26</v>
      </c>
      <c r="AA157">
        <v>11</v>
      </c>
      <c r="AB157">
        <v>23</v>
      </c>
      <c r="AC157">
        <v>20</v>
      </c>
      <c r="AD157">
        <v>16</v>
      </c>
      <c r="AE157">
        <v>12</v>
      </c>
      <c r="AF157">
        <v>40</v>
      </c>
      <c r="AG157">
        <v>1</v>
      </c>
      <c r="AH157" t="s">
        <v>54</v>
      </c>
      <c r="AI157" t="s">
        <v>51</v>
      </c>
      <c r="AJ157">
        <v>103</v>
      </c>
      <c r="AK157">
        <v>26</v>
      </c>
      <c r="AL157">
        <v>0</v>
      </c>
      <c r="AM157">
        <v>0</v>
      </c>
      <c r="AN157">
        <v>0</v>
      </c>
      <c r="AO157">
        <v>40</v>
      </c>
      <c r="AP157">
        <v>86</v>
      </c>
      <c r="AQ157">
        <v>224</v>
      </c>
      <c r="AR157">
        <v>52</v>
      </c>
      <c r="AS157">
        <v>47</v>
      </c>
      <c r="AT157">
        <v>328</v>
      </c>
      <c r="AU157">
        <v>565</v>
      </c>
      <c r="AV157">
        <v>116</v>
      </c>
      <c r="AW157">
        <v>121</v>
      </c>
      <c r="AX157">
        <v>71</v>
      </c>
      <c r="AY157" t="b">
        <f>AND(Table3[[#This Row],[attentionCheck22]]=22,Table3[[#This Row],[attentionCheck11]]=11)</f>
        <v>1</v>
      </c>
      <c r="AZ157" t="str">
        <f>VLOOKUP(Table3[[#This Row],[prolificID]],Table2[[#All],[participant_id]:[Student Status]],19,FALSE)</f>
        <v>Female</v>
      </c>
      <c r="BA157" t="str">
        <f>VLOOKUP(Table3[[#This Row],[prolificID]],Table2[[#All],[participant_id]:[Student Status]],13,FALSE)</f>
        <v>United Kingdom</v>
      </c>
      <c r="BB157" s="3" t="str">
        <f>VLOOKUP(Table3[[#This Row],[prolificID]],Table2[[#All],[participant_id]:[Student Status]],17,FALSE)</f>
        <v>Undergraduate degree (BA/BSc/other)</v>
      </c>
      <c r="BC157" s="3" t="str">
        <f>VLOOKUP(Table3[[#This Row],[prolificID]],Table2[[#All],[participant_id]:[Student Status]],20,FALSE)</f>
        <v>No</v>
      </c>
      <c r="BD157" s="3" t="str">
        <f>VLOOKUP(Table3[[#This Row],[prolificID]],Table2[[#All],[participant_id]:[Student Status]],14,FALSE)</f>
        <v>DATA EXPIRED</v>
      </c>
      <c r="BE157" s="3">
        <f>VLOOKUP(Table3[[#This Row],[prolificID]],Table2[[#All],[participant_id]:[Student Status]],5,FALSE)</f>
        <v>1652.9090000000001</v>
      </c>
      <c r="BF157" s="3">
        <f>VLOOKUP(Table3[[#This Row],[prolificID]],Table2[[#All],[participant_id]:[Student Status]],6,FALSE)</f>
        <v>30</v>
      </c>
      <c r="BG157" s="3">
        <f>VLOOKUP(Table3[[#This Row],[prolificID]],Payments[[#All],[ProlificID]:[Bonus]],2,FALSE)</f>
        <v>8.02</v>
      </c>
      <c r="BH157" s="3" t="s">
        <v>1212</v>
      </c>
      <c r="BI157" s="3" t="s">
        <v>1213</v>
      </c>
    </row>
    <row r="158" spans="1:61" x14ac:dyDescent="0.2">
      <c r="A158">
        <v>157</v>
      </c>
      <c r="B158">
        <v>0</v>
      </c>
      <c r="C158">
        <v>0</v>
      </c>
      <c r="D158">
        <v>1</v>
      </c>
      <c r="E158">
        <v>1</v>
      </c>
      <c r="F158">
        <v>0.72866713191739996</v>
      </c>
      <c r="G158" t="s">
        <v>51</v>
      </c>
      <c r="H158" t="s">
        <v>190</v>
      </c>
      <c r="I158">
        <v>756</v>
      </c>
      <c r="J158">
        <v>1</v>
      </c>
      <c r="K158">
        <v>25</v>
      </c>
      <c r="L158">
        <v>5</v>
      </c>
      <c r="M158">
        <v>20</v>
      </c>
      <c r="N158">
        <v>20</v>
      </c>
      <c r="O158">
        <v>30</v>
      </c>
      <c r="P158">
        <v>32</v>
      </c>
      <c r="Q158">
        <v>40</v>
      </c>
      <c r="R158">
        <v>22</v>
      </c>
      <c r="S158">
        <v>0</v>
      </c>
      <c r="T158">
        <v>0</v>
      </c>
      <c r="U158">
        <v>0</v>
      </c>
      <c r="V158">
        <v>4</v>
      </c>
      <c r="W158">
        <v>30</v>
      </c>
      <c r="X158">
        <v>24</v>
      </c>
      <c r="Y158">
        <v>40</v>
      </c>
      <c r="Z158">
        <v>32</v>
      </c>
      <c r="AA158">
        <v>11</v>
      </c>
      <c r="AB158">
        <v>44</v>
      </c>
      <c r="AC158">
        <v>0</v>
      </c>
      <c r="AD158">
        <v>0</v>
      </c>
      <c r="AE158">
        <v>0</v>
      </c>
      <c r="AF158">
        <v>27</v>
      </c>
      <c r="AG158">
        <v>1</v>
      </c>
      <c r="AH158" t="s">
        <v>57</v>
      </c>
      <c r="AI158" t="s">
        <v>50</v>
      </c>
      <c r="AJ158">
        <v>98</v>
      </c>
      <c r="AK158">
        <v>20</v>
      </c>
      <c r="AL158">
        <v>0</v>
      </c>
      <c r="AM158">
        <v>0</v>
      </c>
      <c r="AN158" t="s">
        <v>191</v>
      </c>
      <c r="AO158">
        <v>20</v>
      </c>
      <c r="AP158">
        <v>12</v>
      </c>
      <c r="AQ158">
        <v>190</v>
      </c>
      <c r="AR158">
        <v>32</v>
      </c>
      <c r="AS158">
        <v>33</v>
      </c>
      <c r="AT158">
        <v>193</v>
      </c>
      <c r="AU158">
        <v>86</v>
      </c>
      <c r="AV158">
        <v>3</v>
      </c>
      <c r="AW158">
        <v>63</v>
      </c>
      <c r="AX158">
        <v>35</v>
      </c>
      <c r="AY158" t="b">
        <f>AND(Table3[[#This Row],[attentionCheck22]]=22,Table3[[#This Row],[attentionCheck11]]=11)</f>
        <v>1</v>
      </c>
      <c r="AZ158" t="str">
        <f>VLOOKUP(Table3[[#This Row],[prolificID]],Table2[[#All],[participant_id]:[Student Status]],19,FALSE)</f>
        <v>Female</v>
      </c>
      <c r="BA158" t="str">
        <f>VLOOKUP(Table3[[#This Row],[prolificID]],Table2[[#All],[participant_id]:[Student Status]],13,FALSE)</f>
        <v>United Kingdom</v>
      </c>
      <c r="BB158" s="3" t="str">
        <f>VLOOKUP(Table3[[#This Row],[prolificID]],Table2[[#All],[participant_id]:[Student Status]],17,FALSE)</f>
        <v>Undergraduate degree (BA/BSc/other)</v>
      </c>
      <c r="BC158" s="3" t="str">
        <f>VLOOKUP(Table3[[#This Row],[prolificID]],Table2[[#All],[participant_id]:[Student Status]],20,FALSE)</f>
        <v>Yes</v>
      </c>
      <c r="BD158" s="3" t="str">
        <f>VLOOKUP(Table3[[#This Row],[prolificID]],Table2[[#All],[participant_id]:[Student Status]],14,FALSE)</f>
        <v>Part-Time</v>
      </c>
      <c r="BE158" s="3">
        <f>VLOOKUP(Table3[[#This Row],[prolificID]],Table2[[#All],[participant_id]:[Student Status]],5,FALSE)</f>
        <v>674.75099999999998</v>
      </c>
      <c r="BF158" s="3">
        <f>VLOOKUP(Table3[[#This Row],[prolificID]],Table2[[#All],[participant_id]:[Student Status]],6,FALSE)</f>
        <v>23</v>
      </c>
      <c r="BG158" s="3">
        <f>VLOOKUP(Table3[[#This Row],[prolificID]],Payments[[#All],[ProlificID]:[Bonus]],2,FALSE)</f>
        <v>8.8000000000000007</v>
      </c>
      <c r="BH158" s="3" t="s">
        <v>1212</v>
      </c>
      <c r="BI158" s="3" t="s">
        <v>1213</v>
      </c>
    </row>
    <row r="159" spans="1:61" x14ac:dyDescent="0.2">
      <c r="A159">
        <v>158</v>
      </c>
      <c r="B159">
        <v>0</v>
      </c>
      <c r="C159">
        <v>0</v>
      </c>
      <c r="D159">
        <v>1</v>
      </c>
      <c r="E159">
        <v>1</v>
      </c>
      <c r="F159">
        <v>0.97340613535885001</v>
      </c>
      <c r="G159" t="s">
        <v>51</v>
      </c>
      <c r="H159" t="s">
        <v>192</v>
      </c>
      <c r="I159">
        <v>756</v>
      </c>
      <c r="J159">
        <v>1</v>
      </c>
      <c r="K159">
        <v>25</v>
      </c>
      <c r="L159">
        <v>10</v>
      </c>
      <c r="M159">
        <v>15</v>
      </c>
      <c r="N159">
        <v>20</v>
      </c>
      <c r="O159">
        <v>30</v>
      </c>
      <c r="P159">
        <v>40</v>
      </c>
      <c r="Q159">
        <v>45</v>
      </c>
      <c r="R159">
        <v>22</v>
      </c>
      <c r="S159">
        <v>35</v>
      </c>
      <c r="T159">
        <v>30</v>
      </c>
      <c r="U159">
        <v>20</v>
      </c>
      <c r="V159">
        <v>10</v>
      </c>
      <c r="W159">
        <v>20</v>
      </c>
      <c r="X159">
        <v>30</v>
      </c>
      <c r="Y159">
        <v>35</v>
      </c>
      <c r="Z159">
        <v>45</v>
      </c>
      <c r="AA159">
        <v>11</v>
      </c>
      <c r="AB159">
        <v>40</v>
      </c>
      <c r="AC159">
        <v>30</v>
      </c>
      <c r="AD159">
        <v>25</v>
      </c>
      <c r="AE159">
        <v>20</v>
      </c>
      <c r="AF159">
        <v>20</v>
      </c>
      <c r="AG159">
        <v>1</v>
      </c>
      <c r="AH159" t="s">
        <v>57</v>
      </c>
      <c r="AI159" t="s">
        <v>51</v>
      </c>
      <c r="AJ159">
        <v>78</v>
      </c>
      <c r="AK159">
        <v>20</v>
      </c>
      <c r="AL159">
        <v>0</v>
      </c>
      <c r="AM159">
        <v>0</v>
      </c>
      <c r="AN159">
        <v>0</v>
      </c>
      <c r="AO159">
        <v>20</v>
      </c>
      <c r="AP159">
        <v>28</v>
      </c>
      <c r="AQ159">
        <v>242</v>
      </c>
      <c r="AR159">
        <v>71</v>
      </c>
      <c r="AS159">
        <v>79</v>
      </c>
      <c r="AT159">
        <v>544</v>
      </c>
      <c r="AU159">
        <v>373</v>
      </c>
      <c r="AV159">
        <v>4</v>
      </c>
      <c r="AW159">
        <v>41</v>
      </c>
      <c r="AX159">
        <v>32</v>
      </c>
      <c r="AY159" t="b">
        <f>AND(Table3[[#This Row],[attentionCheck22]]=22,Table3[[#This Row],[attentionCheck11]]=11)</f>
        <v>1</v>
      </c>
      <c r="AZ159" t="str">
        <f>VLOOKUP(Table3[[#This Row],[prolificID]],Table2[[#All],[participant_id]:[Student Status]],19,FALSE)</f>
        <v>Female</v>
      </c>
      <c r="BA159" t="str">
        <f>VLOOKUP(Table3[[#This Row],[prolificID]],Table2[[#All],[participant_id]:[Student Status]],13,FALSE)</f>
        <v>United Kingdom</v>
      </c>
      <c r="BB159" s="3" t="str">
        <f>VLOOKUP(Table3[[#This Row],[prolificID]],Table2[[#All],[participant_id]:[Student Status]],17,FALSE)</f>
        <v>Undergraduate degree (BA/BSc/other)</v>
      </c>
      <c r="BC159" s="3" t="str">
        <f>VLOOKUP(Table3[[#This Row],[prolificID]],Table2[[#All],[participant_id]:[Student Status]],20,FALSE)</f>
        <v>No</v>
      </c>
      <c r="BD159" s="3" t="str">
        <f>VLOOKUP(Table3[[#This Row],[prolificID]],Table2[[#All],[participant_id]:[Student Status]],14,FALSE)</f>
        <v>Part-Time</v>
      </c>
      <c r="BE159" s="3">
        <f>VLOOKUP(Table3[[#This Row],[prolificID]],Table2[[#All],[participant_id]:[Student Status]],5,FALSE)</f>
        <v>1452.8230000000001</v>
      </c>
      <c r="BF159" s="3">
        <f>VLOOKUP(Table3[[#This Row],[prolificID]],Table2[[#All],[participant_id]:[Student Status]],6,FALSE)</f>
        <v>31</v>
      </c>
      <c r="BG159" s="3">
        <f>VLOOKUP(Table3[[#This Row],[prolificID]],Payments[[#All],[ProlificID]:[Bonus]],2,FALSE)</f>
        <v>7</v>
      </c>
      <c r="BH159" s="3" t="s">
        <v>1212</v>
      </c>
      <c r="BI159" s="3" t="s">
        <v>1213</v>
      </c>
    </row>
    <row r="160" spans="1:61" x14ac:dyDescent="0.2">
      <c r="A160">
        <v>159</v>
      </c>
      <c r="B160">
        <v>0</v>
      </c>
      <c r="C160">
        <v>0</v>
      </c>
      <c r="D160">
        <v>1</v>
      </c>
      <c r="E160">
        <v>1</v>
      </c>
      <c r="F160">
        <v>8.2048951952779003E-2</v>
      </c>
      <c r="G160" t="s">
        <v>51</v>
      </c>
      <c r="H160" t="s">
        <v>193</v>
      </c>
      <c r="I160">
        <v>756</v>
      </c>
      <c r="J160">
        <v>1</v>
      </c>
      <c r="K160">
        <v>25</v>
      </c>
      <c r="L160">
        <v>21</v>
      </c>
      <c r="M160">
        <v>27</v>
      </c>
      <c r="N160">
        <v>34</v>
      </c>
      <c r="O160">
        <v>40</v>
      </c>
      <c r="P160">
        <v>47</v>
      </c>
      <c r="Q160">
        <v>33</v>
      </c>
      <c r="R160">
        <v>22</v>
      </c>
      <c r="S160">
        <v>40</v>
      </c>
      <c r="T160">
        <v>31</v>
      </c>
      <c r="U160">
        <v>23</v>
      </c>
      <c r="V160">
        <v>39</v>
      </c>
      <c r="W160">
        <v>36</v>
      </c>
      <c r="X160">
        <v>33</v>
      </c>
      <c r="Y160">
        <v>30</v>
      </c>
      <c r="Z160">
        <v>26</v>
      </c>
      <c r="AA160">
        <v>11</v>
      </c>
      <c r="AB160">
        <v>23</v>
      </c>
      <c r="AC160">
        <v>20</v>
      </c>
      <c r="AD160">
        <v>16</v>
      </c>
      <c r="AE160">
        <v>19</v>
      </c>
      <c r="AF160">
        <v>27</v>
      </c>
      <c r="AG160">
        <v>1</v>
      </c>
      <c r="AH160" t="s">
        <v>54</v>
      </c>
      <c r="AI160" t="s">
        <v>51</v>
      </c>
      <c r="AJ160">
        <v>107</v>
      </c>
      <c r="AK160">
        <v>30</v>
      </c>
      <c r="AL160">
        <v>0</v>
      </c>
      <c r="AM160">
        <v>0</v>
      </c>
      <c r="AN160">
        <v>0</v>
      </c>
      <c r="AO160">
        <v>56</v>
      </c>
      <c r="AP160">
        <v>50</v>
      </c>
      <c r="AQ160">
        <v>695</v>
      </c>
      <c r="AR160">
        <v>82</v>
      </c>
      <c r="AS160">
        <v>93</v>
      </c>
      <c r="AT160">
        <v>430</v>
      </c>
      <c r="AU160">
        <v>499</v>
      </c>
      <c r="AV160">
        <v>10</v>
      </c>
      <c r="AW160">
        <v>68</v>
      </c>
      <c r="AX160">
        <v>38</v>
      </c>
      <c r="AY160" t="b">
        <f>AND(Table3[[#This Row],[attentionCheck22]]=22,Table3[[#This Row],[attentionCheck11]]=11)</f>
        <v>1</v>
      </c>
      <c r="AZ160" t="str">
        <f>VLOOKUP(Table3[[#This Row],[prolificID]],Table2[[#All],[participant_id]:[Student Status]],19,FALSE)</f>
        <v>Female</v>
      </c>
      <c r="BA160" t="str">
        <f>VLOOKUP(Table3[[#This Row],[prolificID]],Table2[[#All],[participant_id]:[Student Status]],13,FALSE)</f>
        <v>United Kingdom</v>
      </c>
      <c r="BB160" s="3" t="str">
        <f>VLOOKUP(Table3[[#This Row],[prolificID]],Table2[[#All],[participant_id]:[Student Status]],17,FALSE)</f>
        <v>Undergraduate degree (BA/BSc/other)</v>
      </c>
      <c r="BC160" s="3" t="str">
        <f>VLOOKUP(Table3[[#This Row],[prolificID]],Table2[[#All],[participant_id]:[Student Status]],20,FALSE)</f>
        <v>No</v>
      </c>
      <c r="BD160" s="3" t="str">
        <f>VLOOKUP(Table3[[#This Row],[prolificID]],Table2[[#All],[participant_id]:[Student Status]],14,FALSE)</f>
        <v>Full-Time</v>
      </c>
      <c r="BE160" s="3">
        <f>VLOOKUP(Table3[[#This Row],[prolificID]],Table2[[#All],[participant_id]:[Student Status]],5,FALSE)</f>
        <v>2010.9269999999999</v>
      </c>
      <c r="BF160" s="3">
        <f>VLOOKUP(Table3[[#This Row],[prolificID]],Table2[[#All],[participant_id]:[Student Status]],6,FALSE)</f>
        <v>33</v>
      </c>
      <c r="BG160" s="3">
        <f>VLOOKUP(Table3[[#This Row],[prolificID]],Payments[[#All],[ProlificID]:[Bonus]],2,FALSE)</f>
        <v>10</v>
      </c>
      <c r="BH160" s="3" t="s">
        <v>1212</v>
      </c>
      <c r="BI160" s="3" t="s">
        <v>1213</v>
      </c>
    </row>
    <row r="161" spans="1:61" x14ac:dyDescent="0.2">
      <c r="A161">
        <v>160</v>
      </c>
      <c r="B161">
        <v>0</v>
      </c>
      <c r="C161">
        <v>0</v>
      </c>
      <c r="D161">
        <v>1</v>
      </c>
      <c r="E161">
        <v>1</v>
      </c>
      <c r="F161">
        <v>0.55410429525162996</v>
      </c>
      <c r="G161" t="s">
        <v>50</v>
      </c>
      <c r="H161" t="s">
        <v>194</v>
      </c>
      <c r="AP161">
        <v>187</v>
      </c>
      <c r="AY161" t="b">
        <f>AND(Table3[[#This Row],[attentionCheck22]]=22,Table3[[#This Row],[attentionCheck11]]=11)</f>
        <v>0</v>
      </c>
      <c r="AZ161" t="str">
        <f>VLOOKUP(Table3[[#This Row],[prolificID]],Table2[[#All],[participant_id]:[Student Status]],19,FALSE)</f>
        <v>CONSENT REVOKED</v>
      </c>
      <c r="BA161" t="str">
        <f>VLOOKUP(Table3[[#This Row],[prolificID]],Table2[[#All],[participant_id]:[Student Status]],13,FALSE)</f>
        <v>CONSENT REVOKED</v>
      </c>
      <c r="BB161" s="3" t="str">
        <f>VLOOKUP(Table3[[#This Row],[prolificID]],Table2[[#All],[participant_id]:[Student Status]],17,FALSE)</f>
        <v>CONSENT REVOKED</v>
      </c>
      <c r="BC161" s="3" t="str">
        <f>VLOOKUP(Table3[[#This Row],[prolificID]],Table2[[#All],[participant_id]:[Student Status]],20,FALSE)</f>
        <v>CONSENT REVOKED</v>
      </c>
      <c r="BD161" s="3" t="str">
        <f>VLOOKUP(Table3[[#This Row],[prolificID]],Table2[[#All],[participant_id]:[Student Status]],14,FALSE)</f>
        <v>CONSENT REVOKED</v>
      </c>
      <c r="BE161" s="3">
        <f>VLOOKUP(Table3[[#This Row],[prolificID]],Table2[[#All],[participant_id]:[Student Status]],5,FALSE)</f>
        <v>2323721.5389479999</v>
      </c>
      <c r="BF161" s="3">
        <f>VLOOKUP(Table3[[#This Row],[prolificID]],Table2[[#All],[participant_id]:[Student Status]],6,FALSE)</f>
        <v>28</v>
      </c>
      <c r="BG161" s="3">
        <f>VLOOKUP(Table3[[#This Row],[prolificID]],Payments[[#All],[ProlificID]:[Bonus]],2,FALSE)</f>
        <v>0</v>
      </c>
      <c r="BH161" s="3" t="s">
        <v>1212</v>
      </c>
      <c r="BI161" s="3" t="s">
        <v>1213</v>
      </c>
    </row>
    <row r="162" spans="1:61" x14ac:dyDescent="0.2">
      <c r="A162">
        <v>161</v>
      </c>
      <c r="B162">
        <v>0</v>
      </c>
      <c r="C162">
        <v>0</v>
      </c>
      <c r="D162">
        <v>1</v>
      </c>
      <c r="E162">
        <v>1</v>
      </c>
      <c r="F162">
        <v>0.66883984829187004</v>
      </c>
      <c r="G162" t="s">
        <v>51</v>
      </c>
      <c r="H162" t="s">
        <v>195</v>
      </c>
      <c r="I162">
        <v>756</v>
      </c>
      <c r="J162">
        <v>1</v>
      </c>
      <c r="K162">
        <v>25</v>
      </c>
      <c r="L162">
        <v>39</v>
      </c>
      <c r="M162">
        <v>36</v>
      </c>
      <c r="N162">
        <v>33</v>
      </c>
      <c r="O162">
        <v>32</v>
      </c>
      <c r="P162">
        <v>33</v>
      </c>
      <c r="Q162">
        <v>38</v>
      </c>
      <c r="R162">
        <v>22</v>
      </c>
      <c r="S162">
        <v>36</v>
      </c>
      <c r="T162">
        <v>30</v>
      </c>
      <c r="U162">
        <v>23</v>
      </c>
      <c r="V162">
        <v>40</v>
      </c>
      <c r="W162">
        <v>37</v>
      </c>
      <c r="X162">
        <v>33</v>
      </c>
      <c r="Y162">
        <v>30</v>
      </c>
      <c r="Z162">
        <v>28</v>
      </c>
      <c r="AA162">
        <v>11</v>
      </c>
      <c r="AB162">
        <v>24</v>
      </c>
      <c r="AC162">
        <v>20</v>
      </c>
      <c r="AD162">
        <v>16</v>
      </c>
      <c r="AE162">
        <v>12</v>
      </c>
      <c r="AF162">
        <v>40</v>
      </c>
      <c r="AG162">
        <v>1</v>
      </c>
      <c r="AH162" t="s">
        <v>57</v>
      </c>
      <c r="AI162" t="s">
        <v>51</v>
      </c>
      <c r="AJ162">
        <v>128</v>
      </c>
      <c r="AK162">
        <v>40</v>
      </c>
      <c r="AL162">
        <v>0</v>
      </c>
      <c r="AM162">
        <v>0</v>
      </c>
      <c r="AN162" t="s">
        <v>196</v>
      </c>
      <c r="AO162">
        <v>40</v>
      </c>
      <c r="AP162">
        <v>60</v>
      </c>
      <c r="AQ162">
        <v>591</v>
      </c>
      <c r="AR162">
        <v>80</v>
      </c>
      <c r="AS162">
        <v>247</v>
      </c>
      <c r="AT162">
        <v>2070</v>
      </c>
      <c r="AU162">
        <v>801</v>
      </c>
      <c r="AV162">
        <v>18</v>
      </c>
      <c r="AW162">
        <v>214</v>
      </c>
      <c r="AX162">
        <v>204</v>
      </c>
      <c r="AY162" t="b">
        <f>AND(Table3[[#This Row],[attentionCheck22]]=22,Table3[[#This Row],[attentionCheck11]]=11)</f>
        <v>1</v>
      </c>
      <c r="AZ162" t="str">
        <f>VLOOKUP(Table3[[#This Row],[prolificID]],Table2[[#All],[participant_id]:[Student Status]],19,FALSE)</f>
        <v>Female</v>
      </c>
      <c r="BA162" t="str">
        <f>VLOOKUP(Table3[[#This Row],[prolificID]],Table2[[#All],[participant_id]:[Student Status]],13,FALSE)</f>
        <v>United Kingdom</v>
      </c>
      <c r="BB162" s="3" t="str">
        <f>VLOOKUP(Table3[[#This Row],[prolificID]],Table2[[#All],[participant_id]:[Student Status]],17,FALSE)</f>
        <v>Undergraduate degree (BA/BSc/other)</v>
      </c>
      <c r="BC162" s="3" t="str">
        <f>VLOOKUP(Table3[[#This Row],[prolificID]],Table2[[#All],[participant_id]:[Student Status]],20,FALSE)</f>
        <v>No</v>
      </c>
      <c r="BD162" s="3" t="str">
        <f>VLOOKUP(Table3[[#This Row],[prolificID]],Table2[[#All],[participant_id]:[Student Status]],14,FALSE)</f>
        <v>Part-Time</v>
      </c>
      <c r="BE162" s="3">
        <f>VLOOKUP(Table3[[#This Row],[prolificID]],Table2[[#All],[participant_id]:[Student Status]],5,FALSE)</f>
        <v>66775.066999999995</v>
      </c>
      <c r="BF162" s="3">
        <f>VLOOKUP(Table3[[#This Row],[prolificID]],Table2[[#All],[participant_id]:[Student Status]],6,FALSE)</f>
        <v>21</v>
      </c>
      <c r="BG162" s="3">
        <f>VLOOKUP(Table3[[#This Row],[prolificID]],Payments[[#All],[ProlificID]:[Bonus]],2,FALSE)</f>
        <v>9</v>
      </c>
      <c r="BH162" s="3" t="s">
        <v>1212</v>
      </c>
      <c r="BI162" s="3" t="s">
        <v>1213</v>
      </c>
    </row>
    <row r="163" spans="1:61" x14ac:dyDescent="0.2">
      <c r="A163">
        <v>162</v>
      </c>
      <c r="B163">
        <v>0</v>
      </c>
      <c r="C163">
        <v>0</v>
      </c>
      <c r="D163">
        <v>1</v>
      </c>
      <c r="E163">
        <v>0</v>
      </c>
      <c r="F163">
        <v>0.74502596167247004</v>
      </c>
      <c r="G163" t="s">
        <v>51</v>
      </c>
      <c r="H163" t="s">
        <v>197</v>
      </c>
      <c r="I163">
        <v>756</v>
      </c>
      <c r="J163">
        <v>1</v>
      </c>
      <c r="AP163">
        <v>36</v>
      </c>
      <c r="AY163" t="b">
        <f>AND(Table3[[#This Row],[attentionCheck22]]=22,Table3[[#This Row],[attentionCheck11]]=11)</f>
        <v>0</v>
      </c>
      <c r="AZ163" t="str">
        <f>VLOOKUP(Table3[[#This Row],[prolificID]],Table2[[#All],[participant_id]:[Student Status]],19,FALSE)</f>
        <v>CONSENT REVOKED</v>
      </c>
      <c r="BA163" t="str">
        <f>VLOOKUP(Table3[[#This Row],[prolificID]],Table2[[#All],[participant_id]:[Student Status]],13,FALSE)</f>
        <v>CONSENT REVOKED</v>
      </c>
      <c r="BB163" s="3" t="str">
        <f>VLOOKUP(Table3[[#This Row],[prolificID]],Table2[[#All],[participant_id]:[Student Status]],17,FALSE)</f>
        <v>CONSENT REVOKED</v>
      </c>
      <c r="BC163" s="3" t="str">
        <f>VLOOKUP(Table3[[#This Row],[prolificID]],Table2[[#All],[participant_id]:[Student Status]],20,FALSE)</f>
        <v>CONSENT REVOKED</v>
      </c>
      <c r="BD163" s="3" t="str">
        <f>VLOOKUP(Table3[[#This Row],[prolificID]],Table2[[#All],[participant_id]:[Student Status]],14,FALSE)</f>
        <v>CONSENT REVOKED</v>
      </c>
      <c r="BE163" s="3">
        <f>VLOOKUP(Table3[[#This Row],[prolificID]],Table2[[#All],[participant_id]:[Student Status]],5,FALSE)</f>
        <v>2323299.3568879999</v>
      </c>
      <c r="BF163" s="3">
        <f>VLOOKUP(Table3[[#This Row],[prolificID]],Table2[[#All],[participant_id]:[Student Status]],6,FALSE)</f>
        <v>25</v>
      </c>
      <c r="BG163" s="3">
        <f>VLOOKUP(Table3[[#This Row],[prolificID]],Payments[[#All],[ProlificID]:[Bonus]],2,FALSE)</f>
        <v>0</v>
      </c>
      <c r="BH163" s="3" t="s">
        <v>1212</v>
      </c>
      <c r="BI163" s="3" t="s">
        <v>1213</v>
      </c>
    </row>
    <row r="164" spans="1:61" x14ac:dyDescent="0.2">
      <c r="A164">
        <v>163</v>
      </c>
      <c r="B164">
        <v>0</v>
      </c>
      <c r="C164">
        <v>0</v>
      </c>
      <c r="D164">
        <v>1</v>
      </c>
      <c r="E164">
        <v>1</v>
      </c>
      <c r="F164">
        <v>0.77718711713035005</v>
      </c>
      <c r="G164" t="s">
        <v>50</v>
      </c>
      <c r="H164" t="s">
        <v>198</v>
      </c>
      <c r="AP164">
        <v>7</v>
      </c>
      <c r="AY164" t="b">
        <f>AND(Table3[[#This Row],[attentionCheck22]]=22,Table3[[#This Row],[attentionCheck11]]=11)</f>
        <v>0</v>
      </c>
      <c r="AZ164" t="str">
        <f>VLOOKUP(Table3[[#This Row],[prolificID]],Table2[[#All],[participant_id]:[Student Status]],19,FALSE)</f>
        <v>CONSENT REVOKED</v>
      </c>
      <c r="BA164" t="str">
        <f>VLOOKUP(Table3[[#This Row],[prolificID]],Table2[[#All],[participant_id]:[Student Status]],13,FALSE)</f>
        <v>CONSENT REVOKED</v>
      </c>
      <c r="BB164" s="3" t="str">
        <f>VLOOKUP(Table3[[#This Row],[prolificID]],Table2[[#All],[participant_id]:[Student Status]],17,FALSE)</f>
        <v>CONSENT REVOKED</v>
      </c>
      <c r="BC164" s="3" t="str">
        <f>VLOOKUP(Table3[[#This Row],[prolificID]],Table2[[#All],[participant_id]:[Student Status]],20,FALSE)</f>
        <v>CONSENT REVOKED</v>
      </c>
      <c r="BD164" s="3" t="str">
        <f>VLOOKUP(Table3[[#This Row],[prolificID]],Table2[[#All],[participant_id]:[Student Status]],14,FALSE)</f>
        <v>CONSENT REVOKED</v>
      </c>
      <c r="BE164" s="3">
        <f>VLOOKUP(Table3[[#This Row],[prolificID]],Table2[[#All],[participant_id]:[Student Status]],5,FALSE)</f>
        <v>2323225.6487980001</v>
      </c>
      <c r="BF164" s="3">
        <f>VLOOKUP(Table3[[#This Row],[prolificID]],Table2[[#All],[participant_id]:[Student Status]],6,FALSE)</f>
        <v>21</v>
      </c>
      <c r="BG164" s="3">
        <f>VLOOKUP(Table3[[#This Row],[prolificID]],Payments[[#All],[ProlificID]:[Bonus]],2,FALSE)</f>
        <v>0</v>
      </c>
      <c r="BH164" s="3" t="s">
        <v>1212</v>
      </c>
      <c r="BI164" s="3" t="s">
        <v>1213</v>
      </c>
    </row>
    <row r="165" spans="1:61" x14ac:dyDescent="0.2">
      <c r="A165">
        <v>164</v>
      </c>
      <c r="B165">
        <v>0</v>
      </c>
      <c r="C165">
        <v>0</v>
      </c>
      <c r="D165">
        <v>1</v>
      </c>
      <c r="E165">
        <v>1</v>
      </c>
      <c r="F165">
        <v>0.74598135412796995</v>
      </c>
      <c r="G165" t="s">
        <v>51</v>
      </c>
      <c r="H165" t="s">
        <v>199</v>
      </c>
      <c r="I165">
        <v>756</v>
      </c>
      <c r="J165">
        <v>1</v>
      </c>
      <c r="K165">
        <v>25</v>
      </c>
      <c r="L165">
        <v>2</v>
      </c>
      <c r="M165">
        <v>14</v>
      </c>
      <c r="N165">
        <v>28</v>
      </c>
      <c r="O165">
        <v>40</v>
      </c>
      <c r="P165">
        <v>54</v>
      </c>
      <c r="Q165">
        <v>66</v>
      </c>
      <c r="R165">
        <v>22</v>
      </c>
      <c r="S165">
        <v>80</v>
      </c>
      <c r="T165">
        <v>96</v>
      </c>
      <c r="U165">
        <v>96</v>
      </c>
      <c r="V165">
        <v>2</v>
      </c>
      <c r="W165">
        <v>14</v>
      </c>
      <c r="X165">
        <v>28</v>
      </c>
      <c r="Y165">
        <v>40</v>
      </c>
      <c r="Z165">
        <v>54</v>
      </c>
      <c r="AA165">
        <v>22</v>
      </c>
      <c r="AB165">
        <v>66</v>
      </c>
      <c r="AC165">
        <v>80</v>
      </c>
      <c r="AD165">
        <v>96</v>
      </c>
      <c r="AE165">
        <v>95</v>
      </c>
      <c r="AP165">
        <v>17</v>
      </c>
      <c r="AQ165">
        <v>759</v>
      </c>
      <c r="AR165">
        <v>30</v>
      </c>
      <c r="AS165">
        <v>56</v>
      </c>
      <c r="AT165">
        <v>205</v>
      </c>
      <c r="AU165">
        <v>78</v>
      </c>
      <c r="AY165" t="b">
        <f>AND(Table3[[#This Row],[attentionCheck22]]=22,Table3[[#This Row],[attentionCheck11]]=11)</f>
        <v>0</v>
      </c>
      <c r="AZ165" t="str">
        <f>VLOOKUP(Table3[[#This Row],[prolificID]],Table2[[#All],[participant_id]:[Student Status]],19,FALSE)</f>
        <v>Female</v>
      </c>
      <c r="BA165" t="str">
        <f>VLOOKUP(Table3[[#This Row],[prolificID]],Table2[[#All],[participant_id]:[Student Status]],13,FALSE)</f>
        <v>United Kingdom</v>
      </c>
      <c r="BB165" s="3" t="str">
        <f>VLOOKUP(Table3[[#This Row],[prolificID]],Table2[[#All],[participant_id]:[Student Status]],17,FALSE)</f>
        <v>Technical/community college</v>
      </c>
      <c r="BC165" s="3" t="str">
        <f>VLOOKUP(Table3[[#This Row],[prolificID]],Table2[[#All],[participant_id]:[Student Status]],20,FALSE)</f>
        <v>No</v>
      </c>
      <c r="BD165" s="3" t="str">
        <f>VLOOKUP(Table3[[#This Row],[prolificID]],Table2[[#All],[participant_id]:[Student Status]],14,FALSE)</f>
        <v>Full-Time</v>
      </c>
      <c r="BE165" s="3">
        <f>VLOOKUP(Table3[[#This Row],[prolificID]],Table2[[#All],[participant_id]:[Student Status]],5,FALSE)</f>
        <v>1182.6179999999999</v>
      </c>
      <c r="BF165" s="3">
        <f>VLOOKUP(Table3[[#This Row],[prolificID]],Table2[[#All],[participant_id]:[Student Status]],6,FALSE)</f>
        <v>38</v>
      </c>
      <c r="BG165" s="3">
        <f>VLOOKUP(Table3[[#This Row],[prolificID]],Payments[[#All],[ProlificID]:[Bonus]],2,FALSE)</f>
        <v>0</v>
      </c>
      <c r="BH165" s="3" t="s">
        <v>1212</v>
      </c>
      <c r="BI165" s="3" t="s">
        <v>1213</v>
      </c>
    </row>
    <row r="166" spans="1:61" x14ac:dyDescent="0.2">
      <c r="A166">
        <v>165</v>
      </c>
      <c r="B166">
        <v>0</v>
      </c>
      <c r="C166">
        <v>0</v>
      </c>
      <c r="D166">
        <v>1</v>
      </c>
      <c r="E166">
        <v>0</v>
      </c>
      <c r="F166">
        <v>0.10163204947997</v>
      </c>
      <c r="G166" t="s">
        <v>51</v>
      </c>
      <c r="H166" t="s">
        <v>200</v>
      </c>
      <c r="I166">
        <v>756</v>
      </c>
      <c r="J166">
        <v>1</v>
      </c>
      <c r="K166">
        <v>25</v>
      </c>
      <c r="L166">
        <v>39</v>
      </c>
      <c r="M166">
        <v>37</v>
      </c>
      <c r="N166">
        <v>35</v>
      </c>
      <c r="O166">
        <v>33</v>
      </c>
      <c r="P166">
        <v>30</v>
      </c>
      <c r="Q166">
        <v>28</v>
      </c>
      <c r="R166">
        <v>22</v>
      </c>
      <c r="S166">
        <v>25</v>
      </c>
      <c r="T166">
        <v>22</v>
      </c>
      <c r="U166">
        <v>19</v>
      </c>
      <c r="V166">
        <v>40</v>
      </c>
      <c r="W166">
        <v>37</v>
      </c>
      <c r="X166">
        <v>33</v>
      </c>
      <c r="Y166">
        <v>30</v>
      </c>
      <c r="Z166">
        <v>27</v>
      </c>
      <c r="AA166">
        <v>11</v>
      </c>
      <c r="AB166">
        <v>24</v>
      </c>
      <c r="AC166">
        <v>20</v>
      </c>
      <c r="AD166">
        <v>16</v>
      </c>
      <c r="AE166">
        <v>14</v>
      </c>
      <c r="AF166">
        <v>40</v>
      </c>
      <c r="AG166">
        <v>1</v>
      </c>
      <c r="AH166" t="s">
        <v>54</v>
      </c>
      <c r="AI166" t="s">
        <v>51</v>
      </c>
      <c r="AJ166">
        <v>122</v>
      </c>
      <c r="AK166">
        <v>30</v>
      </c>
      <c r="AL166">
        <v>0</v>
      </c>
      <c r="AM166">
        <v>0</v>
      </c>
      <c r="AN166">
        <v>0</v>
      </c>
      <c r="AO166">
        <v>33</v>
      </c>
      <c r="AP166">
        <v>29</v>
      </c>
      <c r="AQ166">
        <v>190</v>
      </c>
      <c r="AR166">
        <v>72</v>
      </c>
      <c r="AS166">
        <v>101</v>
      </c>
      <c r="AT166">
        <v>419</v>
      </c>
      <c r="AU166">
        <v>641</v>
      </c>
      <c r="AV166">
        <v>10</v>
      </c>
      <c r="AW166">
        <v>324</v>
      </c>
      <c r="AX166">
        <v>318</v>
      </c>
      <c r="AY166" t="b">
        <f>AND(Table3[[#This Row],[attentionCheck22]]=22,Table3[[#This Row],[attentionCheck11]]=11)</f>
        <v>1</v>
      </c>
      <c r="AZ166" t="str">
        <f>VLOOKUP(Table3[[#This Row],[prolificID]],Table2[[#All],[participant_id]:[Student Status]],19,FALSE)</f>
        <v>Female</v>
      </c>
      <c r="BA166" t="str">
        <f>VLOOKUP(Table3[[#This Row],[prolificID]],Table2[[#All],[participant_id]:[Student Status]],13,FALSE)</f>
        <v>United Kingdom</v>
      </c>
      <c r="BB166" s="3" t="str">
        <f>VLOOKUP(Table3[[#This Row],[prolificID]],Table2[[#All],[participant_id]:[Student Status]],17,FALSE)</f>
        <v>Undergraduate degree (BA/BSc/other)</v>
      </c>
      <c r="BC166" s="3" t="str">
        <f>VLOOKUP(Table3[[#This Row],[prolificID]],Table2[[#All],[participant_id]:[Student Status]],20,FALSE)</f>
        <v>No</v>
      </c>
      <c r="BD166" s="3" t="str">
        <f>VLOOKUP(Table3[[#This Row],[prolificID]],Table2[[#All],[participant_id]:[Student Status]],14,FALSE)</f>
        <v>Not in paid work (e.g. homemaker', 'retired or disabled)</v>
      </c>
      <c r="BE166" s="3">
        <f>VLOOKUP(Table3[[#This Row],[prolificID]],Table2[[#All],[participant_id]:[Student Status]],5,FALSE)</f>
        <v>2162.4720000000002</v>
      </c>
      <c r="BF166" s="3">
        <f>VLOOKUP(Table3[[#This Row],[prolificID]],Table2[[#All],[participant_id]:[Student Status]],6,FALSE)</f>
        <v>30</v>
      </c>
      <c r="BG166" s="3">
        <f>VLOOKUP(Table3[[#This Row],[prolificID]],Payments[[#All],[ProlificID]:[Bonus]],2,FALSE)</f>
        <v>10</v>
      </c>
      <c r="BH166" s="3" t="s">
        <v>1212</v>
      </c>
      <c r="BI166" s="3" t="s">
        <v>1213</v>
      </c>
    </row>
    <row r="167" spans="1:61" x14ac:dyDescent="0.2">
      <c r="A167">
        <v>166</v>
      </c>
      <c r="B167">
        <v>0</v>
      </c>
      <c r="C167">
        <v>0</v>
      </c>
      <c r="D167">
        <v>1</v>
      </c>
      <c r="E167">
        <v>1</v>
      </c>
      <c r="F167">
        <v>0.82689671323044001</v>
      </c>
      <c r="G167" t="s">
        <v>50</v>
      </c>
      <c r="H167" t="s">
        <v>201</v>
      </c>
      <c r="I167">
        <v>756</v>
      </c>
      <c r="J167">
        <v>1</v>
      </c>
      <c r="K167">
        <v>25</v>
      </c>
      <c r="L167">
        <v>20</v>
      </c>
      <c r="M167">
        <v>25</v>
      </c>
      <c r="N167">
        <v>25</v>
      </c>
      <c r="O167">
        <v>43</v>
      </c>
      <c r="P167">
        <v>30</v>
      </c>
      <c r="Q167">
        <v>44</v>
      </c>
      <c r="R167">
        <v>22</v>
      </c>
      <c r="S167">
        <v>32</v>
      </c>
      <c r="T167">
        <v>25</v>
      </c>
      <c r="U167">
        <v>19</v>
      </c>
      <c r="V167">
        <v>12</v>
      </c>
      <c r="W167">
        <v>25</v>
      </c>
      <c r="X167">
        <v>22</v>
      </c>
      <c r="Y167">
        <v>25</v>
      </c>
      <c r="Z167">
        <v>31</v>
      </c>
      <c r="AA167">
        <v>11</v>
      </c>
      <c r="AB167">
        <v>34</v>
      </c>
      <c r="AC167">
        <v>36</v>
      </c>
      <c r="AD167">
        <v>25</v>
      </c>
      <c r="AE167">
        <v>23</v>
      </c>
      <c r="AF167">
        <v>27</v>
      </c>
      <c r="AG167">
        <v>1</v>
      </c>
      <c r="AH167" t="s">
        <v>57</v>
      </c>
      <c r="AI167" t="s">
        <v>51</v>
      </c>
      <c r="AJ167">
        <v>110</v>
      </c>
      <c r="AK167">
        <v>27</v>
      </c>
      <c r="AL167">
        <v>0</v>
      </c>
      <c r="AM167">
        <v>0</v>
      </c>
      <c r="AN167" t="s">
        <v>134</v>
      </c>
      <c r="AO167">
        <v>7</v>
      </c>
      <c r="AP167">
        <v>43</v>
      </c>
      <c r="AQ167">
        <v>235</v>
      </c>
      <c r="AR167">
        <v>46</v>
      </c>
      <c r="AS167">
        <v>61</v>
      </c>
      <c r="AT167">
        <v>578</v>
      </c>
      <c r="AU167">
        <v>198</v>
      </c>
      <c r="AV167">
        <v>15</v>
      </c>
      <c r="AW167">
        <v>83</v>
      </c>
      <c r="AX167">
        <v>27</v>
      </c>
      <c r="AY167" t="b">
        <f>AND(Table3[[#This Row],[attentionCheck22]]=22,Table3[[#This Row],[attentionCheck11]]=11)</f>
        <v>1</v>
      </c>
      <c r="AZ167" t="str">
        <f>VLOOKUP(Table3[[#This Row],[prolificID]],Table2[[#All],[participant_id]:[Student Status]],19,FALSE)</f>
        <v>Female</v>
      </c>
      <c r="BA167" t="str">
        <f>VLOOKUP(Table3[[#This Row],[prolificID]],Table2[[#All],[participant_id]:[Student Status]],13,FALSE)</f>
        <v>United Kingdom</v>
      </c>
      <c r="BB167" s="3" t="str">
        <f>VLOOKUP(Table3[[#This Row],[prolificID]],Table2[[#All],[participant_id]:[Student Status]],17,FALSE)</f>
        <v>Undergraduate degree (BA/BSc/other)</v>
      </c>
      <c r="BC167" s="3" t="str">
        <f>VLOOKUP(Table3[[#This Row],[prolificID]],Table2[[#All],[participant_id]:[Student Status]],20,FALSE)</f>
        <v>Yes</v>
      </c>
      <c r="BD167" s="3" t="str">
        <f>VLOOKUP(Table3[[#This Row],[prolificID]],Table2[[#All],[participant_id]:[Student Status]],14,FALSE)</f>
        <v>Part-Time</v>
      </c>
      <c r="BE167" s="3">
        <f>VLOOKUP(Table3[[#This Row],[prolificID]],Table2[[#All],[participant_id]:[Student Status]],5,FALSE)</f>
        <v>1341.057</v>
      </c>
      <c r="BF167" s="3">
        <f>VLOOKUP(Table3[[#This Row],[prolificID]],Table2[[#All],[participant_id]:[Student Status]],6,FALSE)</f>
        <v>27</v>
      </c>
      <c r="BG167" s="3">
        <f>VLOOKUP(Table3[[#This Row],[prolificID]],Payments[[#All],[ProlificID]:[Bonus]],2,FALSE)</f>
        <v>8.2899999999999991</v>
      </c>
      <c r="BH167" s="3" t="s">
        <v>1212</v>
      </c>
      <c r="BI167" s="3" t="s">
        <v>1213</v>
      </c>
    </row>
    <row r="168" spans="1:61" x14ac:dyDescent="0.2">
      <c r="A168">
        <v>167</v>
      </c>
      <c r="B168">
        <v>0</v>
      </c>
      <c r="C168">
        <v>0</v>
      </c>
      <c r="D168">
        <v>1</v>
      </c>
      <c r="E168">
        <v>0</v>
      </c>
      <c r="F168">
        <v>0.75847695782784996</v>
      </c>
      <c r="G168" t="s">
        <v>51</v>
      </c>
      <c r="H168" t="s">
        <v>202</v>
      </c>
      <c r="I168">
        <v>756</v>
      </c>
      <c r="J168">
        <v>1</v>
      </c>
      <c r="K168">
        <v>25</v>
      </c>
      <c r="L168">
        <v>3</v>
      </c>
      <c r="M168">
        <v>10</v>
      </c>
      <c r="N168">
        <v>28</v>
      </c>
      <c r="O168">
        <v>40</v>
      </c>
      <c r="P168">
        <v>43</v>
      </c>
      <c r="Q168">
        <v>38</v>
      </c>
      <c r="R168">
        <v>22</v>
      </c>
      <c r="S168">
        <v>39</v>
      </c>
      <c r="T168">
        <v>31</v>
      </c>
      <c r="U168">
        <v>23</v>
      </c>
      <c r="V168">
        <v>4</v>
      </c>
      <c r="W168">
        <v>10</v>
      </c>
      <c r="X168">
        <v>28</v>
      </c>
      <c r="Y168">
        <v>40</v>
      </c>
      <c r="Z168">
        <v>52</v>
      </c>
      <c r="AA168">
        <v>11</v>
      </c>
      <c r="AB168">
        <v>35</v>
      </c>
      <c r="AC168">
        <v>31</v>
      </c>
      <c r="AD168">
        <v>16</v>
      </c>
      <c r="AE168">
        <v>11</v>
      </c>
      <c r="AF168">
        <v>20</v>
      </c>
      <c r="AG168">
        <v>1</v>
      </c>
      <c r="AH168" t="s">
        <v>57</v>
      </c>
      <c r="AI168" t="s">
        <v>51</v>
      </c>
      <c r="AJ168">
        <v>120</v>
      </c>
      <c r="AK168">
        <v>20</v>
      </c>
      <c r="AL168">
        <v>0</v>
      </c>
      <c r="AM168">
        <v>0</v>
      </c>
      <c r="AN168" t="s">
        <v>121</v>
      </c>
      <c r="AO168">
        <v>33</v>
      </c>
      <c r="AP168">
        <v>38</v>
      </c>
      <c r="AQ168">
        <v>299</v>
      </c>
      <c r="AR168">
        <v>72</v>
      </c>
      <c r="AS168">
        <v>155</v>
      </c>
      <c r="AT168">
        <v>243</v>
      </c>
      <c r="AU168">
        <v>533</v>
      </c>
      <c r="AV168">
        <v>8</v>
      </c>
      <c r="AW168">
        <v>50</v>
      </c>
      <c r="AX168">
        <v>28</v>
      </c>
      <c r="AY168" t="b">
        <f>AND(Table3[[#This Row],[attentionCheck22]]=22,Table3[[#This Row],[attentionCheck11]]=11)</f>
        <v>1</v>
      </c>
      <c r="AZ168" t="str">
        <f>VLOOKUP(Table3[[#This Row],[prolificID]],Table2[[#All],[participant_id]:[Student Status]],19,FALSE)</f>
        <v>Female</v>
      </c>
      <c r="BA168" t="str">
        <f>VLOOKUP(Table3[[#This Row],[prolificID]],Table2[[#All],[participant_id]:[Student Status]],13,FALSE)</f>
        <v>United Kingdom</v>
      </c>
      <c r="BB168" s="3" t="str">
        <f>VLOOKUP(Table3[[#This Row],[prolificID]],Table2[[#All],[participant_id]:[Student Status]],17,FALSE)</f>
        <v>Undergraduate degree (BA/BSc/other)</v>
      </c>
      <c r="BC168" s="3" t="str">
        <f>VLOOKUP(Table3[[#This Row],[prolificID]],Table2[[#All],[participant_id]:[Student Status]],20,FALSE)</f>
        <v>DATA EXPIRED</v>
      </c>
      <c r="BD168" s="3" t="str">
        <f>VLOOKUP(Table3[[#This Row],[prolificID]],Table2[[#All],[participant_id]:[Student Status]],14,FALSE)</f>
        <v>DATA EXPIRED</v>
      </c>
      <c r="BE168" s="3">
        <f>VLOOKUP(Table3[[#This Row],[prolificID]],Table2[[#All],[participant_id]:[Student Status]],5,FALSE)</f>
        <v>2805.4639999999999</v>
      </c>
      <c r="BF168" s="3">
        <f>VLOOKUP(Table3[[#This Row],[prolificID]],Table2[[#All],[participant_id]:[Student Status]],6,FALSE)</f>
        <v>42</v>
      </c>
      <c r="BG168" s="3">
        <f>VLOOKUP(Table3[[#This Row],[prolificID]],Payments[[#All],[ProlificID]:[Bonus]],2,FALSE)</f>
        <v>7</v>
      </c>
      <c r="BH168" s="3" t="s">
        <v>1212</v>
      </c>
      <c r="BI168" s="3" t="s">
        <v>1213</v>
      </c>
    </row>
    <row r="169" spans="1:61" x14ac:dyDescent="0.2">
      <c r="A169">
        <v>168</v>
      </c>
      <c r="B169">
        <v>0</v>
      </c>
      <c r="C169">
        <v>0</v>
      </c>
      <c r="D169">
        <v>1</v>
      </c>
      <c r="E169">
        <v>1</v>
      </c>
      <c r="F169">
        <v>0.96471241488680004</v>
      </c>
      <c r="G169" t="s">
        <v>50</v>
      </c>
      <c r="H169" t="s">
        <v>203</v>
      </c>
      <c r="I169">
        <v>756</v>
      </c>
      <c r="J169">
        <v>1</v>
      </c>
      <c r="K169">
        <v>25</v>
      </c>
      <c r="L169">
        <v>7</v>
      </c>
      <c r="M169">
        <v>51</v>
      </c>
      <c r="N169">
        <v>92</v>
      </c>
      <c r="O169">
        <v>12</v>
      </c>
      <c r="P169">
        <v>14</v>
      </c>
      <c r="Q169">
        <v>15</v>
      </c>
      <c r="R169">
        <v>22</v>
      </c>
      <c r="S169">
        <v>16</v>
      </c>
      <c r="T169">
        <v>1</v>
      </c>
      <c r="U169">
        <v>13</v>
      </c>
      <c r="V169">
        <v>5</v>
      </c>
      <c r="W169">
        <v>2</v>
      </c>
      <c r="X169">
        <v>7</v>
      </c>
      <c r="Y169">
        <v>9</v>
      </c>
      <c r="Z169">
        <v>6</v>
      </c>
      <c r="AA169">
        <v>11</v>
      </c>
      <c r="AB169">
        <v>3</v>
      </c>
      <c r="AC169">
        <v>4</v>
      </c>
      <c r="AD169">
        <v>7</v>
      </c>
      <c r="AE169">
        <v>8</v>
      </c>
      <c r="AF169">
        <v>20</v>
      </c>
      <c r="AG169">
        <v>1</v>
      </c>
      <c r="AH169" t="s">
        <v>57</v>
      </c>
      <c r="AI169" t="s">
        <v>51</v>
      </c>
      <c r="AJ169">
        <v>101</v>
      </c>
      <c r="AK169">
        <v>20</v>
      </c>
      <c r="AL169">
        <v>0</v>
      </c>
      <c r="AM169">
        <v>0</v>
      </c>
      <c r="AN169">
        <v>0</v>
      </c>
      <c r="AO169">
        <v>7</v>
      </c>
      <c r="AP169">
        <v>18</v>
      </c>
      <c r="AQ169">
        <v>1305</v>
      </c>
      <c r="AR169">
        <v>55</v>
      </c>
      <c r="AS169">
        <v>38</v>
      </c>
      <c r="AT169">
        <v>531</v>
      </c>
      <c r="AU169">
        <v>65</v>
      </c>
      <c r="AV169">
        <v>11</v>
      </c>
      <c r="AW169">
        <v>15</v>
      </c>
      <c r="AX169">
        <v>8</v>
      </c>
      <c r="AY169" t="b">
        <f>AND(Table3[[#This Row],[attentionCheck22]]=22,Table3[[#This Row],[attentionCheck11]]=11)</f>
        <v>1</v>
      </c>
      <c r="AZ169" t="str">
        <f>VLOOKUP(Table3[[#This Row],[prolificID]],Table2[[#All],[participant_id]:[Student Status]],19,FALSE)</f>
        <v>Female</v>
      </c>
      <c r="BA169" t="str">
        <f>VLOOKUP(Table3[[#This Row],[prolificID]],Table2[[#All],[participant_id]:[Student Status]],13,FALSE)</f>
        <v>United Kingdom</v>
      </c>
      <c r="BB169" s="3" t="str">
        <f>VLOOKUP(Table3[[#This Row],[prolificID]],Table2[[#All],[participant_id]:[Student Status]],17,FALSE)</f>
        <v>Undergraduate degree (BA/BSc/other)</v>
      </c>
      <c r="BC169" s="3" t="str">
        <f>VLOOKUP(Table3[[#This Row],[prolificID]],Table2[[#All],[participant_id]:[Student Status]],20,FALSE)</f>
        <v>DATA EXPIRED</v>
      </c>
      <c r="BD169" s="3" t="str">
        <f>VLOOKUP(Table3[[#This Row],[prolificID]],Table2[[#All],[participant_id]:[Student Status]],14,FALSE)</f>
        <v>DATA EXPIRED</v>
      </c>
      <c r="BE169" s="3">
        <f>VLOOKUP(Table3[[#This Row],[prolificID]],Table2[[#All],[participant_id]:[Student Status]],5,FALSE)</f>
        <v>2081.2640000000001</v>
      </c>
      <c r="BF169" s="3">
        <f>VLOOKUP(Table3[[#This Row],[prolificID]],Table2[[#All],[participant_id]:[Student Status]],6,FALSE)</f>
        <v>23</v>
      </c>
      <c r="BG169" s="3">
        <f>VLOOKUP(Table3[[#This Row],[prolificID]],Payments[[#All],[ProlificID]:[Bonus]],2,FALSE)</f>
        <v>7</v>
      </c>
      <c r="BH169" s="3" t="s">
        <v>1212</v>
      </c>
      <c r="BI169" s="3" t="s">
        <v>1213</v>
      </c>
    </row>
    <row r="170" spans="1:61" x14ac:dyDescent="0.2">
      <c r="A170">
        <v>169</v>
      </c>
      <c r="B170">
        <v>0</v>
      </c>
      <c r="C170">
        <v>0</v>
      </c>
      <c r="D170">
        <v>1</v>
      </c>
      <c r="E170">
        <v>1</v>
      </c>
      <c r="F170">
        <v>0.24721165205490001</v>
      </c>
      <c r="G170" t="s">
        <v>50</v>
      </c>
      <c r="H170" t="s">
        <v>204</v>
      </c>
      <c r="I170">
        <v>756</v>
      </c>
      <c r="J170">
        <v>1</v>
      </c>
      <c r="K170">
        <v>25</v>
      </c>
      <c r="L170">
        <v>4</v>
      </c>
      <c r="M170">
        <v>15</v>
      </c>
      <c r="N170">
        <v>34</v>
      </c>
      <c r="O170">
        <v>33</v>
      </c>
      <c r="P170">
        <v>36</v>
      </c>
      <c r="Q170">
        <v>38</v>
      </c>
      <c r="R170">
        <v>22</v>
      </c>
      <c r="S170">
        <v>23</v>
      </c>
      <c r="T170">
        <v>22</v>
      </c>
      <c r="U170">
        <v>17</v>
      </c>
      <c r="V170">
        <v>40</v>
      </c>
      <c r="W170">
        <v>37</v>
      </c>
      <c r="X170">
        <v>33</v>
      </c>
      <c r="Y170">
        <v>36</v>
      </c>
      <c r="Z170">
        <v>29</v>
      </c>
      <c r="AA170">
        <v>11</v>
      </c>
      <c r="AB170">
        <v>23</v>
      </c>
      <c r="AC170">
        <v>20</v>
      </c>
      <c r="AD170">
        <v>16</v>
      </c>
      <c r="AE170">
        <v>12</v>
      </c>
      <c r="AF170">
        <v>40</v>
      </c>
      <c r="AG170">
        <v>1</v>
      </c>
      <c r="AH170" t="s">
        <v>54</v>
      </c>
      <c r="AI170" t="s">
        <v>50</v>
      </c>
      <c r="AJ170">
        <v>125</v>
      </c>
      <c r="AK170">
        <v>36</v>
      </c>
      <c r="AL170">
        <v>0</v>
      </c>
      <c r="AM170">
        <v>0</v>
      </c>
      <c r="AN170" t="s">
        <v>205</v>
      </c>
      <c r="AO170">
        <v>48</v>
      </c>
      <c r="AP170">
        <v>13</v>
      </c>
      <c r="AQ170">
        <v>311</v>
      </c>
      <c r="AR170">
        <v>135</v>
      </c>
      <c r="AS170">
        <v>74</v>
      </c>
      <c r="AT170">
        <v>861</v>
      </c>
      <c r="AU170">
        <v>633</v>
      </c>
      <c r="AV170">
        <v>2</v>
      </c>
      <c r="AW170">
        <v>98</v>
      </c>
      <c r="AX170">
        <v>49</v>
      </c>
      <c r="AY170" t="b">
        <f>AND(Table3[[#This Row],[attentionCheck22]]=22,Table3[[#This Row],[attentionCheck11]]=11)</f>
        <v>1</v>
      </c>
      <c r="AZ170" t="str">
        <f>VLOOKUP(Table3[[#This Row],[prolificID]],Table2[[#All],[participant_id]:[Student Status]],19,FALSE)</f>
        <v>Female</v>
      </c>
      <c r="BA170" t="str">
        <f>VLOOKUP(Table3[[#This Row],[prolificID]],Table2[[#All],[participant_id]:[Student Status]],13,FALSE)</f>
        <v>United Kingdom</v>
      </c>
      <c r="BB170" s="3" t="str">
        <f>VLOOKUP(Table3[[#This Row],[prolificID]],Table2[[#All],[participant_id]:[Student Status]],17,FALSE)</f>
        <v>Undergraduate degree (BA/BSc/other)</v>
      </c>
      <c r="BC170" s="3" t="str">
        <f>VLOOKUP(Table3[[#This Row],[prolificID]],Table2[[#All],[participant_id]:[Student Status]],20,FALSE)</f>
        <v>No</v>
      </c>
      <c r="BD170" s="3" t="str">
        <f>VLOOKUP(Table3[[#This Row],[prolificID]],Table2[[#All],[participant_id]:[Student Status]],14,FALSE)</f>
        <v>Full-Time</v>
      </c>
      <c r="BE170" s="3">
        <f>VLOOKUP(Table3[[#This Row],[prolificID]],Table2[[#All],[participant_id]:[Student Status]],5,FALSE)</f>
        <v>2199.7069999999999</v>
      </c>
      <c r="BF170" s="3">
        <f>VLOOKUP(Table3[[#This Row],[prolificID]],Table2[[#All],[participant_id]:[Student Status]],6,FALSE)</f>
        <v>24</v>
      </c>
      <c r="BG170" s="3">
        <f>VLOOKUP(Table3[[#This Row],[prolificID]],Payments[[#All],[ProlificID]:[Bonus]],2,FALSE)</f>
        <v>7.62</v>
      </c>
      <c r="BH170" s="3" t="s">
        <v>1212</v>
      </c>
      <c r="BI170" s="3" t="s">
        <v>1213</v>
      </c>
    </row>
    <row r="171" spans="1:61" x14ac:dyDescent="0.2">
      <c r="A171">
        <v>170</v>
      </c>
      <c r="B171">
        <v>0</v>
      </c>
      <c r="C171">
        <v>0</v>
      </c>
      <c r="D171">
        <v>1</v>
      </c>
      <c r="E171">
        <v>0</v>
      </c>
      <c r="F171">
        <v>0.36414911231459002</v>
      </c>
      <c r="G171" t="s">
        <v>50</v>
      </c>
      <c r="H171" t="s">
        <v>206</v>
      </c>
      <c r="I171">
        <v>756</v>
      </c>
      <c r="J171">
        <v>1</v>
      </c>
      <c r="K171">
        <v>25</v>
      </c>
      <c r="L171">
        <v>39</v>
      </c>
      <c r="M171">
        <v>38</v>
      </c>
      <c r="N171">
        <v>35</v>
      </c>
      <c r="O171">
        <v>32</v>
      </c>
      <c r="P171">
        <v>30</v>
      </c>
      <c r="Q171">
        <v>28</v>
      </c>
      <c r="R171">
        <v>22</v>
      </c>
      <c r="S171">
        <v>25</v>
      </c>
      <c r="T171">
        <v>22</v>
      </c>
      <c r="U171">
        <v>19</v>
      </c>
      <c r="V171">
        <v>39</v>
      </c>
      <c r="W171">
        <v>36</v>
      </c>
      <c r="X171">
        <v>33</v>
      </c>
      <c r="Y171">
        <v>30</v>
      </c>
      <c r="Z171">
        <v>26</v>
      </c>
      <c r="AA171">
        <v>11</v>
      </c>
      <c r="AB171">
        <v>23</v>
      </c>
      <c r="AC171">
        <v>20</v>
      </c>
      <c r="AD171">
        <v>16</v>
      </c>
      <c r="AE171">
        <v>12</v>
      </c>
      <c r="AF171">
        <v>14</v>
      </c>
      <c r="AG171">
        <v>1</v>
      </c>
      <c r="AH171" t="s">
        <v>57</v>
      </c>
      <c r="AI171" t="s">
        <v>50</v>
      </c>
      <c r="AJ171">
        <v>124</v>
      </c>
      <c r="AK171">
        <v>27</v>
      </c>
      <c r="AL171">
        <v>0</v>
      </c>
      <c r="AM171">
        <v>0</v>
      </c>
      <c r="AN171">
        <v>0</v>
      </c>
      <c r="AO171">
        <v>27</v>
      </c>
      <c r="AP171">
        <v>29</v>
      </c>
      <c r="AQ171">
        <v>130</v>
      </c>
      <c r="AR171">
        <v>61</v>
      </c>
      <c r="AS171">
        <v>83</v>
      </c>
      <c r="AT171">
        <v>259</v>
      </c>
      <c r="AU171">
        <v>314</v>
      </c>
      <c r="AV171">
        <v>8</v>
      </c>
      <c r="AW171">
        <v>113</v>
      </c>
      <c r="AX171">
        <v>27</v>
      </c>
      <c r="AY171" t="b">
        <f>AND(Table3[[#This Row],[attentionCheck22]]=22,Table3[[#This Row],[attentionCheck11]]=11)</f>
        <v>1</v>
      </c>
      <c r="AZ171" t="str">
        <f>VLOOKUP(Table3[[#This Row],[prolificID]],Table2[[#All],[participant_id]:[Student Status]],19,FALSE)</f>
        <v>Female</v>
      </c>
      <c r="BA171" t="str">
        <f>VLOOKUP(Table3[[#This Row],[prolificID]],Table2[[#All],[participant_id]:[Student Status]],13,FALSE)</f>
        <v>United States</v>
      </c>
      <c r="BB171" s="3" t="str">
        <f>VLOOKUP(Table3[[#This Row],[prolificID]],Table2[[#All],[participant_id]:[Student Status]],17,FALSE)</f>
        <v>Doctorate degree (PhD/other)</v>
      </c>
      <c r="BC171" s="3" t="str">
        <f>VLOOKUP(Table3[[#This Row],[prolificID]],Table2[[#All],[participant_id]:[Student Status]],20,FALSE)</f>
        <v>Yes</v>
      </c>
      <c r="BD171" s="3" t="str">
        <f>VLOOKUP(Table3[[#This Row],[prolificID]],Table2[[#All],[participant_id]:[Student Status]],14,FALSE)</f>
        <v>Other</v>
      </c>
      <c r="BE171" s="3">
        <f>VLOOKUP(Table3[[#This Row],[prolificID]],Table2[[#All],[participant_id]:[Student Status]],5,FALSE)</f>
        <v>1067.691</v>
      </c>
      <c r="BF171" s="3">
        <f>VLOOKUP(Table3[[#This Row],[prolificID]],Table2[[#All],[participant_id]:[Student Status]],6,FALSE)</f>
        <v>25</v>
      </c>
      <c r="BG171" s="3">
        <f>VLOOKUP(Table3[[#This Row],[prolificID]],Payments[[#All],[ProlificID]:[Bonus]],2,FALSE)</f>
        <v>5.59</v>
      </c>
      <c r="BH171" s="3" t="s">
        <v>1212</v>
      </c>
      <c r="BI171" s="3" t="s">
        <v>1213</v>
      </c>
    </row>
    <row r="172" spans="1:61" x14ac:dyDescent="0.2">
      <c r="A172">
        <v>171</v>
      </c>
      <c r="B172">
        <v>0</v>
      </c>
      <c r="C172">
        <v>0</v>
      </c>
      <c r="D172">
        <v>1</v>
      </c>
      <c r="E172">
        <v>0</v>
      </c>
      <c r="F172">
        <v>0.74163492343438997</v>
      </c>
      <c r="G172" t="s">
        <v>50</v>
      </c>
      <c r="H172" t="s">
        <v>207</v>
      </c>
      <c r="I172">
        <v>756</v>
      </c>
      <c r="J172">
        <v>1</v>
      </c>
      <c r="K172">
        <v>25</v>
      </c>
      <c r="L172">
        <v>45</v>
      </c>
      <c r="M172">
        <v>35</v>
      </c>
      <c r="N172">
        <v>36</v>
      </c>
      <c r="O172">
        <v>30</v>
      </c>
      <c r="P172">
        <v>25</v>
      </c>
      <c r="Q172">
        <v>25</v>
      </c>
      <c r="R172">
        <v>22</v>
      </c>
      <c r="S172">
        <v>39</v>
      </c>
      <c r="T172">
        <v>31</v>
      </c>
      <c r="U172">
        <v>20</v>
      </c>
      <c r="V172">
        <v>20</v>
      </c>
      <c r="W172">
        <v>10</v>
      </c>
      <c r="X172">
        <v>30</v>
      </c>
      <c r="Y172">
        <v>30</v>
      </c>
      <c r="Z172">
        <v>25</v>
      </c>
      <c r="AA172">
        <v>11</v>
      </c>
      <c r="AB172">
        <v>28</v>
      </c>
      <c r="AC172">
        <v>20</v>
      </c>
      <c r="AD172">
        <v>20</v>
      </c>
      <c r="AE172">
        <v>6</v>
      </c>
      <c r="AF172">
        <v>27</v>
      </c>
      <c r="AG172">
        <v>1</v>
      </c>
      <c r="AH172" t="s">
        <v>57</v>
      </c>
      <c r="AI172" t="s">
        <v>51</v>
      </c>
      <c r="AJ172">
        <v>129</v>
      </c>
      <c r="AK172">
        <v>27</v>
      </c>
      <c r="AL172">
        <v>0</v>
      </c>
      <c r="AM172">
        <v>0</v>
      </c>
      <c r="AN172">
        <v>0</v>
      </c>
      <c r="AO172">
        <v>40</v>
      </c>
      <c r="AP172">
        <v>56</v>
      </c>
      <c r="AQ172">
        <v>1715</v>
      </c>
      <c r="AR172">
        <v>174</v>
      </c>
      <c r="AS172">
        <v>128</v>
      </c>
      <c r="AT172">
        <v>297</v>
      </c>
      <c r="AU172">
        <v>545</v>
      </c>
      <c r="AV172">
        <v>10</v>
      </c>
      <c r="AW172">
        <v>50</v>
      </c>
      <c r="AX172">
        <v>30</v>
      </c>
      <c r="AY172" t="b">
        <f>AND(Table3[[#This Row],[attentionCheck22]]=22,Table3[[#This Row],[attentionCheck11]]=11)</f>
        <v>1</v>
      </c>
      <c r="AZ172" t="str">
        <f>VLOOKUP(Table3[[#This Row],[prolificID]],Table2[[#All],[participant_id]:[Student Status]],19,FALSE)</f>
        <v>Female</v>
      </c>
      <c r="BA172" t="str">
        <f>VLOOKUP(Table3[[#This Row],[prolificID]],Table2[[#All],[participant_id]:[Student Status]],13,FALSE)</f>
        <v>United States</v>
      </c>
      <c r="BB172" s="3" t="str">
        <f>VLOOKUP(Table3[[#This Row],[prolificID]],Table2[[#All],[participant_id]:[Student Status]],17,FALSE)</f>
        <v>Undergraduate degree (BA/BSc/other)</v>
      </c>
      <c r="BC172" s="3" t="str">
        <f>VLOOKUP(Table3[[#This Row],[prolificID]],Table2[[#All],[participant_id]:[Student Status]],20,FALSE)</f>
        <v>No</v>
      </c>
      <c r="BD172" s="3" t="str">
        <f>VLOOKUP(Table3[[#This Row],[prolificID]],Table2[[#All],[participant_id]:[Student Status]],14,FALSE)</f>
        <v>Part-Time</v>
      </c>
      <c r="BE172" s="3">
        <f>VLOOKUP(Table3[[#This Row],[prolificID]],Table2[[#All],[participant_id]:[Student Status]],5,FALSE)</f>
        <v>3094.3440000000001</v>
      </c>
      <c r="BF172" s="3">
        <f>VLOOKUP(Table3[[#This Row],[prolificID]],Table2[[#All],[participant_id]:[Student Status]],6,FALSE)</f>
        <v>32</v>
      </c>
      <c r="BG172" s="3">
        <f>VLOOKUP(Table3[[#This Row],[prolificID]],Payments[[#All],[ProlificID]:[Bonus]],2,FALSE)</f>
        <v>7.75</v>
      </c>
      <c r="BH172" s="3" t="s">
        <v>1212</v>
      </c>
      <c r="BI172" s="3" t="s">
        <v>1213</v>
      </c>
    </row>
    <row r="173" spans="1:61" x14ac:dyDescent="0.2">
      <c r="A173">
        <v>172</v>
      </c>
      <c r="B173">
        <v>0</v>
      </c>
      <c r="C173">
        <v>0</v>
      </c>
      <c r="D173">
        <v>1</v>
      </c>
      <c r="E173">
        <v>0</v>
      </c>
      <c r="F173">
        <v>4.9177779258061001E-2</v>
      </c>
      <c r="G173" t="s">
        <v>51</v>
      </c>
      <c r="H173" t="s">
        <v>208</v>
      </c>
      <c r="I173">
        <v>756</v>
      </c>
      <c r="J173">
        <v>1</v>
      </c>
      <c r="K173">
        <v>25</v>
      </c>
      <c r="L173">
        <v>39</v>
      </c>
      <c r="M173">
        <v>36</v>
      </c>
      <c r="N173">
        <v>33</v>
      </c>
      <c r="O173">
        <v>30</v>
      </c>
      <c r="P173">
        <v>26</v>
      </c>
      <c r="Q173">
        <v>24</v>
      </c>
      <c r="R173">
        <v>22</v>
      </c>
      <c r="S173">
        <v>20</v>
      </c>
      <c r="T173">
        <v>16</v>
      </c>
      <c r="U173">
        <v>11</v>
      </c>
      <c r="V173">
        <v>2</v>
      </c>
      <c r="W173">
        <v>41</v>
      </c>
      <c r="X173">
        <v>33</v>
      </c>
      <c r="Y173">
        <v>30</v>
      </c>
      <c r="Z173">
        <v>27</v>
      </c>
      <c r="AA173">
        <v>11</v>
      </c>
      <c r="AB173">
        <v>24</v>
      </c>
      <c r="AC173">
        <v>20</v>
      </c>
      <c r="AD173">
        <v>13</v>
      </c>
      <c r="AE173">
        <v>12</v>
      </c>
      <c r="AF173">
        <v>40</v>
      </c>
      <c r="AG173">
        <v>1</v>
      </c>
      <c r="AH173" t="s">
        <v>54</v>
      </c>
      <c r="AI173" t="s">
        <v>51</v>
      </c>
      <c r="AJ173">
        <v>116</v>
      </c>
      <c r="AK173">
        <v>20</v>
      </c>
      <c r="AL173">
        <v>0</v>
      </c>
      <c r="AM173">
        <v>0</v>
      </c>
      <c r="AN173" t="s">
        <v>209</v>
      </c>
      <c r="AO173">
        <v>48</v>
      </c>
      <c r="AP173">
        <v>15</v>
      </c>
      <c r="AQ173">
        <v>253</v>
      </c>
      <c r="AR173">
        <v>31</v>
      </c>
      <c r="AS173">
        <v>23</v>
      </c>
      <c r="AT173">
        <v>142</v>
      </c>
      <c r="AU173">
        <v>180</v>
      </c>
      <c r="AV173">
        <v>6</v>
      </c>
      <c r="AW173">
        <v>59</v>
      </c>
      <c r="AX173">
        <v>27</v>
      </c>
      <c r="AY173" t="b">
        <f>AND(Table3[[#This Row],[attentionCheck22]]=22,Table3[[#This Row],[attentionCheck11]]=11)</f>
        <v>1</v>
      </c>
      <c r="AZ173" t="str">
        <f>VLOOKUP(Table3[[#This Row],[prolificID]],Table2[[#All],[participant_id]:[Student Status]],19,FALSE)</f>
        <v>Female</v>
      </c>
      <c r="BA173" t="str">
        <f>VLOOKUP(Table3[[#This Row],[prolificID]],Table2[[#All],[participant_id]:[Student Status]],13,FALSE)</f>
        <v>United Kingdom</v>
      </c>
      <c r="BB173" s="3" t="str">
        <f>VLOOKUP(Table3[[#This Row],[prolificID]],Table2[[#All],[participant_id]:[Student Status]],17,FALSE)</f>
        <v>Undergraduate degree (BA/BSc/other)</v>
      </c>
      <c r="BC173" s="3" t="str">
        <f>VLOOKUP(Table3[[#This Row],[prolificID]],Table2[[#All],[participant_id]:[Student Status]],20,FALSE)</f>
        <v>No</v>
      </c>
      <c r="BD173" s="3" t="str">
        <f>VLOOKUP(Table3[[#This Row],[prolificID]],Table2[[#All],[participant_id]:[Student Status]],14,FALSE)</f>
        <v>Full-Time</v>
      </c>
      <c r="BE173" s="3">
        <f>VLOOKUP(Table3[[#This Row],[prolificID]],Table2[[#All],[participant_id]:[Student Status]],5,FALSE)</f>
        <v>773.98299999999995</v>
      </c>
      <c r="BF173" s="3">
        <f>VLOOKUP(Table3[[#This Row],[prolificID]],Table2[[#All],[participant_id]:[Student Status]],6,FALSE)</f>
        <v>24</v>
      </c>
      <c r="BG173" s="3">
        <f>VLOOKUP(Table3[[#This Row],[prolificID]],Payments[[#All],[ProlificID]:[Bonus]],2,FALSE)</f>
        <v>5</v>
      </c>
      <c r="BH173" s="3" t="s">
        <v>1212</v>
      </c>
      <c r="BI173" s="3" t="s">
        <v>1213</v>
      </c>
    </row>
    <row r="174" spans="1:61" x14ac:dyDescent="0.2">
      <c r="A174">
        <v>173</v>
      </c>
      <c r="B174">
        <v>0</v>
      </c>
      <c r="C174">
        <v>0</v>
      </c>
      <c r="D174">
        <v>1</v>
      </c>
      <c r="E174">
        <v>0</v>
      </c>
      <c r="F174">
        <v>0.63162209268475</v>
      </c>
      <c r="G174" t="s">
        <v>51</v>
      </c>
      <c r="H174" t="s">
        <v>210</v>
      </c>
      <c r="I174">
        <v>756</v>
      </c>
      <c r="J174">
        <v>1</v>
      </c>
      <c r="K174">
        <v>25</v>
      </c>
      <c r="L174">
        <v>44</v>
      </c>
      <c r="M174">
        <v>38</v>
      </c>
      <c r="N174">
        <v>33</v>
      </c>
      <c r="O174">
        <v>30</v>
      </c>
      <c r="P174">
        <v>27</v>
      </c>
      <c r="Q174">
        <v>33</v>
      </c>
      <c r="R174">
        <v>22</v>
      </c>
      <c r="S174">
        <v>34</v>
      </c>
      <c r="T174">
        <v>23</v>
      </c>
      <c r="U174">
        <v>17</v>
      </c>
      <c r="V174">
        <v>40</v>
      </c>
      <c r="W174">
        <v>36</v>
      </c>
      <c r="X174">
        <v>34</v>
      </c>
      <c r="Y174">
        <v>30</v>
      </c>
      <c r="Z174">
        <v>28</v>
      </c>
      <c r="AA174">
        <v>11</v>
      </c>
      <c r="AB174">
        <v>33</v>
      </c>
      <c r="AC174">
        <v>30</v>
      </c>
      <c r="AD174">
        <v>16</v>
      </c>
      <c r="AE174">
        <v>17</v>
      </c>
      <c r="AF174">
        <v>27</v>
      </c>
      <c r="AG174">
        <v>1</v>
      </c>
      <c r="AH174" t="s">
        <v>54</v>
      </c>
      <c r="AI174" t="s">
        <v>51</v>
      </c>
      <c r="AJ174">
        <v>126</v>
      </c>
      <c r="AK174">
        <v>28</v>
      </c>
      <c r="AL174">
        <v>0</v>
      </c>
      <c r="AM174">
        <v>0</v>
      </c>
      <c r="AN174" t="s">
        <v>211</v>
      </c>
      <c r="AO174">
        <v>14</v>
      </c>
      <c r="AP174">
        <v>48</v>
      </c>
      <c r="AQ174">
        <v>210</v>
      </c>
      <c r="AR174">
        <v>20</v>
      </c>
      <c r="AS174">
        <v>25</v>
      </c>
      <c r="AT174">
        <v>218</v>
      </c>
      <c r="AU174">
        <v>311</v>
      </c>
      <c r="AV174">
        <v>9</v>
      </c>
      <c r="AW174">
        <v>49</v>
      </c>
      <c r="AX174">
        <v>26</v>
      </c>
      <c r="AY174" t="b">
        <f>AND(Table3[[#This Row],[attentionCheck22]]=22,Table3[[#This Row],[attentionCheck11]]=11)</f>
        <v>1</v>
      </c>
      <c r="AZ174" t="str">
        <f>VLOOKUP(Table3[[#This Row],[prolificID]],Table2[[#All],[participant_id]:[Student Status]],19,FALSE)</f>
        <v>Female</v>
      </c>
      <c r="BA174" t="str">
        <f>VLOOKUP(Table3[[#This Row],[prolificID]],Table2[[#All],[participant_id]:[Student Status]],13,FALSE)</f>
        <v>United Kingdom</v>
      </c>
      <c r="BB174" s="3" t="str">
        <f>VLOOKUP(Table3[[#This Row],[prolificID]],Table2[[#All],[participant_id]:[Student Status]],17,FALSE)</f>
        <v>Graduate degree (MA/MSc/MPhil/other)</v>
      </c>
      <c r="BC174" s="3" t="str">
        <f>VLOOKUP(Table3[[#This Row],[prolificID]],Table2[[#All],[participant_id]:[Student Status]],20,FALSE)</f>
        <v>Yes</v>
      </c>
      <c r="BD174" s="3" t="str">
        <f>VLOOKUP(Table3[[#This Row],[prolificID]],Table2[[#All],[participant_id]:[Student Status]],14,FALSE)</f>
        <v>Full-Time</v>
      </c>
      <c r="BE174" s="3">
        <f>VLOOKUP(Table3[[#This Row],[prolificID]],Table2[[#All],[participant_id]:[Student Status]],5,FALSE)</f>
        <v>952.53200000000004</v>
      </c>
      <c r="BF174" s="3">
        <f>VLOOKUP(Table3[[#This Row],[prolificID]],Table2[[#All],[participant_id]:[Student Status]],6,FALSE)</f>
        <v>27</v>
      </c>
      <c r="BG174" s="3">
        <f>VLOOKUP(Table3[[#This Row],[prolificID]],Payments[[#All],[ProlificID]:[Bonus]],2,FALSE)</f>
        <v>8</v>
      </c>
      <c r="BH174" s="3" t="s">
        <v>1212</v>
      </c>
      <c r="BI174" s="3" t="s">
        <v>1213</v>
      </c>
    </row>
    <row r="175" spans="1:61" x14ac:dyDescent="0.2">
      <c r="A175">
        <v>174</v>
      </c>
      <c r="B175">
        <v>0</v>
      </c>
      <c r="C175">
        <v>0</v>
      </c>
      <c r="D175">
        <v>1</v>
      </c>
      <c r="E175">
        <v>1</v>
      </c>
      <c r="F175">
        <v>0.55646614518165005</v>
      </c>
      <c r="G175" t="s">
        <v>50</v>
      </c>
      <c r="H175" t="s">
        <v>212</v>
      </c>
      <c r="I175">
        <v>756</v>
      </c>
      <c r="J175">
        <v>1</v>
      </c>
      <c r="K175">
        <v>25</v>
      </c>
      <c r="L175">
        <v>46</v>
      </c>
      <c r="M175">
        <v>38</v>
      </c>
      <c r="N175">
        <v>35</v>
      </c>
      <c r="O175">
        <v>33</v>
      </c>
      <c r="P175">
        <v>30</v>
      </c>
      <c r="Q175">
        <v>28</v>
      </c>
      <c r="R175">
        <v>32</v>
      </c>
      <c r="S175">
        <v>25</v>
      </c>
      <c r="T175">
        <v>22</v>
      </c>
      <c r="U175">
        <v>19</v>
      </c>
      <c r="V175">
        <v>39</v>
      </c>
      <c r="W175">
        <v>37</v>
      </c>
      <c r="X175">
        <v>33</v>
      </c>
      <c r="Y175">
        <v>30</v>
      </c>
      <c r="Z175">
        <v>27</v>
      </c>
      <c r="AA175">
        <v>11</v>
      </c>
      <c r="AB175">
        <v>24</v>
      </c>
      <c r="AC175">
        <v>20</v>
      </c>
      <c r="AD175">
        <v>16</v>
      </c>
      <c r="AE175">
        <v>12</v>
      </c>
      <c r="AP175">
        <v>26</v>
      </c>
      <c r="AQ175">
        <v>535</v>
      </c>
      <c r="AR175">
        <v>57</v>
      </c>
      <c r="AS175">
        <v>100</v>
      </c>
      <c r="AT175">
        <v>704</v>
      </c>
      <c r="AU175">
        <v>349</v>
      </c>
      <c r="AY175" t="b">
        <f>AND(Table3[[#This Row],[attentionCheck22]]=22,Table3[[#This Row],[attentionCheck11]]=11)</f>
        <v>0</v>
      </c>
      <c r="AZ175" t="str">
        <f>VLOOKUP(Table3[[#This Row],[prolificID]],Table2[[#All],[participant_id]:[Student Status]],19,FALSE)</f>
        <v>Female</v>
      </c>
      <c r="BA175" t="str">
        <f>VLOOKUP(Table3[[#This Row],[prolificID]],Table2[[#All],[participant_id]:[Student Status]],13,FALSE)</f>
        <v>United Kingdom</v>
      </c>
      <c r="BB175" s="3" t="str">
        <f>VLOOKUP(Table3[[#This Row],[prolificID]],Table2[[#All],[participant_id]:[Student Status]],17,FALSE)</f>
        <v>Doctorate degree (PhD/other)</v>
      </c>
      <c r="BC175" s="3" t="str">
        <f>VLOOKUP(Table3[[#This Row],[prolificID]],Table2[[#All],[participant_id]:[Student Status]],20,FALSE)</f>
        <v>No</v>
      </c>
      <c r="BD175" s="3" t="str">
        <f>VLOOKUP(Table3[[#This Row],[prolificID]],Table2[[#All],[participant_id]:[Student Status]],14,FALSE)</f>
        <v>Unemployed (and job seeking)</v>
      </c>
      <c r="BE175" s="3">
        <f>VLOOKUP(Table3[[#This Row],[prolificID]],Table2[[#All],[participant_id]:[Student Status]],5,FALSE)</f>
        <v>1801.941</v>
      </c>
      <c r="BF175" s="3">
        <f>VLOOKUP(Table3[[#This Row],[prolificID]],Table2[[#All],[participant_id]:[Student Status]],6,FALSE)</f>
        <v>67</v>
      </c>
      <c r="BG175" s="3">
        <f>VLOOKUP(Table3[[#This Row],[prolificID]],Payments[[#All],[ProlificID]:[Bonus]],2,FALSE)</f>
        <v>0</v>
      </c>
      <c r="BH175" s="3" t="s">
        <v>1212</v>
      </c>
      <c r="BI175" s="3" t="s">
        <v>1213</v>
      </c>
    </row>
    <row r="176" spans="1:61" x14ac:dyDescent="0.2">
      <c r="A176">
        <v>175</v>
      </c>
      <c r="B176">
        <v>0</v>
      </c>
      <c r="C176">
        <v>0</v>
      </c>
      <c r="D176">
        <v>1</v>
      </c>
      <c r="E176">
        <v>1</v>
      </c>
      <c r="F176">
        <v>0.71722032090055998</v>
      </c>
      <c r="G176" t="s">
        <v>51</v>
      </c>
      <c r="H176" t="s">
        <v>213</v>
      </c>
      <c r="AP176">
        <v>14</v>
      </c>
      <c r="AY176" t="b">
        <f>AND(Table3[[#This Row],[attentionCheck22]]=22,Table3[[#This Row],[attentionCheck11]]=11)</f>
        <v>0</v>
      </c>
      <c r="AZ176" t="str">
        <f>VLOOKUP(Table3[[#This Row],[prolificID]],Table2[[#All],[participant_id]:[Student Status]],19,FALSE)</f>
        <v>CONSENT REVOKED</v>
      </c>
      <c r="BA176" t="str">
        <f>VLOOKUP(Table3[[#This Row],[prolificID]],Table2[[#All],[participant_id]:[Student Status]],13,FALSE)</f>
        <v>CONSENT REVOKED</v>
      </c>
      <c r="BB176" s="3" t="str">
        <f>VLOOKUP(Table3[[#This Row],[prolificID]],Table2[[#All],[participant_id]:[Student Status]],17,FALSE)</f>
        <v>CONSENT REVOKED</v>
      </c>
      <c r="BC176" s="3" t="str">
        <f>VLOOKUP(Table3[[#This Row],[prolificID]],Table2[[#All],[participant_id]:[Student Status]],20,FALSE)</f>
        <v>CONSENT REVOKED</v>
      </c>
      <c r="BD176" s="3" t="str">
        <f>VLOOKUP(Table3[[#This Row],[prolificID]],Table2[[#All],[participant_id]:[Student Status]],14,FALSE)</f>
        <v>CONSENT REVOKED</v>
      </c>
      <c r="BE176" s="3">
        <f>VLOOKUP(Table3[[#This Row],[prolificID]],Table2[[#All],[participant_id]:[Student Status]],5,FALSE)</f>
        <v>2316906.6929660002</v>
      </c>
      <c r="BF176" s="3">
        <f>VLOOKUP(Table3[[#This Row],[prolificID]],Table2[[#All],[participant_id]:[Student Status]],6,FALSE)</f>
        <v>22</v>
      </c>
      <c r="BG176" s="3">
        <f>VLOOKUP(Table3[[#This Row],[prolificID]],Payments[[#All],[ProlificID]:[Bonus]],2,FALSE)</f>
        <v>0</v>
      </c>
      <c r="BH176" s="3" t="s">
        <v>1212</v>
      </c>
      <c r="BI176" s="3" t="s">
        <v>1213</v>
      </c>
    </row>
    <row r="177" spans="1:61" x14ac:dyDescent="0.2">
      <c r="A177">
        <v>176</v>
      </c>
      <c r="B177">
        <v>0</v>
      </c>
      <c r="C177">
        <v>0</v>
      </c>
      <c r="D177">
        <v>1</v>
      </c>
      <c r="E177">
        <v>1</v>
      </c>
      <c r="F177">
        <v>0.76684118432362003</v>
      </c>
      <c r="G177" t="s">
        <v>51</v>
      </c>
      <c r="H177" t="s">
        <v>214</v>
      </c>
      <c r="I177">
        <v>756</v>
      </c>
      <c r="J177">
        <v>1</v>
      </c>
      <c r="K177">
        <v>25</v>
      </c>
      <c r="L177">
        <v>39</v>
      </c>
      <c r="M177">
        <v>37</v>
      </c>
      <c r="N177">
        <v>35</v>
      </c>
      <c r="O177">
        <v>32</v>
      </c>
      <c r="P177">
        <v>30</v>
      </c>
      <c r="Q177">
        <v>28</v>
      </c>
      <c r="R177">
        <v>22</v>
      </c>
      <c r="S177">
        <v>25</v>
      </c>
      <c r="T177">
        <v>22</v>
      </c>
      <c r="U177">
        <v>19</v>
      </c>
      <c r="V177">
        <v>38</v>
      </c>
      <c r="W177">
        <v>36</v>
      </c>
      <c r="X177">
        <v>33</v>
      </c>
      <c r="Y177">
        <v>30</v>
      </c>
      <c r="Z177">
        <v>26</v>
      </c>
      <c r="AA177">
        <v>11</v>
      </c>
      <c r="AB177">
        <v>23</v>
      </c>
      <c r="AC177">
        <v>20</v>
      </c>
      <c r="AD177">
        <v>16</v>
      </c>
      <c r="AE177">
        <v>12</v>
      </c>
      <c r="AF177">
        <v>40</v>
      </c>
      <c r="AG177">
        <v>1</v>
      </c>
      <c r="AH177" t="s">
        <v>54</v>
      </c>
      <c r="AI177" t="s">
        <v>51</v>
      </c>
      <c r="AJ177">
        <v>135</v>
      </c>
      <c r="AK177">
        <v>20</v>
      </c>
      <c r="AL177">
        <v>0</v>
      </c>
      <c r="AM177">
        <v>0</v>
      </c>
      <c r="AN177" t="s">
        <v>126</v>
      </c>
      <c r="AO177">
        <v>33</v>
      </c>
      <c r="AP177">
        <v>40</v>
      </c>
      <c r="AQ177">
        <v>184</v>
      </c>
      <c r="AR177">
        <v>57</v>
      </c>
      <c r="AS177">
        <v>28</v>
      </c>
      <c r="AT177">
        <v>292</v>
      </c>
      <c r="AU177">
        <v>195</v>
      </c>
      <c r="AV177">
        <v>6</v>
      </c>
      <c r="AW177">
        <v>229</v>
      </c>
      <c r="AX177">
        <v>92</v>
      </c>
      <c r="AY177" t="b">
        <f>AND(Table3[[#This Row],[attentionCheck22]]=22,Table3[[#This Row],[attentionCheck11]]=11)</f>
        <v>1</v>
      </c>
      <c r="AZ177" t="str">
        <f>VLOOKUP(Table3[[#This Row],[prolificID]],Table2[[#All],[participant_id]:[Student Status]],19,FALSE)</f>
        <v>Female</v>
      </c>
      <c r="BA177" t="str">
        <f>VLOOKUP(Table3[[#This Row],[prolificID]],Table2[[#All],[participant_id]:[Student Status]],13,FALSE)</f>
        <v>United Kingdom</v>
      </c>
      <c r="BB177" s="3" t="str">
        <f>VLOOKUP(Table3[[#This Row],[prolificID]],Table2[[#All],[participant_id]:[Student Status]],17,FALSE)</f>
        <v>Undergraduate degree (BA/BSc/other)</v>
      </c>
      <c r="BC177" s="3" t="str">
        <f>VLOOKUP(Table3[[#This Row],[prolificID]],Table2[[#All],[participant_id]:[Student Status]],20,FALSE)</f>
        <v>Yes</v>
      </c>
      <c r="BD177" s="3" t="str">
        <f>VLOOKUP(Table3[[#This Row],[prolificID]],Table2[[#All],[participant_id]:[Student Status]],14,FALSE)</f>
        <v>Not in paid work (e.g. homemaker', 'retired or disabled)</v>
      </c>
      <c r="BE177" s="3">
        <f>VLOOKUP(Table3[[#This Row],[prolificID]],Table2[[#All],[participant_id]:[Student Status]],5,FALSE)</f>
        <v>1149.7449999999999</v>
      </c>
      <c r="BF177" s="3">
        <f>VLOOKUP(Table3[[#This Row],[prolificID]],Table2[[#All],[participant_id]:[Student Status]],6,FALSE)</f>
        <v>22</v>
      </c>
      <c r="BG177" s="3">
        <f>VLOOKUP(Table3[[#This Row],[prolificID]],Payments[[#All],[ProlificID]:[Bonus]],2,FALSE)</f>
        <v>5</v>
      </c>
      <c r="BH177" s="3" t="s">
        <v>1212</v>
      </c>
      <c r="BI177" s="3" t="s">
        <v>1213</v>
      </c>
    </row>
    <row r="178" spans="1:61" x14ac:dyDescent="0.2">
      <c r="A178">
        <v>177</v>
      </c>
      <c r="B178">
        <v>0</v>
      </c>
      <c r="C178">
        <v>0</v>
      </c>
      <c r="D178">
        <v>1</v>
      </c>
      <c r="E178">
        <v>1</v>
      </c>
      <c r="F178">
        <v>0.90840330067604003</v>
      </c>
      <c r="G178" t="s">
        <v>50</v>
      </c>
      <c r="H178" t="s">
        <v>215</v>
      </c>
      <c r="I178">
        <v>756</v>
      </c>
      <c r="J178">
        <v>1</v>
      </c>
      <c r="K178">
        <v>25</v>
      </c>
      <c r="L178">
        <v>39</v>
      </c>
      <c r="M178">
        <v>38</v>
      </c>
      <c r="N178">
        <v>35</v>
      </c>
      <c r="O178">
        <v>32</v>
      </c>
      <c r="P178">
        <v>30</v>
      </c>
      <c r="Q178">
        <v>27</v>
      </c>
      <c r="R178">
        <v>22</v>
      </c>
      <c r="S178">
        <v>24</v>
      </c>
      <c r="T178">
        <v>20</v>
      </c>
      <c r="U178">
        <v>20</v>
      </c>
      <c r="V178">
        <v>39</v>
      </c>
      <c r="W178">
        <v>37</v>
      </c>
      <c r="X178">
        <v>33</v>
      </c>
      <c r="Y178">
        <v>30</v>
      </c>
      <c r="Z178">
        <v>26</v>
      </c>
      <c r="AA178">
        <v>11</v>
      </c>
      <c r="AB178">
        <v>23</v>
      </c>
      <c r="AC178">
        <v>20</v>
      </c>
      <c r="AD178">
        <v>16</v>
      </c>
      <c r="AE178">
        <v>12</v>
      </c>
      <c r="AF178">
        <v>40</v>
      </c>
      <c r="AG178">
        <v>1</v>
      </c>
      <c r="AH178" t="s">
        <v>57</v>
      </c>
      <c r="AI178" t="s">
        <v>51</v>
      </c>
      <c r="AJ178">
        <v>132</v>
      </c>
      <c r="AK178">
        <v>40</v>
      </c>
      <c r="AL178">
        <v>0</v>
      </c>
      <c r="AM178">
        <v>0</v>
      </c>
      <c r="AN178" t="s">
        <v>216</v>
      </c>
      <c r="AO178">
        <v>40</v>
      </c>
      <c r="AP178">
        <v>19</v>
      </c>
      <c r="AQ178">
        <v>128</v>
      </c>
      <c r="AR178">
        <v>63</v>
      </c>
      <c r="AS178">
        <v>28</v>
      </c>
      <c r="AT178">
        <v>174</v>
      </c>
      <c r="AU178">
        <v>106</v>
      </c>
      <c r="AV178">
        <v>3</v>
      </c>
      <c r="AW178">
        <v>34</v>
      </c>
      <c r="AX178">
        <v>16</v>
      </c>
      <c r="AY178" t="b">
        <f>AND(Table3[[#This Row],[attentionCheck22]]=22,Table3[[#This Row],[attentionCheck11]]=11)</f>
        <v>1</v>
      </c>
      <c r="AZ178" t="str">
        <f>VLOOKUP(Table3[[#This Row],[prolificID]],Table2[[#All],[participant_id]:[Student Status]],19,FALSE)</f>
        <v>Male</v>
      </c>
      <c r="BA178" t="str">
        <f>VLOOKUP(Table3[[#This Row],[prolificID]],Table2[[#All],[participant_id]:[Student Status]],13,FALSE)</f>
        <v>United States</v>
      </c>
      <c r="BB178" s="3" t="str">
        <f>VLOOKUP(Table3[[#This Row],[prolificID]],Table2[[#All],[participant_id]:[Student Status]],17,FALSE)</f>
        <v>Undergraduate degree (BA/BSc/other)</v>
      </c>
      <c r="BC178" s="3" t="str">
        <f>VLOOKUP(Table3[[#This Row],[prolificID]],Table2[[#All],[participant_id]:[Student Status]],20,FALSE)</f>
        <v>No</v>
      </c>
      <c r="BD178" s="3" t="str">
        <f>VLOOKUP(Table3[[#This Row],[prolificID]],Table2[[#All],[participant_id]:[Student Status]],14,FALSE)</f>
        <v>Full-Time</v>
      </c>
      <c r="BE178" s="3">
        <f>VLOOKUP(Table3[[#This Row],[prolificID]],Table2[[#All],[participant_id]:[Student Status]],5,FALSE)</f>
        <v>631.697</v>
      </c>
      <c r="BF178" s="3">
        <f>VLOOKUP(Table3[[#This Row],[prolificID]],Table2[[#All],[participant_id]:[Student Status]],6,FALSE)</f>
        <v>26</v>
      </c>
      <c r="BG178" s="3">
        <f>VLOOKUP(Table3[[#This Row],[prolificID]],Payments[[#All],[ProlificID]:[Bonus]],2,FALSE)</f>
        <v>9</v>
      </c>
      <c r="BH178" s="3" t="s">
        <v>1212</v>
      </c>
      <c r="BI178" s="3" t="s">
        <v>1213</v>
      </c>
    </row>
    <row r="179" spans="1:61" s="4" customFormat="1" x14ac:dyDescent="0.2">
      <c r="A179">
        <v>178</v>
      </c>
      <c r="B179" s="4">
        <v>0</v>
      </c>
      <c r="C179" s="4">
        <v>0</v>
      </c>
      <c r="D179" s="4">
        <v>1</v>
      </c>
      <c r="E179" s="4">
        <v>0</v>
      </c>
      <c r="F179" s="4">
        <v>0.91050294737847004</v>
      </c>
      <c r="G179" s="4" t="s">
        <v>50</v>
      </c>
      <c r="H179" s="4" t="s">
        <v>1207</v>
      </c>
      <c r="I179" s="4">
        <v>756</v>
      </c>
      <c r="J179" s="4">
        <v>1</v>
      </c>
      <c r="K179" s="4">
        <v>25</v>
      </c>
      <c r="V179" s="4">
        <v>3</v>
      </c>
      <c r="W179" s="4">
        <v>3</v>
      </c>
      <c r="X179" s="4">
        <v>3</v>
      </c>
      <c r="Y179" s="4">
        <v>3</v>
      </c>
      <c r="Z179" s="4">
        <v>3</v>
      </c>
      <c r="AA179" s="4">
        <v>3</v>
      </c>
      <c r="AB179" s="4">
        <v>3</v>
      </c>
      <c r="AC179" s="4">
        <v>3</v>
      </c>
      <c r="AD179" s="4">
        <v>3</v>
      </c>
      <c r="AE179" s="4">
        <v>4</v>
      </c>
      <c r="AP179" s="4">
        <v>4</v>
      </c>
      <c r="AQ179" s="4">
        <v>40</v>
      </c>
      <c r="AR179" s="4">
        <v>2</v>
      </c>
      <c r="AS179" s="4">
        <v>2</v>
      </c>
      <c r="AU179" s="4">
        <v>44</v>
      </c>
      <c r="AY179" s="4" t="b">
        <f>AND(Table3[[#This Row],[attentionCheck22]]=22,Table3[[#This Row],[attentionCheck11]]=11)</f>
        <v>0</v>
      </c>
      <c r="AZ179" s="4" t="e">
        <f>VLOOKUP(Table3[[#This Row],[prolificID]],Table2[[#All],[participant_id]:[Student Status]],19,FALSE)</f>
        <v>#N/A</v>
      </c>
      <c r="BA179" s="4" t="e">
        <f>VLOOKUP(Table3[[#This Row],[prolificID]],Table2[[#All],[participant_id]:[Student Status]],13,FALSE)</f>
        <v>#N/A</v>
      </c>
      <c r="BB179" s="5" t="e">
        <f>VLOOKUP(Table3[[#This Row],[prolificID]],Table2[[#All],[participant_id]:[Student Status]],17,FALSE)</f>
        <v>#N/A</v>
      </c>
      <c r="BC179" s="5" t="e">
        <f>VLOOKUP(Table3[[#This Row],[prolificID]],Table2[[#All],[participant_id]:[Student Status]],20,FALSE)</f>
        <v>#N/A</v>
      </c>
      <c r="BD179" s="5" t="e">
        <f>VLOOKUP(Table3[[#This Row],[prolificID]],Table2[[#All],[participant_id]:[Student Status]],14,FALSE)</f>
        <v>#N/A</v>
      </c>
      <c r="BE179" s="5" t="e">
        <f>VLOOKUP(Table3[[#This Row],[prolificID]],Table2[[#All],[participant_id]:[Student Status]],5,FALSE)</f>
        <v>#N/A</v>
      </c>
      <c r="BF179" s="5" t="e">
        <f>VLOOKUP(Table3[[#This Row],[prolificID]],Table2[[#All],[participant_id]:[Student Status]],6,FALSE)</f>
        <v>#N/A</v>
      </c>
      <c r="BG179" s="5" t="e">
        <f>VLOOKUP(Table3[[#This Row],[prolificID]],Payments[[#All],[ProlificID]:[Bonus]],2,FALSE)</f>
        <v>#N/A</v>
      </c>
      <c r="BH179" s="5" t="s">
        <v>1217</v>
      </c>
      <c r="BI179" s="5"/>
    </row>
    <row r="180" spans="1:61" x14ac:dyDescent="0.2">
      <c r="A180">
        <v>179</v>
      </c>
      <c r="B180">
        <v>0</v>
      </c>
      <c r="C180">
        <v>0</v>
      </c>
      <c r="D180">
        <v>1</v>
      </c>
      <c r="E180">
        <v>1</v>
      </c>
      <c r="F180">
        <v>0.87564352963162995</v>
      </c>
      <c r="G180" t="s">
        <v>51</v>
      </c>
      <c r="H180" t="s">
        <v>1207</v>
      </c>
      <c r="I180">
        <v>756</v>
      </c>
      <c r="J180">
        <v>1</v>
      </c>
      <c r="K180">
        <v>25</v>
      </c>
      <c r="AP180">
        <v>4</v>
      </c>
      <c r="AQ180">
        <v>14</v>
      </c>
      <c r="AR180">
        <v>2</v>
      </c>
      <c r="AS180">
        <v>1</v>
      </c>
      <c r="AY180" t="b">
        <f>AND(Table3[[#This Row],[attentionCheck22]]=22,Table3[[#This Row],[attentionCheck11]]=11)</f>
        <v>0</v>
      </c>
      <c r="AZ180" t="e">
        <f>VLOOKUP(Table3[[#This Row],[prolificID]],Table2[[#All],[participant_id]:[Student Status]],19,FALSE)</f>
        <v>#N/A</v>
      </c>
      <c r="BA180" t="e">
        <f>VLOOKUP(Table3[[#This Row],[prolificID]],Table2[[#All],[participant_id]:[Student Status]],13,FALSE)</f>
        <v>#N/A</v>
      </c>
      <c r="BB180" s="3" t="e">
        <f>VLOOKUP(Table3[[#This Row],[prolificID]],Table2[[#All],[participant_id]:[Student Status]],17,FALSE)</f>
        <v>#N/A</v>
      </c>
      <c r="BC180" s="3" t="e">
        <f>VLOOKUP(Table3[[#This Row],[prolificID]],Table2[[#All],[participant_id]:[Student Status]],20,FALSE)</f>
        <v>#N/A</v>
      </c>
      <c r="BD180" s="3" t="e">
        <f>VLOOKUP(Table3[[#This Row],[prolificID]],Table2[[#All],[participant_id]:[Student Status]],14,FALSE)</f>
        <v>#N/A</v>
      </c>
      <c r="BE180" s="3" t="e">
        <f>VLOOKUP(Table3[[#This Row],[prolificID]],Table2[[#All],[participant_id]:[Student Status]],5,FALSE)</f>
        <v>#N/A</v>
      </c>
      <c r="BF180" s="3" t="e">
        <f>VLOOKUP(Table3[[#This Row],[prolificID]],Table2[[#All],[participant_id]:[Student Status]],6,FALSE)</f>
        <v>#N/A</v>
      </c>
      <c r="BG180" s="3" t="e">
        <f>VLOOKUP(Table3[[#This Row],[prolificID]],Payments[[#All],[ProlificID]:[Bonus]],2,FALSE)</f>
        <v>#N/A</v>
      </c>
      <c r="BH180" s="5" t="s">
        <v>1217</v>
      </c>
      <c r="BI180" s="3"/>
    </row>
    <row r="181" spans="1:61" x14ac:dyDescent="0.2">
      <c r="A181">
        <v>180</v>
      </c>
      <c r="B181">
        <v>0</v>
      </c>
      <c r="C181">
        <v>0</v>
      </c>
      <c r="D181">
        <v>1</v>
      </c>
      <c r="E181">
        <v>0</v>
      </c>
      <c r="F181">
        <v>0.86650178065807004</v>
      </c>
      <c r="G181" t="s">
        <v>51</v>
      </c>
      <c r="H181" t="s">
        <v>1207</v>
      </c>
      <c r="I181">
        <v>756</v>
      </c>
      <c r="J181">
        <v>1</v>
      </c>
      <c r="K181">
        <v>25</v>
      </c>
      <c r="V181">
        <v>3</v>
      </c>
      <c r="W181">
        <v>3</v>
      </c>
      <c r="X181">
        <v>3</v>
      </c>
      <c r="Y181">
        <v>3</v>
      </c>
      <c r="Z181">
        <v>3</v>
      </c>
      <c r="AA181">
        <v>3</v>
      </c>
      <c r="AB181">
        <v>3</v>
      </c>
      <c r="AC181">
        <v>3</v>
      </c>
      <c r="AD181">
        <v>3</v>
      </c>
      <c r="AE181">
        <v>3</v>
      </c>
      <c r="AP181">
        <v>2</v>
      </c>
      <c r="AQ181">
        <v>5</v>
      </c>
      <c r="AR181">
        <v>2</v>
      </c>
      <c r="AS181">
        <v>2</v>
      </c>
      <c r="AU181">
        <v>55980</v>
      </c>
      <c r="AY181" t="b">
        <f>AND(Table3[[#This Row],[attentionCheck22]]=22,Table3[[#This Row],[attentionCheck11]]=11)</f>
        <v>0</v>
      </c>
      <c r="AZ181" t="e">
        <f>VLOOKUP(Table3[[#This Row],[prolificID]],Table2[[#All],[participant_id]:[Student Status]],19,FALSE)</f>
        <v>#N/A</v>
      </c>
      <c r="BA181" t="e">
        <f>VLOOKUP(Table3[[#This Row],[prolificID]],Table2[[#All],[participant_id]:[Student Status]],13,FALSE)</f>
        <v>#N/A</v>
      </c>
      <c r="BB181" s="3" t="e">
        <f>VLOOKUP(Table3[[#This Row],[prolificID]],Table2[[#All],[participant_id]:[Student Status]],17,FALSE)</f>
        <v>#N/A</v>
      </c>
      <c r="BC181" s="3" t="e">
        <f>VLOOKUP(Table3[[#This Row],[prolificID]],Table2[[#All],[participant_id]:[Student Status]],20,FALSE)</f>
        <v>#N/A</v>
      </c>
      <c r="BD181" s="3" t="e">
        <f>VLOOKUP(Table3[[#This Row],[prolificID]],Table2[[#All],[participant_id]:[Student Status]],14,FALSE)</f>
        <v>#N/A</v>
      </c>
      <c r="BE181" s="3" t="e">
        <f>VLOOKUP(Table3[[#This Row],[prolificID]],Table2[[#All],[participant_id]:[Student Status]],5,FALSE)</f>
        <v>#N/A</v>
      </c>
      <c r="BF181" s="3" t="e">
        <f>VLOOKUP(Table3[[#This Row],[prolificID]],Table2[[#All],[participant_id]:[Student Status]],6,FALSE)</f>
        <v>#N/A</v>
      </c>
      <c r="BG181" s="3" t="e">
        <f>VLOOKUP(Table3[[#This Row],[prolificID]],Payments[[#All],[ProlificID]:[Bonus]],2,FALSE)</f>
        <v>#N/A</v>
      </c>
      <c r="BH181" s="5" t="s">
        <v>1217</v>
      </c>
      <c r="BI181" s="3"/>
    </row>
    <row r="182" spans="1:61" x14ac:dyDescent="0.2">
      <c r="A182">
        <v>181</v>
      </c>
      <c r="B182">
        <v>0</v>
      </c>
      <c r="C182">
        <v>0</v>
      </c>
      <c r="D182">
        <v>1</v>
      </c>
      <c r="E182">
        <v>1</v>
      </c>
      <c r="F182">
        <v>0.24387423452696</v>
      </c>
      <c r="G182" t="s">
        <v>50</v>
      </c>
      <c r="H182" t="s">
        <v>1207</v>
      </c>
      <c r="I182">
        <v>756</v>
      </c>
      <c r="J182">
        <v>1</v>
      </c>
      <c r="K182">
        <v>25</v>
      </c>
      <c r="AP182">
        <v>5</v>
      </c>
      <c r="AQ182">
        <v>5</v>
      </c>
      <c r="AR182">
        <v>1</v>
      </c>
      <c r="AS182">
        <v>3</v>
      </c>
      <c r="AY182" t="b">
        <f>AND(Table3[[#This Row],[attentionCheck22]]=22,Table3[[#This Row],[attentionCheck11]]=11)</f>
        <v>0</v>
      </c>
      <c r="AZ182" t="e">
        <f>VLOOKUP(Table3[[#This Row],[prolificID]],Table2[[#All],[participant_id]:[Student Status]],19,FALSE)</f>
        <v>#N/A</v>
      </c>
      <c r="BA182" t="e">
        <f>VLOOKUP(Table3[[#This Row],[prolificID]],Table2[[#All],[participant_id]:[Student Status]],13,FALSE)</f>
        <v>#N/A</v>
      </c>
      <c r="BB182" s="3" t="e">
        <f>VLOOKUP(Table3[[#This Row],[prolificID]],Table2[[#All],[participant_id]:[Student Status]],17,FALSE)</f>
        <v>#N/A</v>
      </c>
      <c r="BC182" s="3" t="e">
        <f>VLOOKUP(Table3[[#This Row],[prolificID]],Table2[[#All],[participant_id]:[Student Status]],20,FALSE)</f>
        <v>#N/A</v>
      </c>
      <c r="BD182" s="3" t="e">
        <f>VLOOKUP(Table3[[#This Row],[prolificID]],Table2[[#All],[participant_id]:[Student Status]],14,FALSE)</f>
        <v>#N/A</v>
      </c>
      <c r="BE182" s="3" t="e">
        <f>VLOOKUP(Table3[[#This Row],[prolificID]],Table2[[#All],[participant_id]:[Student Status]],5,FALSE)</f>
        <v>#N/A</v>
      </c>
      <c r="BF182" s="3" t="e">
        <f>VLOOKUP(Table3[[#This Row],[prolificID]],Table2[[#All],[participant_id]:[Student Status]],6,FALSE)</f>
        <v>#N/A</v>
      </c>
      <c r="BG182" s="3" t="e">
        <f>VLOOKUP(Table3[[#This Row],[prolificID]],Payments[[#All],[ProlificID]:[Bonus]],2,FALSE)</f>
        <v>#N/A</v>
      </c>
      <c r="BH182" s="5" t="s">
        <v>1217</v>
      </c>
      <c r="BI182" s="3"/>
    </row>
    <row r="183" spans="1:61" x14ac:dyDescent="0.2">
      <c r="A183">
        <v>182</v>
      </c>
      <c r="B183">
        <v>0</v>
      </c>
      <c r="C183">
        <v>0</v>
      </c>
      <c r="D183">
        <v>1</v>
      </c>
      <c r="E183">
        <v>0</v>
      </c>
      <c r="F183">
        <v>0.27775179293732999</v>
      </c>
      <c r="G183" t="s">
        <v>50</v>
      </c>
      <c r="H183" t="s">
        <v>219</v>
      </c>
      <c r="I183">
        <v>756</v>
      </c>
      <c r="J183">
        <v>1</v>
      </c>
      <c r="K183">
        <v>25</v>
      </c>
      <c r="L183">
        <v>62</v>
      </c>
      <c r="M183">
        <v>30</v>
      </c>
      <c r="N183">
        <v>35</v>
      </c>
      <c r="O183">
        <v>31</v>
      </c>
      <c r="P183">
        <v>30</v>
      </c>
      <c r="Q183">
        <v>27</v>
      </c>
      <c r="R183">
        <v>22</v>
      </c>
      <c r="S183">
        <v>24</v>
      </c>
      <c r="T183">
        <v>23</v>
      </c>
      <c r="U183">
        <v>19</v>
      </c>
      <c r="V183">
        <v>10</v>
      </c>
      <c r="W183">
        <v>15</v>
      </c>
      <c r="X183">
        <v>20</v>
      </c>
      <c r="Y183">
        <v>25</v>
      </c>
      <c r="Z183">
        <v>27</v>
      </c>
      <c r="AA183">
        <v>11</v>
      </c>
      <c r="AB183">
        <v>24</v>
      </c>
      <c r="AC183">
        <v>20</v>
      </c>
      <c r="AD183">
        <v>16</v>
      </c>
      <c r="AE183">
        <v>12</v>
      </c>
      <c r="AF183">
        <v>27</v>
      </c>
      <c r="AG183">
        <v>1</v>
      </c>
      <c r="AH183" t="s">
        <v>57</v>
      </c>
      <c r="AI183" t="s">
        <v>50</v>
      </c>
      <c r="AJ183">
        <v>190</v>
      </c>
      <c r="AK183">
        <v>33</v>
      </c>
      <c r="AL183">
        <v>0</v>
      </c>
      <c r="AM183">
        <v>0</v>
      </c>
      <c r="AN183" t="s">
        <v>145</v>
      </c>
      <c r="AO183">
        <v>33</v>
      </c>
      <c r="AP183">
        <v>37</v>
      </c>
      <c r="AQ183">
        <v>176</v>
      </c>
      <c r="AR183">
        <v>42</v>
      </c>
      <c r="AS183">
        <v>52</v>
      </c>
      <c r="AT183">
        <v>272</v>
      </c>
      <c r="AU183">
        <v>288</v>
      </c>
      <c r="AV183">
        <v>3</v>
      </c>
      <c r="AW183">
        <v>38</v>
      </c>
      <c r="AX183">
        <v>42</v>
      </c>
      <c r="AY183" t="b">
        <f>AND(Table3[[#This Row],[attentionCheck22]]=22,Table3[[#This Row],[attentionCheck11]]=11)</f>
        <v>1</v>
      </c>
      <c r="AZ183" t="str">
        <f>VLOOKUP(Table3[[#This Row],[prolificID]],Table2[[#All],[participant_id]:[Student Status]],19,FALSE)</f>
        <v>Male</v>
      </c>
      <c r="BA183" t="str">
        <f>VLOOKUP(Table3[[#This Row],[prolificID]],Table2[[#All],[participant_id]:[Student Status]],13,FALSE)</f>
        <v>United Kingdom</v>
      </c>
      <c r="BB183" s="3" t="str">
        <f>VLOOKUP(Table3[[#This Row],[prolificID]],Table2[[#All],[participant_id]:[Student Status]],17,FALSE)</f>
        <v>Graduate degree (MA/MSc/MPhil/other)</v>
      </c>
      <c r="BC183" s="3" t="str">
        <f>VLOOKUP(Table3[[#This Row],[prolificID]],Table2[[#All],[participant_id]:[Student Status]],20,FALSE)</f>
        <v>No</v>
      </c>
      <c r="BD183" s="3" t="str">
        <f>VLOOKUP(Table3[[#This Row],[prolificID]],Table2[[#All],[participant_id]:[Student Status]],14,FALSE)</f>
        <v>Full-Time</v>
      </c>
      <c r="BE183" s="3">
        <f>VLOOKUP(Table3[[#This Row],[prolificID]],Table2[[#All],[participant_id]:[Student Status]],5,FALSE)</f>
        <v>977.68299999999999</v>
      </c>
      <c r="BF183" s="3">
        <f>VLOOKUP(Table3[[#This Row],[prolificID]],Table2[[#All],[participant_id]:[Student Status]],6,FALSE)</f>
        <v>42</v>
      </c>
      <c r="BG183" s="3">
        <f>VLOOKUP(Table3[[#This Row],[prolificID]],Payments[[#All],[ProlificID]:[Bonus]],2,FALSE)</f>
        <v>7.27</v>
      </c>
      <c r="BH183" s="3" t="s">
        <v>1218</v>
      </c>
      <c r="BI183" s="3" t="s">
        <v>1214</v>
      </c>
    </row>
    <row r="184" spans="1:61" x14ac:dyDescent="0.2">
      <c r="A184">
        <v>183</v>
      </c>
      <c r="B184">
        <v>0</v>
      </c>
      <c r="C184">
        <v>0</v>
      </c>
      <c r="D184">
        <v>1</v>
      </c>
      <c r="E184">
        <v>0</v>
      </c>
      <c r="F184">
        <v>9.1782616755053004E-2</v>
      </c>
      <c r="G184" t="s">
        <v>51</v>
      </c>
      <c r="H184" t="s">
        <v>220</v>
      </c>
      <c r="I184">
        <v>756</v>
      </c>
      <c r="J184">
        <v>1</v>
      </c>
      <c r="K184">
        <v>25</v>
      </c>
      <c r="L184">
        <v>40</v>
      </c>
      <c r="M184">
        <v>37</v>
      </c>
      <c r="N184">
        <v>35</v>
      </c>
      <c r="O184">
        <v>32</v>
      </c>
      <c r="P184">
        <v>30</v>
      </c>
      <c r="Q184">
        <v>28</v>
      </c>
      <c r="R184">
        <v>22</v>
      </c>
      <c r="S184">
        <v>25</v>
      </c>
      <c r="T184">
        <v>22</v>
      </c>
      <c r="U184">
        <v>95</v>
      </c>
      <c r="V184">
        <v>39</v>
      </c>
      <c r="W184">
        <v>36</v>
      </c>
      <c r="X184">
        <v>33</v>
      </c>
      <c r="Y184">
        <v>30</v>
      </c>
      <c r="Z184">
        <v>26</v>
      </c>
      <c r="AA184">
        <v>11</v>
      </c>
      <c r="AB184">
        <v>23</v>
      </c>
      <c r="AC184">
        <v>20</v>
      </c>
      <c r="AD184">
        <v>16</v>
      </c>
      <c r="AE184">
        <v>12</v>
      </c>
      <c r="AF184">
        <v>40</v>
      </c>
      <c r="AG184">
        <v>1</v>
      </c>
      <c r="AH184" t="s">
        <v>54</v>
      </c>
      <c r="AI184" t="s">
        <v>51</v>
      </c>
      <c r="AJ184">
        <v>207</v>
      </c>
      <c r="AK184">
        <v>30</v>
      </c>
      <c r="AL184">
        <v>0</v>
      </c>
      <c r="AM184">
        <v>0</v>
      </c>
      <c r="AN184">
        <v>0</v>
      </c>
      <c r="AO184">
        <v>40</v>
      </c>
      <c r="AP184">
        <v>52</v>
      </c>
      <c r="AQ184">
        <v>243</v>
      </c>
      <c r="AR184">
        <v>94</v>
      </c>
      <c r="AS184">
        <v>73</v>
      </c>
      <c r="AT184">
        <v>659</v>
      </c>
      <c r="AU184">
        <v>447</v>
      </c>
      <c r="AV184">
        <v>13</v>
      </c>
      <c r="AW184">
        <v>100</v>
      </c>
      <c r="AX184">
        <v>64</v>
      </c>
      <c r="AY184" t="b">
        <f>AND(Table3[[#This Row],[attentionCheck22]]=22,Table3[[#This Row],[attentionCheck11]]=11)</f>
        <v>1</v>
      </c>
      <c r="AZ184" t="str">
        <f>VLOOKUP(Table3[[#This Row],[prolificID]],Table2[[#All],[participant_id]:[Student Status]],19,FALSE)</f>
        <v>Female</v>
      </c>
      <c r="BA184" t="str">
        <f>VLOOKUP(Table3[[#This Row],[prolificID]],Table2[[#All],[participant_id]:[Student Status]],13,FALSE)</f>
        <v>United Kingdom</v>
      </c>
      <c r="BB184" s="3" t="str">
        <f>VLOOKUP(Table3[[#This Row],[prolificID]],Table2[[#All],[participant_id]:[Student Status]],17,FALSE)</f>
        <v>Graduate degree (MA/MSc/MPhil/other)</v>
      </c>
      <c r="BC184" s="3" t="str">
        <f>VLOOKUP(Table3[[#This Row],[prolificID]],Table2[[#All],[participant_id]:[Student Status]],20,FALSE)</f>
        <v>No</v>
      </c>
      <c r="BD184" s="3" t="str">
        <f>VLOOKUP(Table3[[#This Row],[prolificID]],Table2[[#All],[participant_id]:[Student Status]],14,FALSE)</f>
        <v>Part-Time</v>
      </c>
      <c r="BE184" s="3">
        <f>VLOOKUP(Table3[[#This Row],[prolificID]],Table2[[#All],[participant_id]:[Student Status]],5,FALSE)</f>
        <v>1789.5250000000001</v>
      </c>
      <c r="BF184" s="3">
        <f>VLOOKUP(Table3[[#This Row],[prolificID]],Table2[[#All],[participant_id]:[Student Status]],6,FALSE)</f>
        <v>26</v>
      </c>
      <c r="BG184" s="3">
        <f>VLOOKUP(Table3[[#This Row],[prolificID]],Payments[[#All],[ProlificID]:[Bonus]],2,FALSE)</f>
        <v>10</v>
      </c>
      <c r="BH184" s="3" t="s">
        <v>1218</v>
      </c>
      <c r="BI184" s="3" t="s">
        <v>1214</v>
      </c>
    </row>
    <row r="185" spans="1:61" x14ac:dyDescent="0.2">
      <c r="A185">
        <v>184</v>
      </c>
      <c r="B185">
        <v>0</v>
      </c>
      <c r="C185">
        <v>0</v>
      </c>
      <c r="D185">
        <v>1</v>
      </c>
      <c r="E185">
        <v>1</v>
      </c>
      <c r="F185">
        <v>0.66676489807528005</v>
      </c>
      <c r="G185" t="s">
        <v>50</v>
      </c>
      <c r="H185" t="s">
        <v>221</v>
      </c>
      <c r="I185">
        <v>756</v>
      </c>
      <c r="J185">
        <v>1</v>
      </c>
      <c r="K185">
        <v>25</v>
      </c>
      <c r="L185">
        <v>39</v>
      </c>
      <c r="M185">
        <v>37</v>
      </c>
      <c r="N185">
        <v>35</v>
      </c>
      <c r="O185">
        <v>32</v>
      </c>
      <c r="P185">
        <v>30</v>
      </c>
      <c r="Q185">
        <v>34</v>
      </c>
      <c r="R185">
        <v>22</v>
      </c>
      <c r="S185">
        <v>25</v>
      </c>
      <c r="T185">
        <v>22</v>
      </c>
      <c r="U185">
        <v>19</v>
      </c>
      <c r="V185">
        <v>41</v>
      </c>
      <c r="W185">
        <v>37</v>
      </c>
      <c r="X185">
        <v>33</v>
      </c>
      <c r="Y185">
        <v>30</v>
      </c>
      <c r="Z185">
        <v>27</v>
      </c>
      <c r="AA185">
        <v>11</v>
      </c>
      <c r="AB185">
        <v>23</v>
      </c>
      <c r="AC185">
        <v>20</v>
      </c>
      <c r="AD185">
        <v>16</v>
      </c>
      <c r="AE185">
        <v>12</v>
      </c>
      <c r="AF185">
        <v>56</v>
      </c>
      <c r="AG185">
        <v>1</v>
      </c>
      <c r="AH185" t="s">
        <v>54</v>
      </c>
      <c r="AI185" t="s">
        <v>50</v>
      </c>
      <c r="AJ185">
        <v>255</v>
      </c>
      <c r="AK185">
        <v>34</v>
      </c>
      <c r="AL185">
        <v>0</v>
      </c>
      <c r="AM185">
        <v>0</v>
      </c>
      <c r="AN185" t="s">
        <v>222</v>
      </c>
      <c r="AO185">
        <v>56</v>
      </c>
      <c r="AP185">
        <v>17</v>
      </c>
      <c r="AQ185">
        <v>480</v>
      </c>
      <c r="AR185">
        <v>42</v>
      </c>
      <c r="AS185">
        <v>92</v>
      </c>
      <c r="AT185">
        <v>420</v>
      </c>
      <c r="AU185">
        <v>11423</v>
      </c>
      <c r="AV185">
        <v>12</v>
      </c>
      <c r="AW185">
        <v>27</v>
      </c>
      <c r="AX185">
        <v>10</v>
      </c>
      <c r="AY185" t="b">
        <f>AND(Table3[[#This Row],[attentionCheck22]]=22,Table3[[#This Row],[attentionCheck11]]=11)</f>
        <v>1</v>
      </c>
      <c r="AZ185" t="str">
        <f>VLOOKUP(Table3[[#This Row],[prolificID]],Table2[[#All],[participant_id]:[Student Status]],19,FALSE)</f>
        <v>Female</v>
      </c>
      <c r="BA185" t="str">
        <f>VLOOKUP(Table3[[#This Row],[prolificID]],Table2[[#All],[participant_id]:[Student Status]],13,FALSE)</f>
        <v>United Kingdom</v>
      </c>
      <c r="BB185" s="3" t="str">
        <f>VLOOKUP(Table3[[#This Row],[prolificID]],Table2[[#All],[participant_id]:[Student Status]],17,FALSE)</f>
        <v>High school diploma/A-levels</v>
      </c>
      <c r="BC185" s="3" t="str">
        <f>VLOOKUP(Table3[[#This Row],[prolificID]],Table2[[#All],[participant_id]:[Student Status]],20,FALSE)</f>
        <v>Yes</v>
      </c>
      <c r="BD185" s="3" t="str">
        <f>VLOOKUP(Table3[[#This Row],[prolificID]],Table2[[#All],[participant_id]:[Student Status]],14,FALSE)</f>
        <v>Other</v>
      </c>
      <c r="BE185" s="3">
        <f>VLOOKUP(Table3[[#This Row],[prolificID]],Table2[[#All],[participant_id]:[Student Status]],5,FALSE)</f>
        <v>12885.504999999999</v>
      </c>
      <c r="BF185" s="3">
        <f>VLOOKUP(Table3[[#This Row],[prolificID]],Table2[[#All],[participant_id]:[Student Status]],6,FALSE)</f>
        <v>19</v>
      </c>
      <c r="BG185" s="3">
        <f>VLOOKUP(Table3[[#This Row],[prolificID]],Payments[[#All],[ProlificID]:[Bonus]],2,FALSE)</f>
        <v>5.46</v>
      </c>
      <c r="BH185" s="3" t="s">
        <v>1218</v>
      </c>
      <c r="BI185" s="3" t="s">
        <v>1214</v>
      </c>
    </row>
    <row r="186" spans="1:61" x14ac:dyDescent="0.2">
      <c r="A186">
        <v>185</v>
      </c>
      <c r="B186">
        <v>0</v>
      </c>
      <c r="C186">
        <v>0</v>
      </c>
      <c r="D186">
        <v>1</v>
      </c>
      <c r="E186">
        <v>1</v>
      </c>
      <c r="F186">
        <v>1.5297830706561001E-2</v>
      </c>
      <c r="G186" t="s">
        <v>50</v>
      </c>
      <c r="H186" t="s">
        <v>223</v>
      </c>
      <c r="I186">
        <v>756</v>
      </c>
      <c r="J186">
        <v>1</v>
      </c>
      <c r="K186">
        <v>25</v>
      </c>
      <c r="L186">
        <v>40</v>
      </c>
      <c r="M186">
        <v>37</v>
      </c>
      <c r="N186">
        <v>35</v>
      </c>
      <c r="O186">
        <v>32</v>
      </c>
      <c r="P186">
        <v>30</v>
      </c>
      <c r="Q186">
        <v>28</v>
      </c>
      <c r="R186">
        <v>22</v>
      </c>
      <c r="S186">
        <v>25</v>
      </c>
      <c r="T186">
        <v>22</v>
      </c>
      <c r="U186">
        <v>19</v>
      </c>
      <c r="V186">
        <v>40</v>
      </c>
      <c r="W186">
        <v>36</v>
      </c>
      <c r="X186">
        <v>33</v>
      </c>
      <c r="Y186">
        <v>30</v>
      </c>
      <c r="Z186">
        <v>26</v>
      </c>
      <c r="AA186">
        <v>11</v>
      </c>
      <c r="AB186">
        <v>23</v>
      </c>
      <c r="AC186">
        <v>20</v>
      </c>
      <c r="AD186">
        <v>16</v>
      </c>
      <c r="AE186">
        <v>12</v>
      </c>
      <c r="AF186">
        <v>33</v>
      </c>
      <c r="AG186">
        <v>1</v>
      </c>
      <c r="AH186" t="s">
        <v>54</v>
      </c>
      <c r="AI186" t="s">
        <v>50</v>
      </c>
      <c r="AJ186">
        <v>187</v>
      </c>
      <c r="AK186">
        <v>28</v>
      </c>
      <c r="AL186">
        <v>0</v>
      </c>
      <c r="AM186">
        <v>0</v>
      </c>
      <c r="AN186" t="s">
        <v>224</v>
      </c>
      <c r="AO186">
        <v>33</v>
      </c>
      <c r="AP186">
        <v>18</v>
      </c>
      <c r="AQ186">
        <v>121</v>
      </c>
      <c r="AR186">
        <v>33</v>
      </c>
      <c r="AS186">
        <v>41</v>
      </c>
      <c r="AT186">
        <v>257</v>
      </c>
      <c r="AU186">
        <v>122</v>
      </c>
      <c r="AV186">
        <v>6</v>
      </c>
      <c r="AW186">
        <v>97</v>
      </c>
      <c r="AX186">
        <v>21</v>
      </c>
      <c r="AY186" t="b">
        <f>AND(Table3[[#This Row],[attentionCheck22]]=22,Table3[[#This Row],[attentionCheck11]]=11)</f>
        <v>1</v>
      </c>
      <c r="AZ186" t="str">
        <f>VLOOKUP(Table3[[#This Row],[prolificID]],Table2[[#All],[participant_id]:[Student Status]],19,FALSE)</f>
        <v>Male</v>
      </c>
      <c r="BA186" t="str">
        <f>VLOOKUP(Table3[[#This Row],[prolificID]],Table2[[#All],[participant_id]:[Student Status]],13,FALSE)</f>
        <v>United Kingdom</v>
      </c>
      <c r="BB186" s="3" t="str">
        <f>VLOOKUP(Table3[[#This Row],[prolificID]],Table2[[#All],[participant_id]:[Student Status]],17,FALSE)</f>
        <v>High school diploma/A-levels</v>
      </c>
      <c r="BC186" s="3" t="str">
        <f>VLOOKUP(Table3[[#This Row],[prolificID]],Table2[[#All],[participant_id]:[Student Status]],20,FALSE)</f>
        <v>DATA EXPIRED</v>
      </c>
      <c r="BD186" s="3" t="str">
        <f>VLOOKUP(Table3[[#This Row],[prolificID]],Table2[[#All],[participant_id]:[Student Status]],14,FALSE)</f>
        <v>DATA EXPIRED</v>
      </c>
      <c r="BE186" s="3">
        <f>VLOOKUP(Table3[[#This Row],[prolificID]],Table2[[#All],[participant_id]:[Student Status]],5,FALSE)</f>
        <v>827.125</v>
      </c>
      <c r="BF186" s="3">
        <f>VLOOKUP(Table3[[#This Row],[prolificID]],Table2[[#All],[participant_id]:[Student Status]],6,FALSE)</f>
        <v>20</v>
      </c>
      <c r="BG186" s="3">
        <f>VLOOKUP(Table3[[#This Row],[prolificID]],Payments[[#All],[ProlificID]:[Bonus]],2,FALSE)</f>
        <v>6.01</v>
      </c>
      <c r="BH186" s="3" t="s">
        <v>1218</v>
      </c>
      <c r="BI186" s="3" t="s">
        <v>1214</v>
      </c>
    </row>
    <row r="187" spans="1:61" x14ac:dyDescent="0.2">
      <c r="A187">
        <v>186</v>
      </c>
      <c r="B187">
        <v>0</v>
      </c>
      <c r="C187">
        <v>0</v>
      </c>
      <c r="D187">
        <v>1</v>
      </c>
      <c r="E187">
        <v>1</v>
      </c>
      <c r="F187">
        <v>0.66776911842025</v>
      </c>
      <c r="G187" t="s">
        <v>50</v>
      </c>
      <c r="H187" t="s">
        <v>225</v>
      </c>
      <c r="I187">
        <v>756</v>
      </c>
      <c r="J187">
        <v>1</v>
      </c>
      <c r="K187">
        <v>25</v>
      </c>
      <c r="L187">
        <v>40</v>
      </c>
      <c r="M187">
        <v>35</v>
      </c>
      <c r="N187">
        <v>35</v>
      </c>
      <c r="O187">
        <v>33</v>
      </c>
      <c r="P187">
        <v>30</v>
      </c>
      <c r="Q187">
        <v>28</v>
      </c>
      <c r="R187">
        <v>22</v>
      </c>
      <c r="S187">
        <v>25</v>
      </c>
      <c r="T187">
        <v>22</v>
      </c>
      <c r="U187">
        <v>19</v>
      </c>
      <c r="V187">
        <v>40</v>
      </c>
      <c r="W187">
        <v>36</v>
      </c>
      <c r="X187">
        <v>33</v>
      </c>
      <c r="Y187">
        <v>30</v>
      </c>
      <c r="Z187">
        <v>26</v>
      </c>
      <c r="AA187">
        <v>11</v>
      </c>
      <c r="AB187">
        <v>23</v>
      </c>
      <c r="AC187">
        <v>20</v>
      </c>
      <c r="AD187">
        <v>16</v>
      </c>
      <c r="AE187">
        <v>12</v>
      </c>
      <c r="AF187">
        <v>40</v>
      </c>
      <c r="AG187">
        <v>1</v>
      </c>
      <c r="AH187" t="s">
        <v>54</v>
      </c>
      <c r="AI187" t="s">
        <v>50</v>
      </c>
      <c r="AJ187">
        <v>193</v>
      </c>
      <c r="AK187">
        <v>30</v>
      </c>
      <c r="AL187">
        <v>0</v>
      </c>
      <c r="AM187">
        <v>0</v>
      </c>
      <c r="AN187">
        <v>0</v>
      </c>
      <c r="AO187">
        <v>40</v>
      </c>
      <c r="AP187">
        <v>23</v>
      </c>
      <c r="AQ187">
        <v>270</v>
      </c>
      <c r="AR187">
        <v>28</v>
      </c>
      <c r="AS187">
        <v>48</v>
      </c>
      <c r="AT187">
        <v>290</v>
      </c>
      <c r="AU187">
        <v>151</v>
      </c>
      <c r="AV187">
        <v>7</v>
      </c>
      <c r="AW187">
        <v>90</v>
      </c>
      <c r="AX187">
        <v>40</v>
      </c>
      <c r="AY187" t="b">
        <f>AND(Table3[[#This Row],[attentionCheck22]]=22,Table3[[#This Row],[attentionCheck11]]=11)</f>
        <v>1</v>
      </c>
      <c r="AZ187" t="str">
        <f>VLOOKUP(Table3[[#This Row],[prolificID]],Table2[[#All],[participant_id]:[Student Status]],19,FALSE)</f>
        <v>Female</v>
      </c>
      <c r="BA187" t="str">
        <f>VLOOKUP(Table3[[#This Row],[prolificID]],Table2[[#All],[participant_id]:[Student Status]],13,FALSE)</f>
        <v>United Kingdom</v>
      </c>
      <c r="BB187" s="3" t="str">
        <f>VLOOKUP(Table3[[#This Row],[prolificID]],Table2[[#All],[participant_id]:[Student Status]],17,FALSE)</f>
        <v>Undergraduate degree (BA/BSc/other)</v>
      </c>
      <c r="BC187" s="3" t="str">
        <f>VLOOKUP(Table3[[#This Row],[prolificID]],Table2[[#All],[participant_id]:[Student Status]],20,FALSE)</f>
        <v>No</v>
      </c>
      <c r="BD187" s="3" t="str">
        <f>VLOOKUP(Table3[[#This Row],[prolificID]],Table2[[#All],[participant_id]:[Student Status]],14,FALSE)</f>
        <v>Full-Time</v>
      </c>
      <c r="BE187" s="3">
        <f>VLOOKUP(Table3[[#This Row],[prolificID]],Table2[[#All],[participant_id]:[Student Status]],5,FALSE)</f>
        <v>1020.718</v>
      </c>
      <c r="BF187" s="3">
        <f>VLOOKUP(Table3[[#This Row],[prolificID]],Table2[[#All],[participant_id]:[Student Status]],6,FALSE)</f>
        <v>25</v>
      </c>
      <c r="BG187" s="3">
        <f>VLOOKUP(Table3[[#This Row],[prolificID]],Payments[[#All],[ProlificID]:[Bonus]],2,FALSE)</f>
        <v>8.1300000000000008</v>
      </c>
      <c r="BH187" s="3" t="s">
        <v>1218</v>
      </c>
      <c r="BI187" s="3" t="s">
        <v>1214</v>
      </c>
    </row>
    <row r="188" spans="1:61" x14ac:dyDescent="0.2">
      <c r="A188">
        <v>187</v>
      </c>
      <c r="B188">
        <v>0</v>
      </c>
      <c r="C188">
        <v>0</v>
      </c>
      <c r="D188">
        <v>1</v>
      </c>
      <c r="E188">
        <v>1</v>
      </c>
      <c r="F188">
        <v>0.96436649917436001</v>
      </c>
      <c r="G188" t="s">
        <v>50</v>
      </c>
      <c r="H188" t="s">
        <v>226</v>
      </c>
      <c r="I188">
        <v>756</v>
      </c>
      <c r="J188">
        <v>1</v>
      </c>
      <c r="K188">
        <v>25</v>
      </c>
      <c r="L188">
        <v>39</v>
      </c>
      <c r="M188">
        <v>33</v>
      </c>
      <c r="N188">
        <v>35</v>
      </c>
      <c r="O188">
        <v>30</v>
      </c>
      <c r="P188">
        <v>30</v>
      </c>
      <c r="Q188">
        <v>28</v>
      </c>
      <c r="R188">
        <v>34</v>
      </c>
      <c r="S188">
        <v>24</v>
      </c>
      <c r="T188">
        <v>22</v>
      </c>
      <c r="U188">
        <v>20</v>
      </c>
      <c r="V188">
        <v>47</v>
      </c>
      <c r="W188">
        <v>36</v>
      </c>
      <c r="X188">
        <v>32</v>
      </c>
      <c r="Y188">
        <v>30</v>
      </c>
      <c r="Z188">
        <v>25</v>
      </c>
      <c r="AA188">
        <v>11</v>
      </c>
      <c r="AB188">
        <v>25</v>
      </c>
      <c r="AC188">
        <v>20</v>
      </c>
      <c r="AD188">
        <v>15</v>
      </c>
      <c r="AE188">
        <v>12</v>
      </c>
      <c r="AP188">
        <v>1382</v>
      </c>
      <c r="AQ188">
        <v>189</v>
      </c>
      <c r="AR188">
        <v>9</v>
      </c>
      <c r="AS188">
        <v>35</v>
      </c>
      <c r="AT188">
        <v>350</v>
      </c>
      <c r="AU188">
        <v>139</v>
      </c>
      <c r="AY188" t="b">
        <f>AND(Table3[[#This Row],[attentionCheck22]]=22,Table3[[#This Row],[attentionCheck11]]=11)</f>
        <v>0</v>
      </c>
      <c r="AZ188" t="str">
        <f>VLOOKUP(Table3[[#This Row],[prolificID]],Table2[[#All],[participant_id]:[Student Status]],19,FALSE)</f>
        <v>Female</v>
      </c>
      <c r="BA188" t="str">
        <f>VLOOKUP(Table3[[#This Row],[prolificID]],Table2[[#All],[participant_id]:[Student Status]],13,FALSE)</f>
        <v>United Kingdom</v>
      </c>
      <c r="BB188" s="3" t="str">
        <f>VLOOKUP(Table3[[#This Row],[prolificID]],Table2[[#All],[participant_id]:[Student Status]],17,FALSE)</f>
        <v>High school diploma/A-levels</v>
      </c>
      <c r="BC188" s="3" t="str">
        <f>VLOOKUP(Table3[[#This Row],[prolificID]],Table2[[#All],[participant_id]:[Student Status]],20,FALSE)</f>
        <v>No</v>
      </c>
      <c r="BD188" s="3" t="str">
        <f>VLOOKUP(Table3[[#This Row],[prolificID]],Table2[[#All],[participant_id]:[Student Status]],14,FALSE)</f>
        <v>Full-Time</v>
      </c>
      <c r="BE188" s="3">
        <f>VLOOKUP(Table3[[#This Row],[prolificID]],Table2[[#All],[participant_id]:[Student Status]],5,FALSE)</f>
        <v>2211.4749999999999</v>
      </c>
      <c r="BF188" s="3">
        <f>VLOOKUP(Table3[[#This Row],[prolificID]],Table2[[#All],[participant_id]:[Student Status]],6,FALSE)</f>
        <v>29</v>
      </c>
      <c r="BG188" s="3">
        <f>VLOOKUP(Table3[[#This Row],[prolificID]],Payments[[#All],[ProlificID]:[Bonus]],2,FALSE)</f>
        <v>0</v>
      </c>
      <c r="BH188" s="3" t="s">
        <v>1218</v>
      </c>
      <c r="BI188" s="3" t="s">
        <v>1214</v>
      </c>
    </row>
    <row r="189" spans="1:61" x14ac:dyDescent="0.2">
      <c r="A189">
        <v>188</v>
      </c>
      <c r="B189">
        <v>0</v>
      </c>
      <c r="C189">
        <v>0</v>
      </c>
      <c r="D189">
        <v>1</v>
      </c>
      <c r="E189">
        <v>0</v>
      </c>
      <c r="F189">
        <v>0.84580411276793999</v>
      </c>
      <c r="G189" t="s">
        <v>50</v>
      </c>
      <c r="H189" t="s">
        <v>227</v>
      </c>
      <c r="I189">
        <v>756</v>
      </c>
      <c r="J189">
        <v>1</v>
      </c>
      <c r="K189">
        <v>25</v>
      </c>
      <c r="L189">
        <v>20</v>
      </c>
      <c r="M189">
        <v>25</v>
      </c>
      <c r="N189">
        <v>30</v>
      </c>
      <c r="O189">
        <v>35</v>
      </c>
      <c r="P189">
        <v>40</v>
      </c>
      <c r="Q189">
        <v>35</v>
      </c>
      <c r="R189">
        <v>22</v>
      </c>
      <c r="S189">
        <v>35</v>
      </c>
      <c r="T189">
        <v>20</v>
      </c>
      <c r="U189">
        <v>20</v>
      </c>
      <c r="V189">
        <v>10</v>
      </c>
      <c r="W189">
        <v>15</v>
      </c>
      <c r="X189">
        <v>20</v>
      </c>
      <c r="Y189">
        <v>25</v>
      </c>
      <c r="Z189">
        <v>30</v>
      </c>
      <c r="AA189">
        <v>11</v>
      </c>
      <c r="AB189">
        <v>35</v>
      </c>
      <c r="AC189">
        <v>35</v>
      </c>
      <c r="AD189">
        <v>30</v>
      </c>
      <c r="AE189">
        <v>30</v>
      </c>
      <c r="AF189">
        <v>40</v>
      </c>
      <c r="AG189">
        <v>1</v>
      </c>
      <c r="AH189" t="s">
        <v>57</v>
      </c>
      <c r="AI189" t="s">
        <v>50</v>
      </c>
      <c r="AJ189">
        <v>191</v>
      </c>
      <c r="AK189">
        <v>27</v>
      </c>
      <c r="AL189">
        <v>0</v>
      </c>
      <c r="AM189">
        <v>0</v>
      </c>
      <c r="AN189" t="s">
        <v>68</v>
      </c>
      <c r="AO189">
        <v>27</v>
      </c>
      <c r="AP189">
        <v>18</v>
      </c>
      <c r="AQ189">
        <v>268</v>
      </c>
      <c r="AR189">
        <v>43</v>
      </c>
      <c r="AS189">
        <v>36</v>
      </c>
      <c r="AT189">
        <v>78</v>
      </c>
      <c r="AU189">
        <v>154</v>
      </c>
      <c r="AV189">
        <v>6</v>
      </c>
      <c r="AW189">
        <v>29</v>
      </c>
      <c r="AX189">
        <v>19</v>
      </c>
      <c r="AY189" t="b">
        <f>AND(Table3[[#This Row],[attentionCheck22]]=22,Table3[[#This Row],[attentionCheck11]]=11)</f>
        <v>1</v>
      </c>
      <c r="AZ189" t="str">
        <f>VLOOKUP(Table3[[#This Row],[prolificID]],Table2[[#All],[participant_id]:[Student Status]],19,FALSE)</f>
        <v>Female</v>
      </c>
      <c r="BA189" t="str">
        <f>VLOOKUP(Table3[[#This Row],[prolificID]],Table2[[#All],[participant_id]:[Student Status]],13,FALSE)</f>
        <v>United Kingdom</v>
      </c>
      <c r="BB189" s="3" t="str">
        <f>VLOOKUP(Table3[[#This Row],[prolificID]],Table2[[#All],[participant_id]:[Student Status]],17,FALSE)</f>
        <v>High school diploma/A-levels</v>
      </c>
      <c r="BC189" s="3" t="str">
        <f>VLOOKUP(Table3[[#This Row],[prolificID]],Table2[[#All],[participant_id]:[Student Status]],20,FALSE)</f>
        <v>DATA EXPIRED</v>
      </c>
      <c r="BD189" s="3" t="str">
        <f>VLOOKUP(Table3[[#This Row],[prolificID]],Table2[[#All],[participant_id]:[Student Status]],14,FALSE)</f>
        <v>Full-Time</v>
      </c>
      <c r="BE189" s="3">
        <f>VLOOKUP(Table3[[#This Row],[prolificID]],Table2[[#All],[participant_id]:[Student Status]],5,FALSE)</f>
        <v>681.12599999999998</v>
      </c>
      <c r="BF189" s="3">
        <f>VLOOKUP(Table3[[#This Row],[prolificID]],Table2[[#All],[participant_id]:[Student Status]],6,FALSE)</f>
        <v>65</v>
      </c>
      <c r="BG189" s="3">
        <f>VLOOKUP(Table3[[#This Row],[prolificID]],Payments[[#All],[ProlificID]:[Bonus]],2,FALSE)</f>
        <v>7.21</v>
      </c>
      <c r="BH189" s="3" t="s">
        <v>1218</v>
      </c>
      <c r="BI189" s="3" t="s">
        <v>1214</v>
      </c>
    </row>
    <row r="190" spans="1:61" x14ac:dyDescent="0.2">
      <c r="A190">
        <v>189</v>
      </c>
      <c r="B190">
        <v>0</v>
      </c>
      <c r="C190">
        <v>0</v>
      </c>
      <c r="D190">
        <v>1</v>
      </c>
      <c r="E190">
        <v>1</v>
      </c>
      <c r="F190">
        <v>0.83636775508047001</v>
      </c>
      <c r="G190" t="s">
        <v>50</v>
      </c>
      <c r="H190" t="s">
        <v>228</v>
      </c>
      <c r="I190">
        <v>756</v>
      </c>
      <c r="J190">
        <v>1</v>
      </c>
      <c r="K190">
        <v>25</v>
      </c>
      <c r="AP190">
        <v>49</v>
      </c>
      <c r="AQ190">
        <v>448</v>
      </c>
      <c r="AR190">
        <v>132</v>
      </c>
      <c r="AS190">
        <v>93</v>
      </c>
      <c r="AY190" t="b">
        <f>AND(Table3[[#This Row],[attentionCheck22]]=22,Table3[[#This Row],[attentionCheck11]]=11)</f>
        <v>0</v>
      </c>
      <c r="AZ190" t="str">
        <f>VLOOKUP(Table3[[#This Row],[prolificID]],Table2[[#All],[participant_id]:[Student Status]],19,FALSE)</f>
        <v>CONSENT REVOKED</v>
      </c>
      <c r="BA190" t="str">
        <f>VLOOKUP(Table3[[#This Row],[prolificID]],Table2[[#All],[participant_id]:[Student Status]],13,FALSE)</f>
        <v>CONSENT REVOKED</v>
      </c>
      <c r="BB190" s="3" t="str">
        <f>VLOOKUP(Table3[[#This Row],[prolificID]],Table2[[#All],[participant_id]:[Student Status]],17,FALSE)</f>
        <v>CONSENT REVOKED</v>
      </c>
      <c r="BC190" s="3" t="str">
        <f>VLOOKUP(Table3[[#This Row],[prolificID]],Table2[[#All],[participant_id]:[Student Status]],20,FALSE)</f>
        <v>CONSENT REVOKED</v>
      </c>
      <c r="BD190" s="3" t="str">
        <f>VLOOKUP(Table3[[#This Row],[prolificID]],Table2[[#All],[participant_id]:[Student Status]],14,FALSE)</f>
        <v>CONSENT REVOKED</v>
      </c>
      <c r="BE190" s="3">
        <f>VLOOKUP(Table3[[#This Row],[prolificID]],Table2[[#All],[participant_id]:[Student Status]],5,FALSE)</f>
        <v>1048513.486945</v>
      </c>
      <c r="BF190" s="3">
        <f>VLOOKUP(Table3[[#This Row],[prolificID]],Table2[[#All],[participant_id]:[Student Status]],6,FALSE)</f>
        <v>22</v>
      </c>
      <c r="BG190" s="3">
        <f>VLOOKUP(Table3[[#This Row],[prolificID]],Payments[[#All],[ProlificID]:[Bonus]],2,FALSE)</f>
        <v>0</v>
      </c>
      <c r="BH190" s="3" t="s">
        <v>1218</v>
      </c>
      <c r="BI190" s="3" t="s">
        <v>1214</v>
      </c>
    </row>
    <row r="191" spans="1:61" x14ac:dyDescent="0.2">
      <c r="A191">
        <v>190</v>
      </c>
      <c r="B191">
        <v>0</v>
      </c>
      <c r="C191">
        <v>0</v>
      </c>
      <c r="D191">
        <v>1</v>
      </c>
      <c r="E191">
        <v>0</v>
      </c>
      <c r="F191">
        <v>0.12985499183961</v>
      </c>
      <c r="G191" t="s">
        <v>51</v>
      </c>
      <c r="H191" t="s">
        <v>229</v>
      </c>
      <c r="I191">
        <v>756</v>
      </c>
      <c r="J191">
        <v>1</v>
      </c>
      <c r="K191">
        <v>25</v>
      </c>
      <c r="L191">
        <v>43</v>
      </c>
      <c r="M191">
        <v>35</v>
      </c>
      <c r="N191">
        <v>35</v>
      </c>
      <c r="O191">
        <v>33</v>
      </c>
      <c r="P191">
        <v>29</v>
      </c>
      <c r="Q191">
        <v>28</v>
      </c>
      <c r="R191">
        <v>22</v>
      </c>
      <c r="S191">
        <v>24</v>
      </c>
      <c r="T191">
        <v>22</v>
      </c>
      <c r="U191">
        <v>20</v>
      </c>
      <c r="V191">
        <v>33</v>
      </c>
      <c r="W191">
        <v>33</v>
      </c>
      <c r="X191">
        <v>28</v>
      </c>
      <c r="Y191">
        <v>30</v>
      </c>
      <c r="Z191">
        <v>26</v>
      </c>
      <c r="AA191">
        <v>11</v>
      </c>
      <c r="AB191">
        <v>22</v>
      </c>
      <c r="AC191">
        <v>19</v>
      </c>
      <c r="AD191">
        <v>19</v>
      </c>
      <c r="AE191">
        <v>14</v>
      </c>
      <c r="AF191">
        <v>7</v>
      </c>
      <c r="AG191">
        <v>1</v>
      </c>
      <c r="AH191" t="s">
        <v>54</v>
      </c>
      <c r="AI191" t="s">
        <v>51</v>
      </c>
      <c r="AJ191">
        <v>208</v>
      </c>
      <c r="AK191">
        <v>19</v>
      </c>
      <c r="AL191">
        <v>0</v>
      </c>
      <c r="AM191">
        <v>0</v>
      </c>
      <c r="AN191" t="s">
        <v>230</v>
      </c>
      <c r="AO191">
        <v>40</v>
      </c>
      <c r="AP191">
        <v>24</v>
      </c>
      <c r="AQ191">
        <v>265</v>
      </c>
      <c r="AR191">
        <v>49</v>
      </c>
      <c r="AS191">
        <v>45</v>
      </c>
      <c r="AT191">
        <v>175</v>
      </c>
      <c r="AU191">
        <v>324</v>
      </c>
      <c r="AV191">
        <v>9</v>
      </c>
      <c r="AW191">
        <v>90</v>
      </c>
      <c r="AX191">
        <v>22</v>
      </c>
      <c r="AY191" t="b">
        <f>AND(Table3[[#This Row],[attentionCheck22]]=22,Table3[[#This Row],[attentionCheck11]]=11)</f>
        <v>1</v>
      </c>
      <c r="AZ191" t="str">
        <f>VLOOKUP(Table3[[#This Row],[prolificID]],Table2[[#All],[participant_id]:[Student Status]],19,FALSE)</f>
        <v>Female</v>
      </c>
      <c r="BA191" t="str">
        <f>VLOOKUP(Table3[[#This Row],[prolificID]],Table2[[#All],[participant_id]:[Student Status]],13,FALSE)</f>
        <v>United Kingdom</v>
      </c>
      <c r="BB191" s="3" t="str">
        <f>VLOOKUP(Table3[[#This Row],[prolificID]],Table2[[#All],[participant_id]:[Student Status]],17,FALSE)</f>
        <v>Undergraduate degree (BA/BSc/other)</v>
      </c>
      <c r="BC191" s="3" t="str">
        <f>VLOOKUP(Table3[[#This Row],[prolificID]],Table2[[#All],[participant_id]:[Student Status]],20,FALSE)</f>
        <v>Yes</v>
      </c>
      <c r="BD191" s="3" t="str">
        <f>VLOOKUP(Table3[[#This Row],[prolificID]],Table2[[#All],[participant_id]:[Student Status]],14,FALSE)</f>
        <v>Part-Time</v>
      </c>
      <c r="BE191" s="3">
        <f>VLOOKUP(Table3[[#This Row],[prolificID]],Table2[[#All],[participant_id]:[Student Status]],5,FALSE)</f>
        <v>1033.2180000000001</v>
      </c>
      <c r="BF191" s="3">
        <f>VLOOKUP(Table3[[#This Row],[prolificID]],Table2[[#All],[participant_id]:[Student Status]],6,FALSE)</f>
        <v>24</v>
      </c>
      <c r="BG191" s="3">
        <f>VLOOKUP(Table3[[#This Row],[prolificID]],Payments[[#All],[ProlificID]:[Bonus]],2,FALSE)</f>
        <v>4.99</v>
      </c>
      <c r="BH191" s="3" t="s">
        <v>1218</v>
      </c>
      <c r="BI191" s="3" t="s">
        <v>1214</v>
      </c>
    </row>
    <row r="192" spans="1:61" x14ac:dyDescent="0.2">
      <c r="A192">
        <v>191</v>
      </c>
      <c r="B192">
        <v>0</v>
      </c>
      <c r="C192">
        <v>0</v>
      </c>
      <c r="D192">
        <v>1</v>
      </c>
      <c r="E192">
        <v>1</v>
      </c>
      <c r="F192">
        <v>0.11826392251419</v>
      </c>
      <c r="G192" t="s">
        <v>51</v>
      </c>
      <c r="H192" t="s">
        <v>231</v>
      </c>
      <c r="I192">
        <v>756</v>
      </c>
      <c r="J192">
        <v>1</v>
      </c>
      <c r="K192">
        <v>25</v>
      </c>
      <c r="L192">
        <v>24</v>
      </c>
      <c r="M192">
        <v>10</v>
      </c>
      <c r="N192">
        <v>14</v>
      </c>
      <c r="O192">
        <v>30</v>
      </c>
      <c r="P192">
        <v>32</v>
      </c>
      <c r="Q192">
        <v>36</v>
      </c>
      <c r="R192">
        <v>22</v>
      </c>
      <c r="S192">
        <v>25</v>
      </c>
      <c r="T192">
        <v>22</v>
      </c>
      <c r="U192">
        <v>19</v>
      </c>
      <c r="V192">
        <v>10</v>
      </c>
      <c r="W192">
        <v>10</v>
      </c>
      <c r="X192">
        <v>23</v>
      </c>
      <c r="Y192">
        <v>25</v>
      </c>
      <c r="Z192">
        <v>27</v>
      </c>
      <c r="AA192">
        <v>11</v>
      </c>
      <c r="AB192">
        <v>33</v>
      </c>
      <c r="AC192">
        <v>20</v>
      </c>
      <c r="AD192">
        <v>16</v>
      </c>
      <c r="AE192">
        <v>12</v>
      </c>
      <c r="AF192">
        <v>56</v>
      </c>
      <c r="AG192">
        <v>1</v>
      </c>
      <c r="AH192" t="s">
        <v>54</v>
      </c>
      <c r="AI192" t="s">
        <v>51</v>
      </c>
      <c r="AJ192">
        <v>214</v>
      </c>
      <c r="AK192">
        <v>10</v>
      </c>
      <c r="AL192">
        <v>0</v>
      </c>
      <c r="AM192">
        <v>0</v>
      </c>
      <c r="AN192" t="s">
        <v>232</v>
      </c>
      <c r="AO192">
        <v>27</v>
      </c>
      <c r="AP192">
        <v>12</v>
      </c>
      <c r="AQ192">
        <v>213</v>
      </c>
      <c r="AR192">
        <v>60</v>
      </c>
      <c r="AS192">
        <v>54</v>
      </c>
      <c r="AT192">
        <v>487</v>
      </c>
      <c r="AU192">
        <v>319</v>
      </c>
      <c r="AV192">
        <v>7</v>
      </c>
      <c r="AW192">
        <v>44</v>
      </c>
      <c r="AX192">
        <v>30</v>
      </c>
      <c r="AY192" t="b">
        <f>AND(Table3[[#This Row],[attentionCheck22]]=22,Table3[[#This Row],[attentionCheck11]]=11)</f>
        <v>1</v>
      </c>
      <c r="AZ192" t="str">
        <f>VLOOKUP(Table3[[#This Row],[prolificID]],Table2[[#All],[participant_id]:[Student Status]],19,FALSE)</f>
        <v>Female</v>
      </c>
      <c r="BA192" t="str">
        <f>VLOOKUP(Table3[[#This Row],[prolificID]],Table2[[#All],[participant_id]:[Student Status]],13,FALSE)</f>
        <v>United Kingdom</v>
      </c>
      <c r="BB192" s="3" t="str">
        <f>VLOOKUP(Table3[[#This Row],[prolificID]],Table2[[#All],[participant_id]:[Student Status]],17,FALSE)</f>
        <v>Undergraduate degree (BA/BSc/other)</v>
      </c>
      <c r="BC192" s="3" t="str">
        <f>VLOOKUP(Table3[[#This Row],[prolificID]],Table2[[#All],[participant_id]:[Student Status]],20,FALSE)</f>
        <v>No</v>
      </c>
      <c r="BD192" s="3" t="str">
        <f>VLOOKUP(Table3[[#This Row],[prolificID]],Table2[[#All],[participant_id]:[Student Status]],14,FALSE)</f>
        <v>Full-Time</v>
      </c>
      <c r="BE192" s="3">
        <f>VLOOKUP(Table3[[#This Row],[prolificID]],Table2[[#All],[participant_id]:[Student Status]],5,FALSE)</f>
        <v>1271.9549999999999</v>
      </c>
      <c r="BF192" s="3">
        <f>VLOOKUP(Table3[[#This Row],[prolificID]],Table2[[#All],[participant_id]:[Student Status]],6,FALSE)</f>
        <v>58</v>
      </c>
      <c r="BG192" s="3">
        <f>VLOOKUP(Table3[[#This Row],[prolificID]],Payments[[#All],[ProlificID]:[Bonus]],2,FALSE)</f>
        <v>7.3</v>
      </c>
      <c r="BH192" s="3" t="s">
        <v>1218</v>
      </c>
      <c r="BI192" s="3" t="s">
        <v>1214</v>
      </c>
    </row>
    <row r="193" spans="1:61" x14ac:dyDescent="0.2">
      <c r="A193">
        <v>192</v>
      </c>
      <c r="B193">
        <v>0</v>
      </c>
      <c r="C193">
        <v>0</v>
      </c>
      <c r="D193">
        <v>1</v>
      </c>
      <c r="E193">
        <v>1</v>
      </c>
      <c r="F193">
        <v>0.57222722090126998</v>
      </c>
      <c r="G193" t="s">
        <v>50</v>
      </c>
      <c r="H193" t="s">
        <v>233</v>
      </c>
      <c r="I193">
        <v>756</v>
      </c>
      <c r="J193">
        <v>1</v>
      </c>
      <c r="K193">
        <v>25</v>
      </c>
      <c r="L193">
        <v>42</v>
      </c>
      <c r="M193">
        <v>39</v>
      </c>
      <c r="N193">
        <v>45</v>
      </c>
      <c r="O193">
        <v>39</v>
      </c>
      <c r="P193">
        <v>44</v>
      </c>
      <c r="Q193">
        <v>46</v>
      </c>
      <c r="R193">
        <v>22</v>
      </c>
      <c r="S193">
        <v>40</v>
      </c>
      <c r="T193">
        <v>31</v>
      </c>
      <c r="U193">
        <v>56</v>
      </c>
      <c r="V193">
        <v>3</v>
      </c>
      <c r="W193">
        <v>31</v>
      </c>
      <c r="X193">
        <v>20</v>
      </c>
      <c r="Y193">
        <v>25</v>
      </c>
      <c r="Z193">
        <v>39</v>
      </c>
      <c r="AA193">
        <v>11</v>
      </c>
      <c r="AB193">
        <v>39</v>
      </c>
      <c r="AC193">
        <v>39</v>
      </c>
      <c r="AD193">
        <v>31</v>
      </c>
      <c r="AE193">
        <v>23</v>
      </c>
      <c r="AF193">
        <v>20</v>
      </c>
      <c r="AG193">
        <v>1</v>
      </c>
      <c r="AH193" t="s">
        <v>57</v>
      </c>
      <c r="AI193" t="s">
        <v>51</v>
      </c>
      <c r="AJ193">
        <v>224</v>
      </c>
      <c r="AK193">
        <v>20</v>
      </c>
      <c r="AL193">
        <v>0</v>
      </c>
      <c r="AM193">
        <v>0</v>
      </c>
      <c r="AN193" t="s">
        <v>121</v>
      </c>
      <c r="AO193">
        <v>27</v>
      </c>
      <c r="AP193">
        <v>44</v>
      </c>
      <c r="AQ193">
        <v>298</v>
      </c>
      <c r="AR193">
        <v>129</v>
      </c>
      <c r="AS193">
        <v>60</v>
      </c>
      <c r="AT193">
        <v>790</v>
      </c>
      <c r="AU193">
        <v>458</v>
      </c>
      <c r="AV193">
        <v>19</v>
      </c>
      <c r="AW193">
        <v>167</v>
      </c>
      <c r="AX193">
        <v>63</v>
      </c>
      <c r="AY193" t="b">
        <f>AND(Table3[[#This Row],[attentionCheck22]]=22,Table3[[#This Row],[attentionCheck11]]=11)</f>
        <v>1</v>
      </c>
      <c r="AZ193" t="str">
        <f>VLOOKUP(Table3[[#This Row],[prolificID]],Table2[[#All],[participant_id]:[Student Status]],19,FALSE)</f>
        <v>Female</v>
      </c>
      <c r="BA193" t="str">
        <f>VLOOKUP(Table3[[#This Row],[prolificID]],Table2[[#All],[participant_id]:[Student Status]],13,FALSE)</f>
        <v>United Kingdom</v>
      </c>
      <c r="BB193" s="3" t="str">
        <f>VLOOKUP(Table3[[#This Row],[prolificID]],Table2[[#All],[participant_id]:[Student Status]],17,FALSE)</f>
        <v>Graduate degree (MA/MSc/MPhil/other)</v>
      </c>
      <c r="BC193" s="3" t="str">
        <f>VLOOKUP(Table3[[#This Row],[prolificID]],Table2[[#All],[participant_id]:[Student Status]],20,FALSE)</f>
        <v>No</v>
      </c>
      <c r="BD193" s="3" t="str">
        <f>VLOOKUP(Table3[[#This Row],[prolificID]],Table2[[#All],[participant_id]:[Student Status]],14,FALSE)</f>
        <v>Due to start a new job within the next month</v>
      </c>
      <c r="BE193" s="3">
        <f>VLOOKUP(Table3[[#This Row],[prolificID]],Table2[[#All],[participant_id]:[Student Status]],5,FALSE)</f>
        <v>4145.0519999999997</v>
      </c>
      <c r="BF193" s="3">
        <f>VLOOKUP(Table3[[#This Row],[prolificID]],Table2[[#All],[participant_id]:[Student Status]],6,FALSE)</f>
        <v>26</v>
      </c>
      <c r="BG193" s="3">
        <f>VLOOKUP(Table3[[#This Row],[prolificID]],Payments[[#All],[ProlificID]:[Bonus]],2,FALSE)</f>
        <v>7</v>
      </c>
      <c r="BH193" s="3" t="s">
        <v>1218</v>
      </c>
      <c r="BI193" s="3" t="s">
        <v>1214</v>
      </c>
    </row>
    <row r="194" spans="1:61" x14ac:dyDescent="0.2">
      <c r="A194">
        <v>193</v>
      </c>
      <c r="B194">
        <v>0</v>
      </c>
      <c r="C194">
        <v>0</v>
      </c>
      <c r="D194">
        <v>1</v>
      </c>
      <c r="E194">
        <v>1</v>
      </c>
      <c r="F194">
        <v>0.49494333725231998</v>
      </c>
      <c r="G194" t="s">
        <v>51</v>
      </c>
      <c r="H194" t="s">
        <v>234</v>
      </c>
      <c r="AP194">
        <v>23</v>
      </c>
      <c r="AY194" t="b">
        <f>AND(Table3[[#This Row],[attentionCheck22]]=22,Table3[[#This Row],[attentionCheck11]]=11)</f>
        <v>0</v>
      </c>
      <c r="AZ194" t="str">
        <f>VLOOKUP(Table3[[#This Row],[prolificID]],Table2[[#All],[participant_id]:[Student Status]],19,FALSE)</f>
        <v>CONSENT REVOKED</v>
      </c>
      <c r="BA194" t="str">
        <f>VLOOKUP(Table3[[#This Row],[prolificID]],Table2[[#All],[participant_id]:[Student Status]],13,FALSE)</f>
        <v>CONSENT REVOKED</v>
      </c>
      <c r="BB194" s="3" t="str">
        <f>VLOOKUP(Table3[[#This Row],[prolificID]],Table2[[#All],[participant_id]:[Student Status]],17,FALSE)</f>
        <v>CONSENT REVOKED</v>
      </c>
      <c r="BC194" s="3" t="str">
        <f>VLOOKUP(Table3[[#This Row],[prolificID]],Table2[[#All],[participant_id]:[Student Status]],20,FALSE)</f>
        <v>CONSENT REVOKED</v>
      </c>
      <c r="BD194" s="3" t="str">
        <f>VLOOKUP(Table3[[#This Row],[prolificID]],Table2[[#All],[participant_id]:[Student Status]],14,FALSE)</f>
        <v>CONSENT REVOKED</v>
      </c>
      <c r="BE194" s="3">
        <f>VLOOKUP(Table3[[#This Row],[prolificID]],Table2[[#All],[participant_id]:[Student Status]],5,FALSE)</f>
        <v>1048242.835101</v>
      </c>
      <c r="BF194" s="3">
        <f>VLOOKUP(Table3[[#This Row],[prolificID]],Table2[[#All],[participant_id]:[Student Status]],6,FALSE)</f>
        <v>32</v>
      </c>
      <c r="BG194" s="3">
        <f>VLOOKUP(Table3[[#This Row],[prolificID]],Payments[[#All],[ProlificID]:[Bonus]],2,FALSE)</f>
        <v>0</v>
      </c>
      <c r="BH194" s="3" t="s">
        <v>1218</v>
      </c>
      <c r="BI194" s="3" t="s">
        <v>1214</v>
      </c>
    </row>
    <row r="195" spans="1:61" x14ac:dyDescent="0.2">
      <c r="A195">
        <v>194</v>
      </c>
      <c r="B195">
        <v>0</v>
      </c>
      <c r="C195">
        <v>0</v>
      </c>
      <c r="D195">
        <v>1</v>
      </c>
      <c r="E195">
        <v>0</v>
      </c>
      <c r="F195">
        <v>8.4537989284614007E-2</v>
      </c>
      <c r="G195" t="s">
        <v>50</v>
      </c>
      <c r="H195" t="s">
        <v>235</v>
      </c>
      <c r="I195">
        <v>756</v>
      </c>
      <c r="J195">
        <v>1</v>
      </c>
      <c r="K195">
        <v>25</v>
      </c>
      <c r="L195">
        <v>39</v>
      </c>
      <c r="M195">
        <v>37</v>
      </c>
      <c r="N195">
        <v>35</v>
      </c>
      <c r="O195">
        <v>33</v>
      </c>
      <c r="P195">
        <v>30</v>
      </c>
      <c r="Q195">
        <v>28</v>
      </c>
      <c r="R195">
        <v>22</v>
      </c>
      <c r="S195">
        <v>25</v>
      </c>
      <c r="T195">
        <v>22</v>
      </c>
      <c r="U195">
        <v>19</v>
      </c>
      <c r="V195">
        <v>40</v>
      </c>
      <c r="W195">
        <v>35</v>
      </c>
      <c r="X195">
        <v>33</v>
      </c>
      <c r="Y195">
        <v>30</v>
      </c>
      <c r="Z195">
        <v>26</v>
      </c>
      <c r="AA195">
        <v>11</v>
      </c>
      <c r="AB195">
        <v>24</v>
      </c>
      <c r="AC195">
        <v>20</v>
      </c>
      <c r="AD195">
        <v>16</v>
      </c>
      <c r="AE195">
        <v>12</v>
      </c>
      <c r="AF195">
        <v>20</v>
      </c>
      <c r="AG195">
        <v>1</v>
      </c>
      <c r="AH195" t="s">
        <v>54</v>
      </c>
      <c r="AI195" t="s">
        <v>50</v>
      </c>
      <c r="AJ195">
        <v>203</v>
      </c>
      <c r="AK195">
        <v>25</v>
      </c>
      <c r="AL195">
        <v>0</v>
      </c>
      <c r="AM195">
        <v>0</v>
      </c>
      <c r="AN195" t="s">
        <v>236</v>
      </c>
      <c r="AO195">
        <v>27</v>
      </c>
      <c r="AP195">
        <v>21</v>
      </c>
      <c r="AQ195">
        <v>160</v>
      </c>
      <c r="AR195">
        <v>41</v>
      </c>
      <c r="AS195">
        <v>53</v>
      </c>
      <c r="AT195">
        <v>188</v>
      </c>
      <c r="AU195">
        <v>255</v>
      </c>
      <c r="AV195">
        <v>4</v>
      </c>
      <c r="AW195">
        <v>49</v>
      </c>
      <c r="AX195">
        <v>32</v>
      </c>
      <c r="AY195" t="b">
        <f>AND(Table3[[#This Row],[attentionCheck22]]=22,Table3[[#This Row],[attentionCheck11]]=11)</f>
        <v>1</v>
      </c>
      <c r="AZ195" t="str">
        <f>VLOOKUP(Table3[[#This Row],[prolificID]],Table2[[#All],[participant_id]:[Student Status]],19,FALSE)</f>
        <v>Female</v>
      </c>
      <c r="BA195" t="str">
        <f>VLOOKUP(Table3[[#This Row],[prolificID]],Table2[[#All],[participant_id]:[Student Status]],13,FALSE)</f>
        <v>United Kingdom</v>
      </c>
      <c r="BB195" s="3" t="str">
        <f>VLOOKUP(Table3[[#This Row],[prolificID]],Table2[[#All],[participant_id]:[Student Status]],17,FALSE)</f>
        <v>Graduate degree (MA/MSc/MPhil/other)</v>
      </c>
      <c r="BC195" s="3" t="str">
        <f>VLOOKUP(Table3[[#This Row],[prolificID]],Table2[[#All],[participant_id]:[Student Status]],20,FALSE)</f>
        <v>No</v>
      </c>
      <c r="BD195" s="3" t="str">
        <f>VLOOKUP(Table3[[#This Row],[prolificID]],Table2[[#All],[participant_id]:[Student Status]],14,FALSE)</f>
        <v>Not in paid work (e.g. homemaker', 'retired or disabled)</v>
      </c>
      <c r="BE195" s="3">
        <f>VLOOKUP(Table3[[#This Row],[prolificID]],Table2[[#All],[participant_id]:[Student Status]],5,FALSE)</f>
        <v>842.80100000000004</v>
      </c>
      <c r="BF195" s="3">
        <f>VLOOKUP(Table3[[#This Row],[prolificID]],Table2[[#All],[participant_id]:[Student Status]],6,FALSE)</f>
        <v>31</v>
      </c>
      <c r="BG195" s="3">
        <f>VLOOKUP(Table3[[#This Row],[prolificID]],Payments[[#All],[ProlificID]:[Bonus]],2,FALSE)</f>
        <v>4.01</v>
      </c>
      <c r="BH195" s="3" t="s">
        <v>1218</v>
      </c>
      <c r="BI195" s="3" t="s">
        <v>1214</v>
      </c>
    </row>
    <row r="196" spans="1:61" x14ac:dyDescent="0.2">
      <c r="A196">
        <v>195</v>
      </c>
      <c r="B196">
        <v>0</v>
      </c>
      <c r="C196">
        <v>0</v>
      </c>
      <c r="D196">
        <v>1</v>
      </c>
      <c r="E196">
        <v>0</v>
      </c>
      <c r="F196">
        <v>0.77777260186644004</v>
      </c>
      <c r="G196" t="s">
        <v>51</v>
      </c>
      <c r="H196" t="s">
        <v>237</v>
      </c>
      <c r="I196">
        <v>756</v>
      </c>
      <c r="J196">
        <v>1</v>
      </c>
      <c r="K196">
        <v>25</v>
      </c>
      <c r="L196">
        <v>4</v>
      </c>
      <c r="M196">
        <v>14</v>
      </c>
      <c r="N196">
        <v>16</v>
      </c>
      <c r="O196">
        <v>33</v>
      </c>
      <c r="P196">
        <v>38</v>
      </c>
      <c r="Q196">
        <v>41</v>
      </c>
      <c r="R196">
        <v>32</v>
      </c>
      <c r="S196">
        <v>35</v>
      </c>
      <c r="T196">
        <v>30</v>
      </c>
      <c r="U196">
        <v>23</v>
      </c>
      <c r="V196">
        <v>5</v>
      </c>
      <c r="W196">
        <v>14</v>
      </c>
      <c r="X196">
        <v>28</v>
      </c>
      <c r="Y196">
        <v>35</v>
      </c>
      <c r="Z196">
        <v>40</v>
      </c>
      <c r="AA196">
        <v>22</v>
      </c>
      <c r="AB196">
        <v>45</v>
      </c>
      <c r="AC196">
        <v>10</v>
      </c>
      <c r="AD196">
        <v>31</v>
      </c>
      <c r="AE196">
        <v>23</v>
      </c>
      <c r="AP196">
        <v>63</v>
      </c>
      <c r="AQ196">
        <v>277</v>
      </c>
      <c r="AR196">
        <v>64</v>
      </c>
      <c r="AS196">
        <v>87</v>
      </c>
      <c r="AT196">
        <v>479</v>
      </c>
      <c r="AU196">
        <v>576</v>
      </c>
      <c r="AY196" t="b">
        <f>AND(Table3[[#This Row],[attentionCheck22]]=22,Table3[[#This Row],[attentionCheck11]]=11)</f>
        <v>0</v>
      </c>
      <c r="AZ196" t="str">
        <f>VLOOKUP(Table3[[#This Row],[prolificID]],Table2[[#All],[participant_id]:[Student Status]],19,FALSE)</f>
        <v>Male</v>
      </c>
      <c r="BA196" t="str">
        <f>VLOOKUP(Table3[[#This Row],[prolificID]],Table2[[#All],[participant_id]:[Student Status]],13,FALSE)</f>
        <v>Ireland</v>
      </c>
      <c r="BB196" s="3" t="str">
        <f>VLOOKUP(Table3[[#This Row],[prolificID]],Table2[[#All],[participant_id]:[Student Status]],17,FALSE)</f>
        <v>Undergraduate degree (BA/BSc/other)</v>
      </c>
      <c r="BC196" s="3" t="str">
        <f>VLOOKUP(Table3[[#This Row],[prolificID]],Table2[[#All],[participant_id]:[Student Status]],20,FALSE)</f>
        <v>No</v>
      </c>
      <c r="BD196" s="3" t="str">
        <f>VLOOKUP(Table3[[#This Row],[prolificID]],Table2[[#All],[participant_id]:[Student Status]],14,FALSE)</f>
        <v>Full-Time</v>
      </c>
      <c r="BE196" s="3">
        <f>VLOOKUP(Table3[[#This Row],[prolificID]],Table2[[#All],[participant_id]:[Student Status]],5,FALSE)</f>
        <v>1625.8330000000001</v>
      </c>
      <c r="BF196" s="3">
        <f>VLOOKUP(Table3[[#This Row],[prolificID]],Table2[[#All],[participant_id]:[Student Status]],6,FALSE)</f>
        <v>46</v>
      </c>
      <c r="BG196" s="3">
        <f>VLOOKUP(Table3[[#This Row],[prolificID]],Payments[[#All],[ProlificID]:[Bonus]],2,FALSE)</f>
        <v>0</v>
      </c>
      <c r="BH196" s="3" t="s">
        <v>1218</v>
      </c>
      <c r="BI196" s="3" t="s">
        <v>1214</v>
      </c>
    </row>
    <row r="197" spans="1:61" x14ac:dyDescent="0.2">
      <c r="A197">
        <v>196</v>
      </c>
      <c r="B197">
        <v>0</v>
      </c>
      <c r="C197">
        <v>0</v>
      </c>
      <c r="D197">
        <v>1</v>
      </c>
      <c r="E197">
        <v>0</v>
      </c>
      <c r="F197">
        <v>0.76632273793089001</v>
      </c>
      <c r="G197" t="s">
        <v>50</v>
      </c>
      <c r="H197" t="s">
        <v>238</v>
      </c>
      <c r="AP197">
        <v>7</v>
      </c>
      <c r="AY197" t="b">
        <f>AND(Table3[[#This Row],[attentionCheck22]]=22,Table3[[#This Row],[attentionCheck11]]=11)</f>
        <v>0</v>
      </c>
      <c r="AZ197" t="str">
        <f>VLOOKUP(Table3[[#This Row],[prolificID]],Table2[[#All],[participant_id]:[Student Status]],19,FALSE)</f>
        <v>CONSENT REVOKED</v>
      </c>
      <c r="BA197" t="str">
        <f>VLOOKUP(Table3[[#This Row],[prolificID]],Table2[[#All],[participant_id]:[Student Status]],13,FALSE)</f>
        <v>CONSENT REVOKED</v>
      </c>
      <c r="BB197" s="3" t="str">
        <f>VLOOKUP(Table3[[#This Row],[prolificID]],Table2[[#All],[participant_id]:[Student Status]],17,FALSE)</f>
        <v>CONSENT REVOKED</v>
      </c>
      <c r="BC197" s="3" t="str">
        <f>VLOOKUP(Table3[[#This Row],[prolificID]],Table2[[#All],[participant_id]:[Student Status]],20,FALSE)</f>
        <v>CONSENT REVOKED</v>
      </c>
      <c r="BD197" s="3" t="str">
        <f>VLOOKUP(Table3[[#This Row],[prolificID]],Table2[[#All],[participant_id]:[Student Status]],14,FALSE)</f>
        <v>CONSENT REVOKED</v>
      </c>
      <c r="BE197" s="3">
        <f>VLOOKUP(Table3[[#This Row],[prolificID]],Table2[[#All],[participant_id]:[Student Status]],5,FALSE)</f>
        <v>1048141.462497</v>
      </c>
      <c r="BF197" s="3">
        <f>VLOOKUP(Table3[[#This Row],[prolificID]],Table2[[#All],[participant_id]:[Student Status]],6,FALSE)</f>
        <v>24</v>
      </c>
      <c r="BG197" s="3">
        <f>VLOOKUP(Table3[[#This Row],[prolificID]],Payments[[#All],[ProlificID]:[Bonus]],2,FALSE)</f>
        <v>0</v>
      </c>
      <c r="BH197" s="3" t="s">
        <v>1218</v>
      </c>
      <c r="BI197" s="3" t="s">
        <v>1214</v>
      </c>
    </row>
    <row r="198" spans="1:61" x14ac:dyDescent="0.2">
      <c r="A198">
        <v>197</v>
      </c>
      <c r="B198">
        <v>0</v>
      </c>
      <c r="C198">
        <v>0</v>
      </c>
      <c r="D198">
        <v>1</v>
      </c>
      <c r="E198">
        <v>0</v>
      </c>
      <c r="F198">
        <v>0.19704917388029</v>
      </c>
      <c r="G198" t="s">
        <v>51</v>
      </c>
      <c r="H198" t="s">
        <v>239</v>
      </c>
      <c r="AP198">
        <v>25</v>
      </c>
      <c r="AY198" t="b">
        <f>AND(Table3[[#This Row],[attentionCheck22]]=22,Table3[[#This Row],[attentionCheck11]]=11)</f>
        <v>0</v>
      </c>
      <c r="AZ198" t="str">
        <f>VLOOKUP(Table3[[#This Row],[prolificID]],Table2[[#All],[participant_id]:[Student Status]],19,FALSE)</f>
        <v>CONSENT REVOKED</v>
      </c>
      <c r="BA198" t="str">
        <f>VLOOKUP(Table3[[#This Row],[prolificID]],Table2[[#All],[participant_id]:[Student Status]],13,FALSE)</f>
        <v>CONSENT REVOKED</v>
      </c>
      <c r="BB198" s="3" t="str">
        <f>VLOOKUP(Table3[[#This Row],[prolificID]],Table2[[#All],[participant_id]:[Student Status]],17,FALSE)</f>
        <v>CONSENT REVOKED</v>
      </c>
      <c r="BC198" s="3" t="str">
        <f>VLOOKUP(Table3[[#This Row],[prolificID]],Table2[[#All],[participant_id]:[Student Status]],20,FALSE)</f>
        <v>CONSENT REVOKED</v>
      </c>
      <c r="BD198" s="3" t="str">
        <f>VLOOKUP(Table3[[#This Row],[prolificID]],Table2[[#All],[participant_id]:[Student Status]],14,FALSE)</f>
        <v>CONSENT REVOKED</v>
      </c>
      <c r="BE198" s="3">
        <f>VLOOKUP(Table3[[#This Row],[prolificID]],Table2[[#All],[participant_id]:[Student Status]],5,FALSE)</f>
        <v>1048131.836177</v>
      </c>
      <c r="BF198" s="3">
        <f>VLOOKUP(Table3[[#This Row],[prolificID]],Table2[[#All],[participant_id]:[Student Status]],6,FALSE)</f>
        <v>47</v>
      </c>
      <c r="BG198" s="3">
        <f>VLOOKUP(Table3[[#This Row],[prolificID]],Payments[[#All],[ProlificID]:[Bonus]],2,FALSE)</f>
        <v>0</v>
      </c>
      <c r="BH198" s="3" t="s">
        <v>1218</v>
      </c>
      <c r="BI198" s="3" t="s">
        <v>1214</v>
      </c>
    </row>
    <row r="199" spans="1:61" x14ac:dyDescent="0.2">
      <c r="A199">
        <v>198</v>
      </c>
      <c r="B199">
        <v>0</v>
      </c>
      <c r="C199">
        <v>0</v>
      </c>
      <c r="D199">
        <v>1</v>
      </c>
      <c r="E199">
        <v>1</v>
      </c>
      <c r="F199">
        <v>0.21135240105052999</v>
      </c>
      <c r="G199" t="s">
        <v>50</v>
      </c>
      <c r="H199" t="s">
        <v>240</v>
      </c>
      <c r="I199">
        <v>756</v>
      </c>
      <c r="J199">
        <v>1</v>
      </c>
      <c r="K199">
        <v>25</v>
      </c>
      <c r="L199">
        <v>79</v>
      </c>
      <c r="M199">
        <v>73</v>
      </c>
      <c r="N199">
        <v>66</v>
      </c>
      <c r="O199">
        <v>60</v>
      </c>
      <c r="P199">
        <v>53</v>
      </c>
      <c r="Q199">
        <v>67</v>
      </c>
      <c r="R199">
        <v>22</v>
      </c>
      <c r="S199">
        <v>40</v>
      </c>
      <c r="T199">
        <v>52</v>
      </c>
      <c r="U199">
        <v>34</v>
      </c>
      <c r="V199">
        <v>78</v>
      </c>
      <c r="W199">
        <v>72</v>
      </c>
      <c r="X199">
        <v>65</v>
      </c>
      <c r="Y199">
        <v>59</v>
      </c>
      <c r="Z199">
        <v>62</v>
      </c>
      <c r="AA199">
        <v>11</v>
      </c>
      <c r="AB199">
        <v>66</v>
      </c>
      <c r="AC199">
        <v>39</v>
      </c>
      <c r="AD199">
        <v>31</v>
      </c>
      <c r="AE199">
        <v>23</v>
      </c>
      <c r="AF199">
        <v>40</v>
      </c>
      <c r="AG199">
        <v>1</v>
      </c>
      <c r="AH199" t="s">
        <v>57</v>
      </c>
      <c r="AI199" t="s">
        <v>50</v>
      </c>
      <c r="AJ199">
        <v>199</v>
      </c>
      <c r="AK199">
        <v>40</v>
      </c>
      <c r="AL199">
        <v>0</v>
      </c>
      <c r="AM199">
        <v>0</v>
      </c>
      <c r="AN199">
        <v>0</v>
      </c>
      <c r="AO199">
        <v>40</v>
      </c>
      <c r="AP199">
        <v>19</v>
      </c>
      <c r="AQ199">
        <v>246</v>
      </c>
      <c r="AR199">
        <v>64</v>
      </c>
      <c r="AS199">
        <v>59</v>
      </c>
      <c r="AT199">
        <v>132</v>
      </c>
      <c r="AU199">
        <v>119</v>
      </c>
      <c r="AV199">
        <v>5</v>
      </c>
      <c r="AW199">
        <v>60</v>
      </c>
      <c r="AX199">
        <v>35</v>
      </c>
      <c r="AY199" t="b">
        <f>AND(Table3[[#This Row],[attentionCheck22]]=22,Table3[[#This Row],[attentionCheck11]]=11)</f>
        <v>1</v>
      </c>
      <c r="AZ199" t="str">
        <f>VLOOKUP(Table3[[#This Row],[prolificID]],Table2[[#All],[participant_id]:[Student Status]],19,FALSE)</f>
        <v>Female</v>
      </c>
      <c r="BA199" t="str">
        <f>VLOOKUP(Table3[[#This Row],[prolificID]],Table2[[#All],[participant_id]:[Student Status]],13,FALSE)</f>
        <v>United Kingdom</v>
      </c>
      <c r="BB199" s="3" t="str">
        <f>VLOOKUP(Table3[[#This Row],[prolificID]],Table2[[#All],[participant_id]:[Student Status]],17,FALSE)</f>
        <v>Technical/community college</v>
      </c>
      <c r="BC199" s="3" t="str">
        <f>VLOOKUP(Table3[[#This Row],[prolificID]],Table2[[#All],[participant_id]:[Student Status]],20,FALSE)</f>
        <v>Yes</v>
      </c>
      <c r="BD199" s="3" t="str">
        <f>VLOOKUP(Table3[[#This Row],[prolificID]],Table2[[#All],[participant_id]:[Student Status]],14,FALSE)</f>
        <v>Part-Time</v>
      </c>
      <c r="BE199" s="3">
        <f>VLOOKUP(Table3[[#This Row],[prolificID]],Table2[[#All],[participant_id]:[Student Status]],5,FALSE)</f>
        <v>774.47</v>
      </c>
      <c r="BF199" s="3">
        <f>VLOOKUP(Table3[[#This Row],[prolificID]],Table2[[#All],[participant_id]:[Student Status]],6,FALSE)</f>
        <v>49</v>
      </c>
      <c r="BG199" s="3">
        <f>VLOOKUP(Table3[[#This Row],[prolificID]],Payments[[#All],[ProlificID]:[Bonus]],2,FALSE)</f>
        <v>7</v>
      </c>
      <c r="BH199" s="3" t="s">
        <v>1218</v>
      </c>
      <c r="BI199" s="3" t="s">
        <v>1214</v>
      </c>
    </row>
    <row r="200" spans="1:61" x14ac:dyDescent="0.2">
      <c r="A200">
        <v>199</v>
      </c>
      <c r="B200">
        <v>0</v>
      </c>
      <c r="C200">
        <v>0</v>
      </c>
      <c r="D200">
        <v>1</v>
      </c>
      <c r="E200">
        <v>0</v>
      </c>
      <c r="F200">
        <v>0.38156656419482998</v>
      </c>
      <c r="G200" t="s">
        <v>51</v>
      </c>
      <c r="H200" t="s">
        <v>241</v>
      </c>
      <c r="I200">
        <v>756</v>
      </c>
      <c r="J200">
        <v>1</v>
      </c>
      <c r="K200">
        <v>25</v>
      </c>
      <c r="L200">
        <v>40</v>
      </c>
      <c r="M200">
        <v>44</v>
      </c>
      <c r="N200">
        <v>43</v>
      </c>
      <c r="O200">
        <v>40</v>
      </c>
      <c r="P200">
        <v>36</v>
      </c>
      <c r="Q200">
        <v>40</v>
      </c>
      <c r="R200">
        <v>22</v>
      </c>
      <c r="S200">
        <v>34</v>
      </c>
      <c r="T200">
        <v>31</v>
      </c>
      <c r="U200">
        <v>19</v>
      </c>
      <c r="V200">
        <v>40</v>
      </c>
      <c r="W200">
        <v>38</v>
      </c>
      <c r="X200">
        <v>23</v>
      </c>
      <c r="Y200">
        <v>25</v>
      </c>
      <c r="Z200">
        <v>25</v>
      </c>
      <c r="AA200">
        <v>11</v>
      </c>
      <c r="AB200">
        <v>34</v>
      </c>
      <c r="AC200">
        <v>21</v>
      </c>
      <c r="AD200">
        <v>14</v>
      </c>
      <c r="AE200">
        <v>5</v>
      </c>
      <c r="AF200">
        <v>27</v>
      </c>
      <c r="AG200">
        <v>1</v>
      </c>
      <c r="AH200" t="s">
        <v>54</v>
      </c>
      <c r="AI200" t="s">
        <v>51</v>
      </c>
      <c r="AJ200">
        <v>217</v>
      </c>
      <c r="AK200">
        <v>25</v>
      </c>
      <c r="AL200">
        <v>0</v>
      </c>
      <c r="AM200">
        <v>0</v>
      </c>
      <c r="AN200" t="s">
        <v>242</v>
      </c>
      <c r="AO200">
        <v>27</v>
      </c>
      <c r="AP200">
        <v>27</v>
      </c>
      <c r="AQ200">
        <v>414</v>
      </c>
      <c r="AR200">
        <v>68</v>
      </c>
      <c r="AS200">
        <v>77</v>
      </c>
      <c r="AT200">
        <v>276</v>
      </c>
      <c r="AU200">
        <v>440</v>
      </c>
      <c r="AV200">
        <v>8</v>
      </c>
      <c r="AW200">
        <v>104</v>
      </c>
      <c r="AX200">
        <v>54</v>
      </c>
      <c r="AY200" t="b">
        <f>AND(Table3[[#This Row],[attentionCheck22]]=22,Table3[[#This Row],[attentionCheck11]]=11)</f>
        <v>1</v>
      </c>
      <c r="AZ200" t="str">
        <f>VLOOKUP(Table3[[#This Row],[prolificID]],Table2[[#All],[participant_id]:[Student Status]],19,FALSE)</f>
        <v>Female</v>
      </c>
      <c r="BA200" t="str">
        <f>VLOOKUP(Table3[[#This Row],[prolificID]],Table2[[#All],[participant_id]:[Student Status]],13,FALSE)</f>
        <v>United Kingdom</v>
      </c>
      <c r="BB200" s="3" t="str">
        <f>VLOOKUP(Table3[[#This Row],[prolificID]],Table2[[#All],[participant_id]:[Student Status]],17,FALSE)</f>
        <v>Undergraduate degree (BA/BSc/other)</v>
      </c>
      <c r="BC200" s="3" t="str">
        <f>VLOOKUP(Table3[[#This Row],[prolificID]],Table2[[#All],[participant_id]:[Student Status]],20,FALSE)</f>
        <v>No</v>
      </c>
      <c r="BD200" s="3" t="str">
        <f>VLOOKUP(Table3[[#This Row],[prolificID]],Table2[[#All],[participant_id]:[Student Status]],14,FALSE)</f>
        <v>Full-Time</v>
      </c>
      <c r="BE200" s="3">
        <f>VLOOKUP(Table3[[#This Row],[prolificID]],Table2[[#All],[participant_id]:[Student Status]],5,FALSE)</f>
        <v>1499.99</v>
      </c>
      <c r="BF200" s="3">
        <f>VLOOKUP(Table3[[#This Row],[prolificID]],Table2[[#All],[participant_id]:[Student Status]],6,FALSE)</f>
        <v>36</v>
      </c>
      <c r="BG200" s="3">
        <f>VLOOKUP(Table3[[#This Row],[prolificID]],Payments[[#All],[ProlificID]:[Bonus]],2,FALSE)</f>
        <v>8</v>
      </c>
      <c r="BH200" s="3" t="s">
        <v>1218</v>
      </c>
      <c r="BI200" s="3" t="s">
        <v>1214</v>
      </c>
    </row>
    <row r="201" spans="1:61" x14ac:dyDescent="0.2">
      <c r="A201">
        <v>200</v>
      </c>
      <c r="B201">
        <v>0</v>
      </c>
      <c r="C201">
        <v>0</v>
      </c>
      <c r="D201">
        <v>1</v>
      </c>
      <c r="E201">
        <v>0</v>
      </c>
      <c r="F201">
        <v>7.8531039488132004E-2</v>
      </c>
      <c r="G201" t="s">
        <v>51</v>
      </c>
      <c r="H201" t="s">
        <v>243</v>
      </c>
      <c r="AP201">
        <v>16</v>
      </c>
      <c r="AY201" t="b">
        <f>AND(Table3[[#This Row],[attentionCheck22]]=22,Table3[[#This Row],[attentionCheck11]]=11)</f>
        <v>0</v>
      </c>
      <c r="AZ201" t="str">
        <f>VLOOKUP(Table3[[#This Row],[prolificID]],Table2[[#All],[participant_id]:[Student Status]],19,FALSE)</f>
        <v>CONSENT REVOKED</v>
      </c>
      <c r="BA201" t="str">
        <f>VLOOKUP(Table3[[#This Row],[prolificID]],Table2[[#All],[participant_id]:[Student Status]],13,FALSE)</f>
        <v>CONSENT REVOKED</v>
      </c>
      <c r="BB201" s="3" t="str">
        <f>VLOOKUP(Table3[[#This Row],[prolificID]],Table2[[#All],[participant_id]:[Student Status]],17,FALSE)</f>
        <v>CONSENT REVOKED</v>
      </c>
      <c r="BC201" s="3" t="str">
        <f>VLOOKUP(Table3[[#This Row],[prolificID]],Table2[[#All],[participant_id]:[Student Status]],20,FALSE)</f>
        <v>CONSENT REVOKED</v>
      </c>
      <c r="BD201" s="3" t="str">
        <f>VLOOKUP(Table3[[#This Row],[prolificID]],Table2[[#All],[participant_id]:[Student Status]],14,FALSE)</f>
        <v>CONSENT REVOKED</v>
      </c>
      <c r="BE201" s="3">
        <f>VLOOKUP(Table3[[#This Row],[prolificID]],Table2[[#All],[participant_id]:[Student Status]],5,FALSE)</f>
        <v>1048049.023159</v>
      </c>
      <c r="BF201" s="3">
        <f>VLOOKUP(Table3[[#This Row],[prolificID]],Table2[[#All],[participant_id]:[Student Status]],6,FALSE)</f>
        <v>28</v>
      </c>
      <c r="BG201" s="3">
        <f>VLOOKUP(Table3[[#This Row],[prolificID]],Payments[[#All],[ProlificID]:[Bonus]],2,FALSE)</f>
        <v>0</v>
      </c>
      <c r="BH201" s="3" t="s">
        <v>1218</v>
      </c>
      <c r="BI201" s="3" t="s">
        <v>1214</v>
      </c>
    </row>
    <row r="202" spans="1:61" x14ac:dyDescent="0.2">
      <c r="A202">
        <v>201</v>
      </c>
      <c r="B202">
        <v>0</v>
      </c>
      <c r="C202">
        <v>0</v>
      </c>
      <c r="D202">
        <v>1</v>
      </c>
      <c r="E202">
        <v>1</v>
      </c>
      <c r="F202">
        <v>0.88424812232924999</v>
      </c>
      <c r="G202" t="s">
        <v>51</v>
      </c>
      <c r="H202" t="s">
        <v>244</v>
      </c>
      <c r="AP202">
        <v>31</v>
      </c>
      <c r="AY202" t="b">
        <f>AND(Table3[[#This Row],[attentionCheck22]]=22,Table3[[#This Row],[attentionCheck11]]=11)</f>
        <v>0</v>
      </c>
      <c r="AZ202" t="str">
        <f>VLOOKUP(Table3[[#This Row],[prolificID]],Table2[[#All],[participant_id]:[Student Status]],19,FALSE)</f>
        <v>CONSENT REVOKED</v>
      </c>
      <c r="BA202" t="str">
        <f>VLOOKUP(Table3[[#This Row],[prolificID]],Table2[[#All],[participant_id]:[Student Status]],13,FALSE)</f>
        <v>CONSENT REVOKED</v>
      </c>
      <c r="BB202" s="3" t="str">
        <f>VLOOKUP(Table3[[#This Row],[prolificID]],Table2[[#All],[participant_id]:[Student Status]],17,FALSE)</f>
        <v>CONSENT REVOKED</v>
      </c>
      <c r="BC202" s="3" t="str">
        <f>VLOOKUP(Table3[[#This Row],[prolificID]],Table2[[#All],[participant_id]:[Student Status]],20,FALSE)</f>
        <v>CONSENT REVOKED</v>
      </c>
      <c r="BD202" s="3" t="str">
        <f>VLOOKUP(Table3[[#This Row],[prolificID]],Table2[[#All],[participant_id]:[Student Status]],14,FALSE)</f>
        <v>CONSENT REVOKED</v>
      </c>
      <c r="BE202" s="3">
        <f>VLOOKUP(Table3[[#This Row],[prolificID]],Table2[[#All],[participant_id]:[Student Status]],5,FALSE)</f>
        <v>1048043.705109</v>
      </c>
      <c r="BF202" s="3">
        <f>VLOOKUP(Table3[[#This Row],[prolificID]],Table2[[#All],[participant_id]:[Student Status]],6,FALSE)</f>
        <v>59</v>
      </c>
      <c r="BG202" s="3">
        <f>VLOOKUP(Table3[[#This Row],[prolificID]],Payments[[#All],[ProlificID]:[Bonus]],2,FALSE)</f>
        <v>0</v>
      </c>
      <c r="BH202" s="3" t="s">
        <v>1218</v>
      </c>
      <c r="BI202" s="3" t="s">
        <v>1214</v>
      </c>
    </row>
    <row r="203" spans="1:61" x14ac:dyDescent="0.2">
      <c r="A203">
        <v>202</v>
      </c>
      <c r="B203">
        <v>0</v>
      </c>
      <c r="C203">
        <v>0</v>
      </c>
      <c r="D203">
        <v>1</v>
      </c>
      <c r="E203">
        <v>1</v>
      </c>
      <c r="F203">
        <v>0.51470559539496996</v>
      </c>
      <c r="G203" t="s">
        <v>51</v>
      </c>
      <c r="H203" t="s">
        <v>245</v>
      </c>
      <c r="I203">
        <v>756</v>
      </c>
      <c r="J203">
        <v>1</v>
      </c>
      <c r="K203">
        <v>25</v>
      </c>
      <c r="L203">
        <v>39</v>
      </c>
      <c r="M203">
        <v>38</v>
      </c>
      <c r="N203">
        <v>35</v>
      </c>
      <c r="O203">
        <v>32</v>
      </c>
      <c r="P203">
        <v>30</v>
      </c>
      <c r="Q203">
        <v>28</v>
      </c>
      <c r="R203">
        <v>22</v>
      </c>
      <c r="S203">
        <v>25</v>
      </c>
      <c r="T203">
        <v>22</v>
      </c>
      <c r="U203">
        <v>19</v>
      </c>
      <c r="V203">
        <v>39</v>
      </c>
      <c r="W203">
        <v>38</v>
      </c>
      <c r="X203">
        <v>37</v>
      </c>
      <c r="Y203">
        <v>30</v>
      </c>
      <c r="Z203">
        <v>27</v>
      </c>
      <c r="AA203">
        <v>11</v>
      </c>
      <c r="AB203">
        <v>24</v>
      </c>
      <c r="AC203">
        <v>20</v>
      </c>
      <c r="AD203">
        <v>16</v>
      </c>
      <c r="AE203">
        <v>12</v>
      </c>
      <c r="AF203">
        <v>20</v>
      </c>
      <c r="AG203">
        <v>1</v>
      </c>
      <c r="AH203" t="s">
        <v>57</v>
      </c>
      <c r="AI203" t="s">
        <v>51</v>
      </c>
      <c r="AJ203">
        <v>188</v>
      </c>
      <c r="AK203">
        <v>20</v>
      </c>
      <c r="AL203">
        <v>0</v>
      </c>
      <c r="AM203">
        <v>0</v>
      </c>
      <c r="AN203" t="s">
        <v>121</v>
      </c>
      <c r="AO203">
        <v>20</v>
      </c>
      <c r="AP203">
        <v>25</v>
      </c>
      <c r="AQ203">
        <v>142</v>
      </c>
      <c r="AR203">
        <v>32</v>
      </c>
      <c r="AS203">
        <v>109</v>
      </c>
      <c r="AT203">
        <v>398</v>
      </c>
      <c r="AU203">
        <v>189</v>
      </c>
      <c r="AV203">
        <v>5</v>
      </c>
      <c r="AW203">
        <v>43</v>
      </c>
      <c r="AX203">
        <v>12</v>
      </c>
      <c r="AY203" t="b">
        <f>AND(Table3[[#This Row],[attentionCheck22]]=22,Table3[[#This Row],[attentionCheck11]]=11)</f>
        <v>1</v>
      </c>
      <c r="AZ203" t="str">
        <f>VLOOKUP(Table3[[#This Row],[prolificID]],Table2[[#All],[participant_id]:[Student Status]],19,FALSE)</f>
        <v>Male</v>
      </c>
      <c r="BA203" t="str">
        <f>VLOOKUP(Table3[[#This Row],[prolificID]],Table2[[#All],[participant_id]:[Student Status]],13,FALSE)</f>
        <v>United Kingdom</v>
      </c>
      <c r="BB203" s="3" t="str">
        <f>VLOOKUP(Table3[[#This Row],[prolificID]],Table2[[#All],[participant_id]:[Student Status]],17,FALSE)</f>
        <v>Undergraduate degree (BA/BSc/other)</v>
      </c>
      <c r="BC203" s="3" t="str">
        <f>VLOOKUP(Table3[[#This Row],[prolificID]],Table2[[#All],[participant_id]:[Student Status]],20,FALSE)</f>
        <v>No</v>
      </c>
      <c r="BD203" s="3" t="str">
        <f>VLOOKUP(Table3[[#This Row],[prolificID]],Table2[[#All],[participant_id]:[Student Status]],14,FALSE)</f>
        <v>Full-Time</v>
      </c>
      <c r="BE203" s="3">
        <f>VLOOKUP(Table3[[#This Row],[prolificID]],Table2[[#All],[participant_id]:[Student Status]],5,FALSE)</f>
        <v>991.19100000000003</v>
      </c>
      <c r="BF203" s="3">
        <f>VLOOKUP(Table3[[#This Row],[prolificID]],Table2[[#All],[participant_id]:[Student Status]],6,FALSE)</f>
        <v>29</v>
      </c>
      <c r="BG203" s="3">
        <f>VLOOKUP(Table3[[#This Row],[prolificID]],Payments[[#All],[ProlificID]:[Bonus]],2,FALSE)</f>
        <v>7</v>
      </c>
      <c r="BH203" s="3" t="s">
        <v>1218</v>
      </c>
      <c r="BI203" s="3" t="s">
        <v>1214</v>
      </c>
    </row>
    <row r="204" spans="1:61" x14ac:dyDescent="0.2">
      <c r="A204">
        <v>203</v>
      </c>
      <c r="B204">
        <v>0</v>
      </c>
      <c r="C204">
        <v>0</v>
      </c>
      <c r="D204">
        <v>1</v>
      </c>
      <c r="E204">
        <v>1</v>
      </c>
      <c r="F204">
        <v>0.38508400508784002</v>
      </c>
      <c r="G204" t="s">
        <v>51</v>
      </c>
      <c r="H204" t="s">
        <v>246</v>
      </c>
      <c r="I204">
        <v>756</v>
      </c>
      <c r="J204">
        <v>1</v>
      </c>
      <c r="K204">
        <v>25</v>
      </c>
      <c r="L204">
        <v>40</v>
      </c>
      <c r="M204">
        <v>38</v>
      </c>
      <c r="N204">
        <v>35</v>
      </c>
      <c r="O204">
        <v>30</v>
      </c>
      <c r="P204">
        <v>30</v>
      </c>
      <c r="Q204">
        <v>28</v>
      </c>
      <c r="R204">
        <v>22</v>
      </c>
      <c r="S204">
        <v>25</v>
      </c>
      <c r="T204">
        <v>22</v>
      </c>
      <c r="U204">
        <v>24</v>
      </c>
      <c r="V204">
        <v>49</v>
      </c>
      <c r="W204">
        <v>37</v>
      </c>
      <c r="X204">
        <v>33</v>
      </c>
      <c r="Y204">
        <v>30</v>
      </c>
      <c r="Z204">
        <v>27</v>
      </c>
      <c r="AA204">
        <v>11</v>
      </c>
      <c r="AB204">
        <v>24</v>
      </c>
      <c r="AC204">
        <v>20</v>
      </c>
      <c r="AD204">
        <v>16</v>
      </c>
      <c r="AE204">
        <v>23</v>
      </c>
      <c r="AF204">
        <v>40</v>
      </c>
      <c r="AG204">
        <v>1</v>
      </c>
      <c r="AH204" t="s">
        <v>57</v>
      </c>
      <c r="AI204" t="s">
        <v>51</v>
      </c>
      <c r="AJ204">
        <v>195</v>
      </c>
      <c r="AK204">
        <v>40</v>
      </c>
      <c r="AL204">
        <v>0</v>
      </c>
      <c r="AM204">
        <v>0</v>
      </c>
      <c r="AN204">
        <v>0</v>
      </c>
      <c r="AO204">
        <v>40</v>
      </c>
      <c r="AP204">
        <v>30</v>
      </c>
      <c r="AQ204">
        <v>98</v>
      </c>
      <c r="AR204">
        <v>22</v>
      </c>
      <c r="AS204">
        <v>27</v>
      </c>
      <c r="AT204">
        <v>161</v>
      </c>
      <c r="AU204">
        <v>163</v>
      </c>
      <c r="AV204">
        <v>7</v>
      </c>
      <c r="AW204">
        <v>22</v>
      </c>
      <c r="AX204">
        <v>21</v>
      </c>
      <c r="AY204" t="b">
        <f>AND(Table3[[#This Row],[attentionCheck22]]=22,Table3[[#This Row],[attentionCheck11]]=11)</f>
        <v>1</v>
      </c>
      <c r="AZ204" t="str">
        <f>VLOOKUP(Table3[[#This Row],[prolificID]],Table2[[#All],[participant_id]:[Student Status]],19,FALSE)</f>
        <v>Male</v>
      </c>
      <c r="BA204" t="str">
        <f>VLOOKUP(Table3[[#This Row],[prolificID]],Table2[[#All],[participant_id]:[Student Status]],13,FALSE)</f>
        <v>United Kingdom</v>
      </c>
      <c r="BB204" s="3" t="str">
        <f>VLOOKUP(Table3[[#This Row],[prolificID]],Table2[[#All],[participant_id]:[Student Status]],17,FALSE)</f>
        <v>Undergraduate degree (BA/BSc/other)</v>
      </c>
      <c r="BC204" s="3" t="str">
        <f>VLOOKUP(Table3[[#This Row],[prolificID]],Table2[[#All],[participant_id]:[Student Status]],20,FALSE)</f>
        <v>Yes</v>
      </c>
      <c r="BD204" s="3" t="str">
        <f>VLOOKUP(Table3[[#This Row],[prolificID]],Table2[[#All],[participant_id]:[Student Status]],14,FALSE)</f>
        <v>Part-Time</v>
      </c>
      <c r="BE204" s="3">
        <f>VLOOKUP(Table3[[#This Row],[prolificID]],Table2[[#All],[participant_id]:[Student Status]],5,FALSE)</f>
        <v>635.72299999999996</v>
      </c>
      <c r="BF204" s="3">
        <f>VLOOKUP(Table3[[#This Row],[prolificID]],Table2[[#All],[participant_id]:[Student Status]],6,FALSE)</f>
        <v>29</v>
      </c>
      <c r="BG204" s="3">
        <f>VLOOKUP(Table3[[#This Row],[prolificID]],Payments[[#All],[ProlificID]:[Bonus]],2,FALSE)</f>
        <v>9.4</v>
      </c>
      <c r="BH204" s="3" t="s">
        <v>1218</v>
      </c>
      <c r="BI204" s="3" t="s">
        <v>1214</v>
      </c>
    </row>
    <row r="205" spans="1:61" x14ac:dyDescent="0.2">
      <c r="A205">
        <v>204</v>
      </c>
      <c r="B205">
        <v>0</v>
      </c>
      <c r="C205">
        <v>0</v>
      </c>
      <c r="D205">
        <v>1</v>
      </c>
      <c r="E205">
        <v>1</v>
      </c>
      <c r="F205">
        <v>0.98597289225506002</v>
      </c>
      <c r="G205" t="s">
        <v>51</v>
      </c>
      <c r="H205" t="s">
        <v>247</v>
      </c>
      <c r="I205">
        <v>756</v>
      </c>
      <c r="J205">
        <v>1</v>
      </c>
      <c r="K205">
        <v>25</v>
      </c>
      <c r="L205">
        <v>1</v>
      </c>
      <c r="M205">
        <v>14</v>
      </c>
      <c r="N205">
        <v>8</v>
      </c>
      <c r="O205">
        <v>41</v>
      </c>
      <c r="P205">
        <v>59</v>
      </c>
      <c r="Q205">
        <v>27</v>
      </c>
      <c r="R205">
        <v>22</v>
      </c>
      <c r="S205">
        <v>77</v>
      </c>
      <c r="T205">
        <v>68</v>
      </c>
      <c r="U205">
        <v>48</v>
      </c>
      <c r="V205">
        <v>1</v>
      </c>
      <c r="W205">
        <v>10</v>
      </c>
      <c r="X205">
        <v>15</v>
      </c>
      <c r="Y205">
        <v>18</v>
      </c>
      <c r="Z205">
        <v>20</v>
      </c>
      <c r="AA205">
        <v>11</v>
      </c>
      <c r="AB205">
        <v>32</v>
      </c>
      <c r="AC205">
        <v>28</v>
      </c>
      <c r="AD205">
        <v>28</v>
      </c>
      <c r="AE205">
        <v>23</v>
      </c>
      <c r="AF205">
        <v>7</v>
      </c>
      <c r="AG205">
        <v>1</v>
      </c>
      <c r="AH205" t="s">
        <v>57</v>
      </c>
      <c r="AI205" t="s">
        <v>50</v>
      </c>
      <c r="AJ205">
        <v>237</v>
      </c>
      <c r="AK205">
        <v>14</v>
      </c>
      <c r="AL205">
        <v>0</v>
      </c>
      <c r="AM205">
        <v>0</v>
      </c>
      <c r="AN205" t="s">
        <v>248</v>
      </c>
      <c r="AO205">
        <v>14</v>
      </c>
      <c r="AP205">
        <v>70</v>
      </c>
      <c r="AQ205">
        <v>468</v>
      </c>
      <c r="AR205">
        <v>121</v>
      </c>
      <c r="AS205">
        <v>103</v>
      </c>
      <c r="AT205">
        <v>644</v>
      </c>
      <c r="AU205">
        <v>1270</v>
      </c>
      <c r="AV205">
        <v>16</v>
      </c>
      <c r="AW205">
        <v>307</v>
      </c>
      <c r="AX205">
        <v>386</v>
      </c>
      <c r="AY205" t="b">
        <f>AND(Table3[[#This Row],[attentionCheck22]]=22,Table3[[#This Row],[attentionCheck11]]=11)</f>
        <v>1</v>
      </c>
      <c r="AZ205" t="str">
        <f>VLOOKUP(Table3[[#This Row],[prolificID]],Table2[[#All],[participant_id]:[Student Status]],19,FALSE)</f>
        <v>Female</v>
      </c>
      <c r="BA205" t="str">
        <f>VLOOKUP(Table3[[#This Row],[prolificID]],Table2[[#All],[participant_id]:[Student Status]],13,FALSE)</f>
        <v>United Kingdom</v>
      </c>
      <c r="BB205" s="3" t="str">
        <f>VLOOKUP(Table3[[#This Row],[prolificID]],Table2[[#All],[participant_id]:[Student Status]],17,FALSE)</f>
        <v>Undergraduate degree (BA/BSc/other)</v>
      </c>
      <c r="BC205" s="3" t="str">
        <f>VLOOKUP(Table3[[#This Row],[prolificID]],Table2[[#All],[participant_id]:[Student Status]],20,FALSE)</f>
        <v>DATA EXPIRED</v>
      </c>
      <c r="BD205" s="3" t="str">
        <f>VLOOKUP(Table3[[#This Row],[prolificID]],Table2[[#All],[participant_id]:[Student Status]],14,FALSE)</f>
        <v>DATA EXPIRED</v>
      </c>
      <c r="BE205" s="3">
        <f>VLOOKUP(Table3[[#This Row],[prolificID]],Table2[[#All],[participant_id]:[Student Status]],5,FALSE)</f>
        <v>3474.2559999999999</v>
      </c>
      <c r="BF205" s="3">
        <f>VLOOKUP(Table3[[#This Row],[prolificID]],Table2[[#All],[participant_id]:[Student Status]],6,FALSE)</f>
        <v>33</v>
      </c>
      <c r="BG205" s="3">
        <f>VLOOKUP(Table3[[#This Row],[prolificID]],Payments[[#All],[ProlificID]:[Bonus]],2,FALSE)</f>
        <v>4.6399999999999997</v>
      </c>
      <c r="BH205" s="3" t="s">
        <v>1218</v>
      </c>
      <c r="BI205" s="3" t="s">
        <v>1214</v>
      </c>
    </row>
    <row r="206" spans="1:61" x14ac:dyDescent="0.2">
      <c r="A206">
        <v>205</v>
      </c>
      <c r="B206">
        <v>0</v>
      </c>
      <c r="C206">
        <v>0</v>
      </c>
      <c r="D206">
        <v>1</v>
      </c>
      <c r="E206">
        <v>0</v>
      </c>
      <c r="F206">
        <v>0.66096051022240998</v>
      </c>
      <c r="G206" t="s">
        <v>51</v>
      </c>
      <c r="H206" t="s">
        <v>249</v>
      </c>
      <c r="I206">
        <v>756</v>
      </c>
      <c r="J206">
        <v>1</v>
      </c>
      <c r="K206">
        <v>25</v>
      </c>
      <c r="L206">
        <v>39</v>
      </c>
      <c r="M206">
        <v>36</v>
      </c>
      <c r="N206">
        <v>33</v>
      </c>
      <c r="O206">
        <v>30</v>
      </c>
      <c r="P206">
        <v>26</v>
      </c>
      <c r="Q206">
        <v>23</v>
      </c>
      <c r="R206">
        <v>22</v>
      </c>
      <c r="S206">
        <v>20</v>
      </c>
      <c r="T206">
        <v>16</v>
      </c>
      <c r="U206">
        <v>12</v>
      </c>
      <c r="V206">
        <v>39</v>
      </c>
      <c r="W206">
        <v>36</v>
      </c>
      <c r="X206">
        <v>33</v>
      </c>
      <c r="Y206">
        <v>30</v>
      </c>
      <c r="Z206">
        <v>26</v>
      </c>
      <c r="AA206">
        <v>11</v>
      </c>
      <c r="AB206">
        <v>23</v>
      </c>
      <c r="AC206">
        <v>20</v>
      </c>
      <c r="AD206">
        <v>16</v>
      </c>
      <c r="AE206">
        <v>12</v>
      </c>
      <c r="AF206">
        <v>40</v>
      </c>
      <c r="AG206">
        <v>1</v>
      </c>
      <c r="AH206" t="s">
        <v>57</v>
      </c>
      <c r="AI206" t="s">
        <v>51</v>
      </c>
      <c r="AJ206">
        <v>212</v>
      </c>
      <c r="AK206">
        <v>40</v>
      </c>
      <c r="AL206">
        <v>0</v>
      </c>
      <c r="AM206">
        <v>0</v>
      </c>
      <c r="AN206" t="s">
        <v>250</v>
      </c>
      <c r="AO206">
        <v>40</v>
      </c>
      <c r="AP206">
        <v>21</v>
      </c>
      <c r="AQ206">
        <v>111</v>
      </c>
      <c r="AR206">
        <v>56</v>
      </c>
      <c r="AS206">
        <v>23</v>
      </c>
      <c r="AT206">
        <v>134</v>
      </c>
      <c r="AU206">
        <v>179</v>
      </c>
      <c r="AV206">
        <v>30</v>
      </c>
      <c r="AW206">
        <v>46</v>
      </c>
      <c r="AX206">
        <v>63</v>
      </c>
      <c r="AY206" t="b">
        <f>AND(Table3[[#This Row],[attentionCheck22]]=22,Table3[[#This Row],[attentionCheck11]]=11)</f>
        <v>1</v>
      </c>
      <c r="AZ206" t="str">
        <f>VLOOKUP(Table3[[#This Row],[prolificID]],Table2[[#All],[participant_id]:[Student Status]],19,FALSE)</f>
        <v>Female</v>
      </c>
      <c r="BA206" t="str">
        <f>VLOOKUP(Table3[[#This Row],[prolificID]],Table2[[#All],[participant_id]:[Student Status]],13,FALSE)</f>
        <v>United States</v>
      </c>
      <c r="BB206" s="3" t="str">
        <f>VLOOKUP(Table3[[#This Row],[prolificID]],Table2[[#All],[participant_id]:[Student Status]],17,FALSE)</f>
        <v>High school diploma/A-levels</v>
      </c>
      <c r="BC206" s="3" t="str">
        <f>VLOOKUP(Table3[[#This Row],[prolificID]],Table2[[#All],[participant_id]:[Student Status]],20,FALSE)</f>
        <v>No</v>
      </c>
      <c r="BD206" s="3" t="str">
        <f>VLOOKUP(Table3[[#This Row],[prolificID]],Table2[[#All],[participant_id]:[Student Status]],14,FALSE)</f>
        <v>Part-Time</v>
      </c>
      <c r="BE206" s="3">
        <f>VLOOKUP(Table3[[#This Row],[prolificID]],Table2[[#All],[participant_id]:[Student Status]],5,FALSE)</f>
        <v>710.6</v>
      </c>
      <c r="BF206" s="3">
        <f>VLOOKUP(Table3[[#This Row],[prolificID]],Table2[[#All],[participant_id]:[Student Status]],6,FALSE)</f>
        <v>22</v>
      </c>
      <c r="BG206" s="3">
        <f>VLOOKUP(Table3[[#This Row],[prolificID]],Payments[[#All],[ProlificID]:[Bonus]],2,FALSE)</f>
        <v>1.4</v>
      </c>
      <c r="BH206" s="3" t="s">
        <v>1218</v>
      </c>
      <c r="BI206" s="3" t="s">
        <v>1214</v>
      </c>
    </row>
    <row r="207" spans="1:61" x14ac:dyDescent="0.2">
      <c r="A207">
        <v>206</v>
      </c>
      <c r="B207">
        <v>0</v>
      </c>
      <c r="C207">
        <v>0</v>
      </c>
      <c r="D207">
        <v>1</v>
      </c>
      <c r="E207">
        <v>1</v>
      </c>
      <c r="F207">
        <v>0.87779991971787996</v>
      </c>
      <c r="G207" t="s">
        <v>51</v>
      </c>
      <c r="H207" t="s">
        <v>251</v>
      </c>
      <c r="I207">
        <v>756</v>
      </c>
      <c r="J207">
        <v>1</v>
      </c>
      <c r="K207">
        <v>25</v>
      </c>
      <c r="L207">
        <v>2</v>
      </c>
      <c r="M207">
        <v>8</v>
      </c>
      <c r="N207">
        <v>16</v>
      </c>
      <c r="O207">
        <v>23</v>
      </c>
      <c r="P207">
        <v>27</v>
      </c>
      <c r="Q207">
        <v>34</v>
      </c>
      <c r="R207">
        <v>22</v>
      </c>
      <c r="S207">
        <v>36</v>
      </c>
      <c r="T207">
        <v>28</v>
      </c>
      <c r="U207">
        <v>23</v>
      </c>
      <c r="V207">
        <v>1</v>
      </c>
      <c r="W207">
        <v>8</v>
      </c>
      <c r="X207">
        <v>10</v>
      </c>
      <c r="Y207">
        <v>25</v>
      </c>
      <c r="Z207">
        <v>27</v>
      </c>
      <c r="AA207">
        <v>11</v>
      </c>
      <c r="AB207">
        <v>35</v>
      </c>
      <c r="AC207">
        <v>35</v>
      </c>
      <c r="AD207">
        <v>26</v>
      </c>
      <c r="AE207">
        <v>23</v>
      </c>
      <c r="AF207">
        <v>1</v>
      </c>
      <c r="AG207">
        <v>1</v>
      </c>
      <c r="AH207" t="s">
        <v>57</v>
      </c>
      <c r="AI207" t="s">
        <v>51</v>
      </c>
      <c r="AJ207">
        <v>215</v>
      </c>
      <c r="AK207">
        <v>1</v>
      </c>
      <c r="AL207">
        <v>0</v>
      </c>
      <c r="AM207">
        <v>0</v>
      </c>
      <c r="AN207" t="s">
        <v>252</v>
      </c>
      <c r="AO207">
        <v>27</v>
      </c>
      <c r="AP207">
        <v>50</v>
      </c>
      <c r="AQ207">
        <v>293</v>
      </c>
      <c r="AR207">
        <v>78</v>
      </c>
      <c r="AS207">
        <v>56</v>
      </c>
      <c r="AT207">
        <v>415</v>
      </c>
      <c r="AU207">
        <v>248</v>
      </c>
      <c r="AV207">
        <v>14</v>
      </c>
      <c r="AW207">
        <v>80</v>
      </c>
      <c r="AX207">
        <v>65</v>
      </c>
      <c r="AY207" t="b">
        <f>AND(Table3[[#This Row],[attentionCheck22]]=22,Table3[[#This Row],[attentionCheck11]]=11)</f>
        <v>1</v>
      </c>
      <c r="AZ207" t="str">
        <f>VLOOKUP(Table3[[#This Row],[prolificID]],Table2[[#All],[participant_id]:[Student Status]],19,FALSE)</f>
        <v>Female</v>
      </c>
      <c r="BA207" t="str">
        <f>VLOOKUP(Table3[[#This Row],[prolificID]],Table2[[#All],[participant_id]:[Student Status]],13,FALSE)</f>
        <v>United Kingdom</v>
      </c>
      <c r="BB207" s="3" t="str">
        <f>VLOOKUP(Table3[[#This Row],[prolificID]],Table2[[#All],[participant_id]:[Student Status]],17,FALSE)</f>
        <v>High school diploma/A-levels</v>
      </c>
      <c r="BC207" s="3" t="str">
        <f>VLOOKUP(Table3[[#This Row],[prolificID]],Table2[[#All],[participant_id]:[Student Status]],20,FALSE)</f>
        <v>Yes</v>
      </c>
      <c r="BD207" s="3" t="str">
        <f>VLOOKUP(Table3[[#This Row],[prolificID]],Table2[[#All],[participant_id]:[Student Status]],14,FALSE)</f>
        <v>Unemployed (and job seeking)</v>
      </c>
      <c r="BE207" s="3">
        <f>VLOOKUP(Table3[[#This Row],[prolificID]],Table2[[#All],[participant_id]:[Student Status]],5,FALSE)</f>
        <v>1353.019</v>
      </c>
      <c r="BF207" s="3">
        <f>VLOOKUP(Table3[[#This Row],[prolificID]],Table2[[#All],[participant_id]:[Student Status]],6,FALSE)</f>
        <v>20</v>
      </c>
      <c r="BG207" s="3">
        <f>VLOOKUP(Table3[[#This Row],[prolificID]],Payments[[#All],[ProlificID]:[Bonus]],2,FALSE)</f>
        <v>1.4</v>
      </c>
      <c r="BH207" s="3" t="s">
        <v>1218</v>
      </c>
      <c r="BI207" s="3" t="s">
        <v>1214</v>
      </c>
    </row>
    <row r="208" spans="1:61" x14ac:dyDescent="0.2">
      <c r="A208">
        <v>207</v>
      </c>
      <c r="B208">
        <v>0</v>
      </c>
      <c r="C208">
        <v>0</v>
      </c>
      <c r="D208">
        <v>1</v>
      </c>
      <c r="E208">
        <v>0</v>
      </c>
      <c r="F208">
        <v>0.24506729033346</v>
      </c>
      <c r="G208" t="s">
        <v>51</v>
      </c>
      <c r="H208" t="s">
        <v>253</v>
      </c>
      <c r="I208">
        <v>756</v>
      </c>
      <c r="J208">
        <v>1</v>
      </c>
      <c r="K208">
        <v>25</v>
      </c>
      <c r="L208">
        <v>40</v>
      </c>
      <c r="M208">
        <v>15</v>
      </c>
      <c r="N208">
        <v>30</v>
      </c>
      <c r="O208">
        <v>50</v>
      </c>
      <c r="P208">
        <v>22</v>
      </c>
      <c r="Q208">
        <v>43</v>
      </c>
      <c r="R208">
        <v>22</v>
      </c>
      <c r="S208">
        <v>39</v>
      </c>
      <c r="T208">
        <v>26</v>
      </c>
      <c r="U208">
        <v>14</v>
      </c>
      <c r="V208">
        <v>2</v>
      </c>
      <c r="W208">
        <v>9</v>
      </c>
      <c r="X208">
        <v>18</v>
      </c>
      <c r="Y208">
        <v>22</v>
      </c>
      <c r="Z208">
        <v>28</v>
      </c>
      <c r="AA208">
        <v>11</v>
      </c>
      <c r="AB208">
        <v>35</v>
      </c>
      <c r="AC208">
        <v>39</v>
      </c>
      <c r="AD208">
        <v>30</v>
      </c>
      <c r="AE208">
        <v>18</v>
      </c>
      <c r="AF208">
        <v>14</v>
      </c>
      <c r="AG208">
        <v>1</v>
      </c>
      <c r="AH208" t="s">
        <v>54</v>
      </c>
      <c r="AI208" t="s">
        <v>51</v>
      </c>
      <c r="AJ208">
        <v>210</v>
      </c>
      <c r="AK208">
        <v>39</v>
      </c>
      <c r="AL208">
        <v>0</v>
      </c>
      <c r="AM208">
        <v>0</v>
      </c>
      <c r="AN208">
        <v>0</v>
      </c>
      <c r="AO208">
        <v>20</v>
      </c>
      <c r="AP208">
        <v>22</v>
      </c>
      <c r="AQ208">
        <v>158</v>
      </c>
      <c r="AR208">
        <v>41</v>
      </c>
      <c r="AS208">
        <v>41</v>
      </c>
      <c r="AT208">
        <v>174</v>
      </c>
      <c r="AU208">
        <v>211</v>
      </c>
      <c r="AV208">
        <v>6</v>
      </c>
      <c r="AW208">
        <v>39</v>
      </c>
      <c r="AX208">
        <v>15</v>
      </c>
      <c r="AY208" t="b">
        <f>AND(Table3[[#This Row],[attentionCheck22]]=22,Table3[[#This Row],[attentionCheck11]]=11)</f>
        <v>1</v>
      </c>
      <c r="AZ208" t="str">
        <f>VLOOKUP(Table3[[#This Row],[prolificID]],Table2[[#All],[participant_id]:[Student Status]],19,FALSE)</f>
        <v>Female</v>
      </c>
      <c r="BA208" t="str">
        <f>VLOOKUP(Table3[[#This Row],[prolificID]],Table2[[#All],[participant_id]:[Student Status]],13,FALSE)</f>
        <v>United Kingdom</v>
      </c>
      <c r="BB208" s="3" t="str">
        <f>VLOOKUP(Table3[[#This Row],[prolificID]],Table2[[#All],[participant_id]:[Student Status]],17,FALSE)</f>
        <v>Technical/community college</v>
      </c>
      <c r="BC208" s="3" t="str">
        <f>VLOOKUP(Table3[[#This Row],[prolificID]],Table2[[#All],[participant_id]:[Student Status]],20,FALSE)</f>
        <v>No</v>
      </c>
      <c r="BD208" s="3" t="str">
        <f>VLOOKUP(Table3[[#This Row],[prolificID]],Table2[[#All],[participant_id]:[Student Status]],14,FALSE)</f>
        <v>Full-Time</v>
      </c>
      <c r="BE208" s="3">
        <f>VLOOKUP(Table3[[#This Row],[prolificID]],Table2[[#All],[participant_id]:[Student Status]],5,FALSE)</f>
        <v>741.83</v>
      </c>
      <c r="BF208" s="3">
        <f>VLOOKUP(Table3[[#This Row],[prolificID]],Table2[[#All],[participant_id]:[Student Status]],6,FALSE)</f>
        <v>42</v>
      </c>
      <c r="BG208" s="3">
        <f>VLOOKUP(Table3[[#This Row],[prolificID]],Payments[[#All],[ProlificID]:[Bonus]],2,FALSE)</f>
        <v>1.39</v>
      </c>
      <c r="BH208" s="3" t="s">
        <v>1218</v>
      </c>
      <c r="BI208" s="3" t="s">
        <v>1214</v>
      </c>
    </row>
    <row r="209" spans="1:61" x14ac:dyDescent="0.2">
      <c r="A209">
        <v>208</v>
      </c>
      <c r="B209">
        <v>0</v>
      </c>
      <c r="C209">
        <v>0</v>
      </c>
      <c r="D209">
        <v>1</v>
      </c>
      <c r="E209">
        <v>1</v>
      </c>
      <c r="F209">
        <v>0.2340990408852</v>
      </c>
      <c r="G209" t="s">
        <v>50</v>
      </c>
      <c r="H209" t="s">
        <v>254</v>
      </c>
      <c r="I209">
        <v>756</v>
      </c>
      <c r="J209">
        <v>1</v>
      </c>
      <c r="K209">
        <v>25</v>
      </c>
      <c r="L209">
        <v>38</v>
      </c>
      <c r="M209">
        <v>39</v>
      </c>
      <c r="N209">
        <v>38</v>
      </c>
      <c r="O209">
        <v>39</v>
      </c>
      <c r="P209">
        <v>40</v>
      </c>
      <c r="Q209">
        <v>39</v>
      </c>
      <c r="R209">
        <v>22</v>
      </c>
      <c r="S209">
        <v>39</v>
      </c>
      <c r="T209">
        <v>31</v>
      </c>
      <c r="U209">
        <v>19</v>
      </c>
      <c r="V209">
        <v>40</v>
      </c>
      <c r="W209">
        <v>36</v>
      </c>
      <c r="X209">
        <v>33</v>
      </c>
      <c r="Y209">
        <v>30</v>
      </c>
      <c r="Z209">
        <v>27</v>
      </c>
      <c r="AA209">
        <v>11</v>
      </c>
      <c r="AB209">
        <v>24</v>
      </c>
      <c r="AC209">
        <v>20</v>
      </c>
      <c r="AD209">
        <v>16</v>
      </c>
      <c r="AE209">
        <v>12</v>
      </c>
      <c r="AF209">
        <v>56</v>
      </c>
      <c r="AG209">
        <v>1</v>
      </c>
      <c r="AH209" t="s">
        <v>57</v>
      </c>
      <c r="AI209" t="s">
        <v>50</v>
      </c>
      <c r="AJ209">
        <v>221</v>
      </c>
      <c r="AK209">
        <v>33</v>
      </c>
      <c r="AL209">
        <v>0</v>
      </c>
      <c r="AM209">
        <v>0</v>
      </c>
      <c r="AN209" t="s">
        <v>145</v>
      </c>
      <c r="AO209">
        <v>33</v>
      </c>
      <c r="AP209">
        <v>80</v>
      </c>
      <c r="AQ209">
        <v>217</v>
      </c>
      <c r="AR209">
        <v>56</v>
      </c>
      <c r="AS209">
        <v>60</v>
      </c>
      <c r="AT209">
        <v>611</v>
      </c>
      <c r="AU209">
        <v>237</v>
      </c>
      <c r="AV209">
        <v>11</v>
      </c>
      <c r="AW209">
        <v>119</v>
      </c>
      <c r="AX209">
        <v>50</v>
      </c>
      <c r="AY209" t="b">
        <f>AND(Table3[[#This Row],[attentionCheck22]]=22,Table3[[#This Row],[attentionCheck11]]=11)</f>
        <v>1</v>
      </c>
      <c r="AZ209" t="str">
        <f>VLOOKUP(Table3[[#This Row],[prolificID]],Table2[[#All],[participant_id]:[Student Status]],19,FALSE)</f>
        <v>Male</v>
      </c>
      <c r="BA209" t="str">
        <f>VLOOKUP(Table3[[#This Row],[prolificID]],Table2[[#All],[participant_id]:[Student Status]],13,FALSE)</f>
        <v>Ireland</v>
      </c>
      <c r="BB209" s="3" t="str">
        <f>VLOOKUP(Table3[[#This Row],[prolificID]],Table2[[#All],[participant_id]:[Student Status]],17,FALSE)</f>
        <v>Undergraduate degree (BA/BSc/other)</v>
      </c>
      <c r="BC209" s="3" t="str">
        <f>VLOOKUP(Table3[[#This Row],[prolificID]],Table2[[#All],[participant_id]:[Student Status]],20,FALSE)</f>
        <v>Yes</v>
      </c>
      <c r="BD209" s="3" t="str">
        <f>VLOOKUP(Table3[[#This Row],[prolificID]],Table2[[#All],[participant_id]:[Student Status]],14,FALSE)</f>
        <v>Full-Time</v>
      </c>
      <c r="BE209" s="3">
        <f>VLOOKUP(Table3[[#This Row],[prolificID]],Table2[[#All],[participant_id]:[Student Status]],5,FALSE)</f>
        <v>1496.6489999999999</v>
      </c>
      <c r="BF209" s="3">
        <f>VLOOKUP(Table3[[#This Row],[prolificID]],Table2[[#All],[participant_id]:[Student Status]],6,FALSE)</f>
        <v>30</v>
      </c>
      <c r="BG209" s="3">
        <f>VLOOKUP(Table3[[#This Row],[prolificID]],Payments[[#All],[ProlificID]:[Bonus]],2,FALSE)</f>
        <v>7.27</v>
      </c>
      <c r="BH209" s="3" t="s">
        <v>1218</v>
      </c>
      <c r="BI209" s="3" t="s">
        <v>1214</v>
      </c>
    </row>
    <row r="210" spans="1:61" x14ac:dyDescent="0.2">
      <c r="A210">
        <v>209</v>
      </c>
      <c r="B210">
        <v>0</v>
      </c>
      <c r="C210">
        <v>0</v>
      </c>
      <c r="D210">
        <v>1</v>
      </c>
      <c r="E210">
        <v>0</v>
      </c>
      <c r="F210">
        <v>0.51122860344869003</v>
      </c>
      <c r="G210" t="s">
        <v>51</v>
      </c>
      <c r="H210" t="s">
        <v>255</v>
      </c>
      <c r="I210">
        <v>756</v>
      </c>
      <c r="J210">
        <v>1</v>
      </c>
      <c r="K210">
        <v>25</v>
      </c>
      <c r="L210">
        <v>2</v>
      </c>
      <c r="M210">
        <v>8</v>
      </c>
      <c r="N210">
        <v>16</v>
      </c>
      <c r="O210">
        <v>21</v>
      </c>
      <c r="P210">
        <v>28</v>
      </c>
      <c r="Q210">
        <v>35</v>
      </c>
      <c r="R210">
        <v>22</v>
      </c>
      <c r="S210">
        <v>39</v>
      </c>
      <c r="T210">
        <v>48</v>
      </c>
      <c r="U210">
        <v>56</v>
      </c>
      <c r="V210">
        <v>3</v>
      </c>
      <c r="W210">
        <v>8</v>
      </c>
      <c r="X210">
        <v>16</v>
      </c>
      <c r="Y210">
        <v>21</v>
      </c>
      <c r="Z210">
        <v>29</v>
      </c>
      <c r="AA210">
        <v>11</v>
      </c>
      <c r="AB210">
        <v>35</v>
      </c>
      <c r="AC210">
        <v>41</v>
      </c>
      <c r="AD210">
        <v>50</v>
      </c>
      <c r="AE210">
        <v>58</v>
      </c>
      <c r="AF210">
        <v>7</v>
      </c>
      <c r="AG210">
        <v>1</v>
      </c>
      <c r="AH210" t="s">
        <v>57</v>
      </c>
      <c r="AI210" t="s">
        <v>51</v>
      </c>
      <c r="AJ210">
        <v>196</v>
      </c>
      <c r="AK210">
        <v>7</v>
      </c>
      <c r="AL210">
        <v>0</v>
      </c>
      <c r="AM210">
        <v>0</v>
      </c>
      <c r="AN210">
        <v>0</v>
      </c>
      <c r="AO210">
        <v>14</v>
      </c>
      <c r="AP210">
        <v>22</v>
      </c>
      <c r="AQ210">
        <v>173</v>
      </c>
      <c r="AR210">
        <v>36</v>
      </c>
      <c r="AS210">
        <v>26</v>
      </c>
      <c r="AT210">
        <v>158</v>
      </c>
      <c r="AU210">
        <v>275</v>
      </c>
      <c r="AV210">
        <v>3</v>
      </c>
      <c r="AW210">
        <v>98</v>
      </c>
      <c r="AX210">
        <v>19</v>
      </c>
      <c r="AY210" t="b">
        <f>AND(Table3[[#This Row],[attentionCheck22]]=22,Table3[[#This Row],[attentionCheck11]]=11)</f>
        <v>1</v>
      </c>
      <c r="AZ210" t="str">
        <f>VLOOKUP(Table3[[#This Row],[prolificID]],Table2[[#All],[participant_id]:[Student Status]],19,FALSE)</f>
        <v>Female</v>
      </c>
      <c r="BA210" t="str">
        <f>VLOOKUP(Table3[[#This Row],[prolificID]],Table2[[#All],[participant_id]:[Student Status]],13,FALSE)</f>
        <v>United Kingdom</v>
      </c>
      <c r="BB210" s="3" t="str">
        <f>VLOOKUP(Table3[[#This Row],[prolificID]],Table2[[#All],[participant_id]:[Student Status]],17,FALSE)</f>
        <v>High school diploma/A-levels</v>
      </c>
      <c r="BC210" s="3" t="str">
        <f>VLOOKUP(Table3[[#This Row],[prolificID]],Table2[[#All],[participant_id]:[Student Status]],20,FALSE)</f>
        <v>No</v>
      </c>
      <c r="BD210" s="3" t="str">
        <f>VLOOKUP(Table3[[#This Row],[prolificID]],Table2[[#All],[participant_id]:[Student Status]],14,FALSE)</f>
        <v>Not in paid work (e.g. homemaker', 'retired or disabled)</v>
      </c>
      <c r="BE210" s="3">
        <f>VLOOKUP(Table3[[#This Row],[prolificID]],Table2[[#All],[participant_id]:[Student Status]],5,FALSE)</f>
        <v>1005.245</v>
      </c>
      <c r="BF210" s="3">
        <f>VLOOKUP(Table3[[#This Row],[prolificID]],Table2[[#All],[participant_id]:[Student Status]],6,FALSE)</f>
        <v>30</v>
      </c>
      <c r="BG210" s="3">
        <f>VLOOKUP(Table3[[#This Row],[prolificID]],Payments[[#All],[ProlificID]:[Bonus]],2,FALSE)</f>
        <v>5.41</v>
      </c>
      <c r="BH210" s="3" t="s">
        <v>1218</v>
      </c>
      <c r="BI210" s="3" t="s">
        <v>1214</v>
      </c>
    </row>
    <row r="211" spans="1:61" x14ac:dyDescent="0.2">
      <c r="A211">
        <v>210</v>
      </c>
      <c r="B211">
        <v>0</v>
      </c>
      <c r="C211">
        <v>0</v>
      </c>
      <c r="D211">
        <v>1</v>
      </c>
      <c r="E211">
        <v>1</v>
      </c>
      <c r="F211">
        <v>0.72508108837938001</v>
      </c>
      <c r="G211" t="s">
        <v>51</v>
      </c>
      <c r="H211" t="s">
        <v>256</v>
      </c>
      <c r="I211">
        <v>756</v>
      </c>
      <c r="J211">
        <v>1</v>
      </c>
      <c r="K211">
        <v>25</v>
      </c>
      <c r="L211">
        <v>78</v>
      </c>
      <c r="M211">
        <v>72</v>
      </c>
      <c r="N211">
        <v>65</v>
      </c>
      <c r="O211">
        <v>59</v>
      </c>
      <c r="P211">
        <v>52</v>
      </c>
      <c r="Q211">
        <v>46</v>
      </c>
      <c r="R211">
        <v>22</v>
      </c>
      <c r="S211">
        <v>39</v>
      </c>
      <c r="T211">
        <v>31</v>
      </c>
      <c r="U211">
        <v>23</v>
      </c>
      <c r="V211">
        <v>39</v>
      </c>
      <c r="W211">
        <v>36</v>
      </c>
      <c r="X211">
        <v>33</v>
      </c>
      <c r="Y211">
        <v>30</v>
      </c>
      <c r="Z211">
        <v>27</v>
      </c>
      <c r="AA211">
        <v>11</v>
      </c>
      <c r="AB211">
        <v>33</v>
      </c>
      <c r="AC211">
        <v>34</v>
      </c>
      <c r="AD211">
        <v>31</v>
      </c>
      <c r="AE211">
        <v>23</v>
      </c>
      <c r="AF211">
        <v>27</v>
      </c>
      <c r="AG211">
        <v>1</v>
      </c>
      <c r="AH211" t="s">
        <v>54</v>
      </c>
      <c r="AI211" t="s">
        <v>51</v>
      </c>
      <c r="AJ211">
        <v>211</v>
      </c>
      <c r="AK211">
        <v>39</v>
      </c>
      <c r="AL211">
        <v>0</v>
      </c>
      <c r="AM211">
        <v>0</v>
      </c>
      <c r="AN211">
        <v>0</v>
      </c>
      <c r="AO211">
        <v>40</v>
      </c>
      <c r="AP211">
        <v>40</v>
      </c>
      <c r="AQ211">
        <v>175</v>
      </c>
      <c r="AR211">
        <v>35</v>
      </c>
      <c r="AS211">
        <v>38</v>
      </c>
      <c r="AT211">
        <v>470</v>
      </c>
      <c r="AU211">
        <v>362</v>
      </c>
      <c r="AV211">
        <v>9</v>
      </c>
      <c r="AW211">
        <v>75</v>
      </c>
      <c r="AX211">
        <v>41</v>
      </c>
      <c r="AY211" t="b">
        <f>AND(Table3[[#This Row],[attentionCheck22]]=22,Table3[[#This Row],[attentionCheck11]]=11)</f>
        <v>1</v>
      </c>
      <c r="AZ211" t="str">
        <f>VLOOKUP(Table3[[#This Row],[prolificID]],Table2[[#All],[participant_id]:[Student Status]],19,FALSE)</f>
        <v>Female</v>
      </c>
      <c r="BA211" t="str">
        <f>VLOOKUP(Table3[[#This Row],[prolificID]],Table2[[#All],[participant_id]:[Student Status]],13,FALSE)</f>
        <v>United Kingdom</v>
      </c>
      <c r="BB211" s="3" t="str">
        <f>VLOOKUP(Table3[[#This Row],[prolificID]],Table2[[#All],[participant_id]:[Student Status]],17,FALSE)</f>
        <v>High school diploma/A-levels</v>
      </c>
      <c r="BC211" s="3" t="str">
        <f>VLOOKUP(Table3[[#This Row],[prolificID]],Table2[[#All],[participant_id]:[Student Status]],20,FALSE)</f>
        <v>No</v>
      </c>
      <c r="BD211" s="3" t="str">
        <f>VLOOKUP(Table3[[#This Row],[prolificID]],Table2[[#All],[participant_id]:[Student Status]],14,FALSE)</f>
        <v>Part-Time</v>
      </c>
      <c r="BE211" s="3">
        <f>VLOOKUP(Table3[[#This Row],[prolificID]],Table2[[#All],[participant_id]:[Student Status]],5,FALSE)</f>
        <v>1283.508</v>
      </c>
      <c r="BF211" s="3">
        <f>VLOOKUP(Table3[[#This Row],[prolificID]],Table2[[#All],[participant_id]:[Student Status]],6,FALSE)</f>
        <v>43</v>
      </c>
      <c r="BG211" s="3">
        <f>VLOOKUP(Table3[[#This Row],[prolificID]],Payments[[#All],[ProlificID]:[Bonus]],2,FALSE)</f>
        <v>16.600000000000001</v>
      </c>
      <c r="BH211" s="3" t="s">
        <v>1218</v>
      </c>
      <c r="BI211" s="3" t="s">
        <v>1214</v>
      </c>
    </row>
    <row r="212" spans="1:61" x14ac:dyDescent="0.2">
      <c r="A212">
        <v>211</v>
      </c>
      <c r="B212">
        <v>0</v>
      </c>
      <c r="C212">
        <v>0</v>
      </c>
      <c r="D212">
        <v>1</v>
      </c>
      <c r="E212">
        <v>1</v>
      </c>
      <c r="F212">
        <v>0.86883510779522999</v>
      </c>
      <c r="G212" t="s">
        <v>51</v>
      </c>
      <c r="H212" t="s">
        <v>257</v>
      </c>
      <c r="AP212">
        <v>11</v>
      </c>
      <c r="AY212" t="b">
        <f>AND(Table3[[#This Row],[attentionCheck22]]=22,Table3[[#This Row],[attentionCheck11]]=11)</f>
        <v>0</v>
      </c>
      <c r="AZ212" t="str">
        <f>VLOOKUP(Table3[[#This Row],[prolificID]],Table2[[#All],[participant_id]:[Student Status]],19,FALSE)</f>
        <v>CONSENT REVOKED</v>
      </c>
      <c r="BA212" t="str">
        <f>VLOOKUP(Table3[[#This Row],[prolificID]],Table2[[#All],[participant_id]:[Student Status]],13,FALSE)</f>
        <v>CONSENT REVOKED</v>
      </c>
      <c r="BB212" s="3" t="str">
        <f>VLOOKUP(Table3[[#This Row],[prolificID]],Table2[[#All],[participant_id]:[Student Status]],17,FALSE)</f>
        <v>CONSENT REVOKED</v>
      </c>
      <c r="BC212" s="3" t="str">
        <f>VLOOKUP(Table3[[#This Row],[prolificID]],Table2[[#All],[participant_id]:[Student Status]],20,FALSE)</f>
        <v>CONSENT REVOKED</v>
      </c>
      <c r="BD212" s="3" t="str">
        <f>VLOOKUP(Table3[[#This Row],[prolificID]],Table2[[#All],[participant_id]:[Student Status]],14,FALSE)</f>
        <v>CONSENT REVOKED</v>
      </c>
      <c r="BE212" s="3">
        <f>VLOOKUP(Table3[[#This Row],[prolificID]],Table2[[#All],[participant_id]:[Student Status]],5,FALSE)</f>
        <v>1047879.968212</v>
      </c>
      <c r="BF212" s="3">
        <f>VLOOKUP(Table3[[#This Row],[prolificID]],Table2[[#All],[participant_id]:[Student Status]],6,FALSE)</f>
        <v>29</v>
      </c>
      <c r="BG212" s="3">
        <f>VLOOKUP(Table3[[#This Row],[prolificID]],Payments[[#All],[ProlificID]:[Bonus]],2,FALSE)</f>
        <v>0</v>
      </c>
      <c r="BH212" s="3" t="s">
        <v>1218</v>
      </c>
      <c r="BI212" s="3" t="s">
        <v>1214</v>
      </c>
    </row>
    <row r="213" spans="1:61" x14ac:dyDescent="0.2">
      <c r="A213">
        <v>212</v>
      </c>
      <c r="B213">
        <v>0</v>
      </c>
      <c r="C213">
        <v>0</v>
      </c>
      <c r="D213">
        <v>1</v>
      </c>
      <c r="E213">
        <v>0</v>
      </c>
      <c r="F213">
        <v>0.70113274277309001</v>
      </c>
      <c r="G213" t="s">
        <v>50</v>
      </c>
      <c r="H213" t="s">
        <v>258</v>
      </c>
      <c r="I213">
        <v>756</v>
      </c>
      <c r="J213">
        <v>1</v>
      </c>
      <c r="K213">
        <v>25</v>
      </c>
      <c r="L213">
        <v>40</v>
      </c>
      <c r="M213">
        <v>36</v>
      </c>
      <c r="N213">
        <v>36</v>
      </c>
      <c r="O213">
        <v>30</v>
      </c>
      <c r="P213">
        <v>28</v>
      </c>
      <c r="Q213">
        <v>33</v>
      </c>
      <c r="R213">
        <v>22</v>
      </c>
      <c r="S213">
        <v>20</v>
      </c>
      <c r="T213">
        <v>31</v>
      </c>
      <c r="U213">
        <v>23</v>
      </c>
      <c r="V213">
        <v>57</v>
      </c>
      <c r="W213">
        <v>36</v>
      </c>
      <c r="X213">
        <v>33</v>
      </c>
      <c r="Y213">
        <v>30</v>
      </c>
      <c r="Z213">
        <v>27</v>
      </c>
      <c r="AA213">
        <v>11</v>
      </c>
      <c r="AB213">
        <v>22</v>
      </c>
      <c r="AC213">
        <v>20</v>
      </c>
      <c r="AD213">
        <v>17</v>
      </c>
      <c r="AE213">
        <v>12</v>
      </c>
      <c r="AF213">
        <v>27</v>
      </c>
      <c r="AG213">
        <v>1</v>
      </c>
      <c r="AH213" t="s">
        <v>57</v>
      </c>
      <c r="AI213" t="s">
        <v>51</v>
      </c>
      <c r="AJ213">
        <v>204</v>
      </c>
      <c r="AK213">
        <v>27</v>
      </c>
      <c r="AL213">
        <v>0</v>
      </c>
      <c r="AM213">
        <v>0</v>
      </c>
      <c r="AN213" t="s">
        <v>259</v>
      </c>
      <c r="AO213">
        <v>56</v>
      </c>
      <c r="AP213">
        <v>36</v>
      </c>
      <c r="AQ213">
        <v>206</v>
      </c>
      <c r="AR213">
        <v>36</v>
      </c>
      <c r="AS213">
        <v>52</v>
      </c>
      <c r="AT213">
        <v>378</v>
      </c>
      <c r="AU213">
        <v>389</v>
      </c>
      <c r="AV213">
        <v>20</v>
      </c>
      <c r="AW213">
        <v>90</v>
      </c>
      <c r="AX213">
        <v>49</v>
      </c>
      <c r="AY213" t="b">
        <f>AND(Table3[[#This Row],[attentionCheck22]]=22,Table3[[#This Row],[attentionCheck11]]=11)</f>
        <v>1</v>
      </c>
      <c r="AZ213" t="str">
        <f>VLOOKUP(Table3[[#This Row],[prolificID]],Table2[[#All],[participant_id]:[Student Status]],19,FALSE)</f>
        <v>Male</v>
      </c>
      <c r="BA213" t="str">
        <f>VLOOKUP(Table3[[#This Row],[prolificID]],Table2[[#All],[participant_id]:[Student Status]],13,FALSE)</f>
        <v>United Kingdom</v>
      </c>
      <c r="BB213" s="3" t="str">
        <f>VLOOKUP(Table3[[#This Row],[prolificID]],Table2[[#All],[participant_id]:[Student Status]],17,FALSE)</f>
        <v>High school diploma/A-levels</v>
      </c>
      <c r="BC213" s="3" t="str">
        <f>VLOOKUP(Table3[[#This Row],[prolificID]],Table2[[#All],[participant_id]:[Student Status]],20,FALSE)</f>
        <v>Yes</v>
      </c>
      <c r="BD213" s="3" t="str">
        <f>VLOOKUP(Table3[[#This Row],[prolificID]],Table2[[#All],[participant_id]:[Student Status]],14,FALSE)</f>
        <v>Not in paid work (e.g. homemaker', 'retired or disabled)</v>
      </c>
      <c r="BE213" s="3">
        <f>VLOOKUP(Table3[[#This Row],[prolificID]],Table2[[#All],[participant_id]:[Student Status]],5,FALSE)</f>
        <v>1291.588</v>
      </c>
      <c r="BF213" s="3">
        <f>VLOOKUP(Table3[[#This Row],[prolificID]],Table2[[#All],[participant_id]:[Student Status]],6,FALSE)</f>
        <v>20</v>
      </c>
      <c r="BG213" s="3">
        <f>VLOOKUP(Table3[[#This Row],[prolificID]],Payments[[#All],[ProlificID]:[Bonus]],2,FALSE)</f>
        <v>8.56</v>
      </c>
      <c r="BH213" s="3" t="s">
        <v>1218</v>
      </c>
      <c r="BI213" s="3" t="s">
        <v>1214</v>
      </c>
    </row>
    <row r="214" spans="1:61" x14ac:dyDescent="0.2">
      <c r="A214">
        <v>213</v>
      </c>
      <c r="B214">
        <v>0</v>
      </c>
      <c r="C214">
        <v>0</v>
      </c>
      <c r="D214">
        <v>1</v>
      </c>
      <c r="E214">
        <v>1</v>
      </c>
      <c r="F214">
        <v>0.75264691283770002</v>
      </c>
      <c r="G214" t="s">
        <v>51</v>
      </c>
      <c r="H214" t="s">
        <v>260</v>
      </c>
      <c r="I214">
        <v>756</v>
      </c>
      <c r="J214">
        <v>1</v>
      </c>
      <c r="K214">
        <v>25</v>
      </c>
      <c r="L214">
        <v>39</v>
      </c>
      <c r="M214">
        <v>35</v>
      </c>
      <c r="N214">
        <v>35</v>
      </c>
      <c r="O214">
        <v>32</v>
      </c>
      <c r="P214">
        <v>30</v>
      </c>
      <c r="Q214">
        <v>27</v>
      </c>
      <c r="R214">
        <v>22</v>
      </c>
      <c r="S214">
        <v>24</v>
      </c>
      <c r="T214">
        <v>22</v>
      </c>
      <c r="U214">
        <v>19</v>
      </c>
      <c r="V214">
        <v>39</v>
      </c>
      <c r="W214">
        <v>36</v>
      </c>
      <c r="X214">
        <v>33</v>
      </c>
      <c r="Y214">
        <v>30</v>
      </c>
      <c r="Z214">
        <v>26</v>
      </c>
      <c r="AA214">
        <v>11</v>
      </c>
      <c r="AB214">
        <v>23</v>
      </c>
      <c r="AC214">
        <v>20</v>
      </c>
      <c r="AD214">
        <v>16</v>
      </c>
      <c r="AE214">
        <v>12</v>
      </c>
      <c r="AF214">
        <v>33</v>
      </c>
      <c r="AG214">
        <v>1</v>
      </c>
      <c r="AH214" t="s">
        <v>57</v>
      </c>
      <c r="AI214" t="s">
        <v>50</v>
      </c>
      <c r="AJ214">
        <v>228</v>
      </c>
      <c r="AK214">
        <v>27</v>
      </c>
      <c r="AL214">
        <v>0</v>
      </c>
      <c r="AM214">
        <v>0</v>
      </c>
      <c r="AN214" t="s">
        <v>68</v>
      </c>
      <c r="AO214">
        <v>27</v>
      </c>
      <c r="AP214">
        <v>24</v>
      </c>
      <c r="AQ214">
        <v>171</v>
      </c>
      <c r="AR214">
        <v>38</v>
      </c>
      <c r="AS214">
        <v>83</v>
      </c>
      <c r="AT214">
        <v>309</v>
      </c>
      <c r="AU214">
        <v>157</v>
      </c>
      <c r="AV214">
        <v>8</v>
      </c>
      <c r="AW214">
        <v>100</v>
      </c>
      <c r="AX214">
        <v>55</v>
      </c>
      <c r="AY214" t="b">
        <f>AND(Table3[[#This Row],[attentionCheck22]]=22,Table3[[#This Row],[attentionCheck11]]=11)</f>
        <v>1</v>
      </c>
      <c r="AZ214" t="str">
        <f>VLOOKUP(Table3[[#This Row],[prolificID]],Table2[[#All],[participant_id]:[Student Status]],19,FALSE)</f>
        <v>Female</v>
      </c>
      <c r="BA214" t="str">
        <f>VLOOKUP(Table3[[#This Row],[prolificID]],Table2[[#All],[participant_id]:[Student Status]],13,FALSE)</f>
        <v>United Kingdom</v>
      </c>
      <c r="BB214" s="3" t="str">
        <f>VLOOKUP(Table3[[#This Row],[prolificID]],Table2[[#All],[participant_id]:[Student Status]],17,FALSE)</f>
        <v>Undergraduate degree (BA/BSc/other)</v>
      </c>
      <c r="BC214" s="3" t="str">
        <f>VLOOKUP(Table3[[#This Row],[prolificID]],Table2[[#All],[participant_id]:[Student Status]],20,FALSE)</f>
        <v>No</v>
      </c>
      <c r="BD214" s="3" t="str">
        <f>VLOOKUP(Table3[[#This Row],[prolificID]],Table2[[#All],[participant_id]:[Student Status]],14,FALSE)</f>
        <v>Full-Time</v>
      </c>
      <c r="BE214" s="3">
        <f>VLOOKUP(Table3[[#This Row],[prolificID]],Table2[[#All],[participant_id]:[Student Status]],5,FALSE)</f>
        <v>967.24900000000002</v>
      </c>
      <c r="BF214" s="3">
        <f>VLOOKUP(Table3[[#This Row],[prolificID]],Table2[[#All],[participant_id]:[Student Status]],6,FALSE)</f>
        <v>27</v>
      </c>
      <c r="BG214" s="3">
        <f>VLOOKUP(Table3[[#This Row],[prolificID]],Payments[[#All],[ProlificID]:[Bonus]],2,FALSE)</f>
        <v>7.21</v>
      </c>
      <c r="BH214" s="3" t="s">
        <v>1218</v>
      </c>
      <c r="BI214" s="3" t="s">
        <v>1214</v>
      </c>
    </row>
    <row r="215" spans="1:61" x14ac:dyDescent="0.2">
      <c r="A215">
        <v>214</v>
      </c>
      <c r="B215">
        <v>0</v>
      </c>
      <c r="C215">
        <v>0</v>
      </c>
      <c r="D215">
        <v>1</v>
      </c>
      <c r="E215">
        <v>1</v>
      </c>
      <c r="F215">
        <v>0.71745097406494995</v>
      </c>
      <c r="G215" t="s">
        <v>50</v>
      </c>
      <c r="H215" t="s">
        <v>261</v>
      </c>
      <c r="I215">
        <v>756</v>
      </c>
      <c r="J215">
        <v>1</v>
      </c>
      <c r="K215">
        <v>25</v>
      </c>
      <c r="AP215">
        <v>6</v>
      </c>
      <c r="AQ215">
        <v>215</v>
      </c>
      <c r="AR215">
        <v>17</v>
      </c>
      <c r="AS215">
        <v>33</v>
      </c>
      <c r="AY215" t="b">
        <f>AND(Table3[[#This Row],[attentionCheck22]]=22,Table3[[#This Row],[attentionCheck11]]=11)</f>
        <v>0</v>
      </c>
      <c r="AZ215" t="str">
        <f>VLOOKUP(Table3[[#This Row],[prolificID]],Table2[[#All],[participant_id]:[Student Status]],19,FALSE)</f>
        <v>CONSENT REVOKED</v>
      </c>
      <c r="BA215" t="str">
        <f>VLOOKUP(Table3[[#This Row],[prolificID]],Table2[[#All],[participant_id]:[Student Status]],13,FALSE)</f>
        <v>CONSENT REVOKED</v>
      </c>
      <c r="BB215" s="3" t="str">
        <f>VLOOKUP(Table3[[#This Row],[prolificID]],Table2[[#All],[participant_id]:[Student Status]],17,FALSE)</f>
        <v>CONSENT REVOKED</v>
      </c>
      <c r="BC215" s="3" t="str">
        <f>VLOOKUP(Table3[[#This Row],[prolificID]],Table2[[#All],[participant_id]:[Student Status]],20,FALSE)</f>
        <v>CONSENT REVOKED</v>
      </c>
      <c r="BD215" s="3" t="str">
        <f>VLOOKUP(Table3[[#This Row],[prolificID]],Table2[[#All],[participant_id]:[Student Status]],14,FALSE)</f>
        <v>CONSENT REVOKED</v>
      </c>
      <c r="BE215" s="3">
        <f>VLOOKUP(Table3[[#This Row],[prolificID]],Table2[[#All],[participant_id]:[Student Status]],5,FALSE)</f>
        <v>1047849.673118</v>
      </c>
      <c r="BF215" s="3">
        <f>VLOOKUP(Table3[[#This Row],[prolificID]],Table2[[#All],[participant_id]:[Student Status]],6,FALSE)</f>
        <v>20</v>
      </c>
      <c r="BG215" s="3">
        <f>VLOOKUP(Table3[[#This Row],[prolificID]],Payments[[#All],[ProlificID]:[Bonus]],2,FALSE)</f>
        <v>0</v>
      </c>
      <c r="BH215" s="3" t="s">
        <v>1218</v>
      </c>
      <c r="BI215" s="3" t="s">
        <v>1214</v>
      </c>
    </row>
    <row r="216" spans="1:61" x14ac:dyDescent="0.2">
      <c r="A216">
        <v>215</v>
      </c>
      <c r="B216">
        <v>0</v>
      </c>
      <c r="C216">
        <v>0</v>
      </c>
      <c r="D216">
        <v>1</v>
      </c>
      <c r="E216">
        <v>1</v>
      </c>
      <c r="F216">
        <v>0.83096053763574995</v>
      </c>
      <c r="G216" t="s">
        <v>51</v>
      </c>
      <c r="H216" t="s">
        <v>262</v>
      </c>
      <c r="AP216">
        <v>12</v>
      </c>
      <c r="AY216" t="b">
        <f>AND(Table3[[#This Row],[attentionCheck22]]=22,Table3[[#This Row],[attentionCheck11]]=11)</f>
        <v>0</v>
      </c>
      <c r="AZ216" t="str">
        <f>VLOOKUP(Table3[[#This Row],[prolificID]],Table2[[#All],[participant_id]:[Student Status]],19,FALSE)</f>
        <v>CONSENT REVOKED</v>
      </c>
      <c r="BA216" t="str">
        <f>VLOOKUP(Table3[[#This Row],[prolificID]],Table2[[#All],[participant_id]:[Student Status]],13,FALSE)</f>
        <v>CONSENT REVOKED</v>
      </c>
      <c r="BB216" s="3" t="str">
        <f>VLOOKUP(Table3[[#This Row],[prolificID]],Table2[[#All],[participant_id]:[Student Status]],17,FALSE)</f>
        <v>CONSENT REVOKED</v>
      </c>
      <c r="BC216" s="3" t="str">
        <f>VLOOKUP(Table3[[#This Row],[prolificID]],Table2[[#All],[participant_id]:[Student Status]],20,FALSE)</f>
        <v>CONSENT REVOKED</v>
      </c>
      <c r="BD216" s="3" t="str">
        <f>VLOOKUP(Table3[[#This Row],[prolificID]],Table2[[#All],[participant_id]:[Student Status]],14,FALSE)</f>
        <v>CONSENT REVOKED</v>
      </c>
      <c r="BE216" s="3">
        <f>VLOOKUP(Table3[[#This Row],[prolificID]],Table2[[#All],[participant_id]:[Student Status]],5,FALSE)</f>
        <v>1047843.086062</v>
      </c>
      <c r="BF216" s="3">
        <f>VLOOKUP(Table3[[#This Row],[prolificID]],Table2[[#All],[participant_id]:[Student Status]],6,FALSE)</f>
        <v>63</v>
      </c>
      <c r="BG216" s="3">
        <f>VLOOKUP(Table3[[#This Row],[prolificID]],Payments[[#All],[ProlificID]:[Bonus]],2,FALSE)</f>
        <v>0</v>
      </c>
      <c r="BH216" s="3" t="s">
        <v>1218</v>
      </c>
      <c r="BI216" s="3" t="s">
        <v>1214</v>
      </c>
    </row>
    <row r="217" spans="1:61" x14ac:dyDescent="0.2">
      <c r="A217">
        <v>216</v>
      </c>
      <c r="B217">
        <v>0</v>
      </c>
      <c r="C217">
        <v>0</v>
      </c>
      <c r="D217">
        <v>1</v>
      </c>
      <c r="E217">
        <v>1</v>
      </c>
      <c r="F217">
        <v>0.17059692999205001</v>
      </c>
      <c r="G217" t="s">
        <v>50</v>
      </c>
      <c r="H217" t="s">
        <v>263</v>
      </c>
      <c r="I217">
        <v>756</v>
      </c>
      <c r="J217">
        <v>1</v>
      </c>
      <c r="K217">
        <v>25</v>
      </c>
      <c r="L217">
        <v>39</v>
      </c>
      <c r="M217">
        <v>36</v>
      </c>
      <c r="N217">
        <v>35</v>
      </c>
      <c r="O217">
        <v>32</v>
      </c>
      <c r="P217">
        <v>30</v>
      </c>
      <c r="Q217">
        <v>28</v>
      </c>
      <c r="R217">
        <v>22</v>
      </c>
      <c r="S217">
        <v>25</v>
      </c>
      <c r="T217">
        <v>22</v>
      </c>
      <c r="U217">
        <v>19</v>
      </c>
      <c r="V217">
        <v>39</v>
      </c>
      <c r="W217">
        <v>37</v>
      </c>
      <c r="X217">
        <v>33</v>
      </c>
      <c r="Y217">
        <v>30</v>
      </c>
      <c r="Z217">
        <v>27</v>
      </c>
      <c r="AA217">
        <v>11</v>
      </c>
      <c r="AB217">
        <v>24</v>
      </c>
      <c r="AC217">
        <v>20</v>
      </c>
      <c r="AD217">
        <v>16</v>
      </c>
      <c r="AE217">
        <v>12</v>
      </c>
      <c r="AF217">
        <v>40</v>
      </c>
      <c r="AG217">
        <v>1</v>
      </c>
      <c r="AH217" t="s">
        <v>54</v>
      </c>
      <c r="AI217" t="s">
        <v>50</v>
      </c>
      <c r="AJ217">
        <v>213</v>
      </c>
      <c r="AK217">
        <v>28</v>
      </c>
      <c r="AL217">
        <v>0</v>
      </c>
      <c r="AM217">
        <v>0</v>
      </c>
      <c r="AN217">
        <v>0</v>
      </c>
      <c r="AO217">
        <v>40</v>
      </c>
      <c r="AP217">
        <v>12</v>
      </c>
      <c r="AQ217">
        <v>212</v>
      </c>
      <c r="AR217">
        <v>101</v>
      </c>
      <c r="AS217">
        <v>81</v>
      </c>
      <c r="AT217">
        <v>378</v>
      </c>
      <c r="AU217">
        <v>352</v>
      </c>
      <c r="AV217">
        <v>10</v>
      </c>
      <c r="AW217">
        <v>173</v>
      </c>
      <c r="AX217">
        <v>89</v>
      </c>
      <c r="AY217" t="b">
        <f>AND(Table3[[#This Row],[attentionCheck22]]=22,Table3[[#This Row],[attentionCheck11]]=11)</f>
        <v>1</v>
      </c>
      <c r="AZ217" t="str">
        <f>VLOOKUP(Table3[[#This Row],[prolificID]],Table2[[#All],[participant_id]:[Student Status]],19,FALSE)</f>
        <v>Female</v>
      </c>
      <c r="BA217" t="str">
        <f>VLOOKUP(Table3[[#This Row],[prolificID]],Table2[[#All],[participant_id]:[Student Status]],13,FALSE)</f>
        <v>United Kingdom</v>
      </c>
      <c r="BB217" s="3" t="str">
        <f>VLOOKUP(Table3[[#This Row],[prolificID]],Table2[[#All],[participant_id]:[Student Status]],17,FALSE)</f>
        <v>Undergraduate degree (BA/BSc/other)</v>
      </c>
      <c r="BC217" s="3" t="str">
        <f>VLOOKUP(Table3[[#This Row],[prolificID]],Table2[[#All],[participant_id]:[Student Status]],20,FALSE)</f>
        <v>No</v>
      </c>
      <c r="BD217" s="3" t="str">
        <f>VLOOKUP(Table3[[#This Row],[prolificID]],Table2[[#All],[participant_id]:[Student Status]],14,FALSE)</f>
        <v>Other</v>
      </c>
      <c r="BE217" s="3">
        <f>VLOOKUP(Table3[[#This Row],[prolificID]],Table2[[#All],[participant_id]:[Student Status]],5,FALSE)</f>
        <v>1514.606</v>
      </c>
      <c r="BF217" s="3">
        <f>VLOOKUP(Table3[[#This Row],[prolificID]],Table2[[#All],[participant_id]:[Student Status]],6,FALSE)</f>
        <v>36</v>
      </c>
      <c r="BG217" s="3">
        <f>VLOOKUP(Table3[[#This Row],[prolificID]],Payments[[#All],[ProlificID]:[Bonus]],2,FALSE)</f>
        <v>6.01</v>
      </c>
      <c r="BH217" s="3" t="s">
        <v>1218</v>
      </c>
      <c r="BI217" s="3" t="s">
        <v>1214</v>
      </c>
    </row>
    <row r="218" spans="1:61" x14ac:dyDescent="0.2">
      <c r="A218">
        <v>217</v>
      </c>
      <c r="B218">
        <v>0</v>
      </c>
      <c r="C218">
        <v>0</v>
      </c>
      <c r="D218">
        <v>1</v>
      </c>
      <c r="E218">
        <v>1</v>
      </c>
      <c r="F218">
        <v>0.75575843769194995</v>
      </c>
      <c r="G218" t="s">
        <v>50</v>
      </c>
      <c r="H218" t="s">
        <v>264</v>
      </c>
      <c r="AP218">
        <v>29</v>
      </c>
      <c r="AY218" t="b">
        <f>AND(Table3[[#This Row],[attentionCheck22]]=22,Table3[[#This Row],[attentionCheck11]]=11)</f>
        <v>0</v>
      </c>
      <c r="AZ218" t="str">
        <f>VLOOKUP(Table3[[#This Row],[prolificID]],Table2[[#All],[participant_id]:[Student Status]],19,FALSE)</f>
        <v>Female</v>
      </c>
      <c r="BA218" t="str">
        <f>VLOOKUP(Table3[[#This Row],[prolificID]],Table2[[#All],[participant_id]:[Student Status]],13,FALSE)</f>
        <v>United Kingdom</v>
      </c>
      <c r="BB218" s="3" t="str">
        <f>VLOOKUP(Table3[[#This Row],[prolificID]],Table2[[#All],[participant_id]:[Student Status]],17,FALSE)</f>
        <v>Undergraduate degree (BA/BSc/other)</v>
      </c>
      <c r="BC218" s="3" t="str">
        <f>VLOOKUP(Table3[[#This Row],[prolificID]],Table2[[#All],[participant_id]:[Student Status]],20,FALSE)</f>
        <v>No</v>
      </c>
      <c r="BD218" s="3" t="str">
        <f>VLOOKUP(Table3[[#This Row],[prolificID]],Table2[[#All],[participant_id]:[Student Status]],14,FALSE)</f>
        <v>Part-Time</v>
      </c>
      <c r="BE218" s="3">
        <f>VLOOKUP(Table3[[#This Row],[prolificID]],Table2[[#All],[participant_id]:[Student Status]],5,FALSE)</f>
        <v>1047801.510341</v>
      </c>
      <c r="BF218" s="3">
        <f>VLOOKUP(Table3[[#This Row],[prolificID]],Table2[[#All],[participant_id]:[Student Status]],6,FALSE)</f>
        <v>43</v>
      </c>
      <c r="BG218" s="3">
        <f>VLOOKUP(Table3[[#This Row],[prolificID]],Payments[[#All],[ProlificID]:[Bonus]],2,FALSE)</f>
        <v>0</v>
      </c>
      <c r="BH218" s="3" t="s">
        <v>1218</v>
      </c>
      <c r="BI218" s="3" t="s">
        <v>1214</v>
      </c>
    </row>
    <row r="219" spans="1:61" x14ac:dyDescent="0.2">
      <c r="A219">
        <v>218</v>
      </c>
      <c r="B219">
        <v>0</v>
      </c>
      <c r="C219">
        <v>0</v>
      </c>
      <c r="D219">
        <v>1</v>
      </c>
      <c r="E219">
        <v>1</v>
      </c>
      <c r="F219">
        <v>0.81123269095299999</v>
      </c>
      <c r="G219" t="s">
        <v>51</v>
      </c>
      <c r="H219" t="s">
        <v>265</v>
      </c>
      <c r="I219">
        <v>756</v>
      </c>
      <c r="J219">
        <v>1</v>
      </c>
      <c r="K219">
        <v>25</v>
      </c>
      <c r="L219">
        <v>41</v>
      </c>
      <c r="M219">
        <v>38</v>
      </c>
      <c r="N219">
        <v>34</v>
      </c>
      <c r="O219">
        <v>33</v>
      </c>
      <c r="P219">
        <v>30</v>
      </c>
      <c r="Q219">
        <v>32</v>
      </c>
      <c r="R219">
        <v>22</v>
      </c>
      <c r="S219">
        <v>37</v>
      </c>
      <c r="T219">
        <v>31</v>
      </c>
      <c r="U219">
        <v>23</v>
      </c>
      <c r="V219">
        <v>39</v>
      </c>
      <c r="W219">
        <v>36</v>
      </c>
      <c r="X219">
        <v>33</v>
      </c>
      <c r="Y219">
        <v>46</v>
      </c>
      <c r="Z219">
        <v>36</v>
      </c>
      <c r="AA219">
        <v>11</v>
      </c>
      <c r="AB219">
        <v>39</v>
      </c>
      <c r="AC219">
        <v>38</v>
      </c>
      <c r="AD219">
        <v>31</v>
      </c>
      <c r="AE219">
        <v>23</v>
      </c>
      <c r="AF219">
        <v>40</v>
      </c>
      <c r="AG219">
        <v>1</v>
      </c>
      <c r="AH219" t="s">
        <v>57</v>
      </c>
      <c r="AI219" t="s">
        <v>51</v>
      </c>
      <c r="AJ219">
        <v>243</v>
      </c>
      <c r="AK219">
        <v>40</v>
      </c>
      <c r="AL219">
        <v>0</v>
      </c>
      <c r="AM219">
        <v>0</v>
      </c>
      <c r="AN219" t="s">
        <v>266</v>
      </c>
      <c r="AO219">
        <v>40</v>
      </c>
      <c r="AP219">
        <v>26</v>
      </c>
      <c r="AQ219">
        <v>284</v>
      </c>
      <c r="AR219">
        <v>62</v>
      </c>
      <c r="AS219">
        <v>64</v>
      </c>
      <c r="AT219">
        <v>504</v>
      </c>
      <c r="AU219">
        <v>355</v>
      </c>
      <c r="AV219">
        <v>13</v>
      </c>
      <c r="AW219">
        <v>92</v>
      </c>
      <c r="AX219">
        <v>36</v>
      </c>
      <c r="AY219" t="b">
        <f>AND(Table3[[#This Row],[attentionCheck22]]=22,Table3[[#This Row],[attentionCheck11]]=11)</f>
        <v>1</v>
      </c>
      <c r="AZ219" t="str">
        <f>VLOOKUP(Table3[[#This Row],[prolificID]],Table2[[#All],[participant_id]:[Student Status]],19,FALSE)</f>
        <v>Male</v>
      </c>
      <c r="BA219" t="str">
        <f>VLOOKUP(Table3[[#This Row],[prolificID]],Table2[[#All],[participant_id]:[Student Status]],13,FALSE)</f>
        <v>United Kingdom</v>
      </c>
      <c r="BB219" s="3" t="str">
        <f>VLOOKUP(Table3[[#This Row],[prolificID]],Table2[[#All],[participant_id]:[Student Status]],17,FALSE)</f>
        <v>High school diploma/A-levels</v>
      </c>
      <c r="BC219" s="3" t="str">
        <f>VLOOKUP(Table3[[#This Row],[prolificID]],Table2[[#All],[participant_id]:[Student Status]],20,FALSE)</f>
        <v>No</v>
      </c>
      <c r="BD219" s="3" t="str">
        <f>VLOOKUP(Table3[[#This Row],[prolificID]],Table2[[#All],[participant_id]:[Student Status]],14,FALSE)</f>
        <v>Due to start a new job within the next month</v>
      </c>
      <c r="BE219" s="3">
        <f>VLOOKUP(Table3[[#This Row],[prolificID]],Table2[[#All],[participant_id]:[Student Status]],5,FALSE)</f>
        <v>1532.867</v>
      </c>
      <c r="BF219" s="3">
        <f>VLOOKUP(Table3[[#This Row],[prolificID]],Table2[[#All],[participant_id]:[Student Status]],6,FALSE)</f>
        <v>31</v>
      </c>
      <c r="BG219" s="3">
        <f>VLOOKUP(Table3[[#This Row],[prolificID]],Payments[[#All],[ProlificID]:[Bonus]],2,FALSE)</f>
        <v>0</v>
      </c>
      <c r="BH219" s="3" t="s">
        <v>1218</v>
      </c>
      <c r="BI219" s="3" t="s">
        <v>1214</v>
      </c>
    </row>
    <row r="220" spans="1:61" x14ac:dyDescent="0.2">
      <c r="A220">
        <v>219</v>
      </c>
      <c r="B220">
        <v>0</v>
      </c>
      <c r="C220">
        <v>0</v>
      </c>
      <c r="D220">
        <v>1</v>
      </c>
      <c r="E220">
        <v>1</v>
      </c>
      <c r="F220">
        <v>0.15181829910971001</v>
      </c>
      <c r="G220" t="s">
        <v>51</v>
      </c>
      <c r="H220" t="s">
        <v>267</v>
      </c>
      <c r="I220">
        <v>756</v>
      </c>
      <c r="J220">
        <v>1</v>
      </c>
      <c r="K220">
        <v>25</v>
      </c>
      <c r="L220">
        <v>39</v>
      </c>
      <c r="M220">
        <v>37</v>
      </c>
      <c r="N220">
        <v>35</v>
      </c>
      <c r="O220">
        <v>32</v>
      </c>
      <c r="P220">
        <v>30</v>
      </c>
      <c r="Q220">
        <v>28</v>
      </c>
      <c r="R220">
        <v>22</v>
      </c>
      <c r="S220">
        <v>25</v>
      </c>
      <c r="T220">
        <v>22</v>
      </c>
      <c r="U220">
        <v>19</v>
      </c>
      <c r="V220">
        <v>39</v>
      </c>
      <c r="W220">
        <v>36</v>
      </c>
      <c r="X220">
        <v>33</v>
      </c>
      <c r="Y220">
        <v>30</v>
      </c>
      <c r="Z220">
        <v>26</v>
      </c>
      <c r="AA220">
        <v>11</v>
      </c>
      <c r="AB220">
        <v>23</v>
      </c>
      <c r="AC220">
        <v>20</v>
      </c>
      <c r="AD220">
        <v>16</v>
      </c>
      <c r="AE220">
        <v>12</v>
      </c>
      <c r="AF220">
        <v>40</v>
      </c>
      <c r="AG220">
        <v>1</v>
      </c>
      <c r="AH220" t="s">
        <v>54</v>
      </c>
      <c r="AI220" t="s">
        <v>51</v>
      </c>
      <c r="AJ220">
        <v>197</v>
      </c>
      <c r="AK220">
        <v>30</v>
      </c>
      <c r="AL220">
        <v>0</v>
      </c>
      <c r="AM220">
        <v>0</v>
      </c>
      <c r="AN220" t="s">
        <v>268</v>
      </c>
      <c r="AO220">
        <v>33</v>
      </c>
      <c r="AP220">
        <v>142</v>
      </c>
      <c r="AQ220">
        <v>261</v>
      </c>
      <c r="AR220">
        <v>122</v>
      </c>
      <c r="AS220">
        <v>67</v>
      </c>
      <c r="AT220">
        <v>392</v>
      </c>
      <c r="AU220">
        <v>204</v>
      </c>
      <c r="AV220">
        <v>14</v>
      </c>
      <c r="AW220">
        <v>257</v>
      </c>
      <c r="AX220">
        <v>158</v>
      </c>
      <c r="AY220" t="b">
        <f>AND(Table3[[#This Row],[attentionCheck22]]=22,Table3[[#This Row],[attentionCheck11]]=11)</f>
        <v>1</v>
      </c>
      <c r="AZ220" t="str">
        <f>VLOOKUP(Table3[[#This Row],[prolificID]],Table2[[#All],[participant_id]:[Student Status]],19,FALSE)</f>
        <v>Male</v>
      </c>
      <c r="BA220" t="str">
        <f>VLOOKUP(Table3[[#This Row],[prolificID]],Table2[[#All],[participant_id]:[Student Status]],13,FALSE)</f>
        <v>Ireland</v>
      </c>
      <c r="BB220" s="3" t="str">
        <f>VLOOKUP(Table3[[#This Row],[prolificID]],Table2[[#All],[participant_id]:[Student Status]],17,FALSE)</f>
        <v>Undergraduate degree (BA/BSc/other)</v>
      </c>
      <c r="BC220" s="3" t="str">
        <f>VLOOKUP(Table3[[#This Row],[prolificID]],Table2[[#All],[participant_id]:[Student Status]],20,FALSE)</f>
        <v>Yes</v>
      </c>
      <c r="BD220" s="3" t="str">
        <f>VLOOKUP(Table3[[#This Row],[prolificID]],Table2[[#All],[participant_id]:[Student Status]],14,FALSE)</f>
        <v>Other</v>
      </c>
      <c r="BE220" s="3">
        <f>VLOOKUP(Table3[[#This Row],[prolificID]],Table2[[#All],[participant_id]:[Student Status]],5,FALSE)</f>
        <v>1682.7840000000001</v>
      </c>
      <c r="BF220" s="3">
        <f>VLOOKUP(Table3[[#This Row],[prolificID]],Table2[[#All],[participant_id]:[Student Status]],6,FALSE)</f>
        <v>22</v>
      </c>
      <c r="BG220" s="3">
        <f>VLOOKUP(Table3[[#This Row],[prolificID]],Payments[[#All],[ProlificID]:[Bonus]],2,FALSE)</f>
        <v>10</v>
      </c>
      <c r="BH220" s="3" t="s">
        <v>1218</v>
      </c>
      <c r="BI220" s="3" t="s">
        <v>1214</v>
      </c>
    </row>
    <row r="221" spans="1:61" x14ac:dyDescent="0.2">
      <c r="A221">
        <v>220</v>
      </c>
      <c r="B221">
        <v>0</v>
      </c>
      <c r="C221">
        <v>0</v>
      </c>
      <c r="D221">
        <v>1</v>
      </c>
      <c r="E221">
        <v>0</v>
      </c>
      <c r="F221">
        <v>2.5384636529049001E-2</v>
      </c>
      <c r="G221" t="s">
        <v>51</v>
      </c>
      <c r="H221" t="s">
        <v>269</v>
      </c>
      <c r="I221">
        <v>756</v>
      </c>
      <c r="J221">
        <v>1</v>
      </c>
      <c r="K221">
        <v>25</v>
      </c>
      <c r="L221">
        <v>39</v>
      </c>
      <c r="M221">
        <v>37</v>
      </c>
      <c r="N221">
        <v>35</v>
      </c>
      <c r="O221">
        <v>32</v>
      </c>
      <c r="P221">
        <v>30</v>
      </c>
      <c r="Q221">
        <v>28</v>
      </c>
      <c r="R221">
        <v>22</v>
      </c>
      <c r="S221">
        <v>25</v>
      </c>
      <c r="T221">
        <v>22</v>
      </c>
      <c r="U221">
        <v>19</v>
      </c>
      <c r="V221">
        <v>39</v>
      </c>
      <c r="W221">
        <v>36</v>
      </c>
      <c r="X221">
        <v>32</v>
      </c>
      <c r="Y221">
        <v>30</v>
      </c>
      <c r="Z221">
        <v>26</v>
      </c>
      <c r="AA221">
        <v>11</v>
      </c>
      <c r="AB221">
        <v>23</v>
      </c>
      <c r="AC221">
        <v>20</v>
      </c>
      <c r="AD221">
        <v>20</v>
      </c>
      <c r="AE221">
        <v>21</v>
      </c>
      <c r="AF221">
        <v>56</v>
      </c>
      <c r="AG221">
        <v>1</v>
      </c>
      <c r="AH221" t="s">
        <v>54</v>
      </c>
      <c r="AI221" t="s">
        <v>51</v>
      </c>
      <c r="AJ221">
        <v>226</v>
      </c>
      <c r="AK221">
        <v>20</v>
      </c>
      <c r="AL221">
        <v>0</v>
      </c>
      <c r="AM221">
        <v>0</v>
      </c>
      <c r="AN221">
        <v>0</v>
      </c>
      <c r="AO221">
        <v>40</v>
      </c>
      <c r="AP221">
        <v>31</v>
      </c>
      <c r="AQ221">
        <v>211</v>
      </c>
      <c r="AR221">
        <v>133</v>
      </c>
      <c r="AS221">
        <v>99</v>
      </c>
      <c r="AT221">
        <v>398</v>
      </c>
      <c r="AU221">
        <v>689</v>
      </c>
      <c r="AV221">
        <v>15</v>
      </c>
      <c r="AW221">
        <v>126</v>
      </c>
      <c r="AX221">
        <v>84</v>
      </c>
      <c r="AY221" t="b">
        <f>AND(Table3[[#This Row],[attentionCheck22]]=22,Table3[[#This Row],[attentionCheck11]]=11)</f>
        <v>1</v>
      </c>
      <c r="AZ221" t="str">
        <f>VLOOKUP(Table3[[#This Row],[prolificID]],Table2[[#All],[participant_id]:[Student Status]],19,FALSE)</f>
        <v>Male</v>
      </c>
      <c r="BA221" t="str">
        <f>VLOOKUP(Table3[[#This Row],[prolificID]],Table2[[#All],[participant_id]:[Student Status]],13,FALSE)</f>
        <v>United Kingdom</v>
      </c>
      <c r="BB221" s="3" t="str">
        <f>VLOOKUP(Table3[[#This Row],[prolificID]],Table2[[#All],[participant_id]:[Student Status]],17,FALSE)</f>
        <v>Undergraduate degree (BA/BSc/other)</v>
      </c>
      <c r="BC221" s="3" t="str">
        <f>VLOOKUP(Table3[[#This Row],[prolificID]],Table2[[#All],[participant_id]:[Student Status]],20,FALSE)</f>
        <v>DATA EXPIRED</v>
      </c>
      <c r="BD221" s="3" t="str">
        <f>VLOOKUP(Table3[[#This Row],[prolificID]],Table2[[#All],[participant_id]:[Student Status]],14,FALSE)</f>
        <v>Full-Time</v>
      </c>
      <c r="BE221" s="3">
        <f>VLOOKUP(Table3[[#This Row],[prolificID]],Table2[[#All],[participant_id]:[Student Status]],5,FALSE)</f>
        <v>1866.482</v>
      </c>
      <c r="BF221" s="3">
        <f>VLOOKUP(Table3[[#This Row],[prolificID]],Table2[[#All],[participant_id]:[Student Status]],6,FALSE)</f>
        <v>23</v>
      </c>
      <c r="BG221" s="3">
        <f>VLOOKUP(Table3[[#This Row],[prolificID]],Payments[[#All],[ProlificID]:[Bonus]],2,FALSE)</f>
        <v>5</v>
      </c>
      <c r="BH221" s="3" t="s">
        <v>1218</v>
      </c>
      <c r="BI221" s="3" t="s">
        <v>1214</v>
      </c>
    </row>
    <row r="222" spans="1:61" x14ac:dyDescent="0.2">
      <c r="A222">
        <v>221</v>
      </c>
      <c r="B222">
        <v>0</v>
      </c>
      <c r="C222">
        <v>0</v>
      </c>
      <c r="D222">
        <v>1</v>
      </c>
      <c r="E222">
        <v>1</v>
      </c>
      <c r="F222">
        <v>0.86301619637434002</v>
      </c>
      <c r="G222" t="s">
        <v>51</v>
      </c>
      <c r="H222" t="s">
        <v>270</v>
      </c>
      <c r="I222">
        <v>756</v>
      </c>
      <c r="J222">
        <v>1</v>
      </c>
      <c r="K222">
        <v>25</v>
      </c>
      <c r="L222">
        <v>39</v>
      </c>
      <c r="M222">
        <v>36</v>
      </c>
      <c r="N222">
        <v>35</v>
      </c>
      <c r="O222">
        <v>32</v>
      </c>
      <c r="P222">
        <v>30</v>
      </c>
      <c r="Q222">
        <v>28</v>
      </c>
      <c r="R222">
        <v>22</v>
      </c>
      <c r="S222">
        <v>25</v>
      </c>
      <c r="T222">
        <v>22</v>
      </c>
      <c r="U222">
        <v>19</v>
      </c>
      <c r="V222">
        <v>39</v>
      </c>
      <c r="W222">
        <v>36</v>
      </c>
      <c r="X222">
        <v>33</v>
      </c>
      <c r="Y222">
        <v>30</v>
      </c>
      <c r="Z222">
        <v>26</v>
      </c>
      <c r="AA222">
        <v>11</v>
      </c>
      <c r="AB222">
        <v>23</v>
      </c>
      <c r="AC222">
        <v>20</v>
      </c>
      <c r="AD222">
        <v>16</v>
      </c>
      <c r="AE222">
        <v>12</v>
      </c>
      <c r="AF222">
        <v>40</v>
      </c>
      <c r="AG222">
        <v>1</v>
      </c>
      <c r="AH222" t="s">
        <v>57</v>
      </c>
      <c r="AI222" t="s">
        <v>51</v>
      </c>
      <c r="AJ222">
        <v>225</v>
      </c>
      <c r="AK222">
        <v>40</v>
      </c>
      <c r="AL222">
        <v>0</v>
      </c>
      <c r="AM222">
        <v>0</v>
      </c>
      <c r="AN222" t="s">
        <v>196</v>
      </c>
      <c r="AO222">
        <v>27</v>
      </c>
      <c r="AP222">
        <v>17</v>
      </c>
      <c r="AQ222">
        <v>206</v>
      </c>
      <c r="AR222">
        <v>3</v>
      </c>
      <c r="AS222">
        <v>2</v>
      </c>
      <c r="AT222">
        <v>533</v>
      </c>
      <c r="AU222">
        <v>340</v>
      </c>
      <c r="AV222">
        <v>13</v>
      </c>
      <c r="AW222">
        <v>271</v>
      </c>
      <c r="AX222">
        <v>141</v>
      </c>
      <c r="AY222" t="b">
        <f>AND(Table3[[#This Row],[attentionCheck22]]=22,Table3[[#This Row],[attentionCheck11]]=11)</f>
        <v>1</v>
      </c>
      <c r="AZ222" t="str">
        <f>VLOOKUP(Table3[[#This Row],[prolificID]],Table2[[#All],[participant_id]:[Student Status]],19,FALSE)</f>
        <v>Female</v>
      </c>
      <c r="BA222" t="str">
        <f>VLOOKUP(Table3[[#This Row],[prolificID]],Table2[[#All],[participant_id]:[Student Status]],13,FALSE)</f>
        <v>United Kingdom</v>
      </c>
      <c r="BB222" s="3" t="str">
        <f>VLOOKUP(Table3[[#This Row],[prolificID]],Table2[[#All],[participant_id]:[Student Status]],17,FALSE)</f>
        <v>Undergraduate degree (BA/BSc/other)</v>
      </c>
      <c r="BC222" s="3" t="str">
        <f>VLOOKUP(Table3[[#This Row],[prolificID]],Table2[[#All],[participant_id]:[Student Status]],20,FALSE)</f>
        <v>No</v>
      </c>
      <c r="BD222" s="3" t="str">
        <f>VLOOKUP(Table3[[#This Row],[prolificID]],Table2[[#All],[participant_id]:[Student Status]],14,FALSE)</f>
        <v>Not in paid work (e.g. homemaker', 'retired or disabled)</v>
      </c>
      <c r="BE222" s="3">
        <f>VLOOKUP(Table3[[#This Row],[prolificID]],Table2[[#All],[participant_id]:[Student Status]],5,FALSE)</f>
        <v>1732.1880000000001</v>
      </c>
      <c r="BF222" s="3">
        <f>VLOOKUP(Table3[[#This Row],[prolificID]],Table2[[#All],[participant_id]:[Student Status]],6,FALSE)</f>
        <v>45</v>
      </c>
      <c r="BG222" s="3">
        <f>VLOOKUP(Table3[[#This Row],[prolificID]],Payments[[#All],[ProlificID]:[Bonus]],2,FALSE)</f>
        <v>9</v>
      </c>
      <c r="BH222" s="3" t="s">
        <v>1218</v>
      </c>
      <c r="BI222" s="3" t="s">
        <v>1214</v>
      </c>
    </row>
    <row r="223" spans="1:61" x14ac:dyDescent="0.2">
      <c r="A223">
        <v>222</v>
      </c>
      <c r="B223">
        <v>0</v>
      </c>
      <c r="C223">
        <v>0</v>
      </c>
      <c r="D223">
        <v>1</v>
      </c>
      <c r="E223">
        <v>0</v>
      </c>
      <c r="F223">
        <v>0.17532996441057999</v>
      </c>
      <c r="G223" t="s">
        <v>50</v>
      </c>
      <c r="H223" t="s">
        <v>271</v>
      </c>
      <c r="AP223">
        <v>41</v>
      </c>
      <c r="AY223" t="b">
        <f>AND(Table3[[#This Row],[attentionCheck22]]=22,Table3[[#This Row],[attentionCheck11]]=11)</f>
        <v>0</v>
      </c>
      <c r="AZ223" t="str">
        <f>VLOOKUP(Table3[[#This Row],[prolificID]],Table2[[#All],[participant_id]:[Student Status]],19,FALSE)</f>
        <v>CONSENT REVOKED</v>
      </c>
      <c r="BA223" t="str">
        <f>VLOOKUP(Table3[[#This Row],[prolificID]],Table2[[#All],[participant_id]:[Student Status]],13,FALSE)</f>
        <v>CONSENT REVOKED</v>
      </c>
      <c r="BB223" s="3" t="str">
        <f>VLOOKUP(Table3[[#This Row],[prolificID]],Table2[[#All],[participant_id]:[Student Status]],17,FALSE)</f>
        <v>CONSENT REVOKED</v>
      </c>
      <c r="BC223" s="3" t="str">
        <f>VLOOKUP(Table3[[#This Row],[prolificID]],Table2[[#All],[participant_id]:[Student Status]],20,FALSE)</f>
        <v>CONSENT REVOKED</v>
      </c>
      <c r="BD223" s="3" t="str">
        <f>VLOOKUP(Table3[[#This Row],[prolificID]],Table2[[#All],[participant_id]:[Student Status]],14,FALSE)</f>
        <v>CONSENT REVOKED</v>
      </c>
      <c r="BE223" s="3">
        <f>VLOOKUP(Table3[[#This Row],[prolificID]],Table2[[#All],[participant_id]:[Student Status]],5,FALSE)</f>
        <v>1047725.4818290001</v>
      </c>
      <c r="BF223" s="3">
        <f>VLOOKUP(Table3[[#This Row],[prolificID]],Table2[[#All],[participant_id]:[Student Status]],6,FALSE)</f>
        <v>39</v>
      </c>
      <c r="BG223" s="3">
        <f>VLOOKUP(Table3[[#This Row],[prolificID]],Payments[[#All],[ProlificID]:[Bonus]],2,FALSE)</f>
        <v>0</v>
      </c>
      <c r="BH223" s="3" t="s">
        <v>1218</v>
      </c>
      <c r="BI223" s="3" t="s">
        <v>1214</v>
      </c>
    </row>
    <row r="224" spans="1:61" x14ac:dyDescent="0.2">
      <c r="A224">
        <v>223</v>
      </c>
      <c r="B224">
        <v>0</v>
      </c>
      <c r="C224">
        <v>0</v>
      </c>
      <c r="D224">
        <v>1</v>
      </c>
      <c r="E224">
        <v>0</v>
      </c>
      <c r="F224">
        <v>0.71868415335976998</v>
      </c>
      <c r="G224" t="s">
        <v>50</v>
      </c>
      <c r="H224" t="s">
        <v>272</v>
      </c>
      <c r="I224">
        <v>756</v>
      </c>
      <c r="J224">
        <v>1</v>
      </c>
      <c r="K224">
        <v>25</v>
      </c>
      <c r="L224">
        <v>39</v>
      </c>
      <c r="M224">
        <v>37</v>
      </c>
      <c r="N224">
        <v>35</v>
      </c>
      <c r="O224">
        <v>32</v>
      </c>
      <c r="P224">
        <v>30</v>
      </c>
      <c r="Q224">
        <v>27</v>
      </c>
      <c r="R224">
        <v>22</v>
      </c>
      <c r="S224">
        <v>25</v>
      </c>
      <c r="T224">
        <v>22</v>
      </c>
      <c r="U224">
        <v>19</v>
      </c>
      <c r="V224">
        <v>40</v>
      </c>
      <c r="W224">
        <v>36</v>
      </c>
      <c r="X224">
        <v>34</v>
      </c>
      <c r="Y224">
        <v>30</v>
      </c>
      <c r="Z224">
        <v>27</v>
      </c>
      <c r="AA224">
        <v>11</v>
      </c>
      <c r="AB224">
        <v>23</v>
      </c>
      <c r="AC224">
        <v>20</v>
      </c>
      <c r="AD224">
        <v>16</v>
      </c>
      <c r="AE224">
        <v>12</v>
      </c>
      <c r="AF224">
        <v>40</v>
      </c>
      <c r="AG224">
        <v>1</v>
      </c>
      <c r="AH224" t="s">
        <v>54</v>
      </c>
      <c r="AI224" t="s">
        <v>50</v>
      </c>
      <c r="AJ224">
        <v>218</v>
      </c>
      <c r="AK224">
        <v>30</v>
      </c>
      <c r="AL224">
        <v>0</v>
      </c>
      <c r="AM224">
        <v>0</v>
      </c>
      <c r="AN224">
        <v>0</v>
      </c>
      <c r="AO224">
        <v>40</v>
      </c>
      <c r="AP224">
        <v>21</v>
      </c>
      <c r="AQ224">
        <v>181</v>
      </c>
      <c r="AR224">
        <v>46</v>
      </c>
      <c r="AS224">
        <v>31</v>
      </c>
      <c r="AT224">
        <v>178</v>
      </c>
      <c r="AU224">
        <v>265</v>
      </c>
      <c r="AV224">
        <v>12</v>
      </c>
      <c r="AW224">
        <v>74</v>
      </c>
      <c r="AX224">
        <v>34</v>
      </c>
      <c r="AY224" t="b">
        <f>AND(Table3[[#This Row],[attentionCheck22]]=22,Table3[[#This Row],[attentionCheck11]]=11)</f>
        <v>1</v>
      </c>
      <c r="AZ224" t="str">
        <f>VLOOKUP(Table3[[#This Row],[prolificID]],Table2[[#All],[participant_id]:[Student Status]],19,FALSE)</f>
        <v>Female</v>
      </c>
      <c r="BA224" t="str">
        <f>VLOOKUP(Table3[[#This Row],[prolificID]],Table2[[#All],[participant_id]:[Student Status]],13,FALSE)</f>
        <v>United Kingdom</v>
      </c>
      <c r="BB224" s="3" t="str">
        <f>VLOOKUP(Table3[[#This Row],[prolificID]],Table2[[#All],[participant_id]:[Student Status]],17,FALSE)</f>
        <v>Graduate degree (MA/MSc/MPhil/other)</v>
      </c>
      <c r="BC224" s="3" t="str">
        <f>VLOOKUP(Table3[[#This Row],[prolificID]],Table2[[#All],[participant_id]:[Student Status]],20,FALSE)</f>
        <v>DATA EXPIRED</v>
      </c>
      <c r="BD224" s="3" t="str">
        <f>VLOOKUP(Table3[[#This Row],[prolificID]],Table2[[#All],[participant_id]:[Student Status]],14,FALSE)</f>
        <v>DATA EXPIRED</v>
      </c>
      <c r="BE224" s="3">
        <f>VLOOKUP(Table3[[#This Row],[prolificID]],Table2[[#All],[participant_id]:[Student Status]],5,FALSE)</f>
        <v>903.95100000000002</v>
      </c>
      <c r="BF224" s="3">
        <f>VLOOKUP(Table3[[#This Row],[prolificID]],Table2[[#All],[participant_id]:[Student Status]],6,FALSE)</f>
        <v>28</v>
      </c>
      <c r="BG224" s="3">
        <f>VLOOKUP(Table3[[#This Row],[prolificID]],Payments[[#All],[ProlificID]:[Bonus]],2,FALSE)</f>
        <v>8.1300000000000008</v>
      </c>
      <c r="BH224" s="3" t="s">
        <v>1218</v>
      </c>
      <c r="BI224" s="3" t="s">
        <v>1214</v>
      </c>
    </row>
    <row r="225" spans="1:61" x14ac:dyDescent="0.2">
      <c r="A225">
        <v>224</v>
      </c>
      <c r="B225">
        <v>0</v>
      </c>
      <c r="C225">
        <v>0</v>
      </c>
      <c r="D225">
        <v>1</v>
      </c>
      <c r="E225">
        <v>1</v>
      </c>
      <c r="F225">
        <v>0.11734110111962</v>
      </c>
      <c r="G225" t="s">
        <v>50</v>
      </c>
      <c r="H225" t="s">
        <v>273</v>
      </c>
      <c r="I225">
        <v>756</v>
      </c>
      <c r="J225">
        <v>1</v>
      </c>
      <c r="K225">
        <v>25</v>
      </c>
      <c r="L225">
        <v>40</v>
      </c>
      <c r="M225">
        <v>40</v>
      </c>
      <c r="N225">
        <v>34</v>
      </c>
      <c r="O225">
        <v>34</v>
      </c>
      <c r="P225">
        <v>29</v>
      </c>
      <c r="Q225">
        <v>27</v>
      </c>
      <c r="R225">
        <v>22</v>
      </c>
      <c r="S225">
        <v>24</v>
      </c>
      <c r="T225">
        <v>22</v>
      </c>
      <c r="U225">
        <v>19</v>
      </c>
      <c r="V225">
        <v>40</v>
      </c>
      <c r="W225">
        <v>36</v>
      </c>
      <c r="X225">
        <v>33</v>
      </c>
      <c r="Y225">
        <v>30</v>
      </c>
      <c r="Z225">
        <v>28</v>
      </c>
      <c r="AA225">
        <v>11</v>
      </c>
      <c r="AB225">
        <v>23</v>
      </c>
      <c r="AC225">
        <v>21</v>
      </c>
      <c r="AD225">
        <v>16</v>
      </c>
      <c r="AE225">
        <v>12</v>
      </c>
      <c r="AF225">
        <v>40</v>
      </c>
      <c r="AG225">
        <v>1</v>
      </c>
      <c r="AH225" t="s">
        <v>54</v>
      </c>
      <c r="AI225" t="s">
        <v>50</v>
      </c>
      <c r="AJ225">
        <v>230</v>
      </c>
      <c r="AK225">
        <v>34</v>
      </c>
      <c r="AL225">
        <v>0</v>
      </c>
      <c r="AM225">
        <v>0</v>
      </c>
      <c r="AN225">
        <v>0</v>
      </c>
      <c r="AO225">
        <v>40</v>
      </c>
      <c r="AP225">
        <v>118</v>
      </c>
      <c r="AQ225">
        <v>379</v>
      </c>
      <c r="AR225">
        <v>99</v>
      </c>
      <c r="AS225">
        <v>249</v>
      </c>
      <c r="AT225">
        <v>794</v>
      </c>
      <c r="AU225">
        <v>366</v>
      </c>
      <c r="AV225">
        <v>62</v>
      </c>
      <c r="AW225">
        <v>155</v>
      </c>
      <c r="AX225">
        <v>32</v>
      </c>
      <c r="AY225" t="b">
        <f>AND(Table3[[#This Row],[attentionCheck22]]=22,Table3[[#This Row],[attentionCheck11]]=11)</f>
        <v>1</v>
      </c>
      <c r="AZ225" t="str">
        <f>VLOOKUP(Table3[[#This Row],[prolificID]],Table2[[#All],[participant_id]:[Student Status]],19,FALSE)</f>
        <v>Female</v>
      </c>
      <c r="BA225" t="str">
        <f>VLOOKUP(Table3[[#This Row],[prolificID]],Table2[[#All],[participant_id]:[Student Status]],13,FALSE)</f>
        <v>United Kingdom</v>
      </c>
      <c r="BB225" s="3" t="str">
        <f>VLOOKUP(Table3[[#This Row],[prolificID]],Table2[[#All],[participant_id]:[Student Status]],17,FALSE)</f>
        <v>Graduate degree (MA/MSc/MPhil/other)</v>
      </c>
      <c r="BC225" s="3" t="str">
        <f>VLOOKUP(Table3[[#This Row],[prolificID]],Table2[[#All],[participant_id]:[Student Status]],20,FALSE)</f>
        <v>No</v>
      </c>
      <c r="BD225" s="3" t="str">
        <f>VLOOKUP(Table3[[#This Row],[prolificID]],Table2[[#All],[participant_id]:[Student Status]],14,FALSE)</f>
        <v>Part-Time</v>
      </c>
      <c r="BE225" s="3">
        <f>VLOOKUP(Table3[[#This Row],[prolificID]],Table2[[#All],[participant_id]:[Student Status]],5,FALSE)</f>
        <v>2322.873</v>
      </c>
      <c r="BF225" s="3">
        <f>VLOOKUP(Table3[[#This Row],[prolificID]],Table2[[#All],[participant_id]:[Student Status]],6,FALSE)</f>
        <v>30</v>
      </c>
      <c r="BG225" s="3">
        <f>VLOOKUP(Table3[[#This Row],[prolificID]],Payments[[#All],[ProlificID]:[Bonus]],2,FALSE)</f>
        <v>11.04</v>
      </c>
      <c r="BH225" s="3" t="s">
        <v>1218</v>
      </c>
      <c r="BI225" s="3" t="s">
        <v>1214</v>
      </c>
    </row>
    <row r="226" spans="1:61" x14ac:dyDescent="0.2">
      <c r="A226">
        <v>225</v>
      </c>
      <c r="B226">
        <v>0</v>
      </c>
      <c r="C226">
        <v>0</v>
      </c>
      <c r="D226">
        <v>1</v>
      </c>
      <c r="E226">
        <v>0</v>
      </c>
      <c r="F226">
        <v>0.97447753281372995</v>
      </c>
      <c r="G226" t="s">
        <v>51</v>
      </c>
      <c r="H226" t="s">
        <v>274</v>
      </c>
      <c r="I226">
        <v>756</v>
      </c>
      <c r="J226">
        <v>1</v>
      </c>
      <c r="K226">
        <v>25</v>
      </c>
      <c r="L226">
        <v>47</v>
      </c>
      <c r="M226">
        <v>27</v>
      </c>
      <c r="N226">
        <v>29</v>
      </c>
      <c r="O226">
        <v>21</v>
      </c>
      <c r="P226">
        <v>20</v>
      </c>
      <c r="Q226">
        <v>33</v>
      </c>
      <c r="R226">
        <v>22</v>
      </c>
      <c r="S226">
        <v>24</v>
      </c>
      <c r="T226">
        <v>22</v>
      </c>
      <c r="U226">
        <v>18</v>
      </c>
      <c r="V226">
        <v>39</v>
      </c>
      <c r="W226">
        <v>37</v>
      </c>
      <c r="X226">
        <v>33</v>
      </c>
      <c r="Y226">
        <v>20</v>
      </c>
      <c r="Z226">
        <v>25</v>
      </c>
      <c r="AA226">
        <v>11</v>
      </c>
      <c r="AB226">
        <v>24</v>
      </c>
      <c r="AC226">
        <v>20</v>
      </c>
      <c r="AD226">
        <v>17</v>
      </c>
      <c r="AE226">
        <v>12</v>
      </c>
      <c r="AF226">
        <v>20</v>
      </c>
      <c r="AG226">
        <v>1</v>
      </c>
      <c r="AH226" t="s">
        <v>57</v>
      </c>
      <c r="AI226" t="s">
        <v>50</v>
      </c>
      <c r="AJ226">
        <v>229</v>
      </c>
      <c r="AK226">
        <v>20</v>
      </c>
      <c r="AL226">
        <v>0</v>
      </c>
      <c r="AM226">
        <v>0</v>
      </c>
      <c r="AN226" t="s">
        <v>275</v>
      </c>
      <c r="AO226">
        <v>20</v>
      </c>
      <c r="AP226">
        <v>32</v>
      </c>
      <c r="AQ226">
        <v>359</v>
      </c>
      <c r="AR226">
        <v>111</v>
      </c>
      <c r="AS226">
        <v>102</v>
      </c>
      <c r="AT226">
        <v>572</v>
      </c>
      <c r="AU226">
        <v>808</v>
      </c>
      <c r="AV226">
        <v>11</v>
      </c>
      <c r="AW226">
        <v>67</v>
      </c>
      <c r="AX226">
        <v>61</v>
      </c>
      <c r="AY226" t="b">
        <f>AND(Table3[[#This Row],[attentionCheck22]]=22,Table3[[#This Row],[attentionCheck11]]=11)</f>
        <v>1</v>
      </c>
      <c r="AZ226" t="str">
        <f>VLOOKUP(Table3[[#This Row],[prolificID]],Table2[[#All],[participant_id]:[Student Status]],19,FALSE)</f>
        <v>Female</v>
      </c>
      <c r="BA226" t="str">
        <f>VLOOKUP(Table3[[#This Row],[prolificID]],Table2[[#All],[participant_id]:[Student Status]],13,FALSE)</f>
        <v>United Kingdom</v>
      </c>
      <c r="BB226" s="3" t="str">
        <f>VLOOKUP(Table3[[#This Row],[prolificID]],Table2[[#All],[participant_id]:[Student Status]],17,FALSE)</f>
        <v>Graduate degree (MA/MSc/MPhil/other)</v>
      </c>
      <c r="BC226" s="3" t="str">
        <f>VLOOKUP(Table3[[#This Row],[prolificID]],Table2[[#All],[participant_id]:[Student Status]],20,FALSE)</f>
        <v>No</v>
      </c>
      <c r="BD226" s="3" t="str">
        <f>VLOOKUP(Table3[[#This Row],[prolificID]],Table2[[#All],[participant_id]:[Student Status]],14,FALSE)</f>
        <v>Not in paid work (e.g. homemaker', 'retired or disabled)</v>
      </c>
      <c r="BE226" s="3">
        <f>VLOOKUP(Table3[[#This Row],[prolificID]],Table2[[#All],[participant_id]:[Student Status]],5,FALSE)</f>
        <v>2154.8969999999999</v>
      </c>
      <c r="BF226" s="3">
        <f>VLOOKUP(Table3[[#This Row],[prolificID]],Table2[[#All],[participant_id]:[Student Status]],6,FALSE)</f>
        <v>48</v>
      </c>
      <c r="BG226" s="3">
        <f>VLOOKUP(Table3[[#This Row],[prolificID]],Payments[[#All],[ProlificID]:[Bonus]],2,FALSE)</f>
        <v>6.2</v>
      </c>
      <c r="BH226" s="3" t="s">
        <v>1218</v>
      </c>
      <c r="BI226" s="3" t="s">
        <v>1214</v>
      </c>
    </row>
    <row r="227" spans="1:61" x14ac:dyDescent="0.2">
      <c r="A227">
        <v>226</v>
      </c>
      <c r="B227">
        <v>0</v>
      </c>
      <c r="C227">
        <v>0</v>
      </c>
      <c r="D227">
        <v>1</v>
      </c>
      <c r="E227">
        <v>0</v>
      </c>
      <c r="F227">
        <v>0.68480753045002996</v>
      </c>
      <c r="G227" t="s">
        <v>51</v>
      </c>
      <c r="H227" t="s">
        <v>276</v>
      </c>
      <c r="I227">
        <v>756</v>
      </c>
      <c r="J227">
        <v>1</v>
      </c>
      <c r="K227">
        <v>25</v>
      </c>
      <c r="L227">
        <v>79</v>
      </c>
      <c r="M227">
        <v>73</v>
      </c>
      <c r="N227">
        <v>66</v>
      </c>
      <c r="O227">
        <v>60</v>
      </c>
      <c r="P227">
        <v>53</v>
      </c>
      <c r="Q227">
        <v>47</v>
      </c>
      <c r="R227">
        <v>58</v>
      </c>
      <c r="S227">
        <v>40</v>
      </c>
      <c r="T227">
        <v>32</v>
      </c>
      <c r="U227">
        <v>24</v>
      </c>
      <c r="V227">
        <v>79</v>
      </c>
      <c r="W227">
        <v>73</v>
      </c>
      <c r="X227">
        <v>66</v>
      </c>
      <c r="Y227">
        <v>60</v>
      </c>
      <c r="Z227">
        <v>53</v>
      </c>
      <c r="AA227">
        <v>11</v>
      </c>
      <c r="AB227">
        <v>47</v>
      </c>
      <c r="AC227">
        <v>40</v>
      </c>
      <c r="AD227">
        <v>32</v>
      </c>
      <c r="AE227">
        <v>24</v>
      </c>
      <c r="AP227">
        <v>17</v>
      </c>
      <c r="AQ227">
        <v>267</v>
      </c>
      <c r="AR227">
        <v>48</v>
      </c>
      <c r="AS227">
        <v>40</v>
      </c>
      <c r="AT227">
        <v>181</v>
      </c>
      <c r="AU227">
        <v>319</v>
      </c>
      <c r="AY227" t="b">
        <f>AND(Table3[[#This Row],[attentionCheck22]]=22,Table3[[#This Row],[attentionCheck11]]=11)</f>
        <v>0</v>
      </c>
      <c r="AZ227" t="str">
        <f>VLOOKUP(Table3[[#This Row],[prolificID]],Table2[[#All],[participant_id]:[Student Status]],19,FALSE)</f>
        <v>Female</v>
      </c>
      <c r="BA227" t="str">
        <f>VLOOKUP(Table3[[#This Row],[prolificID]],Table2[[#All],[participant_id]:[Student Status]],13,FALSE)</f>
        <v>United Kingdom</v>
      </c>
      <c r="BB227" s="3" t="str">
        <f>VLOOKUP(Table3[[#This Row],[prolificID]],Table2[[#All],[participant_id]:[Student Status]],17,FALSE)</f>
        <v>High school diploma/A-levels</v>
      </c>
      <c r="BC227" s="3" t="str">
        <f>VLOOKUP(Table3[[#This Row],[prolificID]],Table2[[#All],[participant_id]:[Student Status]],20,FALSE)</f>
        <v>No</v>
      </c>
      <c r="BD227" s="3" t="str">
        <f>VLOOKUP(Table3[[#This Row],[prolificID]],Table2[[#All],[participant_id]:[Student Status]],14,FALSE)</f>
        <v>Part-Time</v>
      </c>
      <c r="BE227" s="3">
        <f>VLOOKUP(Table3[[#This Row],[prolificID]],Table2[[#All],[participant_id]:[Student Status]],5,FALSE)</f>
        <v>901.86699999999996</v>
      </c>
      <c r="BF227" s="3">
        <f>VLOOKUP(Table3[[#This Row],[prolificID]],Table2[[#All],[participant_id]:[Student Status]],6,FALSE)</f>
        <v>41</v>
      </c>
      <c r="BG227" s="3">
        <f>VLOOKUP(Table3[[#This Row],[prolificID]],Payments[[#All],[ProlificID]:[Bonus]],2,FALSE)</f>
        <v>0</v>
      </c>
      <c r="BH227" s="3" t="s">
        <v>1218</v>
      </c>
      <c r="BI227" s="3" t="s">
        <v>1214</v>
      </c>
    </row>
    <row r="228" spans="1:61" x14ac:dyDescent="0.2">
      <c r="A228">
        <v>227</v>
      </c>
      <c r="B228">
        <v>0</v>
      </c>
      <c r="C228">
        <v>0</v>
      </c>
      <c r="D228">
        <v>1</v>
      </c>
      <c r="E228">
        <v>1</v>
      </c>
      <c r="F228">
        <v>0.46437449629542998</v>
      </c>
      <c r="G228" t="s">
        <v>50</v>
      </c>
      <c r="H228" t="s">
        <v>277</v>
      </c>
      <c r="I228">
        <v>756</v>
      </c>
      <c r="J228">
        <v>1</v>
      </c>
      <c r="K228">
        <v>25</v>
      </c>
      <c r="L228">
        <v>40</v>
      </c>
      <c r="M228">
        <v>36</v>
      </c>
      <c r="N228">
        <v>33</v>
      </c>
      <c r="O228">
        <v>30</v>
      </c>
      <c r="P228">
        <v>27</v>
      </c>
      <c r="Q228">
        <v>33</v>
      </c>
      <c r="R228">
        <v>22</v>
      </c>
      <c r="S228">
        <v>39</v>
      </c>
      <c r="T228">
        <v>31</v>
      </c>
      <c r="U228">
        <v>23</v>
      </c>
      <c r="V228">
        <v>39</v>
      </c>
      <c r="W228">
        <v>36</v>
      </c>
      <c r="X228">
        <v>33</v>
      </c>
      <c r="Y228">
        <v>30</v>
      </c>
      <c r="Z228">
        <v>27</v>
      </c>
      <c r="AA228">
        <v>11</v>
      </c>
      <c r="AB228">
        <v>33</v>
      </c>
      <c r="AC228">
        <v>38</v>
      </c>
      <c r="AD228">
        <v>31</v>
      </c>
      <c r="AE228">
        <v>23</v>
      </c>
      <c r="AF228">
        <v>20</v>
      </c>
      <c r="AG228">
        <v>1</v>
      </c>
      <c r="AH228" t="s">
        <v>57</v>
      </c>
      <c r="AI228" t="s">
        <v>50</v>
      </c>
      <c r="AJ228">
        <v>236</v>
      </c>
      <c r="AK228">
        <v>27</v>
      </c>
      <c r="AL228">
        <v>0</v>
      </c>
      <c r="AM228">
        <v>0</v>
      </c>
      <c r="AN228" t="s">
        <v>278</v>
      </c>
      <c r="AO228">
        <v>27</v>
      </c>
      <c r="AP228">
        <v>15</v>
      </c>
      <c r="AQ228">
        <v>195</v>
      </c>
      <c r="AR228">
        <v>30</v>
      </c>
      <c r="AS228">
        <v>34</v>
      </c>
      <c r="AT228">
        <v>364</v>
      </c>
      <c r="AU228">
        <v>144</v>
      </c>
      <c r="AV228">
        <v>3</v>
      </c>
      <c r="AW228">
        <v>61</v>
      </c>
      <c r="AX228">
        <v>25</v>
      </c>
      <c r="AY228" t="b">
        <f>AND(Table3[[#This Row],[attentionCheck22]]=22,Table3[[#This Row],[attentionCheck11]]=11)</f>
        <v>1</v>
      </c>
      <c r="AZ228" t="str">
        <f>VLOOKUP(Table3[[#This Row],[prolificID]],Table2[[#All],[participant_id]:[Student Status]],19,FALSE)</f>
        <v>Female</v>
      </c>
      <c r="BA228" t="str">
        <f>VLOOKUP(Table3[[#This Row],[prolificID]],Table2[[#All],[participant_id]:[Student Status]],13,FALSE)</f>
        <v>United Kingdom</v>
      </c>
      <c r="BB228" s="3" t="str">
        <f>VLOOKUP(Table3[[#This Row],[prolificID]],Table2[[#All],[participant_id]:[Student Status]],17,FALSE)</f>
        <v>High school diploma/A-levels</v>
      </c>
      <c r="BC228" s="3" t="str">
        <f>VLOOKUP(Table3[[#This Row],[prolificID]],Table2[[#All],[participant_id]:[Student Status]],20,FALSE)</f>
        <v>DATA EXPIRED</v>
      </c>
      <c r="BD228" s="3" t="str">
        <f>VLOOKUP(Table3[[#This Row],[prolificID]],Table2[[#All],[participant_id]:[Student Status]],14,FALSE)</f>
        <v>Full-Time</v>
      </c>
      <c r="BE228" s="3">
        <f>VLOOKUP(Table3[[#This Row],[prolificID]],Table2[[#All],[participant_id]:[Student Status]],5,FALSE)</f>
        <v>890.64800000000002</v>
      </c>
      <c r="BF228" s="3">
        <f>VLOOKUP(Table3[[#This Row],[prolificID]],Table2[[#All],[participant_id]:[Student Status]],6,FALSE)</f>
        <v>38</v>
      </c>
      <c r="BG228" s="3">
        <f>VLOOKUP(Table3[[#This Row],[prolificID]],Payments[[#All],[ProlificID]:[Bonus]],2,FALSE)</f>
        <v>3.16</v>
      </c>
      <c r="BH228" s="3" t="s">
        <v>1218</v>
      </c>
      <c r="BI228" s="3" t="s">
        <v>1214</v>
      </c>
    </row>
    <row r="229" spans="1:61" x14ac:dyDescent="0.2">
      <c r="A229">
        <v>228</v>
      </c>
      <c r="B229">
        <v>0</v>
      </c>
      <c r="C229">
        <v>0</v>
      </c>
      <c r="D229">
        <v>1</v>
      </c>
      <c r="E229">
        <v>0</v>
      </c>
      <c r="F229">
        <v>0.95516739967741005</v>
      </c>
      <c r="G229" t="s">
        <v>51</v>
      </c>
      <c r="H229" t="s">
        <v>279</v>
      </c>
      <c r="I229">
        <v>756</v>
      </c>
      <c r="J229">
        <v>1</v>
      </c>
      <c r="K229">
        <v>25</v>
      </c>
      <c r="L229">
        <v>69</v>
      </c>
      <c r="M229">
        <v>36</v>
      </c>
      <c r="N229">
        <v>32</v>
      </c>
      <c r="O229">
        <v>30</v>
      </c>
      <c r="P229">
        <v>27</v>
      </c>
      <c r="Q229">
        <v>40</v>
      </c>
      <c r="R229">
        <v>30</v>
      </c>
      <c r="S229">
        <v>20</v>
      </c>
      <c r="T229">
        <v>31</v>
      </c>
      <c r="U229">
        <v>19</v>
      </c>
      <c r="V229">
        <v>2</v>
      </c>
      <c r="W229">
        <v>14</v>
      </c>
      <c r="X229">
        <v>21</v>
      </c>
      <c r="Y229">
        <v>40</v>
      </c>
      <c r="Z229">
        <v>30</v>
      </c>
      <c r="AA229">
        <v>11</v>
      </c>
      <c r="AB229">
        <v>36</v>
      </c>
      <c r="AC229">
        <v>20</v>
      </c>
      <c r="AD229">
        <v>10</v>
      </c>
      <c r="AE229">
        <v>13</v>
      </c>
      <c r="AP229">
        <v>18</v>
      </c>
      <c r="AQ229">
        <v>401</v>
      </c>
      <c r="AR229">
        <v>19</v>
      </c>
      <c r="AS229">
        <v>60</v>
      </c>
      <c r="AT229">
        <v>323</v>
      </c>
      <c r="AU229">
        <v>283</v>
      </c>
      <c r="AY229" t="b">
        <f>AND(Table3[[#This Row],[attentionCheck22]]=22,Table3[[#This Row],[attentionCheck11]]=11)</f>
        <v>0</v>
      </c>
      <c r="AZ229" t="str">
        <f>VLOOKUP(Table3[[#This Row],[prolificID]],Table2[[#All],[participant_id]:[Student Status]],19,FALSE)</f>
        <v>Female</v>
      </c>
      <c r="BA229" t="str">
        <f>VLOOKUP(Table3[[#This Row],[prolificID]],Table2[[#All],[participant_id]:[Student Status]],13,FALSE)</f>
        <v>United Kingdom</v>
      </c>
      <c r="BB229" s="3" t="str">
        <f>VLOOKUP(Table3[[#This Row],[prolificID]],Table2[[#All],[participant_id]:[Student Status]],17,FALSE)</f>
        <v>Undergraduate degree (BA/BSc/other)</v>
      </c>
      <c r="BC229" s="3" t="str">
        <f>VLOOKUP(Table3[[#This Row],[prolificID]],Table2[[#All],[participant_id]:[Student Status]],20,FALSE)</f>
        <v>No</v>
      </c>
      <c r="BD229" s="3" t="str">
        <f>VLOOKUP(Table3[[#This Row],[prolificID]],Table2[[#All],[participant_id]:[Student Status]],14,FALSE)</f>
        <v>Full-Time</v>
      </c>
      <c r="BE229" s="3">
        <f>VLOOKUP(Table3[[#This Row],[prolificID]],Table2[[#All],[participant_id]:[Student Status]],5,FALSE)</f>
        <v>1134.568</v>
      </c>
      <c r="BF229" s="3">
        <f>VLOOKUP(Table3[[#This Row],[prolificID]],Table2[[#All],[participant_id]:[Student Status]],6,FALSE)</f>
        <v>41</v>
      </c>
      <c r="BG229" s="3">
        <f>VLOOKUP(Table3[[#This Row],[prolificID]],Payments[[#All],[ProlificID]:[Bonus]],2,FALSE)</f>
        <v>0</v>
      </c>
      <c r="BH229" s="3" t="s">
        <v>1218</v>
      </c>
      <c r="BI229" s="3" t="s">
        <v>1214</v>
      </c>
    </row>
    <row r="230" spans="1:61" x14ac:dyDescent="0.2">
      <c r="A230">
        <v>229</v>
      </c>
      <c r="B230">
        <v>0</v>
      </c>
      <c r="C230">
        <v>0</v>
      </c>
      <c r="D230">
        <v>1</v>
      </c>
      <c r="E230">
        <v>1</v>
      </c>
      <c r="F230">
        <v>0.38222133732334002</v>
      </c>
      <c r="G230" t="s">
        <v>51</v>
      </c>
      <c r="H230" t="s">
        <v>280</v>
      </c>
      <c r="AP230">
        <v>33</v>
      </c>
      <c r="AY230" t="b">
        <f>AND(Table3[[#This Row],[attentionCheck22]]=22,Table3[[#This Row],[attentionCheck11]]=11)</f>
        <v>0</v>
      </c>
      <c r="AZ230" t="str">
        <f>VLOOKUP(Table3[[#This Row],[prolificID]],Table2[[#All],[participant_id]:[Student Status]],19,FALSE)</f>
        <v>CONSENT REVOKED</v>
      </c>
      <c r="BA230" t="str">
        <f>VLOOKUP(Table3[[#This Row],[prolificID]],Table2[[#All],[participant_id]:[Student Status]],13,FALSE)</f>
        <v>CONSENT REVOKED</v>
      </c>
      <c r="BB230" s="3" t="str">
        <f>VLOOKUP(Table3[[#This Row],[prolificID]],Table2[[#All],[participant_id]:[Student Status]],17,FALSE)</f>
        <v>CONSENT REVOKED</v>
      </c>
      <c r="BC230" s="3" t="str">
        <f>VLOOKUP(Table3[[#This Row],[prolificID]],Table2[[#All],[participant_id]:[Student Status]],20,FALSE)</f>
        <v>CONSENT REVOKED</v>
      </c>
      <c r="BD230" s="3" t="str">
        <f>VLOOKUP(Table3[[#This Row],[prolificID]],Table2[[#All],[participant_id]:[Student Status]],14,FALSE)</f>
        <v>CONSENT REVOKED</v>
      </c>
      <c r="BE230" s="3">
        <f>VLOOKUP(Table3[[#This Row],[prolificID]],Table2[[#All],[participant_id]:[Student Status]],5,FALSE)</f>
        <v>1047665.173957</v>
      </c>
      <c r="BF230" s="3">
        <f>VLOOKUP(Table3[[#This Row],[prolificID]],Table2[[#All],[participant_id]:[Student Status]],6,FALSE)</f>
        <v>70</v>
      </c>
      <c r="BG230" s="3">
        <f>VLOOKUP(Table3[[#This Row],[prolificID]],Payments[[#All],[ProlificID]:[Bonus]],2,FALSE)</f>
        <v>0</v>
      </c>
      <c r="BH230" s="3" t="s">
        <v>1218</v>
      </c>
      <c r="BI230" s="3" t="s">
        <v>1214</v>
      </c>
    </row>
    <row r="231" spans="1:61" x14ac:dyDescent="0.2">
      <c r="A231">
        <v>230</v>
      </c>
      <c r="B231">
        <v>0</v>
      </c>
      <c r="C231">
        <v>0</v>
      </c>
      <c r="D231">
        <v>1</v>
      </c>
      <c r="E231">
        <v>0</v>
      </c>
      <c r="F231">
        <v>0.16362046207731001</v>
      </c>
      <c r="G231" t="s">
        <v>50</v>
      </c>
      <c r="H231" t="s">
        <v>281</v>
      </c>
      <c r="I231">
        <v>756</v>
      </c>
      <c r="J231">
        <v>1</v>
      </c>
      <c r="K231">
        <v>25</v>
      </c>
      <c r="L231">
        <v>39</v>
      </c>
      <c r="M231">
        <v>34</v>
      </c>
      <c r="N231">
        <v>33</v>
      </c>
      <c r="O231">
        <v>29</v>
      </c>
      <c r="P231">
        <v>28</v>
      </c>
      <c r="Q231">
        <v>23</v>
      </c>
      <c r="R231">
        <v>22</v>
      </c>
      <c r="S231">
        <v>20</v>
      </c>
      <c r="T231">
        <v>14</v>
      </c>
      <c r="U231">
        <v>6</v>
      </c>
      <c r="V231">
        <v>4</v>
      </c>
      <c r="W231">
        <v>10</v>
      </c>
      <c r="X231">
        <v>20</v>
      </c>
      <c r="Y231">
        <v>30</v>
      </c>
      <c r="Z231">
        <v>30</v>
      </c>
      <c r="AA231">
        <v>11</v>
      </c>
      <c r="AB231">
        <v>33</v>
      </c>
      <c r="AC231">
        <v>20</v>
      </c>
      <c r="AD231">
        <v>16</v>
      </c>
      <c r="AE231">
        <v>11</v>
      </c>
      <c r="AF231">
        <v>20</v>
      </c>
      <c r="AG231">
        <v>1</v>
      </c>
      <c r="AH231" t="s">
        <v>54</v>
      </c>
      <c r="AI231" t="s">
        <v>50</v>
      </c>
      <c r="AJ231">
        <v>218</v>
      </c>
      <c r="AK231">
        <v>28</v>
      </c>
      <c r="AL231">
        <v>0</v>
      </c>
      <c r="AM231">
        <v>0</v>
      </c>
      <c r="AN231">
        <v>0</v>
      </c>
      <c r="AO231">
        <v>27</v>
      </c>
      <c r="AP231">
        <v>24</v>
      </c>
      <c r="AQ231">
        <v>152</v>
      </c>
      <c r="AR231">
        <v>28</v>
      </c>
      <c r="AS231">
        <v>30</v>
      </c>
      <c r="AT231">
        <v>193</v>
      </c>
      <c r="AU231">
        <v>270</v>
      </c>
      <c r="AV231">
        <v>3</v>
      </c>
      <c r="AW231">
        <v>59</v>
      </c>
      <c r="AX231">
        <v>38</v>
      </c>
      <c r="AY231" t="b">
        <f>AND(Table3[[#This Row],[attentionCheck22]]=22,Table3[[#This Row],[attentionCheck11]]=11)</f>
        <v>1</v>
      </c>
      <c r="AZ231" t="str">
        <f>VLOOKUP(Table3[[#This Row],[prolificID]],Table2[[#All],[participant_id]:[Student Status]],19,FALSE)</f>
        <v>Female</v>
      </c>
      <c r="BA231" t="str">
        <f>VLOOKUP(Table3[[#This Row],[prolificID]],Table2[[#All],[participant_id]:[Student Status]],13,FALSE)</f>
        <v>United Kingdom</v>
      </c>
      <c r="BB231" s="3" t="str">
        <f>VLOOKUP(Table3[[#This Row],[prolificID]],Table2[[#All],[participant_id]:[Student Status]],17,FALSE)</f>
        <v>Graduate degree (MA/MSc/MPhil/other)</v>
      </c>
      <c r="BC231" s="3" t="str">
        <f>VLOOKUP(Table3[[#This Row],[prolificID]],Table2[[#All],[participant_id]:[Student Status]],20,FALSE)</f>
        <v>No</v>
      </c>
      <c r="BD231" s="3" t="str">
        <f>VLOOKUP(Table3[[#This Row],[prolificID]],Table2[[#All],[participant_id]:[Student Status]],14,FALSE)</f>
        <v>Full-Time</v>
      </c>
      <c r="BE231" s="3">
        <f>VLOOKUP(Table3[[#This Row],[prolificID]],Table2[[#All],[participant_id]:[Student Status]],5,FALSE)</f>
        <v>824.54600000000005</v>
      </c>
      <c r="BF231" s="3">
        <f>VLOOKUP(Table3[[#This Row],[prolificID]],Table2[[#All],[participant_id]:[Student Status]],6,FALSE)</f>
        <v>33</v>
      </c>
      <c r="BG231" s="3">
        <f>VLOOKUP(Table3[[#This Row],[prolificID]],Payments[[#All],[ProlificID]:[Bonus]],2,FALSE)</f>
        <v>8.08</v>
      </c>
      <c r="BH231" s="3" t="s">
        <v>1218</v>
      </c>
      <c r="BI231" s="3" t="s">
        <v>1214</v>
      </c>
    </row>
    <row r="232" spans="1:61" x14ac:dyDescent="0.2">
      <c r="A232">
        <v>231</v>
      </c>
      <c r="B232">
        <v>0</v>
      </c>
      <c r="C232">
        <v>0</v>
      </c>
      <c r="D232">
        <v>1</v>
      </c>
      <c r="E232">
        <v>1</v>
      </c>
      <c r="F232">
        <v>0.20021073110247001</v>
      </c>
      <c r="G232" t="s">
        <v>50</v>
      </c>
      <c r="H232" t="s">
        <v>282</v>
      </c>
      <c r="I232">
        <v>756</v>
      </c>
      <c r="J232">
        <v>1</v>
      </c>
      <c r="K232">
        <v>25</v>
      </c>
      <c r="L232">
        <v>42</v>
      </c>
      <c r="M232">
        <v>40</v>
      </c>
      <c r="N232">
        <v>40</v>
      </c>
      <c r="O232">
        <v>41</v>
      </c>
      <c r="P232">
        <v>45</v>
      </c>
      <c r="Q232">
        <v>41</v>
      </c>
      <c r="R232">
        <v>22</v>
      </c>
      <c r="S232">
        <v>39</v>
      </c>
      <c r="T232">
        <v>31</v>
      </c>
      <c r="U232">
        <v>23</v>
      </c>
      <c r="V232">
        <v>39</v>
      </c>
      <c r="W232">
        <v>36</v>
      </c>
      <c r="X232">
        <v>33</v>
      </c>
      <c r="Y232">
        <v>30</v>
      </c>
      <c r="Z232">
        <v>26</v>
      </c>
      <c r="AA232">
        <v>11</v>
      </c>
      <c r="AB232">
        <v>23</v>
      </c>
      <c r="AC232">
        <v>20</v>
      </c>
      <c r="AD232">
        <v>16</v>
      </c>
      <c r="AE232">
        <v>12</v>
      </c>
      <c r="AF232">
        <v>56</v>
      </c>
      <c r="AG232">
        <v>1</v>
      </c>
      <c r="AH232" t="s">
        <v>54</v>
      </c>
      <c r="AI232" t="s">
        <v>50</v>
      </c>
      <c r="AJ232">
        <v>232</v>
      </c>
      <c r="AK232">
        <v>45</v>
      </c>
      <c r="AL232">
        <v>0</v>
      </c>
      <c r="AM232">
        <v>0</v>
      </c>
      <c r="AN232">
        <v>0</v>
      </c>
      <c r="AO232">
        <v>33</v>
      </c>
      <c r="AP232">
        <v>9</v>
      </c>
      <c r="AQ232">
        <v>185</v>
      </c>
      <c r="AR232">
        <v>9</v>
      </c>
      <c r="AS232">
        <v>65</v>
      </c>
      <c r="AT232">
        <v>299</v>
      </c>
      <c r="AU232">
        <v>257</v>
      </c>
      <c r="AV232">
        <v>34</v>
      </c>
      <c r="AW232">
        <v>36</v>
      </c>
      <c r="AX232">
        <v>28</v>
      </c>
      <c r="AY232" t="b">
        <f>AND(Table3[[#This Row],[attentionCheck22]]=22,Table3[[#This Row],[attentionCheck11]]=11)</f>
        <v>1</v>
      </c>
      <c r="AZ232" t="str">
        <f>VLOOKUP(Table3[[#This Row],[prolificID]],Table2[[#All],[participant_id]:[Student Status]],19,FALSE)</f>
        <v>Female</v>
      </c>
      <c r="BA232" t="str">
        <f>VLOOKUP(Table3[[#This Row],[prolificID]],Table2[[#All],[participant_id]:[Student Status]],13,FALSE)</f>
        <v>United Kingdom</v>
      </c>
      <c r="BB232" s="3" t="str">
        <f>VLOOKUP(Table3[[#This Row],[prolificID]],Table2[[#All],[participant_id]:[Student Status]],17,FALSE)</f>
        <v>High school diploma/A-levels</v>
      </c>
      <c r="BC232" s="3" t="str">
        <f>VLOOKUP(Table3[[#This Row],[prolificID]],Table2[[#All],[participant_id]:[Student Status]],20,FALSE)</f>
        <v>Yes</v>
      </c>
      <c r="BD232" s="3" t="str">
        <f>VLOOKUP(Table3[[#This Row],[prolificID]],Table2[[#All],[participant_id]:[Student Status]],14,FALSE)</f>
        <v>Full-Time</v>
      </c>
      <c r="BE232" s="3">
        <f>VLOOKUP(Table3[[#This Row],[prolificID]],Table2[[#All],[participant_id]:[Student Status]],5,FALSE)</f>
        <v>953.73</v>
      </c>
      <c r="BF232" s="3">
        <f>VLOOKUP(Table3[[#This Row],[prolificID]],Table2[[#All],[participant_id]:[Student Status]],6,FALSE)</f>
        <v>20</v>
      </c>
      <c r="BG232" s="3">
        <f>VLOOKUP(Table3[[#This Row],[prolificID]],Payments[[#All],[ProlificID]:[Bonus]],2,FALSE)</f>
        <v>5.08</v>
      </c>
      <c r="BH232" s="3" t="s">
        <v>1218</v>
      </c>
      <c r="BI232" s="3" t="s">
        <v>1214</v>
      </c>
    </row>
    <row r="233" spans="1:61" x14ac:dyDescent="0.2">
      <c r="A233">
        <v>232</v>
      </c>
      <c r="B233">
        <v>0</v>
      </c>
      <c r="C233">
        <v>0</v>
      </c>
      <c r="D233">
        <v>1</v>
      </c>
      <c r="E233">
        <v>1</v>
      </c>
      <c r="F233">
        <v>0.47058069779299</v>
      </c>
      <c r="G233" t="s">
        <v>50</v>
      </c>
      <c r="H233" t="s">
        <v>283</v>
      </c>
      <c r="I233">
        <v>756</v>
      </c>
      <c r="J233">
        <v>1</v>
      </c>
      <c r="K233">
        <v>25</v>
      </c>
      <c r="L233">
        <v>56</v>
      </c>
      <c r="M233">
        <v>48</v>
      </c>
      <c r="N233">
        <v>40</v>
      </c>
      <c r="O233">
        <v>22</v>
      </c>
      <c r="P233">
        <v>33</v>
      </c>
      <c r="Q233">
        <v>27</v>
      </c>
      <c r="R233">
        <v>22</v>
      </c>
      <c r="S233">
        <v>14</v>
      </c>
      <c r="T233">
        <v>7</v>
      </c>
      <c r="U233">
        <v>1</v>
      </c>
      <c r="V233">
        <v>56</v>
      </c>
      <c r="W233">
        <v>48</v>
      </c>
      <c r="X233">
        <v>40</v>
      </c>
      <c r="Y233">
        <v>33</v>
      </c>
      <c r="Z233">
        <v>30</v>
      </c>
      <c r="AA233">
        <v>11</v>
      </c>
      <c r="AB233">
        <v>20</v>
      </c>
      <c r="AC233">
        <v>14</v>
      </c>
      <c r="AD233">
        <v>7</v>
      </c>
      <c r="AE233">
        <v>1</v>
      </c>
      <c r="AF233">
        <v>27</v>
      </c>
      <c r="AG233">
        <v>1</v>
      </c>
      <c r="AH233" t="s">
        <v>54</v>
      </c>
      <c r="AI233" t="s">
        <v>50</v>
      </c>
      <c r="AJ233">
        <v>209</v>
      </c>
      <c r="AK233">
        <v>40</v>
      </c>
      <c r="AL233">
        <v>0</v>
      </c>
      <c r="AM233">
        <v>0</v>
      </c>
      <c r="AN233">
        <v>0</v>
      </c>
      <c r="AO233">
        <v>20</v>
      </c>
      <c r="AP233">
        <v>54</v>
      </c>
      <c r="AQ233">
        <v>1446</v>
      </c>
      <c r="AR233">
        <v>436</v>
      </c>
      <c r="AS233">
        <v>186</v>
      </c>
      <c r="AT233">
        <v>464</v>
      </c>
      <c r="AU233">
        <v>356</v>
      </c>
      <c r="AV233">
        <v>20</v>
      </c>
      <c r="AW233">
        <v>55</v>
      </c>
      <c r="AX233">
        <v>52</v>
      </c>
      <c r="AY233" t="b">
        <f>AND(Table3[[#This Row],[attentionCheck22]]=22,Table3[[#This Row],[attentionCheck11]]=11)</f>
        <v>1</v>
      </c>
      <c r="AZ233" t="str">
        <f>VLOOKUP(Table3[[#This Row],[prolificID]],Table2[[#All],[participant_id]:[Student Status]],19,FALSE)</f>
        <v>Male</v>
      </c>
      <c r="BA233" t="str">
        <f>VLOOKUP(Table3[[#This Row],[prolificID]],Table2[[#All],[participant_id]:[Student Status]],13,FALSE)</f>
        <v>United Kingdom</v>
      </c>
      <c r="BB233" s="3" t="str">
        <f>VLOOKUP(Table3[[#This Row],[prolificID]],Table2[[#All],[participant_id]:[Student Status]],17,FALSE)</f>
        <v>Undergraduate degree (BA/BSc/other)</v>
      </c>
      <c r="BC233" s="3" t="str">
        <f>VLOOKUP(Table3[[#This Row],[prolificID]],Table2[[#All],[participant_id]:[Student Status]],20,FALSE)</f>
        <v>No</v>
      </c>
      <c r="BD233" s="3" t="str">
        <f>VLOOKUP(Table3[[#This Row],[prolificID]],Table2[[#All],[participant_id]:[Student Status]],14,FALSE)</f>
        <v>Not in paid work (e.g. homemaker', 'retired or disabled)</v>
      </c>
      <c r="BE233" s="3">
        <f>VLOOKUP(Table3[[#This Row],[prolificID]],Table2[[#All],[participant_id]:[Student Status]],5,FALSE)</f>
        <v>3143.3870000000002</v>
      </c>
      <c r="BF233" s="3">
        <f>VLOOKUP(Table3[[#This Row],[prolificID]],Table2[[#All],[participant_id]:[Student Status]],6,FALSE)</f>
        <v>73</v>
      </c>
      <c r="BG233" s="3">
        <f>VLOOKUP(Table3[[#This Row],[prolificID]],Payments[[#All],[ProlificID]:[Bonus]],2,FALSE)</f>
        <v>13.63</v>
      </c>
      <c r="BH233" s="3" t="s">
        <v>1218</v>
      </c>
      <c r="BI233" s="3" t="s">
        <v>1214</v>
      </c>
    </row>
    <row r="234" spans="1:61" x14ac:dyDescent="0.2">
      <c r="A234">
        <v>233</v>
      </c>
      <c r="B234">
        <v>0</v>
      </c>
      <c r="C234">
        <v>0</v>
      </c>
      <c r="D234">
        <v>1</v>
      </c>
      <c r="E234">
        <v>1</v>
      </c>
      <c r="F234">
        <v>0.56562630987527995</v>
      </c>
      <c r="G234" t="s">
        <v>51</v>
      </c>
      <c r="H234" t="s">
        <v>284</v>
      </c>
      <c r="I234">
        <v>756</v>
      </c>
      <c r="J234">
        <v>1</v>
      </c>
      <c r="K234">
        <v>25</v>
      </c>
      <c r="L234">
        <v>29</v>
      </c>
      <c r="M234">
        <v>37</v>
      </c>
      <c r="N234">
        <v>33</v>
      </c>
      <c r="O234">
        <v>30</v>
      </c>
      <c r="P234">
        <v>26</v>
      </c>
      <c r="Q234">
        <v>40</v>
      </c>
      <c r="R234">
        <v>22</v>
      </c>
      <c r="S234">
        <v>20</v>
      </c>
      <c r="T234">
        <v>17</v>
      </c>
      <c r="U234">
        <v>12</v>
      </c>
      <c r="V234">
        <v>40</v>
      </c>
      <c r="W234">
        <v>36</v>
      </c>
      <c r="X234">
        <v>33</v>
      </c>
      <c r="Y234">
        <v>30</v>
      </c>
      <c r="Z234">
        <v>27</v>
      </c>
      <c r="AA234">
        <v>11</v>
      </c>
      <c r="AB234">
        <v>24</v>
      </c>
      <c r="AC234">
        <v>20</v>
      </c>
      <c r="AD234">
        <v>16</v>
      </c>
      <c r="AE234">
        <v>12</v>
      </c>
      <c r="AF234">
        <v>27</v>
      </c>
      <c r="AG234">
        <v>1</v>
      </c>
      <c r="AH234" t="s">
        <v>57</v>
      </c>
      <c r="AI234" t="s">
        <v>50</v>
      </c>
      <c r="AJ234">
        <v>244</v>
      </c>
      <c r="AK234">
        <v>20</v>
      </c>
      <c r="AL234">
        <v>0</v>
      </c>
      <c r="AM234">
        <v>0</v>
      </c>
      <c r="AN234" t="s">
        <v>285</v>
      </c>
      <c r="AO234">
        <v>20</v>
      </c>
      <c r="AP234">
        <v>95</v>
      </c>
      <c r="AQ234">
        <v>453</v>
      </c>
      <c r="AR234">
        <v>252</v>
      </c>
      <c r="AS234">
        <v>92</v>
      </c>
      <c r="AT234">
        <v>1057</v>
      </c>
      <c r="AU234">
        <v>426</v>
      </c>
      <c r="AV234">
        <v>15</v>
      </c>
      <c r="AW234">
        <v>121</v>
      </c>
      <c r="AX234">
        <v>267</v>
      </c>
      <c r="AY234" t="b">
        <f>AND(Table3[[#This Row],[attentionCheck22]]=22,Table3[[#This Row],[attentionCheck11]]=11)</f>
        <v>1</v>
      </c>
      <c r="AZ234" s="4" t="s">
        <v>453</v>
      </c>
      <c r="BA234" t="str">
        <f>VLOOKUP(Table3[[#This Row],[prolificID]],Table2[[#All],[participant_id]:[Student Status]],13,FALSE)</f>
        <v>United Kingdom</v>
      </c>
      <c r="BB234" s="3" t="str">
        <f>VLOOKUP(Table3[[#This Row],[prolificID]],Table2[[#All],[participant_id]:[Student Status]],17,FALSE)</f>
        <v>Technical/community college</v>
      </c>
      <c r="BC234" s="3" t="str">
        <f>VLOOKUP(Table3[[#This Row],[prolificID]],Table2[[#All],[participant_id]:[Student Status]],20,FALSE)</f>
        <v>Yes</v>
      </c>
      <c r="BD234" s="3" t="str">
        <f>VLOOKUP(Table3[[#This Row],[prolificID]],Table2[[#All],[participant_id]:[Student Status]],14,FALSE)</f>
        <v>Full-Time</v>
      </c>
      <c r="BE234" s="3">
        <f>VLOOKUP(Table3[[#This Row],[prolificID]],Table2[[#All],[participant_id]:[Student Status]],5,FALSE)</f>
        <v>2862.1750000000002</v>
      </c>
      <c r="BF234" s="3">
        <f>VLOOKUP(Table3[[#This Row],[prolificID]],Table2[[#All],[participant_id]:[Student Status]],6,FALSE)</f>
        <v>41</v>
      </c>
      <c r="BG234" s="3">
        <f>VLOOKUP(Table3[[#This Row],[prolificID]],Payments[[#All],[ProlificID]:[Bonus]],2,FALSE)</f>
        <v>6.6</v>
      </c>
      <c r="BH234" s="3" t="s">
        <v>1218</v>
      </c>
      <c r="BI234" s="3" t="s">
        <v>1214</v>
      </c>
    </row>
    <row r="235" spans="1:61" x14ac:dyDescent="0.2">
      <c r="A235">
        <v>234</v>
      </c>
      <c r="B235">
        <v>0</v>
      </c>
      <c r="C235">
        <v>0</v>
      </c>
      <c r="D235">
        <v>1</v>
      </c>
      <c r="E235">
        <v>0</v>
      </c>
      <c r="F235">
        <v>0.51506151238456999</v>
      </c>
      <c r="G235" t="s">
        <v>51</v>
      </c>
      <c r="H235" t="s">
        <v>286</v>
      </c>
      <c r="I235">
        <v>756</v>
      </c>
      <c r="J235">
        <v>1</v>
      </c>
      <c r="K235">
        <v>25</v>
      </c>
      <c r="L235">
        <v>3</v>
      </c>
      <c r="M235">
        <v>8</v>
      </c>
      <c r="N235">
        <v>16</v>
      </c>
      <c r="O235">
        <v>22</v>
      </c>
      <c r="P235">
        <v>29</v>
      </c>
      <c r="Q235">
        <v>34</v>
      </c>
      <c r="R235">
        <v>22</v>
      </c>
      <c r="S235">
        <v>39</v>
      </c>
      <c r="T235">
        <v>31</v>
      </c>
      <c r="U235">
        <v>23</v>
      </c>
      <c r="V235">
        <v>3</v>
      </c>
      <c r="W235">
        <v>10</v>
      </c>
      <c r="X235">
        <v>17</v>
      </c>
      <c r="Y235">
        <v>22</v>
      </c>
      <c r="Z235">
        <v>28</v>
      </c>
      <c r="AA235">
        <v>11</v>
      </c>
      <c r="AB235">
        <v>33</v>
      </c>
      <c r="AC235">
        <v>39</v>
      </c>
      <c r="AD235">
        <v>31</v>
      </c>
      <c r="AE235">
        <v>23</v>
      </c>
      <c r="AF235">
        <v>56</v>
      </c>
      <c r="AG235">
        <v>1</v>
      </c>
      <c r="AH235" t="s">
        <v>57</v>
      </c>
      <c r="AI235" t="s">
        <v>51</v>
      </c>
      <c r="AJ235">
        <v>253</v>
      </c>
      <c r="AK235">
        <v>56</v>
      </c>
      <c r="AL235">
        <v>0</v>
      </c>
      <c r="AM235">
        <v>0</v>
      </c>
      <c r="AN235" t="s">
        <v>287</v>
      </c>
      <c r="AO235">
        <v>56</v>
      </c>
      <c r="AP235">
        <v>120</v>
      </c>
      <c r="AQ235">
        <v>534</v>
      </c>
      <c r="AR235">
        <v>219</v>
      </c>
      <c r="AS235">
        <v>128</v>
      </c>
      <c r="AT235">
        <v>2261</v>
      </c>
      <c r="AU235">
        <v>2085</v>
      </c>
      <c r="AV235">
        <v>8</v>
      </c>
      <c r="AW235">
        <v>266</v>
      </c>
      <c r="AX235">
        <v>342</v>
      </c>
      <c r="AY235" t="b">
        <f>AND(Table3[[#This Row],[attentionCheck22]]=22,Table3[[#This Row],[attentionCheck11]]=11)</f>
        <v>1</v>
      </c>
      <c r="AZ235" t="str">
        <f>VLOOKUP(Table3[[#This Row],[prolificID]],Table2[[#All],[participant_id]:[Student Status]],19,FALSE)</f>
        <v>Female</v>
      </c>
      <c r="BA235" t="str">
        <f>VLOOKUP(Table3[[#This Row],[prolificID]],Table2[[#All],[participant_id]:[Student Status]],13,FALSE)</f>
        <v>United States</v>
      </c>
      <c r="BB235" s="3" t="str">
        <f>VLOOKUP(Table3[[#This Row],[prolificID]],Table2[[#All],[participant_id]:[Student Status]],17,FALSE)</f>
        <v>High school diploma/A-levels</v>
      </c>
      <c r="BC235" s="3" t="str">
        <f>VLOOKUP(Table3[[#This Row],[prolificID]],Table2[[#All],[participant_id]:[Student Status]],20,FALSE)</f>
        <v>No</v>
      </c>
      <c r="BD235" s="3" t="str">
        <f>VLOOKUP(Table3[[#This Row],[prolificID]],Table2[[#All],[participant_id]:[Student Status]],14,FALSE)</f>
        <v>Unemployed (and job seeking)</v>
      </c>
      <c r="BE235" s="3">
        <f>VLOOKUP(Table3[[#This Row],[prolificID]],Table2[[#All],[participant_id]:[Student Status]],5,FALSE)</f>
        <v>6877.0249999999996</v>
      </c>
      <c r="BF235" s="3">
        <f>VLOOKUP(Table3[[#This Row],[prolificID]],Table2[[#All],[participant_id]:[Student Status]],6,FALSE)</f>
        <v>20</v>
      </c>
      <c r="BG235" s="3">
        <f>VLOOKUP(Table3[[#This Row],[prolificID]],Payments[[#All],[ProlificID]:[Bonus]],2,FALSE)</f>
        <v>7.72</v>
      </c>
      <c r="BH235" s="3" t="s">
        <v>1218</v>
      </c>
      <c r="BI235" s="3" t="s">
        <v>1214</v>
      </c>
    </row>
    <row r="236" spans="1:61" x14ac:dyDescent="0.2">
      <c r="A236">
        <v>235</v>
      </c>
      <c r="B236">
        <v>0</v>
      </c>
      <c r="C236">
        <v>0</v>
      </c>
      <c r="D236">
        <v>1</v>
      </c>
      <c r="E236">
        <v>1</v>
      </c>
      <c r="F236">
        <v>5.6519564316434998E-2</v>
      </c>
      <c r="G236" t="s">
        <v>50</v>
      </c>
      <c r="H236" t="s">
        <v>288</v>
      </c>
      <c r="I236">
        <v>756</v>
      </c>
      <c r="J236">
        <v>1</v>
      </c>
      <c r="K236">
        <v>25</v>
      </c>
      <c r="L236">
        <v>1</v>
      </c>
      <c r="M236">
        <v>7</v>
      </c>
      <c r="N236">
        <v>14</v>
      </c>
      <c r="O236">
        <v>20</v>
      </c>
      <c r="P236">
        <v>27</v>
      </c>
      <c r="Q236">
        <v>33</v>
      </c>
      <c r="R236">
        <v>22</v>
      </c>
      <c r="S236">
        <v>39</v>
      </c>
      <c r="T236">
        <v>31</v>
      </c>
      <c r="U236">
        <v>22</v>
      </c>
      <c r="V236">
        <v>1</v>
      </c>
      <c r="W236">
        <v>7</v>
      </c>
      <c r="X236">
        <v>14</v>
      </c>
      <c r="Y236">
        <v>20</v>
      </c>
      <c r="Z236">
        <v>27</v>
      </c>
      <c r="AA236">
        <v>11</v>
      </c>
      <c r="AB236">
        <v>33</v>
      </c>
      <c r="AC236">
        <v>39</v>
      </c>
      <c r="AD236">
        <v>31</v>
      </c>
      <c r="AE236">
        <v>23</v>
      </c>
      <c r="AF236">
        <v>40</v>
      </c>
      <c r="AG236">
        <v>1</v>
      </c>
      <c r="AH236" t="s">
        <v>54</v>
      </c>
      <c r="AI236" t="s">
        <v>50</v>
      </c>
      <c r="AJ236">
        <v>241</v>
      </c>
      <c r="AK236">
        <v>27</v>
      </c>
      <c r="AL236">
        <v>0</v>
      </c>
      <c r="AM236">
        <v>0</v>
      </c>
      <c r="AN236" t="s">
        <v>90</v>
      </c>
      <c r="AO236">
        <v>40</v>
      </c>
      <c r="AP236">
        <v>46</v>
      </c>
      <c r="AQ236">
        <v>244</v>
      </c>
      <c r="AR236">
        <v>94</v>
      </c>
      <c r="AS236">
        <v>144</v>
      </c>
      <c r="AT236">
        <v>332</v>
      </c>
      <c r="AU236">
        <v>178</v>
      </c>
      <c r="AV236">
        <v>22</v>
      </c>
      <c r="AW236">
        <v>78</v>
      </c>
      <c r="AX236">
        <v>21</v>
      </c>
      <c r="AY236" t="b">
        <f>AND(Table3[[#This Row],[attentionCheck22]]=22,Table3[[#This Row],[attentionCheck11]]=11)</f>
        <v>1</v>
      </c>
      <c r="AZ236" t="str">
        <f>VLOOKUP(Table3[[#This Row],[prolificID]],Table2[[#All],[participant_id]:[Student Status]],19,FALSE)</f>
        <v>Female</v>
      </c>
      <c r="BA236" t="str">
        <f>VLOOKUP(Table3[[#This Row],[prolificID]],Table2[[#All],[participant_id]:[Student Status]],13,FALSE)</f>
        <v>United Kingdom</v>
      </c>
      <c r="BB236" s="3" t="str">
        <f>VLOOKUP(Table3[[#This Row],[prolificID]],Table2[[#All],[participant_id]:[Student Status]],17,FALSE)</f>
        <v>Undergraduate degree (BA/BSc/other)</v>
      </c>
      <c r="BC236" s="3" t="str">
        <f>VLOOKUP(Table3[[#This Row],[prolificID]],Table2[[#All],[participant_id]:[Student Status]],20,FALSE)</f>
        <v>Yes</v>
      </c>
      <c r="BD236" s="3" t="str">
        <f>VLOOKUP(Table3[[#This Row],[prolificID]],Table2[[#All],[participant_id]:[Student Status]],14,FALSE)</f>
        <v>Full-Time</v>
      </c>
      <c r="BE236" s="3">
        <f>VLOOKUP(Table3[[#This Row],[prolificID]],Table2[[#All],[participant_id]:[Student Status]],5,FALSE)</f>
        <v>1220.7159999999999</v>
      </c>
      <c r="BF236" s="3">
        <f>VLOOKUP(Table3[[#This Row],[prolificID]],Table2[[#All],[participant_id]:[Student Status]],6,FALSE)</f>
        <v>40</v>
      </c>
      <c r="BG236" s="3">
        <f>VLOOKUP(Table3[[#This Row],[prolificID]],Payments[[#All],[ProlificID]:[Bonus]],2,FALSE)</f>
        <v>8.02</v>
      </c>
      <c r="BH236" s="3" t="s">
        <v>1218</v>
      </c>
      <c r="BI236" s="3" t="s">
        <v>1214</v>
      </c>
    </row>
    <row r="237" spans="1:61" x14ac:dyDescent="0.2">
      <c r="A237">
        <v>236</v>
      </c>
      <c r="B237">
        <v>0</v>
      </c>
      <c r="C237">
        <v>0</v>
      </c>
      <c r="D237">
        <v>1</v>
      </c>
      <c r="E237">
        <v>1</v>
      </c>
      <c r="F237">
        <v>6.6588013271380003E-2</v>
      </c>
      <c r="G237" t="s">
        <v>51</v>
      </c>
      <c r="H237" t="s">
        <v>289</v>
      </c>
      <c r="I237">
        <v>756</v>
      </c>
      <c r="J237">
        <v>1</v>
      </c>
      <c r="K237">
        <v>25</v>
      </c>
      <c r="L237">
        <v>39</v>
      </c>
      <c r="M237">
        <v>37</v>
      </c>
      <c r="N237">
        <v>34</v>
      </c>
      <c r="O237">
        <v>30</v>
      </c>
      <c r="P237">
        <v>30</v>
      </c>
      <c r="Q237">
        <v>27</v>
      </c>
      <c r="R237">
        <v>22</v>
      </c>
      <c r="S237">
        <v>24</v>
      </c>
      <c r="T237">
        <v>22</v>
      </c>
      <c r="U237">
        <v>19</v>
      </c>
      <c r="V237">
        <v>39</v>
      </c>
      <c r="W237">
        <v>31</v>
      </c>
      <c r="X237">
        <v>30</v>
      </c>
      <c r="Y237">
        <v>30</v>
      </c>
      <c r="Z237">
        <v>27</v>
      </c>
      <c r="AA237">
        <v>11</v>
      </c>
      <c r="AB237">
        <v>23</v>
      </c>
      <c r="AC237">
        <v>20</v>
      </c>
      <c r="AD237">
        <v>16</v>
      </c>
      <c r="AE237">
        <v>12</v>
      </c>
      <c r="AF237">
        <v>33</v>
      </c>
      <c r="AG237">
        <v>1</v>
      </c>
      <c r="AH237" t="s">
        <v>57</v>
      </c>
      <c r="AI237" t="s">
        <v>50</v>
      </c>
      <c r="AJ237">
        <v>240</v>
      </c>
      <c r="AK237">
        <v>27</v>
      </c>
      <c r="AL237">
        <v>0</v>
      </c>
      <c r="AM237">
        <v>0</v>
      </c>
      <c r="AN237">
        <v>0</v>
      </c>
      <c r="AO237">
        <v>27</v>
      </c>
      <c r="AP237">
        <v>25</v>
      </c>
      <c r="AQ237">
        <v>169</v>
      </c>
      <c r="AR237">
        <v>60</v>
      </c>
      <c r="AS237">
        <v>100</v>
      </c>
      <c r="AT237">
        <v>371</v>
      </c>
      <c r="AU237">
        <v>277</v>
      </c>
      <c r="AV237">
        <v>8</v>
      </c>
      <c r="AW237">
        <v>127</v>
      </c>
      <c r="AX237">
        <v>87</v>
      </c>
      <c r="AY237" t="b">
        <f>AND(Table3[[#This Row],[attentionCheck22]]=22,Table3[[#This Row],[attentionCheck11]]=11)</f>
        <v>1</v>
      </c>
      <c r="AZ237" t="str">
        <f>VLOOKUP(Table3[[#This Row],[prolificID]],Table2[[#All],[participant_id]:[Student Status]],19,FALSE)</f>
        <v>Female</v>
      </c>
      <c r="BA237" t="str">
        <f>VLOOKUP(Table3[[#This Row],[prolificID]],Table2[[#All],[participant_id]:[Student Status]],13,FALSE)</f>
        <v>United Kingdom</v>
      </c>
      <c r="BB237" s="3" t="str">
        <f>VLOOKUP(Table3[[#This Row],[prolificID]],Table2[[#All],[participant_id]:[Student Status]],17,FALSE)</f>
        <v>Graduate degree (MA/MSc/MPhil/other)</v>
      </c>
      <c r="BC237" s="3" t="str">
        <f>VLOOKUP(Table3[[#This Row],[prolificID]],Table2[[#All],[participant_id]:[Student Status]],20,FALSE)</f>
        <v>No</v>
      </c>
      <c r="BD237" s="3" t="str">
        <f>VLOOKUP(Table3[[#This Row],[prolificID]],Table2[[#All],[participant_id]:[Student Status]],14,FALSE)</f>
        <v>Unemployed (and job seeking)</v>
      </c>
      <c r="BE237" s="3">
        <f>VLOOKUP(Table3[[#This Row],[prolificID]],Table2[[#All],[participant_id]:[Student Status]],5,FALSE)</f>
        <v>1270.548</v>
      </c>
      <c r="BF237" s="3">
        <f>VLOOKUP(Table3[[#This Row],[prolificID]],Table2[[#All],[participant_id]:[Student Status]],6,FALSE)</f>
        <v>24</v>
      </c>
      <c r="BG237" s="3">
        <f>VLOOKUP(Table3[[#This Row],[prolificID]],Payments[[#All],[ProlificID]:[Bonus]],2,FALSE)</f>
        <v>8.02</v>
      </c>
      <c r="BH237" s="3" t="s">
        <v>1218</v>
      </c>
      <c r="BI237" s="3" t="s">
        <v>1214</v>
      </c>
    </row>
    <row r="238" spans="1:61" x14ac:dyDescent="0.2">
      <c r="A238">
        <v>237</v>
      </c>
      <c r="B238">
        <v>0</v>
      </c>
      <c r="C238">
        <v>0</v>
      </c>
      <c r="D238">
        <v>1</v>
      </c>
      <c r="E238">
        <v>1</v>
      </c>
      <c r="F238">
        <v>0.18701756096057001</v>
      </c>
      <c r="G238" t="s">
        <v>50</v>
      </c>
      <c r="H238" t="s">
        <v>290</v>
      </c>
      <c r="I238">
        <v>756</v>
      </c>
      <c r="J238">
        <v>1</v>
      </c>
      <c r="K238">
        <v>25</v>
      </c>
      <c r="L238">
        <v>20</v>
      </c>
      <c r="M238">
        <v>16</v>
      </c>
      <c r="N238">
        <v>27</v>
      </c>
      <c r="O238">
        <v>44</v>
      </c>
      <c r="P238">
        <v>40</v>
      </c>
      <c r="Q238">
        <v>41</v>
      </c>
      <c r="R238">
        <v>22</v>
      </c>
      <c r="S238">
        <v>39</v>
      </c>
      <c r="T238">
        <v>30</v>
      </c>
      <c r="U238">
        <v>40</v>
      </c>
      <c r="V238">
        <v>44</v>
      </c>
      <c r="W238">
        <v>35</v>
      </c>
      <c r="X238">
        <v>29</v>
      </c>
      <c r="Y238">
        <v>30</v>
      </c>
      <c r="Z238">
        <v>25</v>
      </c>
      <c r="AA238">
        <v>11</v>
      </c>
      <c r="AB238">
        <v>23</v>
      </c>
      <c r="AC238">
        <v>37</v>
      </c>
      <c r="AD238">
        <v>16</v>
      </c>
      <c r="AE238">
        <v>11</v>
      </c>
      <c r="AF238">
        <v>56</v>
      </c>
      <c r="AG238">
        <v>1</v>
      </c>
      <c r="AH238" t="s">
        <v>54</v>
      </c>
      <c r="AI238" t="s">
        <v>50</v>
      </c>
      <c r="AJ238">
        <v>247</v>
      </c>
      <c r="AK238">
        <v>41</v>
      </c>
      <c r="AL238">
        <v>0</v>
      </c>
      <c r="AM238">
        <v>0</v>
      </c>
      <c r="AN238" t="s">
        <v>291</v>
      </c>
      <c r="AO238">
        <v>27</v>
      </c>
      <c r="AP238">
        <v>31</v>
      </c>
      <c r="AQ238">
        <v>455</v>
      </c>
      <c r="AR238">
        <v>70</v>
      </c>
      <c r="AS238">
        <v>158</v>
      </c>
      <c r="AT238">
        <v>614</v>
      </c>
      <c r="AU238">
        <v>461</v>
      </c>
      <c r="AV238">
        <v>17</v>
      </c>
      <c r="AW238">
        <v>244</v>
      </c>
      <c r="AX238">
        <v>74</v>
      </c>
      <c r="AY238" t="b">
        <f>AND(Table3[[#This Row],[attentionCheck22]]=22,Table3[[#This Row],[attentionCheck11]]=11)</f>
        <v>1</v>
      </c>
      <c r="AZ238" t="str">
        <f>VLOOKUP(Table3[[#This Row],[prolificID]],Table2[[#All],[participant_id]:[Student Status]],19,FALSE)</f>
        <v>Female</v>
      </c>
      <c r="BA238" t="str">
        <f>VLOOKUP(Table3[[#This Row],[prolificID]],Table2[[#All],[participant_id]:[Student Status]],13,FALSE)</f>
        <v>United States</v>
      </c>
      <c r="BB238" s="3" t="str">
        <f>VLOOKUP(Table3[[#This Row],[prolificID]],Table2[[#All],[participant_id]:[Student Status]],17,FALSE)</f>
        <v>High school diploma/A-levels</v>
      </c>
      <c r="BC238" s="3" t="str">
        <f>VLOOKUP(Table3[[#This Row],[prolificID]],Table2[[#All],[participant_id]:[Student Status]],20,FALSE)</f>
        <v>No</v>
      </c>
      <c r="BD238" s="3" t="str">
        <f>VLOOKUP(Table3[[#This Row],[prolificID]],Table2[[#All],[participant_id]:[Student Status]],14,FALSE)</f>
        <v>Not in paid work (e.g. homemaker', 'retired or disabled)</v>
      </c>
      <c r="BE238" s="3">
        <f>VLOOKUP(Table3[[#This Row],[prolificID]],Table2[[#All],[participant_id]:[Student Status]],5,FALSE)</f>
        <v>2200.11</v>
      </c>
      <c r="BF238" s="3">
        <f>VLOOKUP(Table3[[#This Row],[prolificID]],Table2[[#All],[participant_id]:[Student Status]],6,FALSE)</f>
        <v>73</v>
      </c>
      <c r="BG238" s="3">
        <f>VLOOKUP(Table3[[#This Row],[prolificID]],Payments[[#All],[ProlificID]:[Bonus]],2,FALSE)</f>
        <v>3.62</v>
      </c>
      <c r="BH238" s="3" t="s">
        <v>1218</v>
      </c>
      <c r="BI238" s="3" t="s">
        <v>1214</v>
      </c>
    </row>
    <row r="239" spans="1:61" x14ac:dyDescent="0.2">
      <c r="A239">
        <v>238</v>
      </c>
      <c r="B239">
        <v>0</v>
      </c>
      <c r="C239">
        <v>0</v>
      </c>
      <c r="D239">
        <v>1</v>
      </c>
      <c r="E239">
        <v>1</v>
      </c>
      <c r="F239">
        <v>0.21768348534198001</v>
      </c>
      <c r="G239" t="s">
        <v>51</v>
      </c>
      <c r="H239" t="s">
        <v>292</v>
      </c>
      <c r="I239">
        <v>756</v>
      </c>
      <c r="J239">
        <v>1</v>
      </c>
      <c r="K239">
        <v>25</v>
      </c>
      <c r="L239">
        <v>1</v>
      </c>
      <c r="M239">
        <v>10</v>
      </c>
      <c r="N239">
        <v>20</v>
      </c>
      <c r="O239">
        <v>30</v>
      </c>
      <c r="P239">
        <v>36</v>
      </c>
      <c r="Q239">
        <v>42</v>
      </c>
      <c r="R239">
        <v>22</v>
      </c>
      <c r="S239">
        <v>57</v>
      </c>
      <c r="T239">
        <v>60</v>
      </c>
      <c r="U239">
        <v>72</v>
      </c>
      <c r="V239">
        <v>1</v>
      </c>
      <c r="W239">
        <v>7</v>
      </c>
      <c r="X239">
        <v>20</v>
      </c>
      <c r="Y239">
        <v>25</v>
      </c>
      <c r="Z239">
        <v>32</v>
      </c>
      <c r="AA239">
        <v>11</v>
      </c>
      <c r="AB239">
        <v>40</v>
      </c>
      <c r="AC239">
        <v>49</v>
      </c>
      <c r="AD239">
        <v>59</v>
      </c>
      <c r="AE239">
        <v>70</v>
      </c>
      <c r="AF239">
        <v>14</v>
      </c>
      <c r="AG239">
        <v>1</v>
      </c>
      <c r="AH239" t="s">
        <v>54</v>
      </c>
      <c r="AI239" t="s">
        <v>51</v>
      </c>
      <c r="AJ239">
        <v>223</v>
      </c>
      <c r="AK239">
        <v>49</v>
      </c>
      <c r="AL239">
        <v>0</v>
      </c>
      <c r="AM239">
        <v>0</v>
      </c>
      <c r="AN239" t="s">
        <v>293</v>
      </c>
      <c r="AO239">
        <v>20</v>
      </c>
      <c r="AP239">
        <v>40</v>
      </c>
      <c r="AQ239">
        <v>343</v>
      </c>
      <c r="AR239">
        <v>68</v>
      </c>
      <c r="AS239">
        <v>53</v>
      </c>
      <c r="AT239">
        <v>351</v>
      </c>
      <c r="AU239">
        <v>156</v>
      </c>
      <c r="AV239">
        <v>12</v>
      </c>
      <c r="AW239">
        <v>41</v>
      </c>
      <c r="AX239">
        <v>34</v>
      </c>
      <c r="AY239" t="b">
        <f>AND(Table3[[#This Row],[attentionCheck22]]=22,Table3[[#This Row],[attentionCheck11]]=11)</f>
        <v>1</v>
      </c>
      <c r="AZ239" t="str">
        <f>VLOOKUP(Table3[[#This Row],[prolificID]],Table2[[#All],[participant_id]:[Student Status]],19,FALSE)</f>
        <v>Female</v>
      </c>
      <c r="BA239" t="str">
        <f>VLOOKUP(Table3[[#This Row],[prolificID]],Table2[[#All],[participant_id]:[Student Status]],13,FALSE)</f>
        <v>United Kingdom</v>
      </c>
      <c r="BB239" s="3" t="str">
        <f>VLOOKUP(Table3[[#This Row],[prolificID]],Table2[[#All],[participant_id]:[Student Status]],17,FALSE)</f>
        <v>Technical/community college</v>
      </c>
      <c r="BC239" s="3" t="str">
        <f>VLOOKUP(Table3[[#This Row],[prolificID]],Table2[[#All],[participant_id]:[Student Status]],20,FALSE)</f>
        <v>No</v>
      </c>
      <c r="BD239" s="3" t="str">
        <f>VLOOKUP(Table3[[#This Row],[prolificID]],Table2[[#All],[participant_id]:[Student Status]],14,FALSE)</f>
        <v>Full-Time</v>
      </c>
      <c r="BE239" s="3">
        <f>VLOOKUP(Table3[[#This Row],[prolificID]],Table2[[#All],[participant_id]:[Student Status]],5,FALSE)</f>
        <v>1164.511</v>
      </c>
      <c r="BF239" s="3">
        <f>VLOOKUP(Table3[[#This Row],[prolificID]],Table2[[#All],[participant_id]:[Student Status]],6,FALSE)</f>
        <v>37</v>
      </c>
      <c r="BG239" s="3">
        <f>VLOOKUP(Table3[[#This Row],[prolificID]],Payments[[#All],[ProlificID]:[Bonus]],2,FALSE)</f>
        <v>0</v>
      </c>
      <c r="BH239" s="3" t="s">
        <v>1218</v>
      </c>
      <c r="BI239" s="3" t="s">
        <v>1214</v>
      </c>
    </row>
    <row r="240" spans="1:61" x14ac:dyDescent="0.2">
      <c r="A240">
        <v>239</v>
      </c>
      <c r="B240">
        <v>0</v>
      </c>
      <c r="C240">
        <v>0</v>
      </c>
      <c r="D240">
        <v>1</v>
      </c>
      <c r="E240">
        <v>0</v>
      </c>
      <c r="F240">
        <v>0.29207440936306001</v>
      </c>
      <c r="G240" t="s">
        <v>50</v>
      </c>
      <c r="H240" t="s">
        <v>294</v>
      </c>
      <c r="I240">
        <v>756</v>
      </c>
      <c r="J240">
        <v>1</v>
      </c>
      <c r="K240">
        <v>25</v>
      </c>
      <c r="L240">
        <v>39</v>
      </c>
      <c r="M240">
        <v>36</v>
      </c>
      <c r="N240">
        <v>35</v>
      </c>
      <c r="O240">
        <v>32</v>
      </c>
      <c r="P240">
        <v>33</v>
      </c>
      <c r="Q240">
        <v>39</v>
      </c>
      <c r="R240">
        <v>22</v>
      </c>
      <c r="S240">
        <v>39</v>
      </c>
      <c r="T240">
        <v>31</v>
      </c>
      <c r="U240">
        <v>23</v>
      </c>
      <c r="V240">
        <v>45</v>
      </c>
      <c r="W240">
        <v>36</v>
      </c>
      <c r="X240">
        <v>33</v>
      </c>
      <c r="Y240">
        <v>30</v>
      </c>
      <c r="Z240">
        <v>27</v>
      </c>
      <c r="AA240">
        <v>11</v>
      </c>
      <c r="AB240">
        <v>22</v>
      </c>
      <c r="AC240">
        <v>20</v>
      </c>
      <c r="AD240">
        <v>16</v>
      </c>
      <c r="AE240">
        <v>12</v>
      </c>
      <c r="AF240">
        <v>56</v>
      </c>
      <c r="AG240">
        <v>1</v>
      </c>
      <c r="AH240" t="s">
        <v>54</v>
      </c>
      <c r="AI240" t="s">
        <v>50</v>
      </c>
      <c r="AJ240">
        <v>238</v>
      </c>
      <c r="AK240">
        <v>32</v>
      </c>
      <c r="AL240">
        <v>0</v>
      </c>
      <c r="AM240">
        <v>0</v>
      </c>
      <c r="AN240" t="s">
        <v>295</v>
      </c>
      <c r="AO240">
        <v>40</v>
      </c>
      <c r="AP240">
        <v>27</v>
      </c>
      <c r="AQ240">
        <v>1759</v>
      </c>
      <c r="AR240">
        <v>102</v>
      </c>
      <c r="AS240">
        <v>49</v>
      </c>
      <c r="AT240">
        <v>244</v>
      </c>
      <c r="AU240">
        <v>344</v>
      </c>
      <c r="AV240">
        <v>12</v>
      </c>
      <c r="AW240">
        <v>71</v>
      </c>
      <c r="AX240">
        <v>115</v>
      </c>
      <c r="AY240" t="b">
        <f>AND(Table3[[#This Row],[attentionCheck22]]=22,Table3[[#This Row],[attentionCheck11]]=11)</f>
        <v>1</v>
      </c>
      <c r="AZ240" t="str">
        <f>VLOOKUP(Table3[[#This Row],[prolificID]],Table2[[#All],[participant_id]:[Student Status]],19,FALSE)</f>
        <v>Female</v>
      </c>
      <c r="BA240" t="str">
        <f>VLOOKUP(Table3[[#This Row],[prolificID]],Table2[[#All],[participant_id]:[Student Status]],13,FALSE)</f>
        <v>United Kingdom</v>
      </c>
      <c r="BB240" s="3" t="str">
        <f>VLOOKUP(Table3[[#This Row],[prolificID]],Table2[[#All],[participant_id]:[Student Status]],17,FALSE)</f>
        <v>Undergraduate degree (BA/BSc/other)</v>
      </c>
      <c r="BC240" s="3" t="str">
        <f>VLOOKUP(Table3[[#This Row],[prolificID]],Table2[[#All],[participant_id]:[Student Status]],20,FALSE)</f>
        <v>No</v>
      </c>
      <c r="BD240" s="3" t="str">
        <f>VLOOKUP(Table3[[#This Row],[prolificID]],Table2[[#All],[participant_id]:[Student Status]],14,FALSE)</f>
        <v>Full-Time</v>
      </c>
      <c r="BE240" s="3">
        <f>VLOOKUP(Table3[[#This Row],[prolificID]],Table2[[#All],[participant_id]:[Student Status]],5,FALSE)</f>
        <v>2762.6840000000002</v>
      </c>
      <c r="BF240" s="3">
        <f>VLOOKUP(Table3[[#This Row],[prolificID]],Table2[[#All],[participant_id]:[Student Status]],6,FALSE)</f>
        <v>46</v>
      </c>
      <c r="BG240" s="3">
        <f>VLOOKUP(Table3[[#This Row],[prolificID]],Payments[[#All],[ProlificID]:[Bonus]],2,FALSE)</f>
        <v>11.07</v>
      </c>
      <c r="BH240" s="3" t="s">
        <v>1218</v>
      </c>
      <c r="BI240" s="3" t="s">
        <v>1214</v>
      </c>
    </row>
    <row r="241" spans="1:61" x14ac:dyDescent="0.2">
      <c r="A241">
        <v>240</v>
      </c>
      <c r="B241">
        <v>0</v>
      </c>
      <c r="C241">
        <v>0</v>
      </c>
      <c r="D241">
        <v>1</v>
      </c>
      <c r="E241">
        <v>1</v>
      </c>
      <c r="F241">
        <v>8.5724453598881006E-2</v>
      </c>
      <c r="G241" t="s">
        <v>51</v>
      </c>
      <c r="H241" t="s">
        <v>296</v>
      </c>
      <c r="I241">
        <v>756</v>
      </c>
      <c r="J241">
        <v>1</v>
      </c>
      <c r="K241">
        <v>25</v>
      </c>
      <c r="L241">
        <v>40</v>
      </c>
      <c r="M241">
        <v>14</v>
      </c>
      <c r="N241">
        <v>36</v>
      </c>
      <c r="O241">
        <v>32</v>
      </c>
      <c r="P241">
        <v>30</v>
      </c>
      <c r="Q241">
        <v>28</v>
      </c>
      <c r="R241">
        <v>31</v>
      </c>
      <c r="S241">
        <v>29</v>
      </c>
      <c r="T241">
        <v>31</v>
      </c>
      <c r="U241">
        <v>18</v>
      </c>
      <c r="V241">
        <v>39</v>
      </c>
      <c r="W241">
        <v>36</v>
      </c>
      <c r="X241">
        <v>33</v>
      </c>
      <c r="Y241">
        <v>30</v>
      </c>
      <c r="Z241">
        <v>28</v>
      </c>
      <c r="AA241">
        <v>34</v>
      </c>
      <c r="AB241">
        <v>24</v>
      </c>
      <c r="AC241">
        <v>20</v>
      </c>
      <c r="AD241">
        <v>15</v>
      </c>
      <c r="AE241">
        <v>12</v>
      </c>
      <c r="AP241">
        <v>8</v>
      </c>
      <c r="AQ241">
        <v>185</v>
      </c>
      <c r="AR241">
        <v>74</v>
      </c>
      <c r="AS241">
        <v>48</v>
      </c>
      <c r="AT241">
        <v>344</v>
      </c>
      <c r="AU241">
        <v>296</v>
      </c>
      <c r="AY241" t="b">
        <f>AND(Table3[[#This Row],[attentionCheck22]]=22,Table3[[#This Row],[attentionCheck11]]=11)</f>
        <v>0</v>
      </c>
      <c r="AZ241" t="str">
        <f>VLOOKUP(Table3[[#This Row],[prolificID]],Table2[[#All],[participant_id]:[Student Status]],19,FALSE)</f>
        <v>CONSENT REVOKED</v>
      </c>
      <c r="BA241" t="str">
        <f>VLOOKUP(Table3[[#This Row],[prolificID]],Table2[[#All],[participant_id]:[Student Status]],13,FALSE)</f>
        <v>CONSENT REVOKED</v>
      </c>
      <c r="BB241" s="3" t="str">
        <f>VLOOKUP(Table3[[#This Row],[prolificID]],Table2[[#All],[participant_id]:[Student Status]],17,FALSE)</f>
        <v>CONSENT REVOKED</v>
      </c>
      <c r="BC241" s="3" t="str">
        <f>VLOOKUP(Table3[[#This Row],[prolificID]],Table2[[#All],[participant_id]:[Student Status]],20,FALSE)</f>
        <v>CONSENT REVOKED</v>
      </c>
      <c r="BD241" s="3" t="str">
        <f>VLOOKUP(Table3[[#This Row],[prolificID]],Table2[[#All],[participant_id]:[Student Status]],14,FALSE)</f>
        <v>CONSENT REVOKED</v>
      </c>
      <c r="BE241" s="3">
        <f>VLOOKUP(Table3[[#This Row],[prolificID]],Table2[[#All],[participant_id]:[Student Status]],5,FALSE)</f>
        <v>1047167.402595</v>
      </c>
      <c r="BF241" s="3">
        <f>VLOOKUP(Table3[[#This Row],[prolificID]],Table2[[#All],[participant_id]:[Student Status]],6,FALSE)</f>
        <v>30</v>
      </c>
      <c r="BG241" s="3">
        <f>VLOOKUP(Table3[[#This Row],[prolificID]],Payments[[#All],[ProlificID]:[Bonus]],2,FALSE)</f>
        <v>0</v>
      </c>
      <c r="BH241" s="3" t="s">
        <v>1218</v>
      </c>
      <c r="BI241" s="3" t="s">
        <v>1214</v>
      </c>
    </row>
    <row r="242" spans="1:61" x14ac:dyDescent="0.2">
      <c r="A242">
        <v>241</v>
      </c>
      <c r="B242">
        <v>0</v>
      </c>
      <c r="C242">
        <v>0</v>
      </c>
      <c r="D242">
        <v>1</v>
      </c>
      <c r="E242">
        <v>1</v>
      </c>
      <c r="F242">
        <v>0.64219388734844995</v>
      </c>
      <c r="G242" t="s">
        <v>50</v>
      </c>
      <c r="H242" t="s">
        <v>297</v>
      </c>
      <c r="I242">
        <v>756</v>
      </c>
      <c r="J242">
        <v>1</v>
      </c>
      <c r="K242">
        <v>25</v>
      </c>
      <c r="L242">
        <v>39</v>
      </c>
      <c r="M242">
        <v>37</v>
      </c>
      <c r="N242">
        <v>35</v>
      </c>
      <c r="O242">
        <v>32</v>
      </c>
      <c r="P242">
        <v>30</v>
      </c>
      <c r="Q242">
        <v>34</v>
      </c>
      <c r="R242">
        <v>32</v>
      </c>
      <c r="S242">
        <v>25</v>
      </c>
      <c r="T242">
        <v>22</v>
      </c>
      <c r="U242">
        <v>20</v>
      </c>
      <c r="V242">
        <v>40</v>
      </c>
      <c r="W242">
        <v>36</v>
      </c>
      <c r="X242">
        <v>33</v>
      </c>
      <c r="Y242">
        <v>30</v>
      </c>
      <c r="Z242">
        <v>27</v>
      </c>
      <c r="AA242">
        <v>35</v>
      </c>
      <c r="AB242">
        <v>24</v>
      </c>
      <c r="AC242">
        <v>20</v>
      </c>
      <c r="AD242">
        <v>16</v>
      </c>
      <c r="AE242">
        <v>14</v>
      </c>
      <c r="AP242">
        <v>26</v>
      </c>
      <c r="AQ242">
        <v>350</v>
      </c>
      <c r="AR242">
        <v>60</v>
      </c>
      <c r="AS242">
        <v>46</v>
      </c>
      <c r="AT242">
        <v>369</v>
      </c>
      <c r="AU242">
        <v>262</v>
      </c>
      <c r="AY242" t="b">
        <f>AND(Table3[[#This Row],[attentionCheck22]]=22,Table3[[#This Row],[attentionCheck11]]=11)</f>
        <v>0</v>
      </c>
      <c r="AZ242" t="str">
        <f>VLOOKUP(Table3[[#This Row],[prolificID]],Table2[[#All],[participant_id]:[Student Status]],19,FALSE)</f>
        <v>CONSENT REVOKED</v>
      </c>
      <c r="BA242" t="str">
        <f>VLOOKUP(Table3[[#This Row],[prolificID]],Table2[[#All],[participant_id]:[Student Status]],13,FALSE)</f>
        <v>CONSENT REVOKED</v>
      </c>
      <c r="BB242" s="3" t="str">
        <f>VLOOKUP(Table3[[#This Row],[prolificID]],Table2[[#All],[participant_id]:[Student Status]],17,FALSE)</f>
        <v>CONSENT REVOKED</v>
      </c>
      <c r="BC242" s="3" t="str">
        <f>VLOOKUP(Table3[[#This Row],[prolificID]],Table2[[#All],[participant_id]:[Student Status]],20,FALSE)</f>
        <v>CONSENT REVOKED</v>
      </c>
      <c r="BD242" s="3" t="str">
        <f>VLOOKUP(Table3[[#This Row],[prolificID]],Table2[[#All],[participant_id]:[Student Status]],14,FALSE)</f>
        <v>CONSENT REVOKED</v>
      </c>
      <c r="BE242" s="3">
        <f>VLOOKUP(Table3[[#This Row],[prolificID]],Table2[[#All],[participant_id]:[Student Status]],5,FALSE)</f>
        <v>1046878.837067</v>
      </c>
      <c r="BF242" s="3">
        <f>VLOOKUP(Table3[[#This Row],[prolificID]],Table2[[#All],[participant_id]:[Student Status]],6,FALSE)</f>
        <v>26</v>
      </c>
      <c r="BG242" s="3">
        <f>VLOOKUP(Table3[[#This Row],[prolificID]],Payments[[#All],[ProlificID]:[Bonus]],2,FALSE)</f>
        <v>0</v>
      </c>
      <c r="BH242" s="3" t="s">
        <v>1218</v>
      </c>
      <c r="BI242" s="3" t="s">
        <v>1214</v>
      </c>
    </row>
    <row r="243" spans="1:61" x14ac:dyDescent="0.2">
      <c r="A243">
        <v>242</v>
      </c>
      <c r="B243">
        <v>0</v>
      </c>
      <c r="C243">
        <v>0</v>
      </c>
      <c r="D243">
        <v>1</v>
      </c>
      <c r="E243">
        <v>1</v>
      </c>
      <c r="F243">
        <v>0.69561660773101996</v>
      </c>
      <c r="G243" t="s">
        <v>50</v>
      </c>
      <c r="H243" t="s">
        <v>298</v>
      </c>
      <c r="I243">
        <v>756</v>
      </c>
      <c r="J243">
        <v>1</v>
      </c>
      <c r="K243">
        <v>25</v>
      </c>
      <c r="L243">
        <v>39</v>
      </c>
      <c r="M243">
        <v>37</v>
      </c>
      <c r="N243">
        <v>35</v>
      </c>
      <c r="O243">
        <v>32</v>
      </c>
      <c r="P243">
        <v>30</v>
      </c>
      <c r="Q243">
        <v>28</v>
      </c>
      <c r="R243">
        <v>22</v>
      </c>
      <c r="S243">
        <v>25</v>
      </c>
      <c r="T243">
        <v>22</v>
      </c>
      <c r="U243">
        <v>19</v>
      </c>
      <c r="V243">
        <v>39</v>
      </c>
      <c r="W243">
        <v>36</v>
      </c>
      <c r="X243">
        <v>33</v>
      </c>
      <c r="Y243">
        <v>30</v>
      </c>
      <c r="Z243">
        <v>27</v>
      </c>
      <c r="AA243">
        <v>11</v>
      </c>
      <c r="AB243">
        <v>24</v>
      </c>
      <c r="AC243">
        <v>20</v>
      </c>
      <c r="AD243">
        <v>16</v>
      </c>
      <c r="AE243">
        <v>12</v>
      </c>
      <c r="AF243">
        <v>33</v>
      </c>
      <c r="AG243">
        <v>1</v>
      </c>
      <c r="AH243" t="s">
        <v>57</v>
      </c>
      <c r="AI243" t="s">
        <v>50</v>
      </c>
      <c r="AJ243">
        <v>242</v>
      </c>
      <c r="AK243">
        <v>33</v>
      </c>
      <c r="AL243">
        <v>0</v>
      </c>
      <c r="AM243">
        <v>0</v>
      </c>
      <c r="AN243">
        <v>0</v>
      </c>
      <c r="AO243">
        <v>33</v>
      </c>
      <c r="AP243">
        <v>18</v>
      </c>
      <c r="AQ243">
        <v>143</v>
      </c>
      <c r="AR243">
        <v>35</v>
      </c>
      <c r="AS243">
        <v>31</v>
      </c>
      <c r="AT243">
        <v>262</v>
      </c>
      <c r="AU243">
        <v>182</v>
      </c>
      <c r="AV243">
        <v>6</v>
      </c>
      <c r="AW243">
        <v>213</v>
      </c>
      <c r="AX243">
        <v>81</v>
      </c>
      <c r="AY243" t="b">
        <f>AND(Table3[[#This Row],[attentionCheck22]]=22,Table3[[#This Row],[attentionCheck11]]=11)</f>
        <v>1</v>
      </c>
      <c r="AZ243" t="str">
        <f>VLOOKUP(Table3[[#This Row],[prolificID]],Table2[[#All],[participant_id]:[Student Status]],19,FALSE)</f>
        <v>Female</v>
      </c>
      <c r="BA243" t="str">
        <f>VLOOKUP(Table3[[#This Row],[prolificID]],Table2[[#All],[participant_id]:[Student Status]],13,FALSE)</f>
        <v>United Kingdom</v>
      </c>
      <c r="BB243" s="3" t="str">
        <f>VLOOKUP(Table3[[#This Row],[prolificID]],Table2[[#All],[participant_id]:[Student Status]],17,FALSE)</f>
        <v>Undergraduate degree (BA/BSc/other)</v>
      </c>
      <c r="BC243" s="3" t="str">
        <f>VLOOKUP(Table3[[#This Row],[prolificID]],Table2[[#All],[participant_id]:[Student Status]],20,FALSE)</f>
        <v>No</v>
      </c>
      <c r="BD243" s="3" t="str">
        <f>VLOOKUP(Table3[[#This Row],[prolificID]],Table2[[#All],[participant_id]:[Student Status]],14,FALSE)</f>
        <v>Unemployed (and job seeking)</v>
      </c>
      <c r="BE243" s="3">
        <f>VLOOKUP(Table3[[#This Row],[prolificID]],Table2[[#All],[participant_id]:[Student Status]],5,FALSE)</f>
        <v>1016.343</v>
      </c>
      <c r="BF243" s="3">
        <f>VLOOKUP(Table3[[#This Row],[prolificID]],Table2[[#All],[participant_id]:[Student Status]],6,FALSE)</f>
        <v>32</v>
      </c>
      <c r="BG243" s="3">
        <f>VLOOKUP(Table3[[#This Row],[prolificID]],Payments[[#All],[ProlificID]:[Bonus]],2,FALSE)</f>
        <v>2.98</v>
      </c>
      <c r="BH243" s="3" t="s">
        <v>1218</v>
      </c>
      <c r="BI243" s="3" t="s">
        <v>1214</v>
      </c>
    </row>
    <row r="244" spans="1:61" x14ac:dyDescent="0.2">
      <c r="A244">
        <v>243</v>
      </c>
      <c r="B244">
        <v>0</v>
      </c>
      <c r="C244">
        <v>0</v>
      </c>
      <c r="D244">
        <v>1</v>
      </c>
      <c r="E244">
        <v>1</v>
      </c>
      <c r="F244">
        <v>0.47424232962919</v>
      </c>
      <c r="G244" t="s">
        <v>50</v>
      </c>
      <c r="H244" t="s">
        <v>299</v>
      </c>
      <c r="I244">
        <v>756</v>
      </c>
      <c r="J244">
        <v>1</v>
      </c>
      <c r="K244">
        <v>25</v>
      </c>
      <c r="L244">
        <v>40</v>
      </c>
      <c r="M244">
        <v>37</v>
      </c>
      <c r="N244">
        <v>35</v>
      </c>
      <c r="O244">
        <v>32</v>
      </c>
      <c r="P244">
        <v>29</v>
      </c>
      <c r="Q244">
        <v>28</v>
      </c>
      <c r="R244">
        <v>22</v>
      </c>
      <c r="S244">
        <v>25</v>
      </c>
      <c r="T244">
        <v>22</v>
      </c>
      <c r="U244">
        <v>19</v>
      </c>
      <c r="V244">
        <v>40</v>
      </c>
      <c r="W244">
        <v>36</v>
      </c>
      <c r="X244">
        <v>33</v>
      </c>
      <c r="Y244">
        <v>30</v>
      </c>
      <c r="Z244">
        <v>26</v>
      </c>
      <c r="AA244">
        <v>11</v>
      </c>
      <c r="AB244">
        <v>23</v>
      </c>
      <c r="AC244">
        <v>20</v>
      </c>
      <c r="AD244">
        <v>16</v>
      </c>
      <c r="AE244">
        <v>12</v>
      </c>
      <c r="AF244">
        <v>20</v>
      </c>
      <c r="AG244">
        <v>1</v>
      </c>
      <c r="AH244" t="s">
        <v>57</v>
      </c>
      <c r="AI244" t="s">
        <v>51</v>
      </c>
      <c r="AJ244">
        <v>251</v>
      </c>
      <c r="AK244">
        <v>20</v>
      </c>
      <c r="AL244">
        <v>0</v>
      </c>
      <c r="AM244">
        <v>0</v>
      </c>
      <c r="AN244" t="s">
        <v>121</v>
      </c>
      <c r="AO244">
        <v>27</v>
      </c>
      <c r="AP244">
        <v>49</v>
      </c>
      <c r="AQ244">
        <v>240</v>
      </c>
      <c r="AR244">
        <v>113</v>
      </c>
      <c r="AS244">
        <v>44</v>
      </c>
      <c r="AT244">
        <v>395</v>
      </c>
      <c r="AU244">
        <v>201</v>
      </c>
      <c r="AV244">
        <v>10</v>
      </c>
      <c r="AW244">
        <v>119</v>
      </c>
      <c r="AX244">
        <v>26</v>
      </c>
      <c r="AY244" t="b">
        <f>AND(Table3[[#This Row],[attentionCheck22]]=22,Table3[[#This Row],[attentionCheck11]]=11)</f>
        <v>1</v>
      </c>
      <c r="AZ244" t="str">
        <f>VLOOKUP(Table3[[#This Row],[prolificID]],Table2[[#All],[participant_id]:[Student Status]],19,FALSE)</f>
        <v>Male</v>
      </c>
      <c r="BA244" t="str">
        <f>VLOOKUP(Table3[[#This Row],[prolificID]],Table2[[#All],[participant_id]:[Student Status]],13,FALSE)</f>
        <v>United Kingdom</v>
      </c>
      <c r="BB244" s="3" t="str">
        <f>VLOOKUP(Table3[[#This Row],[prolificID]],Table2[[#All],[participant_id]:[Student Status]],17,FALSE)</f>
        <v>High school diploma/A-levels</v>
      </c>
      <c r="BC244" s="3" t="str">
        <f>VLOOKUP(Table3[[#This Row],[prolificID]],Table2[[#All],[participant_id]:[Student Status]],20,FALSE)</f>
        <v>No</v>
      </c>
      <c r="BD244" s="3" t="str">
        <f>VLOOKUP(Table3[[#This Row],[prolificID]],Table2[[#All],[participant_id]:[Student Status]],14,FALSE)</f>
        <v>Unemployed (and job seeking)</v>
      </c>
      <c r="BE244" s="3">
        <f>VLOOKUP(Table3[[#This Row],[prolificID]],Table2[[#All],[participant_id]:[Student Status]],5,FALSE)</f>
        <v>1217.3800000000001</v>
      </c>
      <c r="BF244" s="3">
        <f>VLOOKUP(Table3[[#This Row],[prolificID]],Table2[[#All],[participant_id]:[Student Status]],6,FALSE)</f>
        <v>24</v>
      </c>
      <c r="BG244" s="3">
        <f>VLOOKUP(Table3[[#This Row],[prolificID]],Payments[[#All],[ProlificID]:[Bonus]],2,FALSE)</f>
        <v>7</v>
      </c>
      <c r="BH244" s="3" t="s">
        <v>1218</v>
      </c>
      <c r="BI244" s="3" t="s">
        <v>1214</v>
      </c>
    </row>
    <row r="245" spans="1:61" x14ac:dyDescent="0.2">
      <c r="A245">
        <v>244</v>
      </c>
      <c r="B245">
        <v>0</v>
      </c>
      <c r="C245">
        <v>0</v>
      </c>
      <c r="D245">
        <v>1</v>
      </c>
      <c r="E245">
        <v>1</v>
      </c>
      <c r="F245">
        <v>6.4383438536702003E-2</v>
      </c>
      <c r="G245" t="s">
        <v>50</v>
      </c>
      <c r="H245" t="s">
        <v>300</v>
      </c>
      <c r="I245">
        <v>756</v>
      </c>
      <c r="J245">
        <v>1</v>
      </c>
      <c r="K245">
        <v>25</v>
      </c>
      <c r="L245">
        <v>15</v>
      </c>
      <c r="M245">
        <v>21</v>
      </c>
      <c r="N245">
        <v>36</v>
      </c>
      <c r="O245">
        <v>40</v>
      </c>
      <c r="P245">
        <v>47</v>
      </c>
      <c r="Q245">
        <v>55</v>
      </c>
      <c r="R245">
        <v>45</v>
      </c>
      <c r="S245">
        <v>65</v>
      </c>
      <c r="T245">
        <v>72</v>
      </c>
      <c r="U245">
        <v>79</v>
      </c>
      <c r="V245">
        <v>22</v>
      </c>
      <c r="W245">
        <v>29</v>
      </c>
      <c r="X245">
        <v>34</v>
      </c>
      <c r="Y245">
        <v>40</v>
      </c>
      <c r="Z245">
        <v>44</v>
      </c>
      <c r="AA245">
        <v>11</v>
      </c>
      <c r="AB245">
        <v>44</v>
      </c>
      <c r="AC245">
        <v>39</v>
      </c>
      <c r="AD245">
        <v>30</v>
      </c>
      <c r="AE245">
        <v>23</v>
      </c>
      <c r="AP245">
        <v>13</v>
      </c>
      <c r="AQ245">
        <v>367</v>
      </c>
      <c r="AR245">
        <v>45</v>
      </c>
      <c r="AS245">
        <v>34</v>
      </c>
      <c r="AT245">
        <v>131</v>
      </c>
      <c r="AU245">
        <v>288</v>
      </c>
      <c r="AY245" t="b">
        <f>AND(Table3[[#This Row],[attentionCheck22]]=22,Table3[[#This Row],[attentionCheck11]]=11)</f>
        <v>0</v>
      </c>
      <c r="AZ245" t="str">
        <f>VLOOKUP(Table3[[#This Row],[prolificID]],Table2[[#All],[participant_id]:[Student Status]],19,FALSE)</f>
        <v>Female</v>
      </c>
      <c r="BA245" t="str">
        <f>VLOOKUP(Table3[[#This Row],[prolificID]],Table2[[#All],[participant_id]:[Student Status]],13,FALSE)</f>
        <v>United States</v>
      </c>
      <c r="BB245" s="3" t="str">
        <f>VLOOKUP(Table3[[#This Row],[prolificID]],Table2[[#All],[participant_id]:[Student Status]],17,FALSE)</f>
        <v>Undergraduate degree (BA/BSc/other)</v>
      </c>
      <c r="BC245" s="3" t="str">
        <f>VLOOKUP(Table3[[#This Row],[prolificID]],Table2[[#All],[participant_id]:[Student Status]],20,FALSE)</f>
        <v>Yes</v>
      </c>
      <c r="BD245" s="3" t="str">
        <f>VLOOKUP(Table3[[#This Row],[prolificID]],Table2[[#All],[participant_id]:[Student Status]],14,FALSE)</f>
        <v>Full-Time</v>
      </c>
      <c r="BE245" s="3">
        <f>VLOOKUP(Table3[[#This Row],[prolificID]],Table2[[#All],[participant_id]:[Student Status]],5,FALSE)</f>
        <v>905.87</v>
      </c>
      <c r="BF245" s="3">
        <f>VLOOKUP(Table3[[#This Row],[prolificID]],Table2[[#All],[participant_id]:[Student Status]],6,FALSE)</f>
        <v>23</v>
      </c>
      <c r="BG245" s="3">
        <f>VLOOKUP(Table3[[#This Row],[prolificID]],Payments[[#All],[ProlificID]:[Bonus]],2,FALSE)</f>
        <v>0</v>
      </c>
      <c r="BH245" s="3" t="s">
        <v>1218</v>
      </c>
      <c r="BI245" s="3" t="s">
        <v>1214</v>
      </c>
    </row>
    <row r="246" spans="1:61" x14ac:dyDescent="0.2">
      <c r="A246">
        <v>245</v>
      </c>
      <c r="B246">
        <v>0</v>
      </c>
      <c r="C246">
        <v>0</v>
      </c>
      <c r="D246">
        <v>1</v>
      </c>
      <c r="E246">
        <v>1</v>
      </c>
      <c r="F246">
        <v>0.3528600390387</v>
      </c>
      <c r="G246" t="s">
        <v>51</v>
      </c>
      <c r="H246" t="s">
        <v>301</v>
      </c>
      <c r="I246">
        <v>756</v>
      </c>
      <c r="J246">
        <v>1</v>
      </c>
      <c r="K246">
        <v>25</v>
      </c>
      <c r="L246">
        <v>41</v>
      </c>
      <c r="M246">
        <v>36</v>
      </c>
      <c r="N246">
        <v>35</v>
      </c>
      <c r="O246">
        <v>33</v>
      </c>
      <c r="P246">
        <v>30</v>
      </c>
      <c r="Q246">
        <v>28</v>
      </c>
      <c r="R246">
        <v>22</v>
      </c>
      <c r="S246">
        <v>25</v>
      </c>
      <c r="T246">
        <v>22</v>
      </c>
      <c r="U246">
        <v>19</v>
      </c>
      <c r="V246">
        <v>39</v>
      </c>
      <c r="W246">
        <v>36</v>
      </c>
      <c r="X246">
        <v>33</v>
      </c>
      <c r="Y246">
        <v>30</v>
      </c>
      <c r="Z246">
        <v>26</v>
      </c>
      <c r="AA246">
        <v>11</v>
      </c>
      <c r="AB246">
        <v>23</v>
      </c>
      <c r="AC246">
        <v>20</v>
      </c>
      <c r="AD246">
        <v>16</v>
      </c>
      <c r="AE246">
        <v>12</v>
      </c>
      <c r="AF246">
        <v>20</v>
      </c>
      <c r="AG246">
        <v>1</v>
      </c>
      <c r="AH246" t="s">
        <v>54</v>
      </c>
      <c r="AI246" t="s">
        <v>51</v>
      </c>
      <c r="AJ246">
        <v>249</v>
      </c>
      <c r="AK246">
        <v>30</v>
      </c>
      <c r="AL246">
        <v>0</v>
      </c>
      <c r="AM246">
        <v>0</v>
      </c>
      <c r="AN246">
        <v>0</v>
      </c>
      <c r="AO246">
        <v>20</v>
      </c>
      <c r="AP246">
        <v>21</v>
      </c>
      <c r="AQ246">
        <v>144</v>
      </c>
      <c r="AR246">
        <v>74</v>
      </c>
      <c r="AS246">
        <v>29</v>
      </c>
      <c r="AT246">
        <v>284</v>
      </c>
      <c r="AU246">
        <v>163</v>
      </c>
      <c r="AV246">
        <v>6</v>
      </c>
      <c r="AW246">
        <v>108</v>
      </c>
      <c r="AX246">
        <v>45</v>
      </c>
      <c r="AY246" t="b">
        <f>AND(Table3[[#This Row],[attentionCheck22]]=22,Table3[[#This Row],[attentionCheck11]]=11)</f>
        <v>1</v>
      </c>
      <c r="AZ246" t="str">
        <f>VLOOKUP(Table3[[#This Row],[prolificID]],Table2[[#All],[participant_id]:[Student Status]],19,FALSE)</f>
        <v>Female</v>
      </c>
      <c r="BA246" t="str">
        <f>VLOOKUP(Table3[[#This Row],[prolificID]],Table2[[#All],[participant_id]:[Student Status]],13,FALSE)</f>
        <v>United Kingdom</v>
      </c>
      <c r="BB246" s="3" t="str">
        <f>VLOOKUP(Table3[[#This Row],[prolificID]],Table2[[#All],[participant_id]:[Student Status]],17,FALSE)</f>
        <v>High school diploma/A-levels</v>
      </c>
      <c r="BC246" s="3" t="str">
        <f>VLOOKUP(Table3[[#This Row],[prolificID]],Table2[[#All],[participant_id]:[Student Status]],20,FALSE)</f>
        <v>Yes</v>
      </c>
      <c r="BD246" s="3" t="str">
        <f>VLOOKUP(Table3[[#This Row],[prolificID]],Table2[[#All],[participant_id]:[Student Status]],14,FALSE)</f>
        <v>Part-Time</v>
      </c>
      <c r="BE246" s="3">
        <f>VLOOKUP(Table3[[#This Row],[prolificID]],Table2[[#All],[participant_id]:[Student Status]],5,FALSE)</f>
        <v>928.49</v>
      </c>
      <c r="BF246" s="3">
        <f>VLOOKUP(Table3[[#This Row],[prolificID]],Table2[[#All],[participant_id]:[Student Status]],6,FALSE)</f>
        <v>18</v>
      </c>
      <c r="BG246" s="3">
        <f>VLOOKUP(Table3[[#This Row],[prolificID]],Payments[[#All],[ProlificID]:[Bonus]],2,FALSE)</f>
        <v>10</v>
      </c>
      <c r="BH246" s="3" t="s">
        <v>1218</v>
      </c>
      <c r="BI246" s="3" t="s">
        <v>1214</v>
      </c>
    </row>
    <row r="247" spans="1:61" x14ac:dyDescent="0.2">
      <c r="A247">
        <v>246</v>
      </c>
      <c r="B247">
        <v>0</v>
      </c>
      <c r="C247">
        <v>0</v>
      </c>
      <c r="D247">
        <v>1</v>
      </c>
      <c r="E247">
        <v>1</v>
      </c>
      <c r="F247">
        <v>0.27236276250553998</v>
      </c>
      <c r="G247" t="s">
        <v>51</v>
      </c>
      <c r="AY247" t="b">
        <f>AND(Table3[[#This Row],[attentionCheck22]]=22,Table3[[#This Row],[attentionCheck11]]=11)</f>
        <v>0</v>
      </c>
      <c r="AZ247" t="e">
        <f>VLOOKUP(Table3[[#This Row],[prolificID]],Table2[[#All],[participant_id]:[Student Status]],19,FALSE)</f>
        <v>#N/A</v>
      </c>
      <c r="BA247" t="e">
        <f>VLOOKUP(Table3[[#This Row],[prolificID]],Table2[[#All],[participant_id]:[Student Status]],13,FALSE)</f>
        <v>#N/A</v>
      </c>
      <c r="BB247" s="3" t="e">
        <f>VLOOKUP(Table3[[#This Row],[prolificID]],Table2[[#All],[participant_id]:[Student Status]],17,FALSE)</f>
        <v>#N/A</v>
      </c>
      <c r="BC247" s="3" t="e">
        <f>VLOOKUP(Table3[[#This Row],[prolificID]],Table2[[#All],[participant_id]:[Student Status]],20,FALSE)</f>
        <v>#N/A</v>
      </c>
      <c r="BD247" s="3" t="e">
        <f>VLOOKUP(Table3[[#This Row],[prolificID]],Table2[[#All],[participant_id]:[Student Status]],14,FALSE)</f>
        <v>#N/A</v>
      </c>
      <c r="BE247" s="3" t="e">
        <f>VLOOKUP(Table3[[#This Row],[prolificID]],Table2[[#All],[participant_id]:[Student Status]],5,FALSE)</f>
        <v>#N/A</v>
      </c>
      <c r="BF247" s="3" t="e">
        <f>VLOOKUP(Table3[[#This Row],[prolificID]],Table2[[#All],[participant_id]:[Student Status]],6,FALSE)</f>
        <v>#N/A</v>
      </c>
      <c r="BG247" s="3">
        <f>VLOOKUP(Table3[[#This Row],[prolificID]],Payments[[#All],[ProlificID]:[Bonus]],2,FALSE)</f>
        <v>0</v>
      </c>
      <c r="BH247" s="3" t="s">
        <v>1218</v>
      </c>
      <c r="BI247" s="3" t="s">
        <v>1214</v>
      </c>
    </row>
    <row r="248" spans="1:61" x14ac:dyDescent="0.2">
      <c r="A248">
        <v>247</v>
      </c>
      <c r="B248">
        <v>0</v>
      </c>
      <c r="C248">
        <v>0</v>
      </c>
      <c r="D248">
        <v>1</v>
      </c>
      <c r="E248">
        <v>1</v>
      </c>
      <c r="F248">
        <v>8.7772122478081999E-2</v>
      </c>
      <c r="G248" t="s">
        <v>51</v>
      </c>
      <c r="H248" t="s">
        <v>302</v>
      </c>
      <c r="I248">
        <v>756</v>
      </c>
      <c r="J248">
        <v>1</v>
      </c>
      <c r="K248">
        <v>25</v>
      </c>
      <c r="L248">
        <v>39</v>
      </c>
      <c r="M248">
        <v>37</v>
      </c>
      <c r="N248">
        <v>35</v>
      </c>
      <c r="O248">
        <v>31</v>
      </c>
      <c r="P248">
        <v>29</v>
      </c>
      <c r="Q248">
        <v>33</v>
      </c>
      <c r="R248">
        <v>22</v>
      </c>
      <c r="S248">
        <v>39</v>
      </c>
      <c r="T248">
        <v>30</v>
      </c>
      <c r="U248">
        <v>19</v>
      </c>
      <c r="V248">
        <v>39</v>
      </c>
      <c r="W248">
        <v>18</v>
      </c>
      <c r="X248">
        <v>20</v>
      </c>
      <c r="Y248">
        <v>30</v>
      </c>
      <c r="Z248">
        <v>25</v>
      </c>
      <c r="AA248">
        <v>11</v>
      </c>
      <c r="AB248">
        <v>25</v>
      </c>
      <c r="AC248">
        <v>20</v>
      </c>
      <c r="AD248">
        <v>16</v>
      </c>
      <c r="AE248">
        <v>12</v>
      </c>
      <c r="AF248">
        <v>27</v>
      </c>
      <c r="AG248">
        <v>1</v>
      </c>
      <c r="AH248" t="s">
        <v>54</v>
      </c>
      <c r="AI248" t="s">
        <v>51</v>
      </c>
      <c r="AJ248">
        <v>239</v>
      </c>
      <c r="AK248">
        <v>12</v>
      </c>
      <c r="AL248">
        <v>0</v>
      </c>
      <c r="AM248">
        <v>0</v>
      </c>
      <c r="AN248" t="s">
        <v>303</v>
      </c>
      <c r="AO248">
        <v>20</v>
      </c>
      <c r="AP248">
        <v>6</v>
      </c>
      <c r="AQ248">
        <v>168</v>
      </c>
      <c r="AR248">
        <v>56</v>
      </c>
      <c r="AS248">
        <v>89</v>
      </c>
      <c r="AT248">
        <v>475</v>
      </c>
      <c r="AU248">
        <v>274</v>
      </c>
      <c r="AV248">
        <v>6</v>
      </c>
      <c r="AW248">
        <v>79</v>
      </c>
      <c r="AX248">
        <v>37</v>
      </c>
      <c r="AY248" t="b">
        <f>AND(Table3[[#This Row],[attentionCheck22]]=22,Table3[[#This Row],[attentionCheck11]]=11)</f>
        <v>1</v>
      </c>
      <c r="AZ248" t="str">
        <f>VLOOKUP(Table3[[#This Row],[prolificID]],Table2[[#All],[participant_id]:[Student Status]],19,FALSE)</f>
        <v>Female</v>
      </c>
      <c r="BA248" t="str">
        <f>VLOOKUP(Table3[[#This Row],[prolificID]],Table2[[#All],[participant_id]:[Student Status]],13,FALSE)</f>
        <v>United Kingdom</v>
      </c>
      <c r="BB248" s="3" t="str">
        <f>VLOOKUP(Table3[[#This Row],[prolificID]],Table2[[#All],[participant_id]:[Student Status]],17,FALSE)</f>
        <v>Undergraduate degree (BA/BSc/other)</v>
      </c>
      <c r="BC248" s="3" t="str">
        <f>VLOOKUP(Table3[[#This Row],[prolificID]],Table2[[#All],[participant_id]:[Student Status]],20,FALSE)</f>
        <v>Yes</v>
      </c>
      <c r="BD248" s="3" t="str">
        <f>VLOOKUP(Table3[[#This Row],[prolificID]],Table2[[#All],[participant_id]:[Student Status]],14,FALSE)</f>
        <v>Full-Time</v>
      </c>
      <c r="BE248" s="3">
        <f>VLOOKUP(Table3[[#This Row],[prolificID]],Table2[[#All],[participant_id]:[Student Status]],5,FALSE)</f>
        <v>1248.2070000000001</v>
      </c>
      <c r="BF248" s="3">
        <f>VLOOKUP(Table3[[#This Row],[prolificID]],Table2[[#All],[participant_id]:[Student Status]],6,FALSE)</f>
        <v>35</v>
      </c>
      <c r="BG248" s="3">
        <f>VLOOKUP(Table3[[#This Row],[prolificID]],Payments[[#All],[ProlificID]:[Bonus]],2,FALSE)</f>
        <v>2.44</v>
      </c>
      <c r="BH248" s="3" t="s">
        <v>1218</v>
      </c>
      <c r="BI248" s="3" t="s">
        <v>1214</v>
      </c>
    </row>
    <row r="249" spans="1:61" x14ac:dyDescent="0.2">
      <c r="A249">
        <v>248</v>
      </c>
      <c r="B249">
        <v>0</v>
      </c>
      <c r="C249">
        <v>0</v>
      </c>
      <c r="D249">
        <v>1</v>
      </c>
      <c r="E249">
        <v>1</v>
      </c>
      <c r="F249">
        <v>0.60156230566419999</v>
      </c>
      <c r="G249" t="s">
        <v>51</v>
      </c>
      <c r="H249" t="s">
        <v>304</v>
      </c>
      <c r="I249">
        <v>756</v>
      </c>
      <c r="J249">
        <v>1</v>
      </c>
      <c r="K249">
        <v>25</v>
      </c>
      <c r="L249">
        <v>39</v>
      </c>
      <c r="M249">
        <v>38</v>
      </c>
      <c r="N249">
        <v>41</v>
      </c>
      <c r="O249">
        <v>32</v>
      </c>
      <c r="P249">
        <v>30</v>
      </c>
      <c r="Q249">
        <v>28</v>
      </c>
      <c r="R249">
        <v>32</v>
      </c>
      <c r="S249">
        <v>24</v>
      </c>
      <c r="T249">
        <v>22</v>
      </c>
      <c r="U249">
        <v>19</v>
      </c>
      <c r="V249">
        <v>39</v>
      </c>
      <c r="W249">
        <v>37</v>
      </c>
      <c r="X249">
        <v>33</v>
      </c>
      <c r="Y249">
        <v>30</v>
      </c>
      <c r="Z249">
        <v>26</v>
      </c>
      <c r="AA249">
        <v>11</v>
      </c>
      <c r="AB249">
        <v>24</v>
      </c>
      <c r="AC249">
        <v>20</v>
      </c>
      <c r="AD249">
        <v>16</v>
      </c>
      <c r="AE249">
        <v>12</v>
      </c>
      <c r="AP249">
        <v>39</v>
      </c>
      <c r="AQ249">
        <v>171</v>
      </c>
      <c r="AR249">
        <v>55</v>
      </c>
      <c r="AS249">
        <v>84</v>
      </c>
      <c r="AT249">
        <v>679</v>
      </c>
      <c r="AU249">
        <v>230</v>
      </c>
      <c r="AY249" t="b">
        <f>AND(Table3[[#This Row],[attentionCheck22]]=22,Table3[[#This Row],[attentionCheck11]]=11)</f>
        <v>0</v>
      </c>
      <c r="AZ249" t="str">
        <f>VLOOKUP(Table3[[#This Row],[prolificID]],Table2[[#All],[participant_id]:[Student Status]],19,FALSE)</f>
        <v>Female</v>
      </c>
      <c r="BA249" t="str">
        <f>VLOOKUP(Table3[[#This Row],[prolificID]],Table2[[#All],[participant_id]:[Student Status]],13,FALSE)</f>
        <v>United Kingdom</v>
      </c>
      <c r="BB249" s="3" t="str">
        <f>VLOOKUP(Table3[[#This Row],[prolificID]],Table2[[#All],[participant_id]:[Student Status]],17,FALSE)</f>
        <v>Doctorate degree (PhD/other)</v>
      </c>
      <c r="BC249" s="3" t="str">
        <f>VLOOKUP(Table3[[#This Row],[prolificID]],Table2[[#All],[participant_id]:[Student Status]],20,FALSE)</f>
        <v>No</v>
      </c>
      <c r="BD249" s="3" t="str">
        <f>VLOOKUP(Table3[[#This Row],[prolificID]],Table2[[#All],[participant_id]:[Student Status]],14,FALSE)</f>
        <v>Full-Time</v>
      </c>
      <c r="BE249" s="3">
        <f>VLOOKUP(Table3[[#This Row],[prolificID]],Table2[[#All],[participant_id]:[Student Status]],5,FALSE)</f>
        <v>1303.116</v>
      </c>
      <c r="BF249" s="3">
        <f>VLOOKUP(Table3[[#This Row],[prolificID]],Table2[[#All],[participant_id]:[Student Status]],6,FALSE)</f>
        <v>35</v>
      </c>
      <c r="BG249" s="3">
        <f>VLOOKUP(Table3[[#This Row],[prolificID]],Payments[[#All],[ProlificID]:[Bonus]],2,FALSE)</f>
        <v>0</v>
      </c>
      <c r="BH249" s="3" t="s">
        <v>1218</v>
      </c>
      <c r="BI249" s="3" t="s">
        <v>1214</v>
      </c>
    </row>
    <row r="250" spans="1:61" s="4" customFormat="1" x14ac:dyDescent="0.2">
      <c r="A250">
        <v>249</v>
      </c>
      <c r="B250" s="4">
        <v>0</v>
      </c>
      <c r="C250" s="4">
        <v>0</v>
      </c>
      <c r="D250" s="4">
        <v>1</v>
      </c>
      <c r="E250" s="4">
        <v>0</v>
      </c>
      <c r="F250" s="4">
        <v>0.92278917242421998</v>
      </c>
      <c r="G250" s="4" t="s">
        <v>51</v>
      </c>
      <c r="H250" s="4" t="s">
        <v>305</v>
      </c>
      <c r="I250" s="4">
        <v>756</v>
      </c>
      <c r="J250" s="4">
        <v>1</v>
      </c>
      <c r="K250" s="4">
        <v>25</v>
      </c>
      <c r="L250" s="4">
        <v>10</v>
      </c>
      <c r="M250" s="4">
        <v>17</v>
      </c>
      <c r="N250" s="4">
        <v>24</v>
      </c>
      <c r="O250" s="4">
        <v>30</v>
      </c>
      <c r="P250" s="4">
        <v>35</v>
      </c>
      <c r="Q250" s="4">
        <v>45</v>
      </c>
      <c r="R250" s="4">
        <v>22</v>
      </c>
      <c r="S250" s="4">
        <v>30</v>
      </c>
      <c r="T250" s="4">
        <v>31</v>
      </c>
      <c r="U250" s="4">
        <v>0</v>
      </c>
      <c r="V250" s="4">
        <v>10</v>
      </c>
      <c r="W250" s="4">
        <v>12</v>
      </c>
      <c r="X250" s="4">
        <v>20</v>
      </c>
      <c r="Y250" s="4">
        <v>25</v>
      </c>
      <c r="Z250" s="4">
        <v>35</v>
      </c>
      <c r="AA250" s="4">
        <v>11</v>
      </c>
      <c r="AB250" s="4">
        <v>38</v>
      </c>
      <c r="AC250" s="4">
        <v>55</v>
      </c>
      <c r="AD250" s="4">
        <v>55</v>
      </c>
      <c r="AE250" s="4">
        <v>65</v>
      </c>
      <c r="AF250" s="4">
        <v>40</v>
      </c>
      <c r="AG250" s="4">
        <v>1</v>
      </c>
      <c r="AH250" s="4" t="s">
        <v>57</v>
      </c>
      <c r="AI250" s="4" t="s">
        <v>50</v>
      </c>
      <c r="AJ250" s="4">
        <v>189</v>
      </c>
      <c r="AK250" s="4">
        <v>33</v>
      </c>
      <c r="AL250" s="4">
        <v>0</v>
      </c>
      <c r="AM250" s="4">
        <v>0</v>
      </c>
      <c r="AN250" s="4">
        <v>0</v>
      </c>
      <c r="AO250" s="4">
        <v>33</v>
      </c>
      <c r="AP250" s="4">
        <v>80</v>
      </c>
      <c r="AQ250" s="4">
        <v>191</v>
      </c>
      <c r="AR250" s="4">
        <v>36</v>
      </c>
      <c r="AS250" s="4">
        <v>31</v>
      </c>
      <c r="AT250" s="4">
        <v>195</v>
      </c>
      <c r="AU250" s="4">
        <v>75</v>
      </c>
      <c r="AV250" s="4">
        <v>3</v>
      </c>
      <c r="AW250" s="4">
        <v>32</v>
      </c>
      <c r="AX250" s="4">
        <v>21</v>
      </c>
      <c r="AY250" s="4" t="b">
        <f>AND(Table3[[#This Row],[attentionCheck22]]=22,Table3[[#This Row],[attentionCheck11]]=11)</f>
        <v>1</v>
      </c>
      <c r="AZ250" s="4" t="str">
        <f>VLOOKUP(Table3[[#This Row],[prolificID]],Table2[[#All],[participant_id]:[Student Status]],19,FALSE)</f>
        <v>Female</v>
      </c>
      <c r="BA250" s="4" t="str">
        <f>VLOOKUP(Table3[[#This Row],[prolificID]],Table2[[#All],[participant_id]:[Student Status]],13,FALSE)</f>
        <v>United Kingdom</v>
      </c>
      <c r="BB250" s="5" t="str">
        <f>VLOOKUP(Table3[[#This Row],[prolificID]],Table2[[#All],[participant_id]:[Student Status]],17,FALSE)</f>
        <v>High school diploma/A-levels</v>
      </c>
      <c r="BC250" s="5" t="str">
        <f>VLOOKUP(Table3[[#This Row],[prolificID]],Table2[[#All],[participant_id]:[Student Status]],20,FALSE)</f>
        <v>No</v>
      </c>
      <c r="BD250" s="5" t="str">
        <f>VLOOKUP(Table3[[#This Row],[prolificID]],Table2[[#All],[participant_id]:[Student Status]],14,FALSE)</f>
        <v>Full-Time</v>
      </c>
      <c r="BE250" s="5">
        <f>VLOOKUP(Table3[[#This Row],[prolificID]],Table2[[#All],[participant_id]:[Student Status]],5,FALSE)</f>
        <v>697.13</v>
      </c>
      <c r="BF250" s="5">
        <f>VLOOKUP(Table3[[#This Row],[prolificID]],Table2[[#All],[participant_id]:[Student Status]],6,FALSE)</f>
        <v>31</v>
      </c>
      <c r="BG250" s="5">
        <f>VLOOKUP(Table3[[#This Row],[prolificID]],Payments[[#All],[ProlificID]:[Bonus]],2,FALSE)</f>
        <v>5.29</v>
      </c>
      <c r="BH250" s="3" t="s">
        <v>1219</v>
      </c>
      <c r="BI250" s="3" t="s">
        <v>1215</v>
      </c>
    </row>
    <row r="251" spans="1:61" x14ac:dyDescent="0.2">
      <c r="A251">
        <v>250</v>
      </c>
      <c r="B251">
        <v>0</v>
      </c>
      <c r="C251">
        <v>0</v>
      </c>
      <c r="D251">
        <v>1</v>
      </c>
      <c r="E251">
        <v>0</v>
      </c>
      <c r="F251">
        <v>0.24469686491952999</v>
      </c>
      <c r="G251" t="s">
        <v>51</v>
      </c>
      <c r="H251" t="s">
        <v>306</v>
      </c>
      <c r="I251">
        <v>756</v>
      </c>
      <c r="J251">
        <v>1</v>
      </c>
      <c r="K251">
        <v>25</v>
      </c>
      <c r="AP251">
        <v>7</v>
      </c>
      <c r="AQ251">
        <v>188</v>
      </c>
      <c r="AR251">
        <v>9</v>
      </c>
      <c r="AS251">
        <v>100</v>
      </c>
      <c r="AY251" t="b">
        <f>AND(Table3[[#This Row],[attentionCheck22]]=22,Table3[[#This Row],[attentionCheck11]]=11)</f>
        <v>0</v>
      </c>
      <c r="AZ251" t="str">
        <f>VLOOKUP(Table3[[#This Row],[prolificID]],Table2[[#All],[participant_id]:[Student Status]],19,FALSE)</f>
        <v>CONSENT REVOKED</v>
      </c>
      <c r="BA251" t="str">
        <f>VLOOKUP(Table3[[#This Row],[prolificID]],Table2[[#All],[participant_id]:[Student Status]],13,FALSE)</f>
        <v>CONSENT REVOKED</v>
      </c>
      <c r="BB251" s="3" t="str">
        <f>VLOOKUP(Table3[[#This Row],[prolificID]],Table2[[#All],[participant_id]:[Student Status]],17,FALSE)</f>
        <v>CONSENT REVOKED</v>
      </c>
      <c r="BC251" s="3" t="str">
        <f>VLOOKUP(Table3[[#This Row],[prolificID]],Table2[[#All],[participant_id]:[Student Status]],20,FALSE)</f>
        <v>CONSENT REVOKED</v>
      </c>
      <c r="BD251" s="3" t="str">
        <f>VLOOKUP(Table3[[#This Row],[prolificID]],Table2[[#All],[participant_id]:[Student Status]],14,FALSE)</f>
        <v>CONSENT REVOKED</v>
      </c>
      <c r="BE251" s="3">
        <f>VLOOKUP(Table3[[#This Row],[prolificID]],Table2[[#All],[participant_id]:[Student Status]],5,FALSE)</f>
        <v>14410.514842</v>
      </c>
      <c r="BF251" s="3">
        <f>VLOOKUP(Table3[[#This Row],[prolificID]],Table2[[#All],[participant_id]:[Student Status]],6,FALSE)</f>
        <v>40</v>
      </c>
      <c r="BG251" s="3">
        <f>VLOOKUP(Table3[[#This Row],[prolificID]],Payments[[#All],[ProlificID]:[Bonus]],2,FALSE)</f>
        <v>0</v>
      </c>
      <c r="BH251" s="3" t="s">
        <v>1219</v>
      </c>
      <c r="BI251" s="3" t="s">
        <v>1215</v>
      </c>
    </row>
    <row r="252" spans="1:61" x14ac:dyDescent="0.2">
      <c r="A252">
        <v>251</v>
      </c>
      <c r="B252">
        <v>0</v>
      </c>
      <c r="C252">
        <v>0</v>
      </c>
      <c r="D252">
        <v>1</v>
      </c>
      <c r="E252">
        <v>1</v>
      </c>
      <c r="F252">
        <v>0.95679908673514003</v>
      </c>
      <c r="G252" t="s">
        <v>50</v>
      </c>
      <c r="H252" t="s">
        <v>307</v>
      </c>
      <c r="I252">
        <v>756</v>
      </c>
      <c r="J252">
        <v>1</v>
      </c>
      <c r="K252">
        <v>25</v>
      </c>
      <c r="L252">
        <v>39</v>
      </c>
      <c r="M252">
        <v>37</v>
      </c>
      <c r="N252">
        <v>35</v>
      </c>
      <c r="O252">
        <v>32</v>
      </c>
      <c r="P252">
        <v>30</v>
      </c>
      <c r="Q252">
        <v>28</v>
      </c>
      <c r="R252">
        <v>22</v>
      </c>
      <c r="S252">
        <v>25</v>
      </c>
      <c r="T252">
        <v>22</v>
      </c>
      <c r="U252">
        <v>19</v>
      </c>
      <c r="V252">
        <v>39</v>
      </c>
      <c r="W252">
        <v>36</v>
      </c>
      <c r="X252">
        <v>33</v>
      </c>
      <c r="Y252">
        <v>30</v>
      </c>
      <c r="Z252">
        <v>26</v>
      </c>
      <c r="AA252">
        <v>11</v>
      </c>
      <c r="AB252">
        <v>23</v>
      </c>
      <c r="AC252">
        <v>20</v>
      </c>
      <c r="AD252">
        <v>16</v>
      </c>
      <c r="AE252">
        <v>12</v>
      </c>
      <c r="AF252">
        <v>27</v>
      </c>
      <c r="AG252">
        <v>1</v>
      </c>
      <c r="AH252" t="s">
        <v>57</v>
      </c>
      <c r="AI252" t="s">
        <v>50</v>
      </c>
      <c r="AJ252">
        <v>269</v>
      </c>
      <c r="AK252">
        <v>27</v>
      </c>
      <c r="AL252">
        <v>0</v>
      </c>
      <c r="AM252">
        <v>0</v>
      </c>
      <c r="AN252">
        <v>0</v>
      </c>
      <c r="AO252">
        <v>27</v>
      </c>
      <c r="AP252">
        <v>72</v>
      </c>
      <c r="AQ252">
        <v>216</v>
      </c>
      <c r="AR252">
        <v>56</v>
      </c>
      <c r="AS252">
        <v>26</v>
      </c>
      <c r="AT252">
        <v>296</v>
      </c>
      <c r="AU252">
        <v>125</v>
      </c>
      <c r="AV252">
        <v>9</v>
      </c>
      <c r="AW252">
        <v>59</v>
      </c>
      <c r="AX252">
        <v>53</v>
      </c>
      <c r="AY252" t="b">
        <f>AND(Table3[[#This Row],[attentionCheck22]]=22,Table3[[#This Row],[attentionCheck11]]=11)</f>
        <v>1</v>
      </c>
      <c r="AZ252" t="str">
        <f>VLOOKUP(Table3[[#This Row],[prolificID]],Table2[[#All],[participant_id]:[Student Status]],19,FALSE)</f>
        <v>Male</v>
      </c>
      <c r="BA252" t="str">
        <f>VLOOKUP(Table3[[#This Row],[prolificID]],Table2[[#All],[participant_id]:[Student Status]],13,FALSE)</f>
        <v>United Kingdom</v>
      </c>
      <c r="BB252" s="3" t="str">
        <f>VLOOKUP(Table3[[#This Row],[prolificID]],Table2[[#All],[participant_id]:[Student Status]],17,FALSE)</f>
        <v>Graduate degree (MA/MSc/MPhil/other)</v>
      </c>
      <c r="BC252" s="3" t="str">
        <f>VLOOKUP(Table3[[#This Row],[prolificID]],Table2[[#All],[participant_id]:[Student Status]],20,FALSE)</f>
        <v>No</v>
      </c>
      <c r="BD252" s="3" t="str">
        <f>VLOOKUP(Table3[[#This Row],[prolificID]],Table2[[#All],[participant_id]:[Student Status]],14,FALSE)</f>
        <v>Full-Time</v>
      </c>
      <c r="BE252" s="3">
        <f>VLOOKUP(Table3[[#This Row],[prolificID]],Table2[[#All],[participant_id]:[Student Status]],5,FALSE)</f>
        <v>947.47500000000002</v>
      </c>
      <c r="BF252" s="3">
        <f>VLOOKUP(Table3[[#This Row],[prolificID]],Table2[[#All],[participant_id]:[Student Status]],6,FALSE)</f>
        <v>28</v>
      </c>
      <c r="BG252" s="3">
        <f>VLOOKUP(Table3[[#This Row],[prolificID]],Payments[[#All],[ProlificID]:[Bonus]],2,FALSE)</f>
        <v>5.86</v>
      </c>
      <c r="BH252" s="3" t="s">
        <v>1219</v>
      </c>
      <c r="BI252" s="3" t="s">
        <v>1215</v>
      </c>
    </row>
    <row r="253" spans="1:61" x14ac:dyDescent="0.2">
      <c r="A253">
        <v>252</v>
      </c>
      <c r="B253">
        <v>0</v>
      </c>
      <c r="C253">
        <v>0</v>
      </c>
      <c r="D253">
        <v>1</v>
      </c>
      <c r="E253">
        <v>0</v>
      </c>
      <c r="F253">
        <v>0.42168764297999001</v>
      </c>
      <c r="G253" t="s">
        <v>51</v>
      </c>
      <c r="H253" t="s">
        <v>308</v>
      </c>
      <c r="I253">
        <v>756</v>
      </c>
      <c r="J253">
        <v>1</v>
      </c>
      <c r="K253">
        <v>25</v>
      </c>
      <c r="L253">
        <v>40</v>
      </c>
      <c r="M253">
        <v>36</v>
      </c>
      <c r="N253">
        <v>33</v>
      </c>
      <c r="O253">
        <v>30</v>
      </c>
      <c r="P253">
        <v>27</v>
      </c>
      <c r="Q253">
        <v>34</v>
      </c>
      <c r="R253">
        <v>22</v>
      </c>
      <c r="S253">
        <v>40</v>
      </c>
      <c r="T253">
        <v>32</v>
      </c>
      <c r="U253">
        <v>24</v>
      </c>
      <c r="V253">
        <v>39</v>
      </c>
      <c r="W253">
        <v>36</v>
      </c>
      <c r="X253">
        <v>33</v>
      </c>
      <c r="Y253">
        <v>30</v>
      </c>
      <c r="Z253">
        <v>27</v>
      </c>
      <c r="AA253">
        <v>11</v>
      </c>
      <c r="AB253">
        <v>37</v>
      </c>
      <c r="AC253">
        <v>41</v>
      </c>
      <c r="AD253">
        <v>33</v>
      </c>
      <c r="AE253">
        <v>24</v>
      </c>
      <c r="AF253">
        <v>40</v>
      </c>
      <c r="AG253">
        <v>1</v>
      </c>
      <c r="AH253" t="s">
        <v>54</v>
      </c>
      <c r="AI253" t="s">
        <v>51</v>
      </c>
      <c r="AJ253">
        <v>294</v>
      </c>
      <c r="AK253">
        <v>24</v>
      </c>
      <c r="AL253">
        <v>0</v>
      </c>
      <c r="AM253">
        <v>0</v>
      </c>
      <c r="AN253" t="s">
        <v>309</v>
      </c>
      <c r="AO253">
        <v>40</v>
      </c>
      <c r="AP253">
        <v>12</v>
      </c>
      <c r="AQ253">
        <v>172</v>
      </c>
      <c r="AR253">
        <v>70</v>
      </c>
      <c r="AS253">
        <v>56</v>
      </c>
      <c r="AT253">
        <v>239</v>
      </c>
      <c r="AU253">
        <v>439</v>
      </c>
      <c r="AV253">
        <v>12</v>
      </c>
      <c r="AW253">
        <v>215</v>
      </c>
      <c r="AX253">
        <v>231</v>
      </c>
      <c r="AY253" t="b">
        <f>AND(Table3[[#This Row],[attentionCheck22]]=22,Table3[[#This Row],[attentionCheck11]]=11)</f>
        <v>1</v>
      </c>
      <c r="AZ253" t="str">
        <f>VLOOKUP(Table3[[#This Row],[prolificID]],Table2[[#All],[participant_id]:[Student Status]],19,FALSE)</f>
        <v>Male</v>
      </c>
      <c r="BA253" t="str">
        <f>VLOOKUP(Table3[[#This Row],[prolificID]],Table2[[#All],[participant_id]:[Student Status]],13,FALSE)</f>
        <v>United Kingdom</v>
      </c>
      <c r="BB253" s="3" t="str">
        <f>VLOOKUP(Table3[[#This Row],[prolificID]],Table2[[#All],[participant_id]:[Student Status]],17,FALSE)</f>
        <v>Undergraduate degree (BA/BSc/other)</v>
      </c>
      <c r="BC253" s="3" t="str">
        <f>VLOOKUP(Table3[[#This Row],[prolificID]],Table2[[#All],[participant_id]:[Student Status]],20,FALSE)</f>
        <v>No</v>
      </c>
      <c r="BD253" s="3" t="str">
        <f>VLOOKUP(Table3[[#This Row],[prolificID]],Table2[[#All],[participant_id]:[Student Status]],14,FALSE)</f>
        <v>Full-Time</v>
      </c>
      <c r="BE253" s="3">
        <f>VLOOKUP(Table3[[#This Row],[prolificID]],Table2[[#All],[participant_id]:[Student Status]],5,FALSE)</f>
        <v>1477.6</v>
      </c>
      <c r="BF253" s="3">
        <f>VLOOKUP(Table3[[#This Row],[prolificID]],Table2[[#All],[participant_id]:[Student Status]],6,FALSE)</f>
        <v>24</v>
      </c>
      <c r="BG253" s="3">
        <f>VLOOKUP(Table3[[#This Row],[prolificID]],Payments[[#All],[ProlificID]:[Bonus]],2,FALSE)</f>
        <v>0</v>
      </c>
      <c r="BH253" s="3" t="s">
        <v>1219</v>
      </c>
      <c r="BI253" s="3" t="s">
        <v>1215</v>
      </c>
    </row>
    <row r="254" spans="1:61" x14ac:dyDescent="0.2">
      <c r="A254">
        <v>253</v>
      </c>
      <c r="B254">
        <v>0</v>
      </c>
      <c r="C254">
        <v>0</v>
      </c>
      <c r="D254">
        <v>1</v>
      </c>
      <c r="E254">
        <v>1</v>
      </c>
      <c r="F254">
        <v>0.89528885615430998</v>
      </c>
      <c r="G254" t="s">
        <v>51</v>
      </c>
      <c r="H254" t="s">
        <v>310</v>
      </c>
      <c r="I254">
        <v>756</v>
      </c>
      <c r="J254">
        <v>1</v>
      </c>
      <c r="K254">
        <v>25</v>
      </c>
      <c r="L254">
        <v>2</v>
      </c>
      <c r="M254">
        <v>8</v>
      </c>
      <c r="N254">
        <v>16</v>
      </c>
      <c r="O254">
        <v>21</v>
      </c>
      <c r="P254">
        <v>30</v>
      </c>
      <c r="Q254">
        <v>35</v>
      </c>
      <c r="R254">
        <v>22</v>
      </c>
      <c r="S254">
        <v>38</v>
      </c>
      <c r="T254">
        <v>25</v>
      </c>
      <c r="U254">
        <v>20</v>
      </c>
      <c r="V254">
        <v>3</v>
      </c>
      <c r="W254">
        <v>11</v>
      </c>
      <c r="X254">
        <v>17</v>
      </c>
      <c r="Y254">
        <v>24</v>
      </c>
      <c r="Z254">
        <v>28</v>
      </c>
      <c r="AA254">
        <v>11</v>
      </c>
      <c r="AB254">
        <v>34</v>
      </c>
      <c r="AC254">
        <v>33</v>
      </c>
      <c r="AD254">
        <v>29</v>
      </c>
      <c r="AE254">
        <v>20</v>
      </c>
      <c r="AF254">
        <v>20</v>
      </c>
      <c r="AG254">
        <v>1</v>
      </c>
      <c r="AH254" t="s">
        <v>57</v>
      </c>
      <c r="AI254" t="s">
        <v>50</v>
      </c>
      <c r="AJ254">
        <v>272</v>
      </c>
      <c r="AK254">
        <v>14</v>
      </c>
      <c r="AL254">
        <v>0</v>
      </c>
      <c r="AM254">
        <v>0</v>
      </c>
      <c r="AN254" t="s">
        <v>311</v>
      </c>
      <c r="AO254">
        <v>14</v>
      </c>
      <c r="AP254">
        <v>23</v>
      </c>
      <c r="AQ254">
        <v>372</v>
      </c>
      <c r="AR254">
        <v>123</v>
      </c>
      <c r="AS254">
        <v>154</v>
      </c>
      <c r="AT254">
        <v>347</v>
      </c>
      <c r="AU254">
        <v>194</v>
      </c>
      <c r="AV254">
        <v>12</v>
      </c>
      <c r="AW254">
        <v>51</v>
      </c>
      <c r="AX254">
        <v>21</v>
      </c>
      <c r="AY254" t="b">
        <f>AND(Table3[[#This Row],[attentionCheck22]]=22,Table3[[#This Row],[attentionCheck11]]=11)</f>
        <v>1</v>
      </c>
      <c r="AZ254" t="str">
        <f>VLOOKUP(Table3[[#This Row],[prolificID]],Table2[[#All],[participant_id]:[Student Status]],19,FALSE)</f>
        <v>Female</v>
      </c>
      <c r="BA254" t="str">
        <f>VLOOKUP(Table3[[#This Row],[prolificID]],Table2[[#All],[participant_id]:[Student Status]],13,FALSE)</f>
        <v>United Kingdom</v>
      </c>
      <c r="BB254" s="3" t="str">
        <f>VLOOKUP(Table3[[#This Row],[prolificID]],Table2[[#All],[participant_id]:[Student Status]],17,FALSE)</f>
        <v>Undergraduate degree (BA/BSc/other)</v>
      </c>
      <c r="BC254" s="3" t="str">
        <f>VLOOKUP(Table3[[#This Row],[prolificID]],Table2[[#All],[participant_id]:[Student Status]],20,FALSE)</f>
        <v>DATA EXPIRED</v>
      </c>
      <c r="BD254" s="3" t="str">
        <f>VLOOKUP(Table3[[#This Row],[prolificID]],Table2[[#All],[participant_id]:[Student Status]],14,FALSE)</f>
        <v>DATA EXPIRED</v>
      </c>
      <c r="BE254" s="3">
        <f>VLOOKUP(Table3[[#This Row],[prolificID]],Table2[[#All],[participant_id]:[Student Status]],5,FALSE)</f>
        <v>1341.895</v>
      </c>
      <c r="BF254" s="3">
        <f>VLOOKUP(Table3[[#This Row],[prolificID]],Table2[[#All],[participant_id]:[Student Status]],6,FALSE)</f>
        <v>24</v>
      </c>
      <c r="BG254" s="3">
        <f>VLOOKUP(Table3[[#This Row],[prolificID]],Payments[[#All],[ProlificID]:[Bonus]],2,FALSE)</f>
        <v>5.0599999999999996</v>
      </c>
      <c r="BH254" s="3" t="s">
        <v>1219</v>
      </c>
      <c r="BI254" s="3" t="s">
        <v>1215</v>
      </c>
    </row>
    <row r="255" spans="1:61" x14ac:dyDescent="0.2">
      <c r="A255">
        <v>254</v>
      </c>
      <c r="B255">
        <v>0</v>
      </c>
      <c r="C255">
        <v>0</v>
      </c>
      <c r="D255">
        <v>1</v>
      </c>
      <c r="E255">
        <v>0</v>
      </c>
      <c r="F255">
        <v>0.18696654780335001</v>
      </c>
      <c r="G255" t="s">
        <v>51</v>
      </c>
      <c r="H255" t="s">
        <v>312</v>
      </c>
      <c r="I255">
        <v>756</v>
      </c>
      <c r="J255">
        <v>1</v>
      </c>
      <c r="K255">
        <v>25</v>
      </c>
      <c r="L255">
        <v>39</v>
      </c>
      <c r="M255">
        <v>37</v>
      </c>
      <c r="N255">
        <v>35</v>
      </c>
      <c r="O255">
        <v>32</v>
      </c>
      <c r="P255">
        <v>30</v>
      </c>
      <c r="Q255">
        <v>28</v>
      </c>
      <c r="R255">
        <v>22</v>
      </c>
      <c r="S255">
        <v>25</v>
      </c>
      <c r="T255">
        <v>22</v>
      </c>
      <c r="U255">
        <v>19</v>
      </c>
      <c r="V255">
        <v>39</v>
      </c>
      <c r="W255">
        <v>35</v>
      </c>
      <c r="X255">
        <v>33</v>
      </c>
      <c r="Y255">
        <v>30</v>
      </c>
      <c r="Z255">
        <v>26</v>
      </c>
      <c r="AA255">
        <v>11</v>
      </c>
      <c r="AB255">
        <v>24</v>
      </c>
      <c r="AC255">
        <v>20</v>
      </c>
      <c r="AD255">
        <v>16</v>
      </c>
      <c r="AE255">
        <v>12</v>
      </c>
      <c r="AF255">
        <v>27</v>
      </c>
      <c r="AG255">
        <v>1</v>
      </c>
      <c r="AH255" t="s">
        <v>54</v>
      </c>
      <c r="AI255" t="s">
        <v>51</v>
      </c>
      <c r="AJ255">
        <v>274</v>
      </c>
      <c r="AK255">
        <v>35</v>
      </c>
      <c r="AL255">
        <v>0</v>
      </c>
      <c r="AM255">
        <v>0</v>
      </c>
      <c r="AN255" t="s">
        <v>313</v>
      </c>
      <c r="AO255">
        <v>20</v>
      </c>
      <c r="AP255">
        <v>29</v>
      </c>
      <c r="AQ255">
        <v>146</v>
      </c>
      <c r="AR255">
        <v>1355</v>
      </c>
      <c r="AS255">
        <v>69</v>
      </c>
      <c r="AT255">
        <v>482</v>
      </c>
      <c r="AU255">
        <v>508</v>
      </c>
      <c r="AV255">
        <v>45</v>
      </c>
      <c r="AW255">
        <v>357</v>
      </c>
      <c r="AX255">
        <v>284</v>
      </c>
      <c r="AY255" t="b">
        <f>AND(Table3[[#This Row],[attentionCheck22]]=22,Table3[[#This Row],[attentionCheck11]]=11)</f>
        <v>1</v>
      </c>
      <c r="AZ255" t="str">
        <f>VLOOKUP(Table3[[#This Row],[prolificID]],Table2[[#All],[participant_id]:[Student Status]],19,FALSE)</f>
        <v>Male</v>
      </c>
      <c r="BA255" t="str">
        <f>VLOOKUP(Table3[[#This Row],[prolificID]],Table2[[#All],[participant_id]:[Student Status]],13,FALSE)</f>
        <v>United Kingdom</v>
      </c>
      <c r="BB255" s="3" t="str">
        <f>VLOOKUP(Table3[[#This Row],[prolificID]],Table2[[#All],[participant_id]:[Student Status]],17,FALSE)</f>
        <v>Graduate degree (MA/MSc/MPhil/other)</v>
      </c>
      <c r="BC255" s="3" t="str">
        <f>VLOOKUP(Table3[[#This Row],[prolificID]],Table2[[#All],[participant_id]:[Student Status]],20,FALSE)</f>
        <v>DATA EXPIRED</v>
      </c>
      <c r="BD255" s="3" t="str">
        <f>VLOOKUP(Table3[[#This Row],[prolificID]],Table2[[#All],[participant_id]:[Student Status]],14,FALSE)</f>
        <v>DATA EXPIRED</v>
      </c>
      <c r="BE255" s="3">
        <f>VLOOKUP(Table3[[#This Row],[prolificID]],Table2[[#All],[participant_id]:[Student Status]],5,FALSE)</f>
        <v>3302.645</v>
      </c>
      <c r="BF255" s="3">
        <f>VLOOKUP(Table3[[#This Row],[prolificID]],Table2[[#All],[participant_id]:[Student Status]],6,FALSE)</f>
        <v>37</v>
      </c>
      <c r="BG255" s="3">
        <f>VLOOKUP(Table3[[#This Row],[prolificID]],Payments[[#All],[ProlificID]:[Bonus]],2,FALSE)</f>
        <v>14.3</v>
      </c>
      <c r="BH255" s="3" t="s">
        <v>1219</v>
      </c>
      <c r="BI255" s="3" t="s">
        <v>1215</v>
      </c>
    </row>
    <row r="256" spans="1:61" x14ac:dyDescent="0.2">
      <c r="A256">
        <v>255</v>
      </c>
      <c r="B256">
        <v>0</v>
      </c>
      <c r="C256">
        <v>0</v>
      </c>
      <c r="D256">
        <v>1</v>
      </c>
      <c r="E256">
        <v>1</v>
      </c>
      <c r="F256">
        <v>0.98583218279889995</v>
      </c>
      <c r="G256" t="s">
        <v>51</v>
      </c>
      <c r="H256" t="s">
        <v>314</v>
      </c>
      <c r="J256">
        <v>1</v>
      </c>
      <c r="AP256">
        <v>31</v>
      </c>
      <c r="AY256" t="b">
        <f>AND(Table3[[#This Row],[attentionCheck22]]=22,Table3[[#This Row],[attentionCheck11]]=11)</f>
        <v>0</v>
      </c>
      <c r="AZ256" t="str">
        <f>VLOOKUP(Table3[[#This Row],[prolificID]],Table2[[#All],[participant_id]:[Student Status]],19,FALSE)</f>
        <v>CONSENT REVOKED</v>
      </c>
      <c r="BA256" t="str">
        <f>VLOOKUP(Table3[[#This Row],[prolificID]],Table2[[#All],[participant_id]:[Student Status]],13,FALSE)</f>
        <v>CONSENT REVOKED</v>
      </c>
      <c r="BB256" s="3" t="str">
        <f>VLOOKUP(Table3[[#This Row],[prolificID]],Table2[[#All],[participant_id]:[Student Status]],17,FALSE)</f>
        <v>CONSENT REVOKED</v>
      </c>
      <c r="BC256" s="3" t="str">
        <f>VLOOKUP(Table3[[#This Row],[prolificID]],Table2[[#All],[participant_id]:[Student Status]],20,FALSE)</f>
        <v>CONSENT REVOKED</v>
      </c>
      <c r="BD256" s="3" t="str">
        <f>VLOOKUP(Table3[[#This Row],[prolificID]],Table2[[#All],[participant_id]:[Student Status]],14,FALSE)</f>
        <v>CONSENT REVOKED</v>
      </c>
      <c r="BE256" s="3">
        <f>VLOOKUP(Table3[[#This Row],[prolificID]],Table2[[#All],[participant_id]:[Student Status]],5,FALSE)</f>
        <v>14203.470966999999</v>
      </c>
      <c r="BF256" s="3">
        <f>VLOOKUP(Table3[[#This Row],[prolificID]],Table2[[#All],[participant_id]:[Student Status]],6,FALSE)</f>
        <v>24</v>
      </c>
      <c r="BG256" s="3">
        <f>VLOOKUP(Table3[[#This Row],[prolificID]],Payments[[#All],[ProlificID]:[Bonus]],2,FALSE)</f>
        <v>0</v>
      </c>
      <c r="BH256" s="3" t="s">
        <v>1219</v>
      </c>
      <c r="BI256" s="3" t="s">
        <v>1215</v>
      </c>
    </row>
    <row r="257" spans="1:61" x14ac:dyDescent="0.2">
      <c r="A257">
        <v>256</v>
      </c>
      <c r="B257">
        <v>0</v>
      </c>
      <c r="C257">
        <v>0</v>
      </c>
      <c r="D257">
        <v>1</v>
      </c>
      <c r="E257">
        <v>1</v>
      </c>
      <c r="F257">
        <v>0.37718111683337002</v>
      </c>
      <c r="G257" t="s">
        <v>51</v>
      </c>
      <c r="H257" t="s">
        <v>315</v>
      </c>
      <c r="I257">
        <v>756</v>
      </c>
      <c r="J257">
        <v>1</v>
      </c>
      <c r="K257">
        <v>25</v>
      </c>
      <c r="L257">
        <v>5</v>
      </c>
      <c r="M257">
        <v>18</v>
      </c>
      <c r="N257">
        <v>15</v>
      </c>
      <c r="O257">
        <v>28</v>
      </c>
      <c r="P257">
        <v>32</v>
      </c>
      <c r="Q257">
        <v>40</v>
      </c>
      <c r="R257">
        <v>27</v>
      </c>
      <c r="S257">
        <v>49</v>
      </c>
      <c r="T257">
        <v>53</v>
      </c>
      <c r="U257">
        <v>61</v>
      </c>
      <c r="V257">
        <v>7</v>
      </c>
      <c r="W257">
        <v>17</v>
      </c>
      <c r="X257">
        <v>20</v>
      </c>
      <c r="Y257">
        <v>26</v>
      </c>
      <c r="Z257">
        <v>31</v>
      </c>
      <c r="AA257">
        <v>17</v>
      </c>
      <c r="AB257">
        <v>38</v>
      </c>
      <c r="AC257">
        <v>48</v>
      </c>
      <c r="AD257">
        <v>48</v>
      </c>
      <c r="AE257">
        <v>56</v>
      </c>
      <c r="AP257">
        <v>19</v>
      </c>
      <c r="AQ257">
        <v>2014</v>
      </c>
      <c r="AR257">
        <v>109</v>
      </c>
      <c r="AS257">
        <v>46</v>
      </c>
      <c r="AT257">
        <v>448</v>
      </c>
      <c r="AU257">
        <v>214</v>
      </c>
      <c r="AY257" t="b">
        <f>AND(Table3[[#This Row],[attentionCheck22]]=22,Table3[[#This Row],[attentionCheck11]]=11)</f>
        <v>0</v>
      </c>
      <c r="AZ257" t="str">
        <f>VLOOKUP(Table3[[#This Row],[prolificID]],Table2[[#All],[participant_id]:[Student Status]],19,FALSE)</f>
        <v>Female</v>
      </c>
      <c r="BA257" t="str">
        <f>VLOOKUP(Table3[[#This Row],[prolificID]],Table2[[#All],[participant_id]:[Student Status]],13,FALSE)</f>
        <v>United Kingdom</v>
      </c>
      <c r="BB257" s="3" t="str">
        <f>VLOOKUP(Table3[[#This Row],[prolificID]],Table2[[#All],[participant_id]:[Student Status]],17,FALSE)</f>
        <v>Undergraduate degree (BA/BSc/other)</v>
      </c>
      <c r="BC257" s="3" t="str">
        <f>VLOOKUP(Table3[[#This Row],[prolificID]],Table2[[#All],[participant_id]:[Student Status]],20,FALSE)</f>
        <v>DATA EXPIRED</v>
      </c>
      <c r="BD257" s="3" t="str">
        <f>VLOOKUP(Table3[[#This Row],[prolificID]],Table2[[#All],[participant_id]:[Student Status]],14,FALSE)</f>
        <v>DATA EXPIRED</v>
      </c>
      <c r="BE257" s="3">
        <f>VLOOKUP(Table3[[#This Row],[prolificID]],Table2[[#All],[participant_id]:[Student Status]],5,FALSE)</f>
        <v>2884.9050000000002</v>
      </c>
      <c r="BF257" s="3">
        <f>VLOOKUP(Table3[[#This Row],[prolificID]],Table2[[#All],[participant_id]:[Student Status]],6,FALSE)</f>
        <v>28</v>
      </c>
      <c r="BG257" s="3">
        <f>VLOOKUP(Table3[[#This Row],[prolificID]],Payments[[#All],[ProlificID]:[Bonus]],2,FALSE)</f>
        <v>0</v>
      </c>
      <c r="BH257" s="3" t="s">
        <v>1219</v>
      </c>
      <c r="BI257" s="3" t="s">
        <v>1215</v>
      </c>
    </row>
    <row r="258" spans="1:61" x14ac:dyDescent="0.2">
      <c r="A258">
        <v>257</v>
      </c>
      <c r="B258">
        <v>0</v>
      </c>
      <c r="C258">
        <v>0</v>
      </c>
      <c r="D258">
        <v>1</v>
      </c>
      <c r="E258">
        <v>1</v>
      </c>
      <c r="F258">
        <v>0.36049692965466001</v>
      </c>
      <c r="G258" t="s">
        <v>51</v>
      </c>
      <c r="H258" t="s">
        <v>316</v>
      </c>
      <c r="I258">
        <v>756</v>
      </c>
      <c r="J258">
        <v>1</v>
      </c>
      <c r="K258">
        <v>25</v>
      </c>
      <c r="L258">
        <v>10</v>
      </c>
      <c r="M258">
        <v>15</v>
      </c>
      <c r="N258">
        <v>28</v>
      </c>
      <c r="O258">
        <v>40</v>
      </c>
      <c r="P258">
        <v>44</v>
      </c>
      <c r="Q258">
        <v>44</v>
      </c>
      <c r="R258">
        <v>22</v>
      </c>
      <c r="S258">
        <v>39</v>
      </c>
      <c r="T258">
        <v>31</v>
      </c>
      <c r="U258">
        <v>23</v>
      </c>
      <c r="V258">
        <v>30</v>
      </c>
      <c r="W258">
        <v>35</v>
      </c>
      <c r="X258">
        <v>40</v>
      </c>
      <c r="Y258">
        <v>40</v>
      </c>
      <c r="Z258">
        <v>45</v>
      </c>
      <c r="AA258">
        <v>11</v>
      </c>
      <c r="AB258">
        <v>45</v>
      </c>
      <c r="AC258">
        <v>39</v>
      </c>
      <c r="AD258">
        <v>31</v>
      </c>
      <c r="AE258">
        <v>23</v>
      </c>
      <c r="AF258">
        <v>7</v>
      </c>
      <c r="AG258">
        <v>1</v>
      </c>
      <c r="AH258" t="s">
        <v>57</v>
      </c>
      <c r="AI258" t="s">
        <v>51</v>
      </c>
      <c r="AJ258">
        <v>286</v>
      </c>
      <c r="AK258">
        <v>7</v>
      </c>
      <c r="AL258">
        <v>0</v>
      </c>
      <c r="AM258">
        <v>0</v>
      </c>
      <c r="AN258" t="s">
        <v>317</v>
      </c>
      <c r="AO258">
        <v>1</v>
      </c>
      <c r="AP258">
        <v>289</v>
      </c>
      <c r="AQ258">
        <v>253</v>
      </c>
      <c r="AR258">
        <v>62</v>
      </c>
      <c r="AS258">
        <v>82</v>
      </c>
      <c r="AT258">
        <v>768</v>
      </c>
      <c r="AU258">
        <v>266</v>
      </c>
      <c r="AV258">
        <v>9</v>
      </c>
      <c r="AW258">
        <v>58</v>
      </c>
      <c r="AX258">
        <v>93</v>
      </c>
      <c r="AY258" t="b">
        <f>AND(Table3[[#This Row],[attentionCheck22]]=22,Table3[[#This Row],[attentionCheck11]]=11)</f>
        <v>1</v>
      </c>
      <c r="AZ258" t="str">
        <f>VLOOKUP(Table3[[#This Row],[prolificID]],Table2[[#All],[participant_id]:[Student Status]],19,FALSE)</f>
        <v>Male</v>
      </c>
      <c r="BA258" t="str">
        <f>VLOOKUP(Table3[[#This Row],[prolificID]],Table2[[#All],[participant_id]:[Student Status]],13,FALSE)</f>
        <v>United Kingdom</v>
      </c>
      <c r="BB258" s="3" t="str">
        <f>VLOOKUP(Table3[[#This Row],[prolificID]],Table2[[#All],[participant_id]:[Student Status]],17,FALSE)</f>
        <v>Technical/community college</v>
      </c>
      <c r="BC258" s="3" t="str">
        <f>VLOOKUP(Table3[[#This Row],[prolificID]],Table2[[#All],[participant_id]:[Student Status]],20,FALSE)</f>
        <v>No</v>
      </c>
      <c r="BD258" s="3" t="str">
        <f>VLOOKUP(Table3[[#This Row],[prolificID]],Table2[[#All],[participant_id]:[Student Status]],14,FALSE)</f>
        <v>Full-Time</v>
      </c>
      <c r="BE258" s="3">
        <f>VLOOKUP(Table3[[#This Row],[prolificID]],Table2[[#All],[participant_id]:[Student Status]],5,FALSE)</f>
        <v>1953.4290000000001</v>
      </c>
      <c r="BF258" s="3">
        <f>VLOOKUP(Table3[[#This Row],[prolificID]],Table2[[#All],[participant_id]:[Student Status]],6,FALSE)</f>
        <v>50</v>
      </c>
      <c r="BG258" s="3">
        <f>VLOOKUP(Table3[[#This Row],[prolificID]],Payments[[#All],[ProlificID]:[Bonus]],2,FALSE)</f>
        <v>1.7</v>
      </c>
      <c r="BH258" s="3" t="s">
        <v>1219</v>
      </c>
      <c r="BI258" s="3" t="s">
        <v>1215</v>
      </c>
    </row>
    <row r="259" spans="1:61" x14ac:dyDescent="0.2">
      <c r="A259">
        <v>258</v>
      </c>
      <c r="B259">
        <v>0</v>
      </c>
      <c r="C259">
        <v>0</v>
      </c>
      <c r="D259">
        <v>1</v>
      </c>
      <c r="E259">
        <v>1</v>
      </c>
      <c r="F259">
        <v>0.37652637239476999</v>
      </c>
      <c r="G259" t="s">
        <v>50</v>
      </c>
      <c r="H259" t="s">
        <v>318</v>
      </c>
      <c r="I259">
        <v>756</v>
      </c>
      <c r="J259">
        <v>1</v>
      </c>
      <c r="K259">
        <v>25</v>
      </c>
      <c r="AP259">
        <v>36</v>
      </c>
      <c r="AQ259">
        <v>269</v>
      </c>
      <c r="AR259">
        <v>182</v>
      </c>
      <c r="AY259" t="b">
        <f>AND(Table3[[#This Row],[attentionCheck22]]=22,Table3[[#This Row],[attentionCheck11]]=11)</f>
        <v>0</v>
      </c>
      <c r="AZ259" t="str">
        <f>VLOOKUP(Table3[[#This Row],[prolificID]],Table2[[#All],[participant_id]:[Student Status]],19,FALSE)</f>
        <v>CONSENT REVOKED</v>
      </c>
      <c r="BA259" t="str">
        <f>VLOOKUP(Table3[[#This Row],[prolificID]],Table2[[#All],[participant_id]:[Student Status]],13,FALSE)</f>
        <v>CONSENT REVOKED</v>
      </c>
      <c r="BB259" s="3" t="str">
        <f>VLOOKUP(Table3[[#This Row],[prolificID]],Table2[[#All],[participant_id]:[Student Status]],17,FALSE)</f>
        <v>CONSENT REVOKED</v>
      </c>
      <c r="BC259" s="3" t="str">
        <f>VLOOKUP(Table3[[#This Row],[prolificID]],Table2[[#All],[participant_id]:[Student Status]],20,FALSE)</f>
        <v>CONSENT REVOKED</v>
      </c>
      <c r="BD259" s="3" t="str">
        <f>VLOOKUP(Table3[[#This Row],[prolificID]],Table2[[#All],[participant_id]:[Student Status]],14,FALSE)</f>
        <v>CONSENT REVOKED</v>
      </c>
      <c r="BE259" s="3">
        <f>VLOOKUP(Table3[[#This Row],[prolificID]],Table2[[#All],[participant_id]:[Student Status]],5,FALSE)</f>
        <v>14044.606687</v>
      </c>
      <c r="BF259" s="3">
        <f>VLOOKUP(Table3[[#This Row],[prolificID]],Table2[[#All],[participant_id]:[Student Status]],6,FALSE)</f>
        <v>29</v>
      </c>
      <c r="BG259" s="3">
        <f>VLOOKUP(Table3[[#This Row],[prolificID]],Payments[[#All],[ProlificID]:[Bonus]],2,FALSE)</f>
        <v>0</v>
      </c>
      <c r="BH259" s="3" t="s">
        <v>1219</v>
      </c>
      <c r="BI259" s="3" t="s">
        <v>1215</v>
      </c>
    </row>
    <row r="260" spans="1:61" x14ac:dyDescent="0.2">
      <c r="A260">
        <v>259</v>
      </c>
      <c r="B260">
        <v>0</v>
      </c>
      <c r="C260">
        <v>0</v>
      </c>
      <c r="D260">
        <v>1</v>
      </c>
      <c r="E260">
        <v>1</v>
      </c>
      <c r="F260">
        <v>0.64119462099711999</v>
      </c>
      <c r="G260" t="s">
        <v>51</v>
      </c>
      <c r="H260" t="s">
        <v>319</v>
      </c>
      <c r="I260">
        <v>756</v>
      </c>
      <c r="J260">
        <v>1</v>
      </c>
      <c r="K260">
        <v>25</v>
      </c>
      <c r="L260">
        <v>39</v>
      </c>
      <c r="M260">
        <v>37</v>
      </c>
      <c r="N260">
        <v>33</v>
      </c>
      <c r="O260">
        <v>30</v>
      </c>
      <c r="P260">
        <v>26</v>
      </c>
      <c r="Q260">
        <v>23</v>
      </c>
      <c r="R260">
        <v>22</v>
      </c>
      <c r="S260">
        <v>20</v>
      </c>
      <c r="T260">
        <v>16</v>
      </c>
      <c r="U260">
        <v>12</v>
      </c>
      <c r="V260">
        <v>39</v>
      </c>
      <c r="W260">
        <v>36</v>
      </c>
      <c r="X260">
        <v>33</v>
      </c>
      <c r="Y260">
        <v>30</v>
      </c>
      <c r="Z260">
        <v>26</v>
      </c>
      <c r="AA260">
        <v>11</v>
      </c>
      <c r="AB260">
        <v>23</v>
      </c>
      <c r="AC260">
        <v>20</v>
      </c>
      <c r="AD260">
        <v>16</v>
      </c>
      <c r="AE260">
        <v>12</v>
      </c>
      <c r="AF260">
        <v>20</v>
      </c>
      <c r="AG260">
        <v>1</v>
      </c>
      <c r="AH260" t="s">
        <v>54</v>
      </c>
      <c r="AI260" t="s">
        <v>51</v>
      </c>
      <c r="AJ260">
        <v>267</v>
      </c>
      <c r="AK260">
        <v>20</v>
      </c>
      <c r="AL260">
        <v>0</v>
      </c>
      <c r="AM260">
        <v>0</v>
      </c>
      <c r="AN260" t="s">
        <v>126</v>
      </c>
      <c r="AO260">
        <v>48</v>
      </c>
      <c r="AP260">
        <v>38</v>
      </c>
      <c r="AQ260">
        <v>737</v>
      </c>
      <c r="AR260">
        <v>97</v>
      </c>
      <c r="AS260">
        <v>118</v>
      </c>
      <c r="AT260">
        <v>451</v>
      </c>
      <c r="AU260">
        <v>349</v>
      </c>
      <c r="AV260">
        <v>27</v>
      </c>
      <c r="AW260">
        <v>223</v>
      </c>
      <c r="AX260">
        <v>104</v>
      </c>
      <c r="AY260" t="b">
        <f>AND(Table3[[#This Row],[attentionCheck22]]=22,Table3[[#This Row],[attentionCheck11]]=11)</f>
        <v>1</v>
      </c>
      <c r="AZ260" t="str">
        <f>VLOOKUP(Table3[[#This Row],[prolificID]],Table2[[#All],[participant_id]:[Student Status]],19,FALSE)</f>
        <v>Male</v>
      </c>
      <c r="BA260" t="str">
        <f>VLOOKUP(Table3[[#This Row],[prolificID]],Table2[[#All],[participant_id]:[Student Status]],13,FALSE)</f>
        <v>United States</v>
      </c>
      <c r="BB260" s="3" t="str">
        <f>VLOOKUP(Table3[[#This Row],[prolificID]],Table2[[#All],[participant_id]:[Student Status]],17,FALSE)</f>
        <v>Undergraduate degree (BA/BSc/other)</v>
      </c>
      <c r="BC260" s="3" t="str">
        <f>VLOOKUP(Table3[[#This Row],[prolificID]],Table2[[#All],[participant_id]:[Student Status]],20,FALSE)</f>
        <v>No</v>
      </c>
      <c r="BD260" s="3" t="str">
        <f>VLOOKUP(Table3[[#This Row],[prolificID]],Table2[[#All],[participant_id]:[Student Status]],14,FALSE)</f>
        <v>Unemployed (and job seeking)</v>
      </c>
      <c r="BE260" s="3">
        <f>VLOOKUP(Table3[[#This Row],[prolificID]],Table2[[#All],[participant_id]:[Student Status]],5,FALSE)</f>
        <v>2174.8530000000001</v>
      </c>
      <c r="BF260" s="3">
        <f>VLOOKUP(Table3[[#This Row],[prolificID]],Table2[[#All],[participant_id]:[Student Status]],6,FALSE)</f>
        <v>37</v>
      </c>
      <c r="BG260" s="3">
        <f>VLOOKUP(Table3[[#This Row],[prolificID]],Payments[[#All],[ProlificID]:[Bonus]],2,FALSE)</f>
        <v>5</v>
      </c>
      <c r="BH260" s="3" t="s">
        <v>1219</v>
      </c>
      <c r="BI260" s="3" t="s">
        <v>1215</v>
      </c>
    </row>
    <row r="261" spans="1:61" x14ac:dyDescent="0.2">
      <c r="A261">
        <v>260</v>
      </c>
      <c r="B261">
        <v>0</v>
      </c>
      <c r="C261">
        <v>0</v>
      </c>
      <c r="D261">
        <v>1</v>
      </c>
      <c r="E261">
        <v>1</v>
      </c>
      <c r="F261">
        <v>5.8412716797614998E-2</v>
      </c>
      <c r="G261" t="s">
        <v>51</v>
      </c>
      <c r="H261" t="s">
        <v>320</v>
      </c>
      <c r="I261">
        <v>756</v>
      </c>
      <c r="J261">
        <v>1</v>
      </c>
      <c r="K261">
        <v>25</v>
      </c>
      <c r="L261">
        <v>39</v>
      </c>
      <c r="M261">
        <v>37</v>
      </c>
      <c r="N261">
        <v>33</v>
      </c>
      <c r="O261">
        <v>30</v>
      </c>
      <c r="P261">
        <v>27</v>
      </c>
      <c r="Q261">
        <v>24</v>
      </c>
      <c r="R261">
        <v>22</v>
      </c>
      <c r="S261">
        <v>20</v>
      </c>
      <c r="T261">
        <v>16</v>
      </c>
      <c r="U261">
        <v>12</v>
      </c>
      <c r="V261">
        <v>39</v>
      </c>
      <c r="W261">
        <v>36</v>
      </c>
      <c r="X261">
        <v>33</v>
      </c>
      <c r="Y261">
        <v>30</v>
      </c>
      <c r="Z261">
        <v>26</v>
      </c>
      <c r="AA261">
        <v>11</v>
      </c>
      <c r="AB261">
        <v>23</v>
      </c>
      <c r="AC261">
        <v>20</v>
      </c>
      <c r="AD261">
        <v>16</v>
      </c>
      <c r="AE261">
        <v>12</v>
      </c>
      <c r="AF261">
        <v>14</v>
      </c>
      <c r="AG261">
        <v>1</v>
      </c>
      <c r="AH261" t="s">
        <v>54</v>
      </c>
      <c r="AI261" t="s">
        <v>51</v>
      </c>
      <c r="AJ261">
        <v>291</v>
      </c>
      <c r="AK261">
        <v>12</v>
      </c>
      <c r="AL261">
        <v>0</v>
      </c>
      <c r="AM261">
        <v>0</v>
      </c>
      <c r="AN261" t="s">
        <v>303</v>
      </c>
      <c r="AO261">
        <v>7</v>
      </c>
      <c r="AP261">
        <v>39</v>
      </c>
      <c r="AQ261">
        <v>440</v>
      </c>
      <c r="AR261">
        <v>92</v>
      </c>
      <c r="AS261">
        <v>145</v>
      </c>
      <c r="AT261">
        <v>734</v>
      </c>
      <c r="AU261">
        <v>473</v>
      </c>
      <c r="AV261">
        <v>11</v>
      </c>
      <c r="AW261">
        <v>243</v>
      </c>
      <c r="AX261">
        <v>79</v>
      </c>
      <c r="AY261" t="b">
        <f>AND(Table3[[#This Row],[attentionCheck22]]=22,Table3[[#This Row],[attentionCheck11]]=11)</f>
        <v>1</v>
      </c>
      <c r="AZ261" t="str">
        <f>VLOOKUP(Table3[[#This Row],[prolificID]],Table2[[#All],[participant_id]:[Student Status]],19,FALSE)</f>
        <v>Male</v>
      </c>
      <c r="BA261" t="str">
        <f>VLOOKUP(Table3[[#This Row],[prolificID]],Table2[[#All],[participant_id]:[Student Status]],13,FALSE)</f>
        <v>United Kingdom</v>
      </c>
      <c r="BB261" s="3" t="str">
        <f>VLOOKUP(Table3[[#This Row],[prolificID]],Table2[[#All],[participant_id]:[Student Status]],17,FALSE)</f>
        <v>Graduate degree (MA/MSc/MPhil/other)</v>
      </c>
      <c r="BC261" s="3" t="str">
        <f>VLOOKUP(Table3[[#This Row],[prolificID]],Table2[[#All],[participant_id]:[Student Status]],20,FALSE)</f>
        <v>DATA EXPIRED</v>
      </c>
      <c r="BD261" s="3" t="str">
        <f>VLOOKUP(Table3[[#This Row],[prolificID]],Table2[[#All],[participant_id]:[Student Status]],14,FALSE)</f>
        <v>DATA EXPIRED</v>
      </c>
      <c r="BE261" s="3">
        <f>VLOOKUP(Table3[[#This Row],[prolificID]],Table2[[#All],[participant_id]:[Student Status]],5,FALSE)</f>
        <v>2305.6970000000001</v>
      </c>
      <c r="BF261" s="3">
        <f>VLOOKUP(Table3[[#This Row],[prolificID]],Table2[[#All],[participant_id]:[Student Status]],6,FALSE)</f>
        <v>48</v>
      </c>
      <c r="BG261" s="3">
        <f>VLOOKUP(Table3[[#This Row],[prolificID]],Payments[[#All],[ProlificID]:[Bonus]],2,FALSE)</f>
        <v>2.44</v>
      </c>
      <c r="BH261" s="3" t="s">
        <v>1219</v>
      </c>
      <c r="BI261" s="3" t="s">
        <v>1215</v>
      </c>
    </row>
    <row r="262" spans="1:61" x14ac:dyDescent="0.2">
      <c r="A262">
        <v>261</v>
      </c>
      <c r="B262">
        <v>0</v>
      </c>
      <c r="C262">
        <v>0</v>
      </c>
      <c r="D262">
        <v>1</v>
      </c>
      <c r="E262">
        <v>1</v>
      </c>
      <c r="F262">
        <v>0.68827440481766</v>
      </c>
      <c r="G262" t="s">
        <v>51</v>
      </c>
      <c r="H262" t="s">
        <v>321</v>
      </c>
      <c r="I262">
        <v>756</v>
      </c>
      <c r="J262">
        <v>1</v>
      </c>
      <c r="K262">
        <v>25</v>
      </c>
      <c r="L262">
        <v>5</v>
      </c>
      <c r="M262">
        <v>13</v>
      </c>
      <c r="N262">
        <v>19</v>
      </c>
      <c r="O262">
        <v>25</v>
      </c>
      <c r="P262">
        <v>33</v>
      </c>
      <c r="Q262">
        <v>39</v>
      </c>
      <c r="R262">
        <v>22</v>
      </c>
      <c r="S262">
        <v>36</v>
      </c>
      <c r="T262">
        <v>31</v>
      </c>
      <c r="U262">
        <v>23</v>
      </c>
      <c r="V262">
        <v>6</v>
      </c>
      <c r="W262">
        <v>17</v>
      </c>
      <c r="X262">
        <v>34</v>
      </c>
      <c r="Y262">
        <v>36</v>
      </c>
      <c r="Z262">
        <v>39</v>
      </c>
      <c r="AA262">
        <v>11</v>
      </c>
      <c r="AB262">
        <v>40</v>
      </c>
      <c r="AC262">
        <v>39</v>
      </c>
      <c r="AD262">
        <v>31</v>
      </c>
      <c r="AE262">
        <v>23</v>
      </c>
      <c r="AF262">
        <v>40</v>
      </c>
      <c r="AG262">
        <v>1</v>
      </c>
      <c r="AH262" t="s">
        <v>57</v>
      </c>
      <c r="AI262" t="s">
        <v>51</v>
      </c>
      <c r="AJ262">
        <v>265</v>
      </c>
      <c r="AK262">
        <v>40</v>
      </c>
      <c r="AL262">
        <v>0</v>
      </c>
      <c r="AM262">
        <v>0</v>
      </c>
      <c r="AN262">
        <v>0</v>
      </c>
      <c r="AO262">
        <v>48</v>
      </c>
      <c r="AP262">
        <v>43</v>
      </c>
      <c r="AQ262">
        <v>680</v>
      </c>
      <c r="AR262">
        <v>56</v>
      </c>
      <c r="AS262">
        <v>63</v>
      </c>
      <c r="AT262">
        <v>643</v>
      </c>
      <c r="AU262">
        <v>479</v>
      </c>
      <c r="AV262">
        <v>11</v>
      </c>
      <c r="AW262">
        <v>91</v>
      </c>
      <c r="AX262">
        <v>52</v>
      </c>
      <c r="AY262" t="b">
        <f>AND(Table3[[#This Row],[attentionCheck22]]=22,Table3[[#This Row],[attentionCheck11]]=11)</f>
        <v>1</v>
      </c>
      <c r="AZ262" t="str">
        <f>VLOOKUP(Table3[[#This Row],[prolificID]],Table2[[#All],[participant_id]:[Student Status]],19,FALSE)</f>
        <v>Female</v>
      </c>
      <c r="BA262" t="str">
        <f>VLOOKUP(Table3[[#This Row],[prolificID]],Table2[[#All],[participant_id]:[Student Status]],13,FALSE)</f>
        <v>Ireland</v>
      </c>
      <c r="BB262" s="3" t="str">
        <f>VLOOKUP(Table3[[#This Row],[prolificID]],Table2[[#All],[participant_id]:[Student Status]],17,FALSE)</f>
        <v>Graduate degree (MA/MSc/MPhil/other)</v>
      </c>
      <c r="BC262" s="3" t="str">
        <f>VLOOKUP(Table3[[#This Row],[prolificID]],Table2[[#All],[participant_id]:[Student Status]],20,FALSE)</f>
        <v>DATA EXPIRED</v>
      </c>
      <c r="BD262" s="3" t="str">
        <f>VLOOKUP(Table3[[#This Row],[prolificID]],Table2[[#All],[participant_id]:[Student Status]],14,FALSE)</f>
        <v>DATA EXPIRED</v>
      </c>
      <c r="BE262" s="3">
        <f>VLOOKUP(Table3[[#This Row],[prolificID]],Table2[[#All],[participant_id]:[Student Status]],5,FALSE)</f>
        <v>2199.2689999999998</v>
      </c>
      <c r="BF262" s="3">
        <f>VLOOKUP(Table3[[#This Row],[prolificID]],Table2[[#All],[participant_id]:[Student Status]],6,FALSE)</f>
        <v>31</v>
      </c>
      <c r="BG262" s="3">
        <f>VLOOKUP(Table3[[#This Row],[prolificID]],Payments[[#All],[ProlificID]:[Bonus]],2,FALSE)</f>
        <v>9</v>
      </c>
      <c r="BH262" s="3" t="s">
        <v>1219</v>
      </c>
      <c r="BI262" s="3" t="s">
        <v>1215</v>
      </c>
    </row>
    <row r="263" spans="1:61" x14ac:dyDescent="0.2">
      <c r="A263">
        <v>262</v>
      </c>
      <c r="B263">
        <v>0</v>
      </c>
      <c r="C263">
        <v>0</v>
      </c>
      <c r="D263">
        <v>1</v>
      </c>
      <c r="E263">
        <v>1</v>
      </c>
      <c r="F263">
        <v>0.87274878369796005</v>
      </c>
      <c r="G263" t="s">
        <v>51</v>
      </c>
      <c r="H263" t="s">
        <v>322</v>
      </c>
      <c r="I263">
        <v>756</v>
      </c>
      <c r="J263">
        <v>1</v>
      </c>
      <c r="K263">
        <v>25</v>
      </c>
      <c r="L263">
        <v>29</v>
      </c>
      <c r="M263">
        <v>23</v>
      </c>
      <c r="N263">
        <v>46</v>
      </c>
      <c r="O263">
        <v>50</v>
      </c>
      <c r="P263">
        <v>33</v>
      </c>
      <c r="Q263">
        <v>27</v>
      </c>
      <c r="R263">
        <v>22</v>
      </c>
      <c r="S263">
        <v>30</v>
      </c>
      <c r="T263">
        <v>22</v>
      </c>
      <c r="U263">
        <v>14</v>
      </c>
      <c r="V263">
        <v>59</v>
      </c>
      <c r="W263">
        <v>53</v>
      </c>
      <c r="X263">
        <v>56</v>
      </c>
      <c r="Y263">
        <v>50</v>
      </c>
      <c r="Z263">
        <v>46</v>
      </c>
      <c r="AA263">
        <v>11</v>
      </c>
      <c r="AB263">
        <v>37</v>
      </c>
      <c r="AC263">
        <v>30</v>
      </c>
      <c r="AD263">
        <v>22</v>
      </c>
      <c r="AE263">
        <v>14</v>
      </c>
      <c r="AF263">
        <v>7</v>
      </c>
      <c r="AG263">
        <v>1</v>
      </c>
      <c r="AH263" t="s">
        <v>57</v>
      </c>
      <c r="AI263" t="s">
        <v>51</v>
      </c>
      <c r="AJ263">
        <v>278</v>
      </c>
      <c r="AK263">
        <v>7</v>
      </c>
      <c r="AL263">
        <v>0</v>
      </c>
      <c r="AM263">
        <v>0</v>
      </c>
      <c r="AN263" t="s">
        <v>323</v>
      </c>
      <c r="AO263">
        <v>7</v>
      </c>
      <c r="AP263">
        <v>22</v>
      </c>
      <c r="AQ263">
        <v>207</v>
      </c>
      <c r="AR263">
        <v>35</v>
      </c>
      <c r="AS263">
        <v>39</v>
      </c>
      <c r="AT263">
        <v>183</v>
      </c>
      <c r="AU263">
        <v>106</v>
      </c>
      <c r="AV263">
        <v>17</v>
      </c>
      <c r="AW263">
        <v>42</v>
      </c>
      <c r="AX263">
        <v>20</v>
      </c>
      <c r="AY263" t="b">
        <f>AND(Table3[[#This Row],[attentionCheck22]]=22,Table3[[#This Row],[attentionCheck11]]=11)</f>
        <v>1</v>
      </c>
      <c r="AZ263" t="str">
        <f>VLOOKUP(Table3[[#This Row],[prolificID]],Table2[[#All],[participant_id]:[Student Status]],19,FALSE)</f>
        <v>Female</v>
      </c>
      <c r="BA263" t="str">
        <f>VLOOKUP(Table3[[#This Row],[prolificID]],Table2[[#All],[participant_id]:[Student Status]],13,FALSE)</f>
        <v>United Kingdom</v>
      </c>
      <c r="BB263" s="3" t="str">
        <f>VLOOKUP(Table3[[#This Row],[prolificID]],Table2[[#All],[participant_id]:[Student Status]],17,FALSE)</f>
        <v>Graduate degree (MA/MSc/MPhil/other)</v>
      </c>
      <c r="BC263" s="3" t="str">
        <f>VLOOKUP(Table3[[#This Row],[prolificID]],Table2[[#All],[participant_id]:[Student Status]],20,FALSE)</f>
        <v>No</v>
      </c>
      <c r="BD263" s="3" t="str">
        <f>VLOOKUP(Table3[[#This Row],[prolificID]],Table2[[#All],[participant_id]:[Student Status]],14,FALSE)</f>
        <v>Full-Time</v>
      </c>
      <c r="BE263" s="3">
        <f>VLOOKUP(Table3[[#This Row],[prolificID]],Table2[[#All],[participant_id]:[Student Status]],5,FALSE)</f>
        <v>701.76199999999994</v>
      </c>
      <c r="BF263" s="3">
        <f>VLOOKUP(Table3[[#This Row],[prolificID]],Table2[[#All],[participant_id]:[Student Status]],6,FALSE)</f>
        <v>35</v>
      </c>
      <c r="BG263" s="3">
        <f>VLOOKUP(Table3[[#This Row],[prolificID]],Payments[[#All],[ProlificID]:[Bonus]],2,FALSE)</f>
        <v>1.07</v>
      </c>
      <c r="BH263" s="3" t="s">
        <v>1219</v>
      </c>
      <c r="BI263" s="3" t="s">
        <v>1215</v>
      </c>
    </row>
    <row r="264" spans="1:61" x14ac:dyDescent="0.2">
      <c r="A264">
        <v>263</v>
      </c>
      <c r="B264">
        <v>0</v>
      </c>
      <c r="C264">
        <v>0</v>
      </c>
      <c r="D264">
        <v>1</v>
      </c>
      <c r="E264">
        <v>0</v>
      </c>
      <c r="F264">
        <v>0.49284175750927001</v>
      </c>
      <c r="G264" t="s">
        <v>50</v>
      </c>
      <c r="H264" t="s">
        <v>324</v>
      </c>
      <c r="I264">
        <v>756</v>
      </c>
      <c r="J264">
        <v>1</v>
      </c>
      <c r="K264">
        <v>25</v>
      </c>
      <c r="L264">
        <v>10</v>
      </c>
      <c r="M264">
        <v>15</v>
      </c>
      <c r="N264">
        <v>30</v>
      </c>
      <c r="O264">
        <v>40</v>
      </c>
      <c r="P264">
        <v>35</v>
      </c>
      <c r="Q264">
        <v>40</v>
      </c>
      <c r="R264">
        <v>22</v>
      </c>
      <c r="S264">
        <v>45</v>
      </c>
      <c r="T264">
        <v>55</v>
      </c>
      <c r="U264">
        <v>50</v>
      </c>
      <c r="V264">
        <v>21</v>
      </c>
      <c r="W264">
        <v>27</v>
      </c>
      <c r="X264">
        <v>28</v>
      </c>
      <c r="Y264">
        <v>40</v>
      </c>
      <c r="Z264">
        <v>30</v>
      </c>
      <c r="AA264">
        <v>11</v>
      </c>
      <c r="AB264">
        <v>35</v>
      </c>
      <c r="AC264">
        <v>45</v>
      </c>
      <c r="AD264">
        <v>50</v>
      </c>
      <c r="AE264">
        <v>60</v>
      </c>
      <c r="AF264">
        <v>7</v>
      </c>
      <c r="AG264">
        <v>1</v>
      </c>
      <c r="AH264" t="s">
        <v>54</v>
      </c>
      <c r="AI264" t="s">
        <v>50</v>
      </c>
      <c r="AJ264">
        <v>257</v>
      </c>
      <c r="AK264">
        <v>35</v>
      </c>
      <c r="AL264">
        <v>0</v>
      </c>
      <c r="AM264">
        <v>0</v>
      </c>
      <c r="AN264" t="s">
        <v>325</v>
      </c>
      <c r="AO264">
        <v>7</v>
      </c>
      <c r="AP264">
        <v>5</v>
      </c>
      <c r="AQ264">
        <v>160</v>
      </c>
      <c r="AR264">
        <v>10</v>
      </c>
      <c r="AS264">
        <v>32</v>
      </c>
      <c r="AT264">
        <v>61</v>
      </c>
      <c r="AU264">
        <v>91</v>
      </c>
      <c r="AV264">
        <v>4</v>
      </c>
      <c r="AW264">
        <v>46</v>
      </c>
      <c r="AX264">
        <v>21</v>
      </c>
      <c r="AY264" t="b">
        <f>AND(Table3[[#This Row],[attentionCheck22]]=22,Table3[[#This Row],[attentionCheck11]]=11)</f>
        <v>1</v>
      </c>
      <c r="AZ264" t="str">
        <f>VLOOKUP(Table3[[#This Row],[prolificID]],Table2[[#All],[participant_id]:[Student Status]],19,FALSE)</f>
        <v>Female</v>
      </c>
      <c r="BA264" t="str">
        <f>VLOOKUP(Table3[[#This Row],[prolificID]],Table2[[#All],[participant_id]:[Student Status]],13,FALSE)</f>
        <v>United Kingdom</v>
      </c>
      <c r="BB264" s="3" t="str">
        <f>VLOOKUP(Table3[[#This Row],[prolificID]],Table2[[#All],[participant_id]:[Student Status]],17,FALSE)</f>
        <v>Undergraduate degree (BA/BSc/other)</v>
      </c>
      <c r="BC264" s="3" t="str">
        <f>VLOOKUP(Table3[[#This Row],[prolificID]],Table2[[#All],[participant_id]:[Student Status]],20,FALSE)</f>
        <v>Yes</v>
      </c>
      <c r="BD264" s="3" t="str">
        <f>VLOOKUP(Table3[[#This Row],[prolificID]],Table2[[#All],[participant_id]:[Student Status]],14,FALSE)</f>
        <v>Part-Time</v>
      </c>
      <c r="BE264" s="3">
        <f>VLOOKUP(Table3[[#This Row],[prolificID]],Table2[[#All],[participant_id]:[Student Status]],5,FALSE)</f>
        <v>448.791</v>
      </c>
      <c r="BF264" s="3">
        <f>VLOOKUP(Table3[[#This Row],[prolificID]],Table2[[#All],[participant_id]:[Student Status]],6,FALSE)</f>
        <v>29</v>
      </c>
      <c r="BG264" s="3">
        <f>VLOOKUP(Table3[[#This Row],[prolificID]],Payments[[#All],[ProlificID]:[Bonus]],2,FALSE)</f>
        <v>7.78</v>
      </c>
      <c r="BH264" s="3" t="s">
        <v>1219</v>
      </c>
      <c r="BI264" s="3" t="s">
        <v>1215</v>
      </c>
    </row>
    <row r="265" spans="1:61" x14ac:dyDescent="0.2">
      <c r="A265">
        <v>264</v>
      </c>
      <c r="B265">
        <v>0</v>
      </c>
      <c r="C265">
        <v>0</v>
      </c>
      <c r="D265">
        <v>1</v>
      </c>
      <c r="E265">
        <v>0</v>
      </c>
      <c r="F265">
        <v>0.72006765802080996</v>
      </c>
      <c r="G265" t="s">
        <v>50</v>
      </c>
      <c r="H265" t="s">
        <v>326</v>
      </c>
      <c r="I265">
        <v>756</v>
      </c>
      <c r="J265">
        <v>1</v>
      </c>
      <c r="K265">
        <v>25</v>
      </c>
      <c r="L265">
        <v>40</v>
      </c>
      <c r="M265">
        <v>38</v>
      </c>
      <c r="N265">
        <v>35</v>
      </c>
      <c r="O265">
        <v>33</v>
      </c>
      <c r="P265">
        <v>30</v>
      </c>
      <c r="Q265">
        <v>28</v>
      </c>
      <c r="R265">
        <v>22</v>
      </c>
      <c r="S265">
        <v>25</v>
      </c>
      <c r="T265">
        <v>22</v>
      </c>
      <c r="U265">
        <v>19</v>
      </c>
      <c r="V265">
        <v>39</v>
      </c>
      <c r="W265">
        <v>37</v>
      </c>
      <c r="X265">
        <v>33</v>
      </c>
      <c r="Y265">
        <v>30</v>
      </c>
      <c r="Z265">
        <v>27</v>
      </c>
      <c r="AA265">
        <v>11</v>
      </c>
      <c r="AB265">
        <v>24</v>
      </c>
      <c r="AC265">
        <v>20</v>
      </c>
      <c r="AD265">
        <v>16</v>
      </c>
      <c r="AE265">
        <v>12</v>
      </c>
      <c r="AF265">
        <v>27</v>
      </c>
      <c r="AG265">
        <v>1</v>
      </c>
      <c r="AH265" t="s">
        <v>57</v>
      </c>
      <c r="AI265" t="s">
        <v>50</v>
      </c>
      <c r="AJ265">
        <v>295</v>
      </c>
      <c r="AK265">
        <v>33</v>
      </c>
      <c r="AL265">
        <v>0</v>
      </c>
      <c r="AM265">
        <v>0</v>
      </c>
      <c r="AN265">
        <v>0</v>
      </c>
      <c r="AO265">
        <v>33</v>
      </c>
      <c r="AP265">
        <v>74</v>
      </c>
      <c r="AQ265">
        <v>573</v>
      </c>
      <c r="AR265">
        <v>181</v>
      </c>
      <c r="AS265">
        <v>132</v>
      </c>
      <c r="AT265">
        <v>503</v>
      </c>
      <c r="AU265">
        <v>602</v>
      </c>
      <c r="AV265">
        <v>23</v>
      </c>
      <c r="AW265">
        <v>150</v>
      </c>
      <c r="AX265">
        <v>49</v>
      </c>
      <c r="AY265" t="b">
        <f>AND(Table3[[#This Row],[attentionCheck22]]=22,Table3[[#This Row],[attentionCheck11]]=11)</f>
        <v>1</v>
      </c>
      <c r="AZ265" t="str">
        <f>VLOOKUP(Table3[[#This Row],[prolificID]],Table2[[#All],[participant_id]:[Student Status]],19,FALSE)</f>
        <v>Male</v>
      </c>
      <c r="BA265" t="str">
        <f>VLOOKUP(Table3[[#This Row],[prolificID]],Table2[[#All],[participant_id]:[Student Status]],13,FALSE)</f>
        <v>United Kingdom</v>
      </c>
      <c r="BB265" s="3" t="str">
        <f>VLOOKUP(Table3[[#This Row],[prolificID]],Table2[[#All],[participant_id]:[Student Status]],17,FALSE)</f>
        <v>High school diploma/A-levels</v>
      </c>
      <c r="BC265" s="3" t="str">
        <f>VLOOKUP(Table3[[#This Row],[prolificID]],Table2[[#All],[participant_id]:[Student Status]],20,FALSE)</f>
        <v>No</v>
      </c>
      <c r="BD265" s="3" t="str">
        <f>VLOOKUP(Table3[[#This Row],[prolificID]],Table2[[#All],[participant_id]:[Student Status]],14,FALSE)</f>
        <v>DATA EXPIRED</v>
      </c>
      <c r="BE265" s="3">
        <f>VLOOKUP(Table3[[#This Row],[prolificID]],Table2[[#All],[participant_id]:[Student Status]],5,FALSE)</f>
        <v>2387.0410000000002</v>
      </c>
      <c r="BF265" s="3">
        <f>VLOOKUP(Table3[[#This Row],[prolificID]],Table2[[#All],[participant_id]:[Student Status]],6,FALSE)</f>
        <v>24</v>
      </c>
      <c r="BG265" s="3">
        <f>VLOOKUP(Table3[[#This Row],[prolificID]],Payments[[#All],[ProlificID]:[Bonus]],2,FALSE)</f>
        <v>8.92</v>
      </c>
      <c r="BH265" s="3" t="s">
        <v>1219</v>
      </c>
      <c r="BI265" s="3" t="s">
        <v>1215</v>
      </c>
    </row>
    <row r="266" spans="1:61" x14ac:dyDescent="0.2">
      <c r="A266">
        <v>265</v>
      </c>
      <c r="B266">
        <v>0</v>
      </c>
      <c r="C266">
        <v>0</v>
      </c>
      <c r="D266">
        <v>1</v>
      </c>
      <c r="E266">
        <v>0</v>
      </c>
      <c r="F266">
        <v>0.50660970759889001</v>
      </c>
      <c r="G266" t="s">
        <v>51</v>
      </c>
      <c r="H266" t="s">
        <v>327</v>
      </c>
      <c r="I266">
        <v>756</v>
      </c>
      <c r="J266">
        <v>1</v>
      </c>
      <c r="K266">
        <v>25</v>
      </c>
      <c r="L266">
        <v>41</v>
      </c>
      <c r="M266">
        <v>38</v>
      </c>
      <c r="N266">
        <v>36</v>
      </c>
      <c r="O266">
        <v>38</v>
      </c>
      <c r="P266">
        <v>33</v>
      </c>
      <c r="Q266">
        <v>34</v>
      </c>
      <c r="R266">
        <v>22</v>
      </c>
      <c r="S266">
        <v>37</v>
      </c>
      <c r="T266">
        <v>29</v>
      </c>
      <c r="U266">
        <v>23</v>
      </c>
      <c r="V266">
        <v>40</v>
      </c>
      <c r="W266">
        <v>35</v>
      </c>
      <c r="X266">
        <v>33</v>
      </c>
      <c r="Y266">
        <v>30</v>
      </c>
      <c r="Z266">
        <v>27</v>
      </c>
      <c r="AA266">
        <v>11</v>
      </c>
      <c r="AB266">
        <v>38</v>
      </c>
      <c r="AC266">
        <v>39</v>
      </c>
      <c r="AD266">
        <v>31</v>
      </c>
      <c r="AE266">
        <v>23</v>
      </c>
      <c r="AF266">
        <v>56</v>
      </c>
      <c r="AG266">
        <v>1</v>
      </c>
      <c r="AH266" t="s">
        <v>57</v>
      </c>
      <c r="AI266" t="s">
        <v>51</v>
      </c>
      <c r="AJ266">
        <v>275</v>
      </c>
      <c r="AK266">
        <v>56</v>
      </c>
      <c r="AL266">
        <v>0</v>
      </c>
      <c r="AM266">
        <v>0</v>
      </c>
      <c r="AN266" t="s">
        <v>328</v>
      </c>
      <c r="AO266">
        <v>33</v>
      </c>
      <c r="AP266">
        <v>29</v>
      </c>
      <c r="AQ266">
        <v>125</v>
      </c>
      <c r="AR266">
        <v>46</v>
      </c>
      <c r="AS266">
        <v>45</v>
      </c>
      <c r="AT266">
        <v>269</v>
      </c>
      <c r="AU266">
        <v>278</v>
      </c>
      <c r="AV266">
        <v>4</v>
      </c>
      <c r="AW266">
        <v>43</v>
      </c>
      <c r="AX266">
        <v>59</v>
      </c>
      <c r="AY266" t="b">
        <f>AND(Table3[[#This Row],[attentionCheck22]]=22,Table3[[#This Row],[attentionCheck11]]=11)</f>
        <v>1</v>
      </c>
      <c r="AZ266" t="str">
        <f>VLOOKUP(Table3[[#This Row],[prolificID]],Table2[[#All],[participant_id]:[Student Status]],19,FALSE)</f>
        <v>Female</v>
      </c>
      <c r="BA266" t="str">
        <f>VLOOKUP(Table3[[#This Row],[prolificID]],Table2[[#All],[participant_id]:[Student Status]],13,FALSE)</f>
        <v>United Kingdom</v>
      </c>
      <c r="BB266" s="3" t="str">
        <f>VLOOKUP(Table3[[#This Row],[prolificID]],Table2[[#All],[participant_id]:[Student Status]],17,FALSE)</f>
        <v>High school diploma/A-levels</v>
      </c>
      <c r="BC266" s="3" t="str">
        <f>VLOOKUP(Table3[[#This Row],[prolificID]],Table2[[#All],[participant_id]:[Student Status]],20,FALSE)</f>
        <v>DATA EXPIRED</v>
      </c>
      <c r="BD266" s="3" t="str">
        <f>VLOOKUP(Table3[[#This Row],[prolificID]],Table2[[#All],[participant_id]:[Student Status]],14,FALSE)</f>
        <v>DATA EXPIRED</v>
      </c>
      <c r="BE266" s="3">
        <f>VLOOKUP(Table3[[#This Row],[prolificID]],Table2[[#All],[participant_id]:[Student Status]],5,FALSE)</f>
        <v>939.01499999999999</v>
      </c>
      <c r="BF266" s="3">
        <f>VLOOKUP(Table3[[#This Row],[prolificID]],Table2[[#All],[participant_id]:[Student Status]],6,FALSE)</f>
        <v>20</v>
      </c>
      <c r="BG266" s="3">
        <f>VLOOKUP(Table3[[#This Row],[prolificID]],Payments[[#All],[ProlificID]:[Bonus]],2,FALSE)</f>
        <v>1.56</v>
      </c>
      <c r="BH266" s="3" t="s">
        <v>1219</v>
      </c>
      <c r="BI266" s="3" t="s">
        <v>1215</v>
      </c>
    </row>
    <row r="267" spans="1:61" x14ac:dyDescent="0.2">
      <c r="A267">
        <v>266</v>
      </c>
      <c r="B267">
        <v>0</v>
      </c>
      <c r="C267">
        <v>0</v>
      </c>
      <c r="D267">
        <v>1</v>
      </c>
      <c r="E267">
        <v>0</v>
      </c>
      <c r="F267">
        <v>0.64803641426007996</v>
      </c>
      <c r="G267" t="s">
        <v>50</v>
      </c>
      <c r="H267" t="s">
        <v>329</v>
      </c>
      <c r="I267">
        <v>756</v>
      </c>
      <c r="J267">
        <v>1</v>
      </c>
      <c r="K267">
        <v>25</v>
      </c>
      <c r="L267">
        <v>4</v>
      </c>
      <c r="M267">
        <v>27</v>
      </c>
      <c r="N267">
        <v>37</v>
      </c>
      <c r="O267">
        <v>40</v>
      </c>
      <c r="P267">
        <v>42</v>
      </c>
      <c r="Q267">
        <v>38</v>
      </c>
      <c r="R267">
        <v>22</v>
      </c>
      <c r="S267">
        <v>30</v>
      </c>
      <c r="T267">
        <v>25</v>
      </c>
      <c r="U267">
        <v>19</v>
      </c>
      <c r="V267">
        <v>9</v>
      </c>
      <c r="W267">
        <v>14</v>
      </c>
      <c r="X267">
        <v>25</v>
      </c>
      <c r="Y267">
        <v>30</v>
      </c>
      <c r="Z267">
        <v>35</v>
      </c>
      <c r="AA267">
        <v>11</v>
      </c>
      <c r="AB267">
        <v>40</v>
      </c>
      <c r="AC267">
        <v>20</v>
      </c>
      <c r="AD267">
        <v>17</v>
      </c>
      <c r="AE267">
        <v>13</v>
      </c>
      <c r="AF267">
        <v>33</v>
      </c>
      <c r="AG267">
        <v>1</v>
      </c>
      <c r="AH267" t="s">
        <v>54</v>
      </c>
      <c r="AI267" t="s">
        <v>50</v>
      </c>
      <c r="AJ267">
        <v>259</v>
      </c>
      <c r="AK267">
        <v>37</v>
      </c>
      <c r="AL267">
        <v>0</v>
      </c>
      <c r="AM267">
        <v>0</v>
      </c>
      <c r="AN267">
        <v>0</v>
      </c>
      <c r="AO267">
        <v>27</v>
      </c>
      <c r="AP267">
        <v>19</v>
      </c>
      <c r="AQ267">
        <v>209</v>
      </c>
      <c r="AR267">
        <v>40</v>
      </c>
      <c r="AS267">
        <v>57</v>
      </c>
      <c r="AT267">
        <v>204</v>
      </c>
      <c r="AU267">
        <v>388</v>
      </c>
      <c r="AV267">
        <v>6</v>
      </c>
      <c r="AW267">
        <v>42</v>
      </c>
      <c r="AX267">
        <v>10</v>
      </c>
      <c r="AY267" t="b">
        <f>AND(Table3[[#This Row],[attentionCheck22]]=22,Table3[[#This Row],[attentionCheck11]]=11)</f>
        <v>1</v>
      </c>
      <c r="AZ267" t="str">
        <f>VLOOKUP(Table3[[#This Row],[prolificID]],Table2[[#All],[participant_id]:[Student Status]],19,FALSE)</f>
        <v>Male</v>
      </c>
      <c r="BA267" t="str">
        <f>VLOOKUP(Table3[[#This Row],[prolificID]],Table2[[#All],[participant_id]:[Student Status]],13,FALSE)</f>
        <v>United Kingdom</v>
      </c>
      <c r="BB267" s="3" t="str">
        <f>VLOOKUP(Table3[[#This Row],[prolificID]],Table2[[#All],[participant_id]:[Student Status]],17,FALSE)</f>
        <v>High school diploma/A-levels</v>
      </c>
      <c r="BC267" s="3" t="str">
        <f>VLOOKUP(Table3[[#This Row],[prolificID]],Table2[[#All],[participant_id]:[Student Status]],20,FALSE)</f>
        <v>Yes</v>
      </c>
      <c r="BD267" s="3" t="str">
        <f>VLOOKUP(Table3[[#This Row],[prolificID]],Table2[[#All],[participant_id]:[Student Status]],14,FALSE)</f>
        <v>Full-Time</v>
      </c>
      <c r="BE267" s="3">
        <f>VLOOKUP(Table3[[#This Row],[prolificID]],Table2[[#All],[participant_id]:[Student Status]],5,FALSE)</f>
        <v>1021.718</v>
      </c>
      <c r="BF267" s="3">
        <f>VLOOKUP(Table3[[#This Row],[prolificID]],Table2[[#All],[participant_id]:[Student Status]],6,FALSE)</f>
        <v>31</v>
      </c>
      <c r="BG267" s="3">
        <f>VLOOKUP(Table3[[#This Row],[prolificID]],Payments[[#All],[ProlificID]:[Bonus]],2,FALSE)</f>
        <v>13.93</v>
      </c>
      <c r="BH267" s="3" t="s">
        <v>1219</v>
      </c>
      <c r="BI267" s="3" t="s">
        <v>1215</v>
      </c>
    </row>
    <row r="268" spans="1:61" x14ac:dyDescent="0.2">
      <c r="A268">
        <v>267</v>
      </c>
      <c r="B268">
        <v>0</v>
      </c>
      <c r="C268">
        <v>0</v>
      </c>
      <c r="D268">
        <v>1</v>
      </c>
      <c r="E268">
        <v>0</v>
      </c>
      <c r="F268">
        <v>0.71605093769265005</v>
      </c>
      <c r="G268" t="s">
        <v>50</v>
      </c>
      <c r="H268" t="s">
        <v>330</v>
      </c>
      <c r="AP268">
        <v>35</v>
      </c>
      <c r="AY268" t="b">
        <f>AND(Table3[[#This Row],[attentionCheck22]]=22,Table3[[#This Row],[attentionCheck11]]=11)</f>
        <v>0</v>
      </c>
      <c r="AZ268" t="str">
        <f>VLOOKUP(Table3[[#This Row],[prolificID]],Table2[[#All],[participant_id]:[Student Status]],19,FALSE)</f>
        <v>CONSENT REVOKED</v>
      </c>
      <c r="BA268" t="str">
        <f>VLOOKUP(Table3[[#This Row],[prolificID]],Table2[[#All],[participant_id]:[Student Status]],13,FALSE)</f>
        <v>CONSENT REVOKED</v>
      </c>
      <c r="BB268" s="3" t="str">
        <f>VLOOKUP(Table3[[#This Row],[prolificID]],Table2[[#All],[participant_id]:[Student Status]],17,FALSE)</f>
        <v>CONSENT REVOKED</v>
      </c>
      <c r="BC268" s="3" t="str">
        <f>VLOOKUP(Table3[[#This Row],[prolificID]],Table2[[#All],[participant_id]:[Student Status]],20,FALSE)</f>
        <v>CONSENT REVOKED</v>
      </c>
      <c r="BD268" s="3" t="str">
        <f>VLOOKUP(Table3[[#This Row],[prolificID]],Table2[[#All],[participant_id]:[Student Status]],14,FALSE)</f>
        <v>CONSENT REVOKED</v>
      </c>
      <c r="BE268" s="3">
        <f>VLOOKUP(Table3[[#This Row],[prolificID]],Table2[[#All],[participant_id]:[Student Status]],5,FALSE)</f>
        <v>13926.775989</v>
      </c>
      <c r="BF268" s="3">
        <f>VLOOKUP(Table3[[#This Row],[prolificID]],Table2[[#All],[participant_id]:[Student Status]],6,FALSE)</f>
        <v>51</v>
      </c>
      <c r="BG268" s="3">
        <f>VLOOKUP(Table3[[#This Row],[prolificID]],Payments[[#All],[ProlificID]:[Bonus]],2,FALSE)</f>
        <v>0</v>
      </c>
      <c r="BH268" s="3" t="s">
        <v>1219</v>
      </c>
      <c r="BI268" s="3" t="s">
        <v>1215</v>
      </c>
    </row>
    <row r="269" spans="1:61" x14ac:dyDescent="0.2">
      <c r="A269">
        <v>268</v>
      </c>
      <c r="B269">
        <v>0</v>
      </c>
      <c r="C269">
        <v>0</v>
      </c>
      <c r="D269">
        <v>1</v>
      </c>
      <c r="E269">
        <v>1</v>
      </c>
      <c r="F269">
        <v>0.44213411049585999</v>
      </c>
      <c r="G269" t="s">
        <v>51</v>
      </c>
      <c r="H269" t="s">
        <v>331</v>
      </c>
      <c r="I269">
        <v>756</v>
      </c>
      <c r="J269">
        <v>1</v>
      </c>
      <c r="K269">
        <v>25</v>
      </c>
      <c r="L269">
        <v>2</v>
      </c>
      <c r="M269">
        <v>9</v>
      </c>
      <c r="N269">
        <v>15</v>
      </c>
      <c r="O269">
        <v>21</v>
      </c>
      <c r="P269">
        <v>27</v>
      </c>
      <c r="Q269">
        <v>34</v>
      </c>
      <c r="R269">
        <v>22</v>
      </c>
      <c r="S269">
        <v>39</v>
      </c>
      <c r="T269">
        <v>30</v>
      </c>
      <c r="U269">
        <v>23</v>
      </c>
      <c r="V269">
        <v>2</v>
      </c>
      <c r="W269">
        <v>9</v>
      </c>
      <c r="X269">
        <v>15</v>
      </c>
      <c r="Y269">
        <v>22</v>
      </c>
      <c r="Z269">
        <v>30</v>
      </c>
      <c r="AA269">
        <v>11</v>
      </c>
      <c r="AB269">
        <v>33</v>
      </c>
      <c r="AC269">
        <v>39</v>
      </c>
      <c r="AD269">
        <v>31</v>
      </c>
      <c r="AE269">
        <v>10</v>
      </c>
      <c r="AF269">
        <v>7</v>
      </c>
      <c r="AG269">
        <v>1</v>
      </c>
      <c r="AH269" t="s">
        <v>57</v>
      </c>
      <c r="AI269" t="s">
        <v>51</v>
      </c>
      <c r="AJ269">
        <v>260</v>
      </c>
      <c r="AK269">
        <v>7</v>
      </c>
      <c r="AL269">
        <v>0</v>
      </c>
      <c r="AM269">
        <v>0</v>
      </c>
      <c r="AN269">
        <v>0</v>
      </c>
      <c r="AO269">
        <v>33</v>
      </c>
      <c r="AP269">
        <v>43</v>
      </c>
      <c r="AQ269">
        <v>655</v>
      </c>
      <c r="AR269">
        <v>657</v>
      </c>
      <c r="AS269">
        <v>94</v>
      </c>
      <c r="AT269">
        <v>889</v>
      </c>
      <c r="AU269">
        <v>519</v>
      </c>
      <c r="AV269">
        <v>268</v>
      </c>
      <c r="AW269">
        <v>53</v>
      </c>
      <c r="AX269">
        <v>27</v>
      </c>
      <c r="AY269" t="b">
        <f>AND(Table3[[#This Row],[attentionCheck22]]=22,Table3[[#This Row],[attentionCheck11]]=11)</f>
        <v>1</v>
      </c>
      <c r="AZ269" t="str">
        <f>VLOOKUP(Table3[[#This Row],[prolificID]],Table2[[#All],[participant_id]:[Student Status]],19,FALSE)</f>
        <v>Female</v>
      </c>
      <c r="BA269" t="str">
        <f>VLOOKUP(Table3[[#This Row],[prolificID]],Table2[[#All],[participant_id]:[Student Status]],13,FALSE)</f>
        <v>United Kingdom</v>
      </c>
      <c r="BB269" s="3" t="str">
        <f>VLOOKUP(Table3[[#This Row],[prolificID]],Table2[[#All],[participant_id]:[Student Status]],17,FALSE)</f>
        <v>Graduate degree (MA/MSc/MPhil/other)</v>
      </c>
      <c r="BC269" s="3" t="str">
        <f>VLOOKUP(Table3[[#This Row],[prolificID]],Table2[[#All],[participant_id]:[Student Status]],20,FALSE)</f>
        <v>No</v>
      </c>
      <c r="BD269" s="3" t="str">
        <f>VLOOKUP(Table3[[#This Row],[prolificID]],Table2[[#All],[participant_id]:[Student Status]],14,FALSE)</f>
        <v>Not in paid work (e.g. homemaker', 'retired or disabled)</v>
      </c>
      <c r="BE269" s="3">
        <f>VLOOKUP(Table3[[#This Row],[prolificID]],Table2[[#All],[participant_id]:[Student Status]],5,FALSE)</f>
        <v>3316.01</v>
      </c>
      <c r="BF269" s="3">
        <f>VLOOKUP(Table3[[#This Row],[prolificID]],Table2[[#All],[participant_id]:[Student Status]],6,FALSE)</f>
        <v>57</v>
      </c>
      <c r="BG269" s="3">
        <f>VLOOKUP(Table3[[#This Row],[prolificID]],Payments[[#All],[ProlificID]:[Bonus]],2,FALSE)</f>
        <v>3.66</v>
      </c>
      <c r="BH269" s="3" t="s">
        <v>1219</v>
      </c>
      <c r="BI269" s="3" t="s">
        <v>1215</v>
      </c>
    </row>
    <row r="270" spans="1:61" x14ac:dyDescent="0.2">
      <c r="A270">
        <v>269</v>
      </c>
      <c r="B270">
        <v>0</v>
      </c>
      <c r="C270">
        <v>0</v>
      </c>
      <c r="D270">
        <v>1</v>
      </c>
      <c r="E270">
        <v>1</v>
      </c>
      <c r="F270">
        <v>7.6148552303225998E-3</v>
      </c>
      <c r="G270" t="s">
        <v>51</v>
      </c>
      <c r="H270" t="s">
        <v>332</v>
      </c>
      <c r="I270">
        <v>756</v>
      </c>
      <c r="J270">
        <v>1</v>
      </c>
      <c r="K270">
        <v>25</v>
      </c>
      <c r="L270">
        <v>6</v>
      </c>
      <c r="M270">
        <v>10</v>
      </c>
      <c r="N270">
        <v>20</v>
      </c>
      <c r="O270">
        <v>30</v>
      </c>
      <c r="P270">
        <v>40</v>
      </c>
      <c r="Q270">
        <v>43</v>
      </c>
      <c r="R270">
        <v>22</v>
      </c>
      <c r="S270">
        <v>39</v>
      </c>
      <c r="T270">
        <v>31</v>
      </c>
      <c r="U270">
        <v>23</v>
      </c>
      <c r="V270">
        <v>2</v>
      </c>
      <c r="W270">
        <v>10</v>
      </c>
      <c r="X270">
        <v>16</v>
      </c>
      <c r="Y270">
        <v>22</v>
      </c>
      <c r="Z270">
        <v>30</v>
      </c>
      <c r="AA270">
        <v>11</v>
      </c>
      <c r="AB270">
        <v>35</v>
      </c>
      <c r="AC270">
        <v>39</v>
      </c>
      <c r="AD270">
        <v>31</v>
      </c>
      <c r="AE270">
        <v>23</v>
      </c>
      <c r="AF270">
        <v>7</v>
      </c>
      <c r="AG270">
        <v>1</v>
      </c>
      <c r="AH270" t="s">
        <v>54</v>
      </c>
      <c r="AI270" t="s">
        <v>51</v>
      </c>
      <c r="AJ270">
        <v>271</v>
      </c>
      <c r="AK270">
        <v>23</v>
      </c>
      <c r="AL270">
        <v>0</v>
      </c>
      <c r="AM270">
        <v>0</v>
      </c>
      <c r="AN270" t="s">
        <v>333</v>
      </c>
      <c r="AO270">
        <v>20</v>
      </c>
      <c r="AP270">
        <v>15</v>
      </c>
      <c r="AQ270">
        <v>122</v>
      </c>
      <c r="AR270">
        <v>17</v>
      </c>
      <c r="AS270">
        <v>24</v>
      </c>
      <c r="AT270">
        <v>225</v>
      </c>
      <c r="AU270">
        <v>165</v>
      </c>
      <c r="AV270">
        <v>6</v>
      </c>
      <c r="AW270">
        <v>19</v>
      </c>
      <c r="AX270">
        <v>13</v>
      </c>
      <c r="AY270" t="b">
        <f>AND(Table3[[#This Row],[attentionCheck22]]=22,Table3[[#This Row],[attentionCheck11]]=11)</f>
        <v>1</v>
      </c>
      <c r="AZ270" t="str">
        <f>VLOOKUP(Table3[[#This Row],[prolificID]],Table2[[#All],[participant_id]:[Student Status]],19,FALSE)</f>
        <v>Male</v>
      </c>
      <c r="BA270" t="str">
        <f>VLOOKUP(Table3[[#This Row],[prolificID]],Table2[[#All],[participant_id]:[Student Status]],13,FALSE)</f>
        <v>United Kingdom</v>
      </c>
      <c r="BB270" s="3" t="str">
        <f>VLOOKUP(Table3[[#This Row],[prolificID]],Table2[[#All],[participant_id]:[Student Status]],17,FALSE)</f>
        <v>Undergraduate degree (BA/BSc/other)</v>
      </c>
      <c r="BC270" s="3" t="str">
        <f>VLOOKUP(Table3[[#This Row],[prolificID]],Table2[[#All],[participant_id]:[Student Status]],20,FALSE)</f>
        <v>No</v>
      </c>
      <c r="BD270" s="3" t="str">
        <f>VLOOKUP(Table3[[#This Row],[prolificID]],Table2[[#All],[participant_id]:[Student Status]],14,FALSE)</f>
        <v>Full-Time</v>
      </c>
      <c r="BE270" s="3">
        <f>VLOOKUP(Table3[[#This Row],[prolificID]],Table2[[#All],[participant_id]:[Student Status]],5,FALSE)</f>
        <v>635.83199999999999</v>
      </c>
      <c r="BF270" s="3">
        <f>VLOOKUP(Table3[[#This Row],[prolificID]],Table2[[#All],[participant_id]:[Student Status]],6,FALSE)</f>
        <v>36</v>
      </c>
      <c r="BG270" s="3">
        <f>VLOOKUP(Table3[[#This Row],[prolificID]],Payments[[#All],[ProlificID]:[Bonus]],2,FALSE)</f>
        <v>1.23</v>
      </c>
      <c r="BH270" s="3" t="s">
        <v>1219</v>
      </c>
      <c r="BI270" s="3" t="s">
        <v>1215</v>
      </c>
    </row>
    <row r="271" spans="1:61" x14ac:dyDescent="0.2">
      <c r="A271">
        <v>270</v>
      </c>
      <c r="B271">
        <v>0</v>
      </c>
      <c r="C271">
        <v>0</v>
      </c>
      <c r="D271">
        <v>1</v>
      </c>
      <c r="E271">
        <v>0</v>
      </c>
      <c r="F271">
        <v>0.53025805560595995</v>
      </c>
      <c r="G271" t="s">
        <v>50</v>
      </c>
      <c r="H271" t="s">
        <v>334</v>
      </c>
      <c r="I271">
        <v>756</v>
      </c>
      <c r="J271">
        <v>1</v>
      </c>
      <c r="K271">
        <v>25</v>
      </c>
      <c r="L271">
        <v>39</v>
      </c>
      <c r="M271">
        <v>37</v>
      </c>
      <c r="N271">
        <v>35</v>
      </c>
      <c r="O271">
        <v>32</v>
      </c>
      <c r="P271">
        <v>30</v>
      </c>
      <c r="Q271">
        <v>28</v>
      </c>
      <c r="R271">
        <v>22</v>
      </c>
      <c r="S271">
        <v>25</v>
      </c>
      <c r="T271">
        <v>22</v>
      </c>
      <c r="U271">
        <v>19</v>
      </c>
      <c r="V271">
        <v>40</v>
      </c>
      <c r="W271">
        <v>37</v>
      </c>
      <c r="X271">
        <v>33</v>
      </c>
      <c r="Y271">
        <v>30</v>
      </c>
      <c r="Z271">
        <v>27</v>
      </c>
      <c r="AA271">
        <v>11</v>
      </c>
      <c r="AB271">
        <v>23</v>
      </c>
      <c r="AC271">
        <v>20</v>
      </c>
      <c r="AD271">
        <v>16</v>
      </c>
      <c r="AE271">
        <v>12</v>
      </c>
      <c r="AF271">
        <v>27</v>
      </c>
      <c r="AG271">
        <v>1</v>
      </c>
      <c r="AH271" t="s">
        <v>57</v>
      </c>
      <c r="AI271" t="s">
        <v>51</v>
      </c>
      <c r="AJ271">
        <v>263</v>
      </c>
      <c r="AK271">
        <v>27</v>
      </c>
      <c r="AL271">
        <v>0</v>
      </c>
      <c r="AM271">
        <v>0</v>
      </c>
      <c r="AN271">
        <v>0</v>
      </c>
      <c r="AO271">
        <v>27</v>
      </c>
      <c r="AP271">
        <v>80</v>
      </c>
      <c r="AQ271">
        <v>299</v>
      </c>
      <c r="AR271">
        <v>93</v>
      </c>
      <c r="AS271">
        <v>39</v>
      </c>
      <c r="AT271">
        <v>438</v>
      </c>
      <c r="AU271">
        <v>418</v>
      </c>
      <c r="AV271">
        <v>12</v>
      </c>
      <c r="AW271">
        <v>151</v>
      </c>
      <c r="AX271">
        <v>116</v>
      </c>
      <c r="AY271" t="b">
        <f>AND(Table3[[#This Row],[attentionCheck22]]=22,Table3[[#This Row],[attentionCheck11]]=11)</f>
        <v>1</v>
      </c>
      <c r="AZ271" t="str">
        <f>VLOOKUP(Table3[[#This Row],[prolificID]],Table2[[#All],[participant_id]:[Student Status]],19,FALSE)</f>
        <v>Female</v>
      </c>
      <c r="BA271" t="str">
        <f>VLOOKUP(Table3[[#This Row],[prolificID]],Table2[[#All],[participant_id]:[Student Status]],13,FALSE)</f>
        <v>Ireland</v>
      </c>
      <c r="BB271" s="3" t="str">
        <f>VLOOKUP(Table3[[#This Row],[prolificID]],Table2[[#All],[participant_id]:[Student Status]],17,FALSE)</f>
        <v>High school diploma/A-levels</v>
      </c>
      <c r="BC271" s="3" t="str">
        <f>VLOOKUP(Table3[[#This Row],[prolificID]],Table2[[#All],[participant_id]:[Student Status]],20,FALSE)</f>
        <v>No</v>
      </c>
      <c r="BD271" s="3" t="str">
        <f>VLOOKUP(Table3[[#This Row],[prolificID]],Table2[[#All],[participant_id]:[Student Status]],14,FALSE)</f>
        <v>Full-Time</v>
      </c>
      <c r="BE271" s="3">
        <f>VLOOKUP(Table3[[#This Row],[prolificID]],Table2[[#All],[participant_id]:[Student Status]],5,FALSE)</f>
        <v>1786.4079999999999</v>
      </c>
      <c r="BF271" s="3">
        <f>VLOOKUP(Table3[[#This Row],[prolificID]],Table2[[#All],[participant_id]:[Student Status]],6,FALSE)</f>
        <v>43</v>
      </c>
      <c r="BG271" s="3">
        <f>VLOOKUP(Table3[[#This Row],[prolificID]],Payments[[#All],[ProlificID]:[Bonus]],2,FALSE)</f>
        <v>3.16</v>
      </c>
      <c r="BH271" s="3" t="s">
        <v>1219</v>
      </c>
      <c r="BI271" s="3" t="s">
        <v>1215</v>
      </c>
    </row>
    <row r="272" spans="1:61" x14ac:dyDescent="0.2">
      <c r="A272">
        <v>271</v>
      </c>
      <c r="B272">
        <v>0</v>
      </c>
      <c r="C272">
        <v>0</v>
      </c>
      <c r="D272">
        <v>1</v>
      </c>
      <c r="E272">
        <v>0</v>
      </c>
      <c r="F272">
        <v>0.23216647907036</v>
      </c>
      <c r="G272" t="s">
        <v>50</v>
      </c>
      <c r="H272" t="s">
        <v>335</v>
      </c>
      <c r="I272">
        <v>756</v>
      </c>
      <c r="J272">
        <v>1</v>
      </c>
      <c r="K272">
        <v>25</v>
      </c>
      <c r="L272">
        <v>39</v>
      </c>
      <c r="M272">
        <v>37</v>
      </c>
      <c r="N272">
        <v>33</v>
      </c>
      <c r="O272">
        <v>30</v>
      </c>
      <c r="P272">
        <v>26</v>
      </c>
      <c r="Q272">
        <v>24</v>
      </c>
      <c r="R272">
        <v>29</v>
      </c>
      <c r="S272">
        <v>25</v>
      </c>
      <c r="T272">
        <v>23</v>
      </c>
      <c r="U272">
        <v>19</v>
      </c>
      <c r="V272">
        <v>39</v>
      </c>
      <c r="W272">
        <v>36</v>
      </c>
      <c r="X272">
        <v>33</v>
      </c>
      <c r="Y272">
        <v>30</v>
      </c>
      <c r="Z272">
        <v>22</v>
      </c>
      <c r="AA272">
        <v>34</v>
      </c>
      <c r="AB272">
        <v>24</v>
      </c>
      <c r="AC272">
        <v>20</v>
      </c>
      <c r="AD272">
        <v>16</v>
      </c>
      <c r="AE272">
        <v>12</v>
      </c>
      <c r="AP272">
        <v>67</v>
      </c>
      <c r="AQ272">
        <v>242</v>
      </c>
      <c r="AR272">
        <v>116</v>
      </c>
      <c r="AS272">
        <v>94</v>
      </c>
      <c r="AT272">
        <v>575</v>
      </c>
      <c r="AU272">
        <v>596</v>
      </c>
      <c r="AY272" t="b">
        <f>AND(Table3[[#This Row],[attentionCheck22]]=22,Table3[[#This Row],[attentionCheck11]]=11)</f>
        <v>0</v>
      </c>
      <c r="AZ272" t="str">
        <f>VLOOKUP(Table3[[#This Row],[prolificID]],Table2[[#All],[participant_id]:[Student Status]],19,FALSE)</f>
        <v>Male</v>
      </c>
      <c r="BA272" t="str">
        <f>VLOOKUP(Table3[[#This Row],[prolificID]],Table2[[#All],[participant_id]:[Student Status]],13,FALSE)</f>
        <v>United Kingdom</v>
      </c>
      <c r="BB272" s="3" t="str">
        <f>VLOOKUP(Table3[[#This Row],[prolificID]],Table2[[#All],[participant_id]:[Student Status]],17,FALSE)</f>
        <v>Undergraduate degree (BA/BSc/other)</v>
      </c>
      <c r="BC272" s="3" t="str">
        <f>VLOOKUP(Table3[[#This Row],[prolificID]],Table2[[#All],[participant_id]:[Student Status]],20,FALSE)</f>
        <v>No</v>
      </c>
      <c r="BD272" s="3" t="str">
        <f>VLOOKUP(Table3[[#This Row],[prolificID]],Table2[[#All],[participant_id]:[Student Status]],14,FALSE)</f>
        <v>DATA EXPIRED</v>
      </c>
      <c r="BE272" s="3">
        <f>VLOOKUP(Table3[[#This Row],[prolificID]],Table2[[#All],[participant_id]:[Student Status]],5,FALSE)</f>
        <v>1753.42</v>
      </c>
      <c r="BF272" s="3">
        <f>VLOOKUP(Table3[[#This Row],[prolificID]],Table2[[#All],[participant_id]:[Student Status]],6,FALSE)</f>
        <v>35</v>
      </c>
      <c r="BG272" s="3">
        <f>VLOOKUP(Table3[[#This Row],[prolificID]],Payments[[#All],[ProlificID]:[Bonus]],2,FALSE)</f>
        <v>0</v>
      </c>
      <c r="BH272" s="3" t="s">
        <v>1219</v>
      </c>
      <c r="BI272" s="3" t="s">
        <v>1215</v>
      </c>
    </row>
    <row r="273" spans="1:61" x14ac:dyDescent="0.2">
      <c r="A273">
        <v>272</v>
      </c>
      <c r="B273">
        <v>0</v>
      </c>
      <c r="C273">
        <v>0</v>
      </c>
      <c r="D273">
        <v>1</v>
      </c>
      <c r="E273">
        <v>1</v>
      </c>
      <c r="F273">
        <v>0.77618859795499995</v>
      </c>
      <c r="G273" t="s">
        <v>51</v>
      </c>
      <c r="H273" t="s">
        <v>336</v>
      </c>
      <c r="I273">
        <v>756</v>
      </c>
      <c r="J273">
        <v>1</v>
      </c>
      <c r="K273">
        <v>25</v>
      </c>
      <c r="L273">
        <v>70</v>
      </c>
      <c r="M273">
        <v>63</v>
      </c>
      <c r="N273">
        <v>56</v>
      </c>
      <c r="O273">
        <v>55</v>
      </c>
      <c r="P273">
        <v>50</v>
      </c>
      <c r="Q273">
        <v>40</v>
      </c>
      <c r="R273">
        <v>22</v>
      </c>
      <c r="S273">
        <v>39</v>
      </c>
      <c r="T273">
        <v>20</v>
      </c>
      <c r="U273">
        <v>14</v>
      </c>
      <c r="V273">
        <v>75</v>
      </c>
      <c r="W273">
        <v>72</v>
      </c>
      <c r="X273">
        <v>65</v>
      </c>
      <c r="Y273">
        <v>55</v>
      </c>
      <c r="Z273">
        <v>47</v>
      </c>
      <c r="AA273">
        <v>11</v>
      </c>
      <c r="AB273">
        <v>40</v>
      </c>
      <c r="AC273">
        <v>39</v>
      </c>
      <c r="AD273">
        <v>30</v>
      </c>
      <c r="AE273">
        <v>20</v>
      </c>
      <c r="AF273">
        <v>33</v>
      </c>
      <c r="AG273">
        <v>1</v>
      </c>
      <c r="AH273" t="s">
        <v>54</v>
      </c>
      <c r="AI273" t="s">
        <v>51</v>
      </c>
      <c r="AJ273">
        <v>268</v>
      </c>
      <c r="AK273">
        <v>72</v>
      </c>
      <c r="AL273">
        <v>0</v>
      </c>
      <c r="AM273">
        <v>0</v>
      </c>
      <c r="AN273">
        <v>0</v>
      </c>
      <c r="AO273">
        <v>40</v>
      </c>
      <c r="AP273">
        <v>22</v>
      </c>
      <c r="AQ273">
        <v>130</v>
      </c>
      <c r="AR273">
        <v>88</v>
      </c>
      <c r="AS273">
        <v>38</v>
      </c>
      <c r="AT273">
        <v>113</v>
      </c>
      <c r="AU273">
        <v>124</v>
      </c>
      <c r="AV273">
        <v>8</v>
      </c>
      <c r="AW273">
        <v>24</v>
      </c>
      <c r="AX273">
        <v>11</v>
      </c>
      <c r="AY273" t="b">
        <f>AND(Table3[[#This Row],[attentionCheck22]]=22,Table3[[#This Row],[attentionCheck11]]=11)</f>
        <v>1</v>
      </c>
      <c r="AZ273" t="str">
        <f>VLOOKUP(Table3[[#This Row],[prolificID]],Table2[[#All],[participant_id]:[Student Status]],19,FALSE)</f>
        <v>Female</v>
      </c>
      <c r="BA273" t="str">
        <f>VLOOKUP(Table3[[#This Row],[prolificID]],Table2[[#All],[participant_id]:[Student Status]],13,FALSE)</f>
        <v>United Kingdom</v>
      </c>
      <c r="BB273" s="3" t="str">
        <f>VLOOKUP(Table3[[#This Row],[prolificID]],Table2[[#All],[participant_id]:[Student Status]],17,FALSE)</f>
        <v>High school diploma/A-levels</v>
      </c>
      <c r="BC273" s="3" t="str">
        <f>VLOOKUP(Table3[[#This Row],[prolificID]],Table2[[#All],[participant_id]:[Student Status]],20,FALSE)</f>
        <v>Yes</v>
      </c>
      <c r="BD273" s="3" t="str">
        <f>VLOOKUP(Table3[[#This Row],[prolificID]],Table2[[#All],[participant_id]:[Student Status]],14,FALSE)</f>
        <v>Unemployed (and job seeking)</v>
      </c>
      <c r="BE273" s="3">
        <f>VLOOKUP(Table3[[#This Row],[prolificID]],Table2[[#All],[participant_id]:[Student Status]],5,FALSE)</f>
        <v>597.13400000000001</v>
      </c>
      <c r="BF273" s="3">
        <f>VLOOKUP(Table3[[#This Row],[prolificID]],Table2[[#All],[participant_id]:[Student Status]],6,FALSE)</f>
        <v>20</v>
      </c>
      <c r="BG273" s="3">
        <f>VLOOKUP(Table3[[#This Row],[prolificID]],Payments[[#All],[ProlificID]:[Bonus]],2,FALSE)</f>
        <v>1.72</v>
      </c>
      <c r="BH273" s="3" t="s">
        <v>1219</v>
      </c>
      <c r="BI273" s="3" t="s">
        <v>1215</v>
      </c>
    </row>
    <row r="274" spans="1:61" x14ac:dyDescent="0.2">
      <c r="A274">
        <v>273</v>
      </c>
      <c r="B274">
        <v>0</v>
      </c>
      <c r="C274">
        <v>0</v>
      </c>
      <c r="D274">
        <v>1</v>
      </c>
      <c r="E274">
        <v>1</v>
      </c>
      <c r="F274">
        <v>0.42121713471678002</v>
      </c>
      <c r="G274" t="s">
        <v>51</v>
      </c>
      <c r="H274" t="s">
        <v>337</v>
      </c>
      <c r="I274">
        <v>756</v>
      </c>
      <c r="J274">
        <v>1</v>
      </c>
      <c r="K274">
        <v>25</v>
      </c>
      <c r="L274">
        <v>3</v>
      </c>
      <c r="M274">
        <v>12</v>
      </c>
      <c r="N274">
        <v>18</v>
      </c>
      <c r="O274">
        <v>26</v>
      </c>
      <c r="P274">
        <v>39</v>
      </c>
      <c r="Q274">
        <v>43</v>
      </c>
      <c r="R274">
        <v>22</v>
      </c>
      <c r="S274">
        <v>30</v>
      </c>
      <c r="T274">
        <v>25</v>
      </c>
      <c r="U274">
        <v>19</v>
      </c>
      <c r="V274">
        <v>38</v>
      </c>
      <c r="W274">
        <v>38</v>
      </c>
      <c r="X274">
        <v>32</v>
      </c>
      <c r="Y274">
        <v>30</v>
      </c>
      <c r="Z274">
        <v>27</v>
      </c>
      <c r="AA274">
        <v>11</v>
      </c>
      <c r="AB274">
        <v>22</v>
      </c>
      <c r="AC274">
        <v>20</v>
      </c>
      <c r="AD274">
        <v>16</v>
      </c>
      <c r="AE274">
        <v>12</v>
      </c>
      <c r="AF274">
        <v>27</v>
      </c>
      <c r="AG274">
        <v>1</v>
      </c>
      <c r="AH274" t="s">
        <v>54</v>
      </c>
      <c r="AI274" t="s">
        <v>51</v>
      </c>
      <c r="AJ274">
        <v>284</v>
      </c>
      <c r="AK274">
        <v>30</v>
      </c>
      <c r="AL274">
        <v>0</v>
      </c>
      <c r="AM274">
        <v>0</v>
      </c>
      <c r="AN274" t="s">
        <v>81</v>
      </c>
      <c r="AO274">
        <v>14</v>
      </c>
      <c r="AP274">
        <v>9</v>
      </c>
      <c r="AQ274">
        <v>307</v>
      </c>
      <c r="AR274">
        <v>6</v>
      </c>
      <c r="AS274">
        <v>53</v>
      </c>
      <c r="AT274">
        <v>212</v>
      </c>
      <c r="AU274">
        <v>219</v>
      </c>
      <c r="AV274">
        <v>8</v>
      </c>
      <c r="AW274">
        <v>58</v>
      </c>
      <c r="AX274">
        <v>12</v>
      </c>
      <c r="AY274" t="b">
        <f>AND(Table3[[#This Row],[attentionCheck22]]=22,Table3[[#This Row],[attentionCheck11]]=11)</f>
        <v>1</v>
      </c>
      <c r="AZ274" t="str">
        <f>VLOOKUP(Table3[[#This Row],[prolificID]],Table2[[#All],[participant_id]:[Student Status]],19,FALSE)</f>
        <v>Female</v>
      </c>
      <c r="BA274" t="str">
        <f>VLOOKUP(Table3[[#This Row],[prolificID]],Table2[[#All],[participant_id]:[Student Status]],13,FALSE)</f>
        <v>United Kingdom</v>
      </c>
      <c r="BB274" s="3" t="str">
        <f>VLOOKUP(Table3[[#This Row],[prolificID]],Table2[[#All],[participant_id]:[Student Status]],17,FALSE)</f>
        <v>High school diploma/A-levels</v>
      </c>
      <c r="BC274" s="3" t="str">
        <f>VLOOKUP(Table3[[#This Row],[prolificID]],Table2[[#All],[participant_id]:[Student Status]],20,FALSE)</f>
        <v>No</v>
      </c>
      <c r="BD274" s="3" t="str">
        <f>VLOOKUP(Table3[[#This Row],[prolificID]],Table2[[#All],[participant_id]:[Student Status]],14,FALSE)</f>
        <v>Part-Time</v>
      </c>
      <c r="BE274" s="3">
        <f>VLOOKUP(Table3[[#This Row],[prolificID]],Table2[[#All],[participant_id]:[Student Status]],5,FALSE)</f>
        <v>914.11900000000003</v>
      </c>
      <c r="BF274" s="3">
        <f>VLOOKUP(Table3[[#This Row],[prolificID]],Table2[[#All],[participant_id]:[Student Status]],6,FALSE)</f>
        <v>31</v>
      </c>
      <c r="BG274" s="3">
        <f>VLOOKUP(Table3[[#This Row],[prolificID]],Payments[[#All],[ProlificID]:[Bonus]],2,FALSE)</f>
        <v>10</v>
      </c>
      <c r="BH274" s="3" t="s">
        <v>1219</v>
      </c>
      <c r="BI274" s="3" t="s">
        <v>1215</v>
      </c>
    </row>
    <row r="275" spans="1:61" x14ac:dyDescent="0.2">
      <c r="A275">
        <v>274</v>
      </c>
      <c r="B275">
        <v>0</v>
      </c>
      <c r="C275">
        <v>0</v>
      </c>
      <c r="D275">
        <v>1</v>
      </c>
      <c r="E275">
        <v>1</v>
      </c>
      <c r="F275">
        <v>0.90744328686666997</v>
      </c>
      <c r="G275" t="s">
        <v>51</v>
      </c>
      <c r="H275" t="s">
        <v>338</v>
      </c>
      <c r="I275">
        <v>756</v>
      </c>
      <c r="J275">
        <v>1</v>
      </c>
      <c r="K275">
        <v>25</v>
      </c>
      <c r="AP275">
        <v>6</v>
      </c>
      <c r="AQ275">
        <v>158</v>
      </c>
      <c r="AR275">
        <v>18</v>
      </c>
      <c r="AY275" t="b">
        <f>AND(Table3[[#This Row],[attentionCheck22]]=22,Table3[[#This Row],[attentionCheck11]]=11)</f>
        <v>0</v>
      </c>
      <c r="AZ275" t="str">
        <f>VLOOKUP(Table3[[#This Row],[prolificID]],Table2[[#All],[participant_id]:[Student Status]],19,FALSE)</f>
        <v>Male</v>
      </c>
      <c r="BA275" t="str">
        <f>VLOOKUP(Table3[[#This Row],[prolificID]],Table2[[#All],[participant_id]:[Student Status]],13,FALSE)</f>
        <v>United Kingdom</v>
      </c>
      <c r="BB275" s="3" t="str">
        <f>VLOOKUP(Table3[[#This Row],[prolificID]],Table2[[#All],[participant_id]:[Student Status]],17,FALSE)</f>
        <v>Graduate degree (MA/MSc/MPhil/other)</v>
      </c>
      <c r="BC275" s="3" t="str">
        <f>VLOOKUP(Table3[[#This Row],[prolificID]],Table2[[#All],[participant_id]:[Student Status]],20,FALSE)</f>
        <v>No</v>
      </c>
      <c r="BD275" s="3" t="str">
        <f>VLOOKUP(Table3[[#This Row],[prolificID]],Table2[[#All],[participant_id]:[Student Status]],14,FALSE)</f>
        <v>Full-Time</v>
      </c>
      <c r="BE275" s="3">
        <f>VLOOKUP(Table3[[#This Row],[prolificID]],Table2[[#All],[participant_id]:[Student Status]],5,FALSE)</f>
        <v>13774.922783</v>
      </c>
      <c r="BF275" s="3">
        <f>VLOOKUP(Table3[[#This Row],[prolificID]],Table2[[#All],[participant_id]:[Student Status]],6,FALSE)</f>
        <v>32</v>
      </c>
      <c r="BG275" s="3">
        <f>VLOOKUP(Table3[[#This Row],[prolificID]],Payments[[#All],[ProlificID]:[Bonus]],2,FALSE)</f>
        <v>0</v>
      </c>
      <c r="BH275" s="3" t="s">
        <v>1219</v>
      </c>
      <c r="BI275" s="3" t="s">
        <v>1215</v>
      </c>
    </row>
    <row r="276" spans="1:61" x14ac:dyDescent="0.2">
      <c r="A276">
        <v>275</v>
      </c>
      <c r="B276">
        <v>0</v>
      </c>
      <c r="C276">
        <v>0</v>
      </c>
      <c r="D276">
        <v>1</v>
      </c>
      <c r="E276">
        <v>0</v>
      </c>
      <c r="F276">
        <v>0.63128620032110005</v>
      </c>
      <c r="G276" t="s">
        <v>51</v>
      </c>
      <c r="H276" t="s">
        <v>339</v>
      </c>
      <c r="I276">
        <v>756</v>
      </c>
      <c r="J276">
        <v>1</v>
      </c>
      <c r="K276">
        <v>25</v>
      </c>
      <c r="L276">
        <v>39</v>
      </c>
      <c r="M276">
        <v>39</v>
      </c>
      <c r="N276">
        <v>35</v>
      </c>
      <c r="O276">
        <v>34</v>
      </c>
      <c r="P276">
        <v>40</v>
      </c>
      <c r="Q276">
        <v>38</v>
      </c>
      <c r="R276">
        <v>30</v>
      </c>
      <c r="S276">
        <v>35</v>
      </c>
      <c r="T276">
        <v>28</v>
      </c>
      <c r="U276">
        <v>18</v>
      </c>
      <c r="V276">
        <v>40</v>
      </c>
      <c r="W276">
        <v>37</v>
      </c>
      <c r="X276">
        <v>33</v>
      </c>
      <c r="Y276">
        <v>30</v>
      </c>
      <c r="Z276">
        <v>27</v>
      </c>
      <c r="AA276">
        <v>35</v>
      </c>
      <c r="AB276">
        <v>26</v>
      </c>
      <c r="AC276">
        <v>20</v>
      </c>
      <c r="AD276">
        <v>17</v>
      </c>
      <c r="AE276">
        <v>12</v>
      </c>
      <c r="AP276">
        <v>25</v>
      </c>
      <c r="AQ276">
        <v>207</v>
      </c>
      <c r="AR276">
        <v>45</v>
      </c>
      <c r="AS276">
        <v>73</v>
      </c>
      <c r="AT276">
        <v>363</v>
      </c>
      <c r="AU276">
        <v>306</v>
      </c>
      <c r="AY276" t="b">
        <f>AND(Table3[[#This Row],[attentionCheck22]]=22,Table3[[#This Row],[attentionCheck11]]=11)</f>
        <v>0</v>
      </c>
      <c r="AZ276" t="str">
        <f>VLOOKUP(Table3[[#This Row],[prolificID]],Table2[[#All],[participant_id]:[Student Status]],19,FALSE)</f>
        <v>Male</v>
      </c>
      <c r="BA276" t="str">
        <f>VLOOKUP(Table3[[#This Row],[prolificID]],Table2[[#All],[participant_id]:[Student Status]],13,FALSE)</f>
        <v>United Kingdom</v>
      </c>
      <c r="BB276" s="3" t="str">
        <f>VLOOKUP(Table3[[#This Row],[prolificID]],Table2[[#All],[participant_id]:[Student Status]],17,FALSE)</f>
        <v>Undergraduate degree (BA/BSc/other)</v>
      </c>
      <c r="BC276" s="3" t="str">
        <f>VLOOKUP(Table3[[#This Row],[prolificID]],Table2[[#All],[participant_id]:[Student Status]],20,FALSE)</f>
        <v>No</v>
      </c>
      <c r="BD276" s="3" t="str">
        <f>VLOOKUP(Table3[[#This Row],[prolificID]],Table2[[#All],[participant_id]:[Student Status]],14,FALSE)</f>
        <v>Full-Time</v>
      </c>
      <c r="BE276" s="3">
        <f>VLOOKUP(Table3[[#This Row],[prolificID]],Table2[[#All],[participant_id]:[Student Status]],5,FALSE)</f>
        <v>1053.047</v>
      </c>
      <c r="BF276" s="3">
        <f>VLOOKUP(Table3[[#This Row],[prolificID]],Table2[[#All],[participant_id]:[Student Status]],6,FALSE)</f>
        <v>34</v>
      </c>
      <c r="BG276" s="3">
        <f>VLOOKUP(Table3[[#This Row],[prolificID]],Payments[[#All],[ProlificID]:[Bonus]],2,FALSE)</f>
        <v>0</v>
      </c>
      <c r="BH276" s="3" t="s">
        <v>1219</v>
      </c>
      <c r="BI276" s="3" t="s">
        <v>1215</v>
      </c>
    </row>
    <row r="277" spans="1:61" x14ac:dyDescent="0.2">
      <c r="A277">
        <v>276</v>
      </c>
      <c r="B277">
        <v>0</v>
      </c>
      <c r="C277">
        <v>0</v>
      </c>
      <c r="D277">
        <v>1</v>
      </c>
      <c r="E277">
        <v>0</v>
      </c>
      <c r="F277">
        <v>0.69635998362937002</v>
      </c>
      <c r="G277" t="s">
        <v>51</v>
      </c>
      <c r="H277" t="s">
        <v>340</v>
      </c>
      <c r="I277">
        <v>756</v>
      </c>
      <c r="J277">
        <v>1</v>
      </c>
      <c r="K277">
        <v>25</v>
      </c>
      <c r="L277">
        <v>6</v>
      </c>
      <c r="M277">
        <v>11</v>
      </c>
      <c r="N277">
        <v>20</v>
      </c>
      <c r="O277">
        <v>30</v>
      </c>
      <c r="P277">
        <v>39</v>
      </c>
      <c r="Q277">
        <v>42</v>
      </c>
      <c r="R277">
        <v>33</v>
      </c>
      <c r="S277">
        <v>39</v>
      </c>
      <c r="T277">
        <v>31</v>
      </c>
      <c r="U277">
        <v>23</v>
      </c>
      <c r="V277">
        <v>3</v>
      </c>
      <c r="W277">
        <v>10</v>
      </c>
      <c r="X277">
        <v>14</v>
      </c>
      <c r="Y277">
        <v>30</v>
      </c>
      <c r="Z277">
        <v>33</v>
      </c>
      <c r="AA277">
        <v>14</v>
      </c>
      <c r="AB277">
        <v>40</v>
      </c>
      <c r="AC277">
        <v>39</v>
      </c>
      <c r="AD277">
        <v>31</v>
      </c>
      <c r="AE277">
        <v>23</v>
      </c>
      <c r="AP277">
        <v>7</v>
      </c>
      <c r="AQ277">
        <v>185</v>
      </c>
      <c r="AR277">
        <v>53</v>
      </c>
      <c r="AS277">
        <v>51</v>
      </c>
      <c r="AT277">
        <v>181</v>
      </c>
      <c r="AU277">
        <v>316</v>
      </c>
      <c r="AY277" t="b">
        <f>AND(Table3[[#This Row],[attentionCheck22]]=22,Table3[[#This Row],[attentionCheck11]]=11)</f>
        <v>0</v>
      </c>
      <c r="AZ277" t="str">
        <f>VLOOKUP(Table3[[#This Row],[prolificID]],Table2[[#All],[participant_id]:[Student Status]],19,FALSE)</f>
        <v>Male</v>
      </c>
      <c r="BA277" t="str">
        <f>VLOOKUP(Table3[[#This Row],[prolificID]],Table2[[#All],[participant_id]:[Student Status]],13,FALSE)</f>
        <v>United Kingdom</v>
      </c>
      <c r="BB277" s="3" t="str">
        <f>VLOOKUP(Table3[[#This Row],[prolificID]],Table2[[#All],[participant_id]:[Student Status]],17,FALSE)</f>
        <v>Technical/community college</v>
      </c>
      <c r="BC277" s="3" t="str">
        <f>VLOOKUP(Table3[[#This Row],[prolificID]],Table2[[#All],[participant_id]:[Student Status]],20,FALSE)</f>
        <v>No</v>
      </c>
      <c r="BD277" s="3" t="str">
        <f>VLOOKUP(Table3[[#This Row],[prolificID]],Table2[[#All],[participant_id]:[Student Status]],14,FALSE)</f>
        <v>Full-Time</v>
      </c>
      <c r="BE277" s="3">
        <f>VLOOKUP(Table3[[#This Row],[prolificID]],Table2[[#All],[participant_id]:[Student Status]],5,FALSE)</f>
        <v>817.27700000000004</v>
      </c>
      <c r="BF277" s="3">
        <f>VLOOKUP(Table3[[#This Row],[prolificID]],Table2[[#All],[participant_id]:[Student Status]],6,FALSE)</f>
        <v>47</v>
      </c>
      <c r="BG277" s="3">
        <f>VLOOKUP(Table3[[#This Row],[prolificID]],Payments[[#All],[ProlificID]:[Bonus]],2,FALSE)</f>
        <v>0</v>
      </c>
      <c r="BH277" s="3" t="s">
        <v>1219</v>
      </c>
      <c r="BI277" s="3" t="s">
        <v>1215</v>
      </c>
    </row>
    <row r="278" spans="1:61" x14ac:dyDescent="0.2">
      <c r="A278">
        <v>277</v>
      </c>
      <c r="B278">
        <v>0</v>
      </c>
      <c r="C278">
        <v>0</v>
      </c>
      <c r="D278">
        <v>1</v>
      </c>
      <c r="E278">
        <v>1</v>
      </c>
      <c r="F278">
        <v>0.31435417697120999</v>
      </c>
      <c r="G278" t="s">
        <v>50</v>
      </c>
      <c r="H278" t="s">
        <v>341</v>
      </c>
      <c r="I278">
        <v>756</v>
      </c>
      <c r="J278">
        <v>1</v>
      </c>
      <c r="K278">
        <v>25</v>
      </c>
      <c r="L278">
        <v>40</v>
      </c>
      <c r="M278">
        <v>36</v>
      </c>
      <c r="N278">
        <v>33</v>
      </c>
      <c r="O278">
        <v>30</v>
      </c>
      <c r="P278">
        <v>26</v>
      </c>
      <c r="Q278">
        <v>24</v>
      </c>
      <c r="R278">
        <v>29</v>
      </c>
      <c r="S278">
        <v>20</v>
      </c>
      <c r="T278">
        <v>16</v>
      </c>
      <c r="U278">
        <v>23</v>
      </c>
      <c r="V278">
        <v>40</v>
      </c>
      <c r="W278">
        <v>36</v>
      </c>
      <c r="X278">
        <v>33</v>
      </c>
      <c r="Y278">
        <v>30</v>
      </c>
      <c r="Z278">
        <v>26</v>
      </c>
      <c r="AA278">
        <v>34</v>
      </c>
      <c r="AB278">
        <v>24</v>
      </c>
      <c r="AC278">
        <v>20</v>
      </c>
      <c r="AD278">
        <v>16</v>
      </c>
      <c r="AE278">
        <v>12</v>
      </c>
      <c r="AP278">
        <v>33</v>
      </c>
      <c r="AQ278">
        <v>337</v>
      </c>
      <c r="AR278">
        <v>114</v>
      </c>
      <c r="AS278">
        <v>1194</v>
      </c>
      <c r="AT278">
        <v>621</v>
      </c>
      <c r="AU278">
        <v>543</v>
      </c>
      <c r="AY278" t="b">
        <f>AND(Table3[[#This Row],[attentionCheck22]]=22,Table3[[#This Row],[attentionCheck11]]=11)</f>
        <v>0</v>
      </c>
      <c r="AZ278" t="str">
        <f>VLOOKUP(Table3[[#This Row],[prolificID]],Table2[[#All],[participant_id]:[Student Status]],19,FALSE)</f>
        <v>Male</v>
      </c>
      <c r="BA278" t="str">
        <f>VLOOKUP(Table3[[#This Row],[prolificID]],Table2[[#All],[participant_id]:[Student Status]],13,FALSE)</f>
        <v>United Kingdom</v>
      </c>
      <c r="BB278" s="3" t="str">
        <f>VLOOKUP(Table3[[#This Row],[prolificID]],Table2[[#All],[participant_id]:[Student Status]],17,FALSE)</f>
        <v>High school diploma/A-levels</v>
      </c>
      <c r="BC278" s="3" t="str">
        <f>VLOOKUP(Table3[[#This Row],[prolificID]],Table2[[#All],[participant_id]:[Student Status]],20,FALSE)</f>
        <v>No</v>
      </c>
      <c r="BD278" s="3" t="str">
        <f>VLOOKUP(Table3[[#This Row],[prolificID]],Table2[[#All],[participant_id]:[Student Status]],14,FALSE)</f>
        <v>Other</v>
      </c>
      <c r="BE278" s="3">
        <f>VLOOKUP(Table3[[#This Row],[prolificID]],Table2[[#All],[participant_id]:[Student Status]],5,FALSE)</f>
        <v>2877.634</v>
      </c>
      <c r="BF278" s="3">
        <f>VLOOKUP(Table3[[#This Row],[prolificID]],Table2[[#All],[participant_id]:[Student Status]],6,FALSE)</f>
        <v>54</v>
      </c>
      <c r="BG278" s="3">
        <f>VLOOKUP(Table3[[#This Row],[prolificID]],Payments[[#All],[ProlificID]:[Bonus]],2,FALSE)</f>
        <v>0</v>
      </c>
      <c r="BH278" s="3" t="s">
        <v>1219</v>
      </c>
      <c r="BI278" s="3" t="s">
        <v>1215</v>
      </c>
    </row>
    <row r="279" spans="1:61" x14ac:dyDescent="0.2">
      <c r="A279">
        <v>278</v>
      </c>
      <c r="B279">
        <v>0</v>
      </c>
      <c r="C279">
        <v>0</v>
      </c>
      <c r="D279">
        <v>1</v>
      </c>
      <c r="E279">
        <v>0</v>
      </c>
      <c r="F279">
        <v>0.61727643407792998</v>
      </c>
      <c r="G279" t="s">
        <v>50</v>
      </c>
      <c r="H279" t="s">
        <v>342</v>
      </c>
      <c r="I279">
        <v>756</v>
      </c>
      <c r="J279">
        <v>1</v>
      </c>
      <c r="K279">
        <v>25</v>
      </c>
      <c r="L279">
        <v>39</v>
      </c>
      <c r="M279">
        <v>37</v>
      </c>
      <c r="N279">
        <v>35</v>
      </c>
      <c r="O279">
        <v>32</v>
      </c>
      <c r="P279">
        <v>30</v>
      </c>
      <c r="Q279">
        <v>28</v>
      </c>
      <c r="R279">
        <v>22</v>
      </c>
      <c r="S279">
        <v>25</v>
      </c>
      <c r="T279">
        <v>22</v>
      </c>
      <c r="U279">
        <v>19</v>
      </c>
      <c r="V279">
        <v>39</v>
      </c>
      <c r="W279">
        <v>36</v>
      </c>
      <c r="X279">
        <v>33</v>
      </c>
      <c r="Y279">
        <v>30</v>
      </c>
      <c r="Z279">
        <v>26</v>
      </c>
      <c r="AA279">
        <v>11</v>
      </c>
      <c r="AB279">
        <v>23</v>
      </c>
      <c r="AC279">
        <v>20</v>
      </c>
      <c r="AD279">
        <v>18</v>
      </c>
      <c r="AE279">
        <v>12</v>
      </c>
      <c r="AF279">
        <v>20</v>
      </c>
      <c r="AG279">
        <v>1</v>
      </c>
      <c r="AH279" t="s">
        <v>57</v>
      </c>
      <c r="AI279" t="s">
        <v>51</v>
      </c>
      <c r="AJ279">
        <v>279</v>
      </c>
      <c r="AK279">
        <v>20</v>
      </c>
      <c r="AL279">
        <v>0</v>
      </c>
      <c r="AM279">
        <v>0</v>
      </c>
      <c r="AN279" t="s">
        <v>119</v>
      </c>
      <c r="AO279">
        <v>33</v>
      </c>
      <c r="AP279">
        <v>18</v>
      </c>
      <c r="AQ279">
        <v>131</v>
      </c>
      <c r="AR279">
        <v>30</v>
      </c>
      <c r="AS279">
        <v>26</v>
      </c>
      <c r="AT279">
        <v>195</v>
      </c>
      <c r="AU279">
        <v>252</v>
      </c>
      <c r="AV279">
        <v>9</v>
      </c>
      <c r="AW279">
        <v>107</v>
      </c>
      <c r="AX279">
        <v>60</v>
      </c>
      <c r="AY279" t="b">
        <f>AND(Table3[[#This Row],[attentionCheck22]]=22,Table3[[#This Row],[attentionCheck11]]=11)</f>
        <v>1</v>
      </c>
      <c r="AZ279" t="str">
        <f>VLOOKUP(Table3[[#This Row],[prolificID]],Table2[[#All],[participant_id]:[Student Status]],19,FALSE)</f>
        <v>Female</v>
      </c>
      <c r="BA279" t="str">
        <f>VLOOKUP(Table3[[#This Row],[prolificID]],Table2[[#All],[participant_id]:[Student Status]],13,FALSE)</f>
        <v>United Kingdom</v>
      </c>
      <c r="BB279" s="3" t="str">
        <f>VLOOKUP(Table3[[#This Row],[prolificID]],Table2[[#All],[participant_id]:[Student Status]],17,FALSE)</f>
        <v>High school diploma/A-levels</v>
      </c>
      <c r="BC279" s="3" t="str">
        <f>VLOOKUP(Table3[[#This Row],[prolificID]],Table2[[#All],[participant_id]:[Student Status]],20,FALSE)</f>
        <v>Yes</v>
      </c>
      <c r="BD279" s="3" t="str">
        <f>VLOOKUP(Table3[[#This Row],[prolificID]],Table2[[#All],[participant_id]:[Student Status]],14,FALSE)</f>
        <v>Part-Time</v>
      </c>
      <c r="BE279" s="3">
        <f>VLOOKUP(Table3[[#This Row],[prolificID]],Table2[[#All],[participant_id]:[Student Status]],5,FALSE)</f>
        <v>864.34799999999996</v>
      </c>
      <c r="BF279" s="3">
        <f>VLOOKUP(Table3[[#This Row],[prolificID]],Table2[[#All],[participant_id]:[Student Status]],6,FALSE)</f>
        <v>20</v>
      </c>
      <c r="BG279" s="3">
        <f>VLOOKUP(Table3[[#This Row],[prolificID]],Payments[[#All],[ProlificID]:[Bonus]],2,FALSE)</f>
        <v>7</v>
      </c>
      <c r="BH279" s="3" t="s">
        <v>1219</v>
      </c>
      <c r="BI279" s="3" t="s">
        <v>1215</v>
      </c>
    </row>
    <row r="280" spans="1:61" x14ac:dyDescent="0.2">
      <c r="A280">
        <v>279</v>
      </c>
      <c r="B280">
        <v>0</v>
      </c>
      <c r="C280">
        <v>0</v>
      </c>
      <c r="D280">
        <v>1</v>
      </c>
      <c r="E280">
        <v>1</v>
      </c>
      <c r="F280">
        <v>0.18676708255464999</v>
      </c>
      <c r="G280" t="s">
        <v>50</v>
      </c>
      <c r="H280" t="s">
        <v>343</v>
      </c>
      <c r="I280">
        <v>756</v>
      </c>
      <c r="J280">
        <v>1</v>
      </c>
      <c r="K280">
        <v>25</v>
      </c>
      <c r="L280">
        <v>30</v>
      </c>
      <c r="M280">
        <v>30</v>
      </c>
      <c r="N280">
        <v>30</v>
      </c>
      <c r="O280">
        <v>27</v>
      </c>
      <c r="P280">
        <v>27</v>
      </c>
      <c r="Q280">
        <v>33</v>
      </c>
      <c r="R280">
        <v>22</v>
      </c>
      <c r="S280">
        <v>25</v>
      </c>
      <c r="T280">
        <v>31</v>
      </c>
      <c r="U280">
        <v>18</v>
      </c>
      <c r="V280">
        <v>36</v>
      </c>
      <c r="W280">
        <v>33</v>
      </c>
      <c r="X280">
        <v>19</v>
      </c>
      <c r="Y280">
        <v>20</v>
      </c>
      <c r="Z280">
        <v>27</v>
      </c>
      <c r="AA280">
        <v>11</v>
      </c>
      <c r="AB280">
        <v>22</v>
      </c>
      <c r="AC280">
        <v>20</v>
      </c>
      <c r="AD280">
        <v>12</v>
      </c>
      <c r="AE280">
        <v>14</v>
      </c>
      <c r="AF280">
        <v>27</v>
      </c>
      <c r="AG280">
        <v>1</v>
      </c>
      <c r="AH280" t="s">
        <v>54</v>
      </c>
      <c r="AI280" t="s">
        <v>50</v>
      </c>
      <c r="AJ280">
        <v>288</v>
      </c>
      <c r="AK280">
        <v>25</v>
      </c>
      <c r="AL280">
        <v>0</v>
      </c>
      <c r="AM280">
        <v>0</v>
      </c>
      <c r="AN280">
        <v>0</v>
      </c>
      <c r="AO280">
        <v>33</v>
      </c>
      <c r="AP280">
        <v>33</v>
      </c>
      <c r="AQ280">
        <v>259</v>
      </c>
      <c r="AR280">
        <v>172</v>
      </c>
      <c r="AS280">
        <v>45</v>
      </c>
      <c r="AT280">
        <v>506</v>
      </c>
      <c r="AU280">
        <v>305</v>
      </c>
      <c r="AV280">
        <v>15</v>
      </c>
      <c r="AW280">
        <v>239</v>
      </c>
      <c r="AX280">
        <v>195</v>
      </c>
      <c r="AY280" t="b">
        <f>AND(Table3[[#This Row],[attentionCheck22]]=22,Table3[[#This Row],[attentionCheck11]]=11)</f>
        <v>1</v>
      </c>
      <c r="AZ280" t="str">
        <f>VLOOKUP(Table3[[#This Row],[prolificID]],Table2[[#All],[participant_id]:[Student Status]],19,FALSE)</f>
        <v>Male</v>
      </c>
      <c r="BA280" t="str">
        <f>VLOOKUP(Table3[[#This Row],[prolificID]],Table2[[#All],[participant_id]:[Student Status]],13,FALSE)</f>
        <v>United Kingdom</v>
      </c>
      <c r="BB280" s="3" t="str">
        <f>VLOOKUP(Table3[[#This Row],[prolificID]],Table2[[#All],[participant_id]:[Student Status]],17,FALSE)</f>
        <v>Graduate degree (MA/MSc/MPhil/other)</v>
      </c>
      <c r="BC280" s="3" t="str">
        <f>VLOOKUP(Table3[[#This Row],[prolificID]],Table2[[#All],[participant_id]:[Student Status]],20,FALSE)</f>
        <v>No</v>
      </c>
      <c r="BD280" s="3" t="str">
        <f>VLOOKUP(Table3[[#This Row],[prolificID]],Table2[[#All],[participant_id]:[Student Status]],14,FALSE)</f>
        <v>Not in paid work (e.g. homemaker', 'retired or disabled)</v>
      </c>
      <c r="BE280" s="3">
        <f>VLOOKUP(Table3[[#This Row],[prolificID]],Table2[[#All],[participant_id]:[Student Status]],5,FALSE)</f>
        <v>1889.2719999999999</v>
      </c>
      <c r="BF280" s="3">
        <f>VLOOKUP(Table3[[#This Row],[prolificID]],Table2[[#All],[participant_id]:[Student Status]],6,FALSE)</f>
        <v>60</v>
      </c>
      <c r="BG280" s="3">
        <f>VLOOKUP(Table3[[#This Row],[prolificID]],Payments[[#All],[ProlificID]:[Bonus]],2,FALSE)</f>
        <v>4.01</v>
      </c>
      <c r="BH280" s="3" t="s">
        <v>1219</v>
      </c>
      <c r="BI280" s="3" t="s">
        <v>1215</v>
      </c>
    </row>
    <row r="281" spans="1:61" x14ac:dyDescent="0.2">
      <c r="A281">
        <v>280</v>
      </c>
      <c r="B281">
        <v>0</v>
      </c>
      <c r="C281">
        <v>0</v>
      </c>
      <c r="D281">
        <v>1</v>
      </c>
      <c r="E281">
        <v>1</v>
      </c>
      <c r="F281">
        <v>9.5656854372481004E-2</v>
      </c>
      <c r="G281" t="s">
        <v>51</v>
      </c>
      <c r="H281" t="s">
        <v>344</v>
      </c>
      <c r="I281">
        <v>756</v>
      </c>
      <c r="J281">
        <v>1</v>
      </c>
      <c r="K281">
        <v>25</v>
      </c>
      <c r="L281">
        <v>60</v>
      </c>
      <c r="M281">
        <v>53</v>
      </c>
      <c r="N281">
        <v>46</v>
      </c>
      <c r="O281">
        <v>40</v>
      </c>
      <c r="P281">
        <v>33</v>
      </c>
      <c r="Q281">
        <v>27</v>
      </c>
      <c r="R281">
        <v>22</v>
      </c>
      <c r="S281">
        <v>20</v>
      </c>
      <c r="T281">
        <v>12</v>
      </c>
      <c r="U281">
        <v>7</v>
      </c>
      <c r="V281">
        <v>70</v>
      </c>
      <c r="W281">
        <v>63</v>
      </c>
      <c r="X281">
        <v>56</v>
      </c>
      <c r="Y281">
        <v>50</v>
      </c>
      <c r="Z281">
        <v>42</v>
      </c>
      <c r="AA281">
        <v>11</v>
      </c>
      <c r="AB281">
        <v>35</v>
      </c>
      <c r="AC281">
        <v>30</v>
      </c>
      <c r="AD281">
        <v>22</v>
      </c>
      <c r="AE281">
        <v>14</v>
      </c>
      <c r="AF281">
        <v>56</v>
      </c>
      <c r="AG281">
        <v>1</v>
      </c>
      <c r="AH281" t="s">
        <v>54</v>
      </c>
      <c r="AI281" t="s">
        <v>51</v>
      </c>
      <c r="AJ281">
        <v>263</v>
      </c>
      <c r="AK281">
        <v>63</v>
      </c>
      <c r="AL281">
        <v>0</v>
      </c>
      <c r="AM281">
        <v>0</v>
      </c>
      <c r="AN281" t="s">
        <v>345</v>
      </c>
      <c r="AO281">
        <v>27</v>
      </c>
      <c r="AP281">
        <v>26</v>
      </c>
      <c r="AQ281">
        <v>381</v>
      </c>
      <c r="AR281">
        <v>123</v>
      </c>
      <c r="AS281">
        <v>88</v>
      </c>
      <c r="AT281">
        <v>312</v>
      </c>
      <c r="AU281">
        <v>196</v>
      </c>
      <c r="AV281">
        <v>6</v>
      </c>
      <c r="AW281">
        <v>94</v>
      </c>
      <c r="AX281">
        <v>43</v>
      </c>
      <c r="AY281" t="b">
        <f>AND(Table3[[#This Row],[attentionCheck22]]=22,Table3[[#This Row],[attentionCheck11]]=11)</f>
        <v>1</v>
      </c>
      <c r="AZ281" t="str">
        <f>VLOOKUP(Table3[[#This Row],[prolificID]],Table2[[#All],[participant_id]:[Student Status]],19,FALSE)</f>
        <v>Female</v>
      </c>
      <c r="BA281" t="str">
        <f>VLOOKUP(Table3[[#This Row],[prolificID]],Table2[[#All],[participant_id]:[Student Status]],13,FALSE)</f>
        <v>United Kingdom</v>
      </c>
      <c r="BB281" s="3" t="str">
        <f>VLOOKUP(Table3[[#This Row],[prolificID]],Table2[[#All],[participant_id]:[Student Status]],17,FALSE)</f>
        <v>Undergraduate degree (BA/BSc/other)</v>
      </c>
      <c r="BC281" s="3" t="str">
        <f>VLOOKUP(Table3[[#This Row],[prolificID]],Table2[[#All],[participant_id]:[Student Status]],20,FALSE)</f>
        <v>No</v>
      </c>
      <c r="BD281" s="3" t="str">
        <f>VLOOKUP(Table3[[#This Row],[prolificID]],Table2[[#All],[participant_id]:[Student Status]],14,FALSE)</f>
        <v>Full-Time</v>
      </c>
      <c r="BE281" s="3">
        <f>VLOOKUP(Table3[[#This Row],[prolificID]],Table2[[#All],[participant_id]:[Student Status]],5,FALSE)</f>
        <v>1346.394</v>
      </c>
      <c r="BF281" s="3">
        <f>VLOOKUP(Table3[[#This Row],[prolificID]],Table2[[#All],[participant_id]:[Student Status]],6,FALSE)</f>
        <v>35</v>
      </c>
      <c r="BG281" s="3">
        <f>VLOOKUP(Table3[[#This Row],[prolificID]],Payments[[#All],[ProlificID]:[Bonus]],2,FALSE)</f>
        <v>7.3</v>
      </c>
      <c r="BH281" s="3" t="s">
        <v>1219</v>
      </c>
      <c r="BI281" s="3" t="s">
        <v>1215</v>
      </c>
    </row>
    <row r="282" spans="1:61" x14ac:dyDescent="0.2">
      <c r="A282">
        <v>281</v>
      </c>
      <c r="B282">
        <v>0</v>
      </c>
      <c r="C282">
        <v>0</v>
      </c>
      <c r="D282">
        <v>1</v>
      </c>
      <c r="E282">
        <v>0</v>
      </c>
      <c r="F282">
        <v>0.49002021943003998</v>
      </c>
      <c r="G282" t="s">
        <v>50</v>
      </c>
      <c r="AY282" t="b">
        <f>AND(Table3[[#This Row],[attentionCheck22]]=22,Table3[[#This Row],[attentionCheck11]]=11)</f>
        <v>0</v>
      </c>
      <c r="AZ282" t="e">
        <f>VLOOKUP(Table3[[#This Row],[prolificID]],Table2[[#All],[participant_id]:[Student Status]],19,FALSE)</f>
        <v>#N/A</v>
      </c>
      <c r="BA282" t="e">
        <f>VLOOKUP(Table3[[#This Row],[prolificID]],Table2[[#All],[participant_id]:[Student Status]],13,FALSE)</f>
        <v>#N/A</v>
      </c>
      <c r="BB282" s="3" t="e">
        <f>VLOOKUP(Table3[[#This Row],[prolificID]],Table2[[#All],[participant_id]:[Student Status]],17,FALSE)</f>
        <v>#N/A</v>
      </c>
      <c r="BC282" s="3" t="e">
        <f>VLOOKUP(Table3[[#This Row],[prolificID]],Table2[[#All],[participant_id]:[Student Status]],20,FALSE)</f>
        <v>#N/A</v>
      </c>
      <c r="BD282" s="3" t="e">
        <f>VLOOKUP(Table3[[#This Row],[prolificID]],Table2[[#All],[participant_id]:[Student Status]],14,FALSE)</f>
        <v>#N/A</v>
      </c>
      <c r="BE282" s="3" t="e">
        <f>VLOOKUP(Table3[[#This Row],[prolificID]],Table2[[#All],[participant_id]:[Student Status]],5,FALSE)</f>
        <v>#N/A</v>
      </c>
      <c r="BF282" s="3" t="e">
        <f>VLOOKUP(Table3[[#This Row],[prolificID]],Table2[[#All],[participant_id]:[Student Status]],6,FALSE)</f>
        <v>#N/A</v>
      </c>
      <c r="BG282" s="3">
        <f>VLOOKUP(Table3[[#This Row],[prolificID]],Payments[[#All],[ProlificID]:[Bonus]],2,FALSE)</f>
        <v>0</v>
      </c>
      <c r="BH282" s="3" t="s">
        <v>1219</v>
      </c>
      <c r="BI282" s="3" t="s">
        <v>1215</v>
      </c>
    </row>
    <row r="283" spans="1:61" x14ac:dyDescent="0.2">
      <c r="A283">
        <v>282</v>
      </c>
      <c r="B283">
        <v>0</v>
      </c>
      <c r="C283">
        <v>0</v>
      </c>
      <c r="D283">
        <v>1</v>
      </c>
      <c r="E283">
        <v>1</v>
      </c>
      <c r="F283">
        <v>0.720935030669</v>
      </c>
      <c r="G283" t="s">
        <v>51</v>
      </c>
      <c r="H283" t="s">
        <v>346</v>
      </c>
      <c r="I283">
        <v>756</v>
      </c>
      <c r="J283">
        <v>1</v>
      </c>
      <c r="K283">
        <v>25</v>
      </c>
      <c r="L283">
        <v>40</v>
      </c>
      <c r="M283">
        <v>34</v>
      </c>
      <c r="N283">
        <v>32</v>
      </c>
      <c r="O283">
        <v>30</v>
      </c>
      <c r="P283">
        <v>26</v>
      </c>
      <c r="Q283">
        <v>40</v>
      </c>
      <c r="R283">
        <v>22</v>
      </c>
      <c r="S283">
        <v>38</v>
      </c>
      <c r="T283">
        <v>30</v>
      </c>
      <c r="U283">
        <v>22</v>
      </c>
      <c r="V283">
        <v>40</v>
      </c>
      <c r="W283">
        <v>39</v>
      </c>
      <c r="X283">
        <v>34</v>
      </c>
      <c r="Y283">
        <v>30</v>
      </c>
      <c r="Z283">
        <v>26</v>
      </c>
      <c r="AA283">
        <v>11</v>
      </c>
      <c r="AB283">
        <v>23</v>
      </c>
      <c r="AC283">
        <v>20</v>
      </c>
      <c r="AD283">
        <v>16</v>
      </c>
      <c r="AE283">
        <v>12</v>
      </c>
      <c r="AF283">
        <v>56</v>
      </c>
      <c r="AG283">
        <v>1</v>
      </c>
      <c r="AH283" t="s">
        <v>57</v>
      </c>
      <c r="AI283" t="s">
        <v>50</v>
      </c>
      <c r="AJ283">
        <v>285</v>
      </c>
      <c r="AK283">
        <v>40</v>
      </c>
      <c r="AL283">
        <v>0</v>
      </c>
      <c r="AM283">
        <v>0</v>
      </c>
      <c r="AN283" t="s">
        <v>85</v>
      </c>
      <c r="AO283">
        <v>40</v>
      </c>
      <c r="AP283">
        <v>39</v>
      </c>
      <c r="AQ283">
        <v>321</v>
      </c>
      <c r="AR283">
        <v>94</v>
      </c>
      <c r="AS283">
        <v>71</v>
      </c>
      <c r="AT283">
        <v>562</v>
      </c>
      <c r="AU283">
        <v>290</v>
      </c>
      <c r="AV283">
        <v>15</v>
      </c>
      <c r="AW283">
        <v>164</v>
      </c>
      <c r="AX283">
        <v>147</v>
      </c>
      <c r="AY283" t="b">
        <f>AND(Table3[[#This Row],[attentionCheck22]]=22,Table3[[#This Row],[attentionCheck11]]=11)</f>
        <v>1</v>
      </c>
      <c r="AZ283" t="str">
        <f>VLOOKUP(Table3[[#This Row],[prolificID]],Table2[[#All],[participant_id]:[Student Status]],19,FALSE)</f>
        <v>Male</v>
      </c>
      <c r="BA283" t="str">
        <f>VLOOKUP(Table3[[#This Row],[prolificID]],Table2[[#All],[participant_id]:[Student Status]],13,FALSE)</f>
        <v>United Kingdom</v>
      </c>
      <c r="BB283" s="3" t="str">
        <f>VLOOKUP(Table3[[#This Row],[prolificID]],Table2[[#All],[participant_id]:[Student Status]],17,FALSE)</f>
        <v>Undergraduate degree (BA/BSc/other)</v>
      </c>
      <c r="BC283" s="3" t="str">
        <f>VLOOKUP(Table3[[#This Row],[prolificID]],Table2[[#All],[participant_id]:[Student Status]],20,FALSE)</f>
        <v>No</v>
      </c>
      <c r="BD283" s="3" t="str">
        <f>VLOOKUP(Table3[[#This Row],[prolificID]],Table2[[#All],[participant_id]:[Student Status]],14,FALSE)</f>
        <v>Full-Time</v>
      </c>
      <c r="BE283" s="3">
        <f>VLOOKUP(Table3[[#This Row],[prolificID]],Table2[[#All],[participant_id]:[Student Status]],5,FALSE)</f>
        <v>1836.008</v>
      </c>
      <c r="BF283" s="3">
        <f>VLOOKUP(Table3[[#This Row],[prolificID]],Table2[[#All],[participant_id]:[Student Status]],6,FALSE)</f>
        <v>53</v>
      </c>
      <c r="BG283" s="3">
        <f>VLOOKUP(Table3[[#This Row],[prolificID]],Payments[[#All],[ProlificID]:[Bonus]],2,FALSE)</f>
        <v>7</v>
      </c>
      <c r="BH283" s="3" t="s">
        <v>1219</v>
      </c>
      <c r="BI283" s="3" t="s">
        <v>1215</v>
      </c>
    </row>
    <row r="284" spans="1:61" x14ac:dyDescent="0.2">
      <c r="A284">
        <v>283</v>
      </c>
      <c r="B284">
        <v>0</v>
      </c>
      <c r="C284">
        <v>0</v>
      </c>
      <c r="D284">
        <v>1</v>
      </c>
      <c r="E284">
        <v>0</v>
      </c>
      <c r="F284">
        <v>0.82612693381279001</v>
      </c>
      <c r="G284" t="s">
        <v>50</v>
      </c>
      <c r="H284" t="s">
        <v>347</v>
      </c>
      <c r="I284">
        <v>756</v>
      </c>
      <c r="J284">
        <v>1</v>
      </c>
      <c r="K284">
        <v>25</v>
      </c>
      <c r="L284">
        <v>30</v>
      </c>
      <c r="M284">
        <v>30</v>
      </c>
      <c r="N284">
        <v>40</v>
      </c>
      <c r="O284">
        <v>40</v>
      </c>
      <c r="P284">
        <v>40</v>
      </c>
      <c r="Q284">
        <v>45</v>
      </c>
      <c r="R284">
        <v>45</v>
      </c>
      <c r="S284">
        <v>50</v>
      </c>
      <c r="T284">
        <v>50</v>
      </c>
      <c r="U284">
        <v>60</v>
      </c>
      <c r="V284">
        <v>10</v>
      </c>
      <c r="W284">
        <v>15</v>
      </c>
      <c r="X284">
        <v>20</v>
      </c>
      <c r="Y284">
        <v>25</v>
      </c>
      <c r="Z284">
        <v>27</v>
      </c>
      <c r="AA284">
        <v>11</v>
      </c>
      <c r="AB284">
        <v>35</v>
      </c>
      <c r="AC284">
        <v>40</v>
      </c>
      <c r="AD284">
        <v>48</v>
      </c>
      <c r="AE284">
        <v>56</v>
      </c>
      <c r="AP284">
        <v>11</v>
      </c>
      <c r="AQ284">
        <v>201</v>
      </c>
      <c r="AR284">
        <v>30</v>
      </c>
      <c r="AS284">
        <v>27</v>
      </c>
      <c r="AT284">
        <v>79</v>
      </c>
      <c r="AU284">
        <v>184</v>
      </c>
      <c r="AY284" t="b">
        <f>AND(Table3[[#This Row],[attentionCheck22]]=22,Table3[[#This Row],[attentionCheck11]]=11)</f>
        <v>0</v>
      </c>
      <c r="AZ284" t="str">
        <f>VLOOKUP(Table3[[#This Row],[prolificID]],Table2[[#All],[participant_id]:[Student Status]],19,FALSE)</f>
        <v>Female</v>
      </c>
      <c r="BA284" t="str">
        <f>VLOOKUP(Table3[[#This Row],[prolificID]],Table2[[#All],[participant_id]:[Student Status]],13,FALSE)</f>
        <v>United Kingdom</v>
      </c>
      <c r="BB284" s="3" t="str">
        <f>VLOOKUP(Table3[[#This Row],[prolificID]],Table2[[#All],[participant_id]:[Student Status]],17,FALSE)</f>
        <v>High school diploma/A-levels</v>
      </c>
      <c r="BC284" s="3" t="str">
        <f>VLOOKUP(Table3[[#This Row],[prolificID]],Table2[[#All],[participant_id]:[Student Status]],20,FALSE)</f>
        <v>Yes</v>
      </c>
      <c r="BD284" s="3" t="str">
        <f>VLOOKUP(Table3[[#This Row],[prolificID]],Table2[[#All],[participant_id]:[Student Status]],14,FALSE)</f>
        <v>Unemployed (and job seeking)</v>
      </c>
      <c r="BE284" s="3">
        <f>VLOOKUP(Table3[[#This Row],[prolificID]],Table2[[#All],[participant_id]:[Student Status]],5,FALSE)</f>
        <v>545.45100000000002</v>
      </c>
      <c r="BF284" s="3">
        <f>VLOOKUP(Table3[[#This Row],[prolificID]],Table2[[#All],[participant_id]:[Student Status]],6,FALSE)</f>
        <v>18</v>
      </c>
      <c r="BG284" s="3">
        <f>VLOOKUP(Table3[[#This Row],[prolificID]],Payments[[#All],[ProlificID]:[Bonus]],2,FALSE)</f>
        <v>0</v>
      </c>
      <c r="BH284" s="3" t="s">
        <v>1219</v>
      </c>
      <c r="BI284" s="3" t="s">
        <v>1215</v>
      </c>
    </row>
    <row r="285" spans="1:61" x14ac:dyDescent="0.2">
      <c r="A285">
        <v>284</v>
      </c>
      <c r="B285">
        <v>0</v>
      </c>
      <c r="C285">
        <v>0</v>
      </c>
      <c r="D285">
        <v>1</v>
      </c>
      <c r="E285">
        <v>1</v>
      </c>
      <c r="F285">
        <v>0.2246394132049</v>
      </c>
      <c r="G285" t="s">
        <v>51</v>
      </c>
      <c r="H285" t="s">
        <v>348</v>
      </c>
      <c r="AP285">
        <v>18</v>
      </c>
      <c r="AY285" t="b">
        <f>AND(Table3[[#This Row],[attentionCheck22]]=22,Table3[[#This Row],[attentionCheck11]]=11)</f>
        <v>0</v>
      </c>
      <c r="AZ285" t="str">
        <f>VLOOKUP(Table3[[#This Row],[prolificID]],Table2[[#All],[participant_id]:[Student Status]],19,FALSE)</f>
        <v>CONSENT REVOKED</v>
      </c>
      <c r="BA285" t="str">
        <f>VLOOKUP(Table3[[#This Row],[prolificID]],Table2[[#All],[participant_id]:[Student Status]],13,FALSE)</f>
        <v>CONSENT REVOKED</v>
      </c>
      <c r="BB285" s="3" t="str">
        <f>VLOOKUP(Table3[[#This Row],[prolificID]],Table2[[#All],[participant_id]:[Student Status]],17,FALSE)</f>
        <v>CONSENT REVOKED</v>
      </c>
      <c r="BC285" s="3" t="str">
        <f>VLOOKUP(Table3[[#This Row],[prolificID]],Table2[[#All],[participant_id]:[Student Status]],20,FALSE)</f>
        <v>CONSENT REVOKED</v>
      </c>
      <c r="BD285" s="3" t="str">
        <f>VLOOKUP(Table3[[#This Row],[prolificID]],Table2[[#All],[participant_id]:[Student Status]],14,FALSE)</f>
        <v>CONSENT REVOKED</v>
      </c>
      <c r="BE285" s="3">
        <f>VLOOKUP(Table3[[#This Row],[prolificID]],Table2[[#All],[participant_id]:[Student Status]],5,FALSE)</f>
        <v>13575.63607</v>
      </c>
      <c r="BF285" s="3">
        <f>VLOOKUP(Table3[[#This Row],[prolificID]],Table2[[#All],[participant_id]:[Student Status]],6,FALSE)</f>
        <v>23</v>
      </c>
      <c r="BG285" s="3">
        <f>VLOOKUP(Table3[[#This Row],[prolificID]],Payments[[#All],[ProlificID]:[Bonus]],2,FALSE)</f>
        <v>0</v>
      </c>
      <c r="BH285" s="3" t="s">
        <v>1219</v>
      </c>
      <c r="BI285" s="3" t="s">
        <v>1215</v>
      </c>
    </row>
    <row r="286" spans="1:61" x14ac:dyDescent="0.2">
      <c r="A286">
        <v>285</v>
      </c>
      <c r="B286">
        <v>0</v>
      </c>
      <c r="C286">
        <v>0</v>
      </c>
      <c r="D286">
        <v>1</v>
      </c>
      <c r="E286">
        <v>1</v>
      </c>
      <c r="F286">
        <v>0.86124044763856</v>
      </c>
      <c r="G286" t="s">
        <v>50</v>
      </c>
      <c r="H286" t="s">
        <v>349</v>
      </c>
      <c r="I286">
        <v>756</v>
      </c>
      <c r="J286">
        <v>1</v>
      </c>
      <c r="K286">
        <v>25</v>
      </c>
      <c r="L286">
        <v>40</v>
      </c>
      <c r="M286">
        <v>38</v>
      </c>
      <c r="N286">
        <v>35</v>
      </c>
      <c r="O286">
        <v>33</v>
      </c>
      <c r="P286">
        <v>30</v>
      </c>
      <c r="Q286">
        <v>35</v>
      </c>
      <c r="R286">
        <v>22</v>
      </c>
      <c r="S286">
        <v>39</v>
      </c>
      <c r="T286">
        <v>31</v>
      </c>
      <c r="U286">
        <v>23</v>
      </c>
      <c r="V286">
        <v>40</v>
      </c>
      <c r="W286">
        <v>37</v>
      </c>
      <c r="X286">
        <v>33</v>
      </c>
      <c r="Y286">
        <v>30</v>
      </c>
      <c r="Z286">
        <v>27</v>
      </c>
      <c r="AA286">
        <v>11</v>
      </c>
      <c r="AB286">
        <v>24</v>
      </c>
      <c r="AC286">
        <v>20</v>
      </c>
      <c r="AD286">
        <v>16</v>
      </c>
      <c r="AE286">
        <v>12</v>
      </c>
      <c r="AF286">
        <v>56</v>
      </c>
      <c r="AG286">
        <v>1</v>
      </c>
      <c r="AH286" t="s">
        <v>57</v>
      </c>
      <c r="AI286" t="s">
        <v>51</v>
      </c>
      <c r="AJ286">
        <v>266</v>
      </c>
      <c r="AK286">
        <v>56</v>
      </c>
      <c r="AL286">
        <v>0</v>
      </c>
      <c r="AM286">
        <v>0</v>
      </c>
      <c r="AN286" t="s">
        <v>287</v>
      </c>
      <c r="AO286">
        <v>56</v>
      </c>
      <c r="AP286">
        <v>43</v>
      </c>
      <c r="AQ286">
        <v>393</v>
      </c>
      <c r="AR286">
        <v>34</v>
      </c>
      <c r="AS286">
        <v>64</v>
      </c>
      <c r="AT286">
        <v>686</v>
      </c>
      <c r="AU286">
        <v>364</v>
      </c>
      <c r="AV286">
        <v>26</v>
      </c>
      <c r="AW286">
        <v>90</v>
      </c>
      <c r="AX286">
        <v>139</v>
      </c>
      <c r="AY286" t="b">
        <f>AND(Table3[[#This Row],[attentionCheck22]]=22,Table3[[#This Row],[attentionCheck11]]=11)</f>
        <v>1</v>
      </c>
      <c r="AZ286" t="str">
        <f>VLOOKUP(Table3[[#This Row],[prolificID]],Table2[[#All],[participant_id]:[Student Status]],19,FALSE)</f>
        <v>Female</v>
      </c>
      <c r="BA286" t="str">
        <f>VLOOKUP(Table3[[#This Row],[prolificID]],Table2[[#All],[participant_id]:[Student Status]],13,FALSE)</f>
        <v>United Kingdom</v>
      </c>
      <c r="BB286" s="3" t="str">
        <f>VLOOKUP(Table3[[#This Row],[prolificID]],Table2[[#All],[participant_id]:[Student Status]],17,FALSE)</f>
        <v>High school diploma/A-levels</v>
      </c>
      <c r="BC286" s="3" t="str">
        <f>VLOOKUP(Table3[[#This Row],[prolificID]],Table2[[#All],[participant_id]:[Student Status]],20,FALSE)</f>
        <v>DATA EXPIRED</v>
      </c>
      <c r="BD286" s="3" t="str">
        <f>VLOOKUP(Table3[[#This Row],[prolificID]],Table2[[#All],[participant_id]:[Student Status]],14,FALSE)</f>
        <v>DATA EXPIRED</v>
      </c>
      <c r="BE286" s="3">
        <f>VLOOKUP(Table3[[#This Row],[prolificID]],Table2[[#All],[participant_id]:[Student Status]],5,FALSE)</f>
        <v>1892.9949999999999</v>
      </c>
      <c r="BF286" s="3">
        <f>VLOOKUP(Table3[[#This Row],[prolificID]],Table2[[#All],[participant_id]:[Student Status]],6,FALSE)</f>
        <v>19</v>
      </c>
      <c r="BG286" s="3">
        <f>VLOOKUP(Table3[[#This Row],[prolificID]],Payments[[#All],[ProlificID]:[Bonus]],2,FALSE)</f>
        <v>7.72</v>
      </c>
      <c r="BH286" s="3" t="s">
        <v>1219</v>
      </c>
      <c r="BI286" s="3" t="s">
        <v>1215</v>
      </c>
    </row>
    <row r="287" spans="1:61" x14ac:dyDescent="0.2">
      <c r="A287">
        <v>286</v>
      </c>
      <c r="B287">
        <v>0</v>
      </c>
      <c r="C287">
        <v>0</v>
      </c>
      <c r="D287">
        <v>1</v>
      </c>
      <c r="E287">
        <v>1</v>
      </c>
      <c r="F287">
        <v>0.72801535898969005</v>
      </c>
      <c r="G287" t="s">
        <v>50</v>
      </c>
      <c r="H287" t="s">
        <v>350</v>
      </c>
      <c r="I287">
        <v>756</v>
      </c>
      <c r="J287">
        <v>1</v>
      </c>
      <c r="K287">
        <v>25</v>
      </c>
      <c r="AP287">
        <v>10</v>
      </c>
      <c r="AQ287">
        <v>228</v>
      </c>
      <c r="AR287">
        <v>30</v>
      </c>
      <c r="AS287">
        <v>28</v>
      </c>
      <c r="AY287" t="b">
        <f>AND(Table3[[#This Row],[attentionCheck22]]=22,Table3[[#This Row],[attentionCheck11]]=11)</f>
        <v>0</v>
      </c>
      <c r="AZ287" t="str">
        <f>VLOOKUP(Table3[[#This Row],[prolificID]],Table2[[#All],[participant_id]:[Student Status]],19,FALSE)</f>
        <v>CONSENT REVOKED</v>
      </c>
      <c r="BA287" t="str">
        <f>VLOOKUP(Table3[[#This Row],[prolificID]],Table2[[#All],[participant_id]:[Student Status]],13,FALSE)</f>
        <v>CONSENT REVOKED</v>
      </c>
      <c r="BB287" s="3" t="str">
        <f>VLOOKUP(Table3[[#This Row],[prolificID]],Table2[[#All],[participant_id]:[Student Status]],17,FALSE)</f>
        <v>CONSENT REVOKED</v>
      </c>
      <c r="BC287" s="3" t="str">
        <f>VLOOKUP(Table3[[#This Row],[prolificID]],Table2[[#All],[participant_id]:[Student Status]],20,FALSE)</f>
        <v>CONSENT REVOKED</v>
      </c>
      <c r="BD287" s="3" t="str">
        <f>VLOOKUP(Table3[[#This Row],[prolificID]],Table2[[#All],[participant_id]:[Student Status]],14,FALSE)</f>
        <v>CONSENT REVOKED</v>
      </c>
      <c r="BE287" s="3">
        <f>VLOOKUP(Table3[[#This Row],[prolificID]],Table2[[#All],[participant_id]:[Student Status]],5,FALSE)</f>
        <v>13555.998379000001</v>
      </c>
      <c r="BF287" s="3">
        <f>VLOOKUP(Table3[[#This Row],[prolificID]],Table2[[#All],[participant_id]:[Student Status]],6,FALSE)</f>
        <v>21</v>
      </c>
      <c r="BG287" s="3">
        <f>VLOOKUP(Table3[[#This Row],[prolificID]],Payments[[#All],[ProlificID]:[Bonus]],2,FALSE)</f>
        <v>0</v>
      </c>
      <c r="BH287" s="3" t="s">
        <v>1219</v>
      </c>
      <c r="BI287" s="3" t="s">
        <v>1215</v>
      </c>
    </row>
    <row r="288" spans="1:61" x14ac:dyDescent="0.2">
      <c r="A288">
        <v>287</v>
      </c>
      <c r="B288">
        <v>0</v>
      </c>
      <c r="C288">
        <v>0</v>
      </c>
      <c r="D288">
        <v>1</v>
      </c>
      <c r="E288">
        <v>0</v>
      </c>
      <c r="F288">
        <v>0.54082958198263997</v>
      </c>
      <c r="G288" t="s">
        <v>50</v>
      </c>
      <c r="H288" t="s">
        <v>351</v>
      </c>
      <c r="I288">
        <v>756</v>
      </c>
      <c r="J288">
        <v>1</v>
      </c>
      <c r="K288">
        <v>25</v>
      </c>
      <c r="L288">
        <v>6</v>
      </c>
      <c r="M288">
        <v>15</v>
      </c>
      <c r="N288">
        <v>22</v>
      </c>
      <c r="O288">
        <v>29</v>
      </c>
      <c r="P288">
        <v>35</v>
      </c>
      <c r="Q288">
        <v>40</v>
      </c>
      <c r="R288">
        <v>30</v>
      </c>
      <c r="S288">
        <v>50</v>
      </c>
      <c r="T288">
        <v>55</v>
      </c>
      <c r="U288">
        <v>66</v>
      </c>
      <c r="V288">
        <v>5</v>
      </c>
      <c r="W288">
        <v>13</v>
      </c>
      <c r="X288">
        <v>20</v>
      </c>
      <c r="Y288">
        <v>30</v>
      </c>
      <c r="Z288">
        <v>35</v>
      </c>
      <c r="AA288">
        <v>20</v>
      </c>
      <c r="AB288">
        <v>40</v>
      </c>
      <c r="AC288">
        <v>48</v>
      </c>
      <c r="AD288">
        <v>55</v>
      </c>
      <c r="AE288">
        <v>65</v>
      </c>
      <c r="AP288">
        <v>12</v>
      </c>
      <c r="AQ288">
        <v>208</v>
      </c>
      <c r="AR288">
        <v>50</v>
      </c>
      <c r="AS288">
        <v>37</v>
      </c>
      <c r="AT288">
        <v>49</v>
      </c>
      <c r="AU288">
        <v>182</v>
      </c>
      <c r="AY288" t="b">
        <f>AND(Table3[[#This Row],[attentionCheck22]]=22,Table3[[#This Row],[attentionCheck11]]=11)</f>
        <v>0</v>
      </c>
      <c r="AZ288" t="str">
        <f>VLOOKUP(Table3[[#This Row],[prolificID]],Table2[[#All],[participant_id]:[Student Status]],19,FALSE)</f>
        <v>Female</v>
      </c>
      <c r="BA288" t="str">
        <f>VLOOKUP(Table3[[#This Row],[prolificID]],Table2[[#All],[participant_id]:[Student Status]],13,FALSE)</f>
        <v>United Kingdom</v>
      </c>
      <c r="BB288" s="3" t="str">
        <f>VLOOKUP(Table3[[#This Row],[prolificID]],Table2[[#All],[participant_id]:[Student Status]],17,FALSE)</f>
        <v>Technical/community college</v>
      </c>
      <c r="BC288" s="3" t="str">
        <f>VLOOKUP(Table3[[#This Row],[prolificID]],Table2[[#All],[participant_id]:[Student Status]],20,FALSE)</f>
        <v>No</v>
      </c>
      <c r="BD288" s="3" t="str">
        <f>VLOOKUP(Table3[[#This Row],[prolificID]],Table2[[#All],[participant_id]:[Student Status]],14,FALSE)</f>
        <v>Part-Time</v>
      </c>
      <c r="BE288" s="3">
        <f>VLOOKUP(Table3[[#This Row],[prolificID]],Table2[[#All],[participant_id]:[Student Status]],5,FALSE)</f>
        <v>590.697</v>
      </c>
      <c r="BF288" s="3">
        <f>VLOOKUP(Table3[[#This Row],[prolificID]],Table2[[#All],[participant_id]:[Student Status]],6,FALSE)</f>
        <v>42</v>
      </c>
      <c r="BG288" s="3">
        <f>VLOOKUP(Table3[[#This Row],[prolificID]],Payments[[#All],[ProlificID]:[Bonus]],2,FALSE)</f>
        <v>0</v>
      </c>
      <c r="BH288" s="3" t="s">
        <v>1219</v>
      </c>
      <c r="BI288" s="3" t="s">
        <v>1215</v>
      </c>
    </row>
    <row r="289" spans="1:61" x14ac:dyDescent="0.2">
      <c r="A289">
        <v>288</v>
      </c>
      <c r="B289">
        <v>0</v>
      </c>
      <c r="C289">
        <v>0</v>
      </c>
      <c r="D289">
        <v>1</v>
      </c>
      <c r="E289">
        <v>0</v>
      </c>
      <c r="F289">
        <v>0.81352199631405997</v>
      </c>
      <c r="G289" t="s">
        <v>51</v>
      </c>
      <c r="H289" t="s">
        <v>352</v>
      </c>
      <c r="I289">
        <v>756</v>
      </c>
      <c r="J289">
        <v>1</v>
      </c>
      <c r="K289">
        <v>25</v>
      </c>
      <c r="L289">
        <v>40</v>
      </c>
      <c r="M289">
        <v>36</v>
      </c>
      <c r="N289">
        <v>35</v>
      </c>
      <c r="O289">
        <v>32</v>
      </c>
      <c r="P289">
        <v>30</v>
      </c>
      <c r="Q289">
        <v>45</v>
      </c>
      <c r="R289">
        <v>22</v>
      </c>
      <c r="S289">
        <v>33</v>
      </c>
      <c r="T289">
        <v>30</v>
      </c>
      <c r="U289">
        <v>23</v>
      </c>
      <c r="V289">
        <v>39</v>
      </c>
      <c r="W289">
        <v>36</v>
      </c>
      <c r="X289">
        <v>33</v>
      </c>
      <c r="Y289">
        <v>30</v>
      </c>
      <c r="Z289">
        <v>26</v>
      </c>
      <c r="AA289">
        <v>11</v>
      </c>
      <c r="AB289">
        <v>45</v>
      </c>
      <c r="AC289">
        <v>39</v>
      </c>
      <c r="AD289">
        <v>30</v>
      </c>
      <c r="AE289">
        <v>23</v>
      </c>
      <c r="AF289">
        <v>56</v>
      </c>
      <c r="AG289">
        <v>1</v>
      </c>
      <c r="AH289" t="s">
        <v>57</v>
      </c>
      <c r="AI289" t="s">
        <v>51</v>
      </c>
      <c r="AJ289">
        <v>258</v>
      </c>
      <c r="AK289">
        <v>56</v>
      </c>
      <c r="AL289">
        <v>0</v>
      </c>
      <c r="AM289">
        <v>0</v>
      </c>
      <c r="AN289">
        <v>0</v>
      </c>
      <c r="AO289">
        <v>56</v>
      </c>
      <c r="AP289">
        <v>25</v>
      </c>
      <c r="AQ289">
        <v>141</v>
      </c>
      <c r="AR289">
        <v>59</v>
      </c>
      <c r="AS289">
        <v>38</v>
      </c>
      <c r="AT289">
        <v>272</v>
      </c>
      <c r="AU289">
        <v>358</v>
      </c>
      <c r="AV289">
        <v>7</v>
      </c>
      <c r="AW289">
        <v>34</v>
      </c>
      <c r="AX289">
        <v>12</v>
      </c>
      <c r="AY289" t="b">
        <f>AND(Table3[[#This Row],[attentionCheck22]]=22,Table3[[#This Row],[attentionCheck11]]=11)</f>
        <v>1</v>
      </c>
      <c r="AZ289" t="str">
        <f>VLOOKUP(Table3[[#This Row],[prolificID]],Table2[[#All],[participant_id]:[Student Status]],19,FALSE)</f>
        <v>Female</v>
      </c>
      <c r="BA289" t="str">
        <f>VLOOKUP(Table3[[#This Row],[prolificID]],Table2[[#All],[participant_id]:[Student Status]],13,FALSE)</f>
        <v>United Kingdom</v>
      </c>
      <c r="BB289" s="3" t="str">
        <f>VLOOKUP(Table3[[#This Row],[prolificID]],Table2[[#All],[participant_id]:[Student Status]],17,FALSE)</f>
        <v>Graduate degree (MA/MSc/MPhil/other)</v>
      </c>
      <c r="BC289" s="3" t="str">
        <f>VLOOKUP(Table3[[#This Row],[prolificID]],Table2[[#All],[participant_id]:[Student Status]],20,FALSE)</f>
        <v>No</v>
      </c>
      <c r="BD289" s="3" t="str">
        <f>VLOOKUP(Table3[[#This Row],[prolificID]],Table2[[#All],[participant_id]:[Student Status]],14,FALSE)</f>
        <v>Full-Time</v>
      </c>
      <c r="BE289" s="3">
        <f>VLOOKUP(Table3[[#This Row],[prolificID]],Table2[[#All],[participant_id]:[Student Status]],5,FALSE)</f>
        <v>1035.1869999999999</v>
      </c>
      <c r="BF289" s="3">
        <f>VLOOKUP(Table3[[#This Row],[prolificID]],Table2[[#All],[participant_id]:[Student Status]],6,FALSE)</f>
        <v>22</v>
      </c>
      <c r="BG289" s="3">
        <f>VLOOKUP(Table3[[#This Row],[prolificID]],Payments[[#All],[ProlificID]:[Bonus]],2,FALSE)</f>
        <v>0</v>
      </c>
      <c r="BH289" s="3" t="s">
        <v>1219</v>
      </c>
      <c r="BI289" s="3" t="s">
        <v>1215</v>
      </c>
    </row>
    <row r="290" spans="1:61" x14ac:dyDescent="0.2">
      <c r="A290">
        <v>289</v>
      </c>
      <c r="B290">
        <v>0</v>
      </c>
      <c r="C290">
        <v>0</v>
      </c>
      <c r="D290">
        <v>1</v>
      </c>
      <c r="E290">
        <v>1</v>
      </c>
      <c r="F290">
        <v>0.35035484937901001</v>
      </c>
      <c r="G290" t="s">
        <v>50</v>
      </c>
      <c r="H290" t="s">
        <v>353</v>
      </c>
      <c r="I290">
        <v>756</v>
      </c>
      <c r="J290">
        <v>1</v>
      </c>
      <c r="K290">
        <v>25</v>
      </c>
      <c r="L290">
        <v>40</v>
      </c>
      <c r="M290">
        <v>37</v>
      </c>
      <c r="N290">
        <v>33</v>
      </c>
      <c r="O290">
        <v>30</v>
      </c>
      <c r="P290">
        <v>27</v>
      </c>
      <c r="Q290">
        <v>23</v>
      </c>
      <c r="R290">
        <v>22</v>
      </c>
      <c r="S290">
        <v>23</v>
      </c>
      <c r="T290">
        <v>21</v>
      </c>
      <c r="U290">
        <v>19</v>
      </c>
      <c r="V290">
        <v>39</v>
      </c>
      <c r="W290">
        <v>37</v>
      </c>
      <c r="X290">
        <v>33</v>
      </c>
      <c r="Y290">
        <v>30</v>
      </c>
      <c r="Z290">
        <v>27</v>
      </c>
      <c r="AA290">
        <v>11</v>
      </c>
      <c r="AB290">
        <v>24</v>
      </c>
      <c r="AC290">
        <v>20</v>
      </c>
      <c r="AD290">
        <v>16</v>
      </c>
      <c r="AE290">
        <v>12</v>
      </c>
      <c r="AF290">
        <v>40</v>
      </c>
      <c r="AG290">
        <v>1</v>
      </c>
      <c r="AH290" t="s">
        <v>54</v>
      </c>
      <c r="AI290" t="s">
        <v>50</v>
      </c>
      <c r="AJ290">
        <v>270</v>
      </c>
      <c r="AK290">
        <v>23</v>
      </c>
      <c r="AL290">
        <v>0</v>
      </c>
      <c r="AM290">
        <v>0</v>
      </c>
      <c r="AN290" t="s">
        <v>354</v>
      </c>
      <c r="AO290">
        <v>33</v>
      </c>
      <c r="AP290">
        <v>28</v>
      </c>
      <c r="AQ290">
        <v>267</v>
      </c>
      <c r="AR290">
        <v>58</v>
      </c>
      <c r="AS290">
        <v>90</v>
      </c>
      <c r="AT290">
        <v>561</v>
      </c>
      <c r="AU290">
        <v>437</v>
      </c>
      <c r="AV290">
        <v>9</v>
      </c>
      <c r="AW290">
        <v>160</v>
      </c>
      <c r="AX290">
        <v>263</v>
      </c>
      <c r="AY290" t="b">
        <f>AND(Table3[[#This Row],[attentionCheck22]]=22,Table3[[#This Row],[attentionCheck11]]=11)</f>
        <v>1</v>
      </c>
      <c r="AZ290" t="str">
        <f>VLOOKUP(Table3[[#This Row],[prolificID]],Table2[[#All],[participant_id]:[Student Status]],19,FALSE)</f>
        <v>Female</v>
      </c>
      <c r="BA290" t="str">
        <f>VLOOKUP(Table3[[#This Row],[prolificID]],Table2[[#All],[participant_id]:[Student Status]],13,FALSE)</f>
        <v>United Kingdom</v>
      </c>
      <c r="BB290" s="3" t="str">
        <f>VLOOKUP(Table3[[#This Row],[prolificID]],Table2[[#All],[participant_id]:[Student Status]],17,FALSE)</f>
        <v>Undergraduate degree (BA/BSc/other)</v>
      </c>
      <c r="BC290" s="3" t="str">
        <f>VLOOKUP(Table3[[#This Row],[prolificID]],Table2[[#All],[participant_id]:[Student Status]],20,FALSE)</f>
        <v>No</v>
      </c>
      <c r="BD290" s="3" t="str">
        <f>VLOOKUP(Table3[[#This Row],[prolificID]],Table2[[#All],[participant_id]:[Student Status]],14,FALSE)</f>
        <v>Full-Time</v>
      </c>
      <c r="BE290" s="3">
        <f>VLOOKUP(Table3[[#This Row],[prolificID]],Table2[[#All],[participant_id]:[Student Status]],5,FALSE)</f>
        <v>1916.248</v>
      </c>
      <c r="BF290" s="3">
        <f>VLOOKUP(Table3[[#This Row],[prolificID]],Table2[[#All],[participant_id]:[Student Status]],6,FALSE)</f>
        <v>62</v>
      </c>
      <c r="BG290" s="3">
        <f>VLOOKUP(Table3[[#This Row],[prolificID]],Payments[[#All],[ProlificID]:[Bonus]],2,FALSE)</f>
        <v>5.73</v>
      </c>
      <c r="BH290" s="3" t="s">
        <v>1219</v>
      </c>
      <c r="BI290" s="3" t="s">
        <v>1215</v>
      </c>
    </row>
    <row r="291" spans="1:61" x14ac:dyDescent="0.2">
      <c r="A291">
        <v>290</v>
      </c>
      <c r="B291">
        <v>0</v>
      </c>
      <c r="C291">
        <v>0</v>
      </c>
      <c r="D291">
        <v>1</v>
      </c>
      <c r="E291">
        <v>0</v>
      </c>
      <c r="F291">
        <v>0.64807604363846005</v>
      </c>
      <c r="G291" t="s">
        <v>50</v>
      </c>
      <c r="H291" t="s">
        <v>355</v>
      </c>
      <c r="I291">
        <v>756</v>
      </c>
      <c r="J291">
        <v>1</v>
      </c>
      <c r="K291">
        <v>25</v>
      </c>
      <c r="L291">
        <v>39</v>
      </c>
      <c r="M291">
        <v>36</v>
      </c>
      <c r="N291">
        <v>33</v>
      </c>
      <c r="O291">
        <v>30</v>
      </c>
      <c r="P291">
        <v>27</v>
      </c>
      <c r="Q291">
        <v>28</v>
      </c>
      <c r="R291">
        <v>29</v>
      </c>
      <c r="S291">
        <v>20</v>
      </c>
      <c r="T291">
        <v>16</v>
      </c>
      <c r="U291">
        <v>12</v>
      </c>
      <c r="V291">
        <v>39</v>
      </c>
      <c r="W291">
        <v>36</v>
      </c>
      <c r="X291">
        <v>33</v>
      </c>
      <c r="Y291">
        <v>30</v>
      </c>
      <c r="Z291">
        <v>27</v>
      </c>
      <c r="AA291">
        <v>11</v>
      </c>
      <c r="AB291">
        <v>23</v>
      </c>
      <c r="AC291">
        <v>20</v>
      </c>
      <c r="AD291">
        <v>28</v>
      </c>
      <c r="AE291">
        <v>12</v>
      </c>
      <c r="AP291">
        <v>24</v>
      </c>
      <c r="AQ291">
        <v>224</v>
      </c>
      <c r="AR291">
        <v>41</v>
      </c>
      <c r="AS291">
        <v>103</v>
      </c>
      <c r="AT291">
        <v>307</v>
      </c>
      <c r="AU291">
        <v>613</v>
      </c>
      <c r="AY291" t="b">
        <f>AND(Table3[[#This Row],[attentionCheck22]]=22,Table3[[#This Row],[attentionCheck11]]=11)</f>
        <v>0</v>
      </c>
      <c r="AZ291" t="str">
        <f>VLOOKUP(Table3[[#This Row],[prolificID]],Table2[[#All],[participant_id]:[Student Status]],19,FALSE)</f>
        <v>Male</v>
      </c>
      <c r="BA291" t="str">
        <f>VLOOKUP(Table3[[#This Row],[prolificID]],Table2[[#All],[participant_id]:[Student Status]],13,FALSE)</f>
        <v>United Kingdom</v>
      </c>
      <c r="BB291" s="3" t="str">
        <f>VLOOKUP(Table3[[#This Row],[prolificID]],Table2[[#All],[participant_id]:[Student Status]],17,FALSE)</f>
        <v>Undergraduate degree (BA/BSc/other)</v>
      </c>
      <c r="BC291" s="3" t="str">
        <f>VLOOKUP(Table3[[#This Row],[prolificID]],Table2[[#All],[participant_id]:[Student Status]],20,FALSE)</f>
        <v>No</v>
      </c>
      <c r="BD291" s="3" t="str">
        <f>VLOOKUP(Table3[[#This Row],[prolificID]],Table2[[#All],[participant_id]:[Student Status]],14,FALSE)</f>
        <v>Full-Time</v>
      </c>
      <c r="BE291" s="3">
        <f>VLOOKUP(Table3[[#This Row],[prolificID]],Table2[[#All],[participant_id]:[Student Status]],5,FALSE)</f>
        <v>1333.35</v>
      </c>
      <c r="BF291" s="3">
        <f>VLOOKUP(Table3[[#This Row],[prolificID]],Table2[[#All],[participant_id]:[Student Status]],6,FALSE)</f>
        <v>60</v>
      </c>
      <c r="BG291" s="3">
        <f>VLOOKUP(Table3[[#This Row],[prolificID]],Payments[[#All],[ProlificID]:[Bonus]],2,FALSE)</f>
        <v>0</v>
      </c>
      <c r="BH291" s="3" t="s">
        <v>1219</v>
      </c>
      <c r="BI291" s="3" t="s">
        <v>1215</v>
      </c>
    </row>
    <row r="292" spans="1:61" x14ac:dyDescent="0.2">
      <c r="A292">
        <v>291</v>
      </c>
      <c r="B292">
        <v>0</v>
      </c>
      <c r="C292">
        <v>0</v>
      </c>
      <c r="D292">
        <v>1</v>
      </c>
      <c r="E292">
        <v>1</v>
      </c>
      <c r="F292">
        <v>0.68797999918375996</v>
      </c>
      <c r="G292" t="s">
        <v>51</v>
      </c>
      <c r="H292" t="s">
        <v>356</v>
      </c>
      <c r="I292">
        <v>756</v>
      </c>
      <c r="J292">
        <v>1</v>
      </c>
      <c r="K292">
        <v>25</v>
      </c>
      <c r="L292">
        <v>42</v>
      </c>
      <c r="M292">
        <v>38</v>
      </c>
      <c r="N292">
        <v>35</v>
      </c>
      <c r="O292">
        <v>32</v>
      </c>
      <c r="P292">
        <v>29</v>
      </c>
      <c r="Q292">
        <v>28</v>
      </c>
      <c r="R292">
        <v>32</v>
      </c>
      <c r="S292">
        <v>25</v>
      </c>
      <c r="T292">
        <v>22</v>
      </c>
      <c r="U292">
        <v>18</v>
      </c>
      <c r="V292">
        <v>41</v>
      </c>
      <c r="W292">
        <v>36</v>
      </c>
      <c r="X292">
        <v>29</v>
      </c>
      <c r="Y292">
        <v>30</v>
      </c>
      <c r="Z292">
        <v>26</v>
      </c>
      <c r="AA292">
        <v>11</v>
      </c>
      <c r="AB292">
        <v>23</v>
      </c>
      <c r="AC292">
        <v>20</v>
      </c>
      <c r="AD292">
        <v>16</v>
      </c>
      <c r="AE292">
        <v>10</v>
      </c>
      <c r="AP292">
        <v>28</v>
      </c>
      <c r="AQ292">
        <v>171</v>
      </c>
      <c r="AR292">
        <v>51</v>
      </c>
      <c r="AS292">
        <v>33</v>
      </c>
      <c r="AT292">
        <v>409</v>
      </c>
      <c r="AU292">
        <v>243</v>
      </c>
      <c r="AY292" t="b">
        <f>AND(Table3[[#This Row],[attentionCheck22]]=22,Table3[[#This Row],[attentionCheck11]]=11)</f>
        <v>0</v>
      </c>
      <c r="AZ292" t="str">
        <f>VLOOKUP(Table3[[#This Row],[prolificID]],Table2[[#All],[participant_id]:[Student Status]],19,FALSE)</f>
        <v>Female</v>
      </c>
      <c r="BA292" t="str">
        <f>VLOOKUP(Table3[[#This Row],[prolificID]],Table2[[#All],[participant_id]:[Student Status]],13,FALSE)</f>
        <v>United Kingdom</v>
      </c>
      <c r="BB292" s="3" t="str">
        <f>VLOOKUP(Table3[[#This Row],[prolificID]],Table2[[#All],[participant_id]:[Student Status]],17,FALSE)</f>
        <v>Undergraduate degree (BA/BSc/other)</v>
      </c>
      <c r="BC292" s="3" t="str">
        <f>VLOOKUP(Table3[[#This Row],[prolificID]],Table2[[#All],[participant_id]:[Student Status]],20,FALSE)</f>
        <v>DATA EXPIRED</v>
      </c>
      <c r="BD292" s="3" t="str">
        <f>VLOOKUP(Table3[[#This Row],[prolificID]],Table2[[#All],[participant_id]:[Student Status]],14,FALSE)</f>
        <v>DATA EXPIRED</v>
      </c>
      <c r="BE292" s="3">
        <f>VLOOKUP(Table3[[#This Row],[prolificID]],Table2[[#All],[participant_id]:[Student Status]],5,FALSE)</f>
        <v>971.20399999999995</v>
      </c>
      <c r="BF292" s="3">
        <f>VLOOKUP(Table3[[#This Row],[prolificID]],Table2[[#All],[participant_id]:[Student Status]],6,FALSE)</f>
        <v>74</v>
      </c>
      <c r="BG292" s="3">
        <f>VLOOKUP(Table3[[#This Row],[prolificID]],Payments[[#All],[ProlificID]:[Bonus]],2,FALSE)</f>
        <v>0</v>
      </c>
      <c r="BH292" s="3" t="s">
        <v>1219</v>
      </c>
      <c r="BI292" s="3" t="s">
        <v>1215</v>
      </c>
    </row>
    <row r="293" spans="1:61" x14ac:dyDescent="0.2">
      <c r="A293">
        <v>292</v>
      </c>
      <c r="B293">
        <v>0</v>
      </c>
      <c r="C293">
        <v>0</v>
      </c>
      <c r="D293">
        <v>1</v>
      </c>
      <c r="E293">
        <v>0</v>
      </c>
      <c r="F293">
        <v>0.50963776584902998</v>
      </c>
      <c r="G293" t="s">
        <v>51</v>
      </c>
      <c r="H293" t="s">
        <v>357</v>
      </c>
      <c r="I293">
        <v>756</v>
      </c>
      <c r="J293">
        <v>1</v>
      </c>
      <c r="K293">
        <v>25</v>
      </c>
      <c r="L293">
        <v>40</v>
      </c>
      <c r="M293">
        <v>38</v>
      </c>
      <c r="N293">
        <v>35</v>
      </c>
      <c r="O293">
        <v>32</v>
      </c>
      <c r="P293">
        <v>30</v>
      </c>
      <c r="Q293">
        <v>28</v>
      </c>
      <c r="R293">
        <v>33</v>
      </c>
      <c r="S293">
        <v>25</v>
      </c>
      <c r="T293">
        <v>22</v>
      </c>
      <c r="U293">
        <v>19</v>
      </c>
      <c r="V293">
        <v>42</v>
      </c>
      <c r="W293">
        <v>37</v>
      </c>
      <c r="X293">
        <v>33</v>
      </c>
      <c r="Y293">
        <v>30</v>
      </c>
      <c r="Z293">
        <v>27</v>
      </c>
      <c r="AA293">
        <v>34</v>
      </c>
      <c r="AB293">
        <v>24</v>
      </c>
      <c r="AC293">
        <v>20</v>
      </c>
      <c r="AD293">
        <v>15</v>
      </c>
      <c r="AE293">
        <v>12</v>
      </c>
      <c r="AP293">
        <v>54</v>
      </c>
      <c r="AQ293">
        <v>249</v>
      </c>
      <c r="AR293">
        <v>32</v>
      </c>
      <c r="AS293">
        <v>45</v>
      </c>
      <c r="AT293">
        <v>255</v>
      </c>
      <c r="AU293">
        <v>382</v>
      </c>
      <c r="AY293" t="b">
        <f>AND(Table3[[#This Row],[attentionCheck22]]=22,Table3[[#This Row],[attentionCheck11]]=11)</f>
        <v>0</v>
      </c>
      <c r="AZ293" t="str">
        <f>VLOOKUP(Table3[[#This Row],[prolificID]],Table2[[#All],[participant_id]:[Student Status]],19,FALSE)</f>
        <v>Female</v>
      </c>
      <c r="BA293" t="str">
        <f>VLOOKUP(Table3[[#This Row],[prolificID]],Table2[[#All],[participant_id]:[Student Status]],13,FALSE)</f>
        <v>United Kingdom</v>
      </c>
      <c r="BB293" s="3" t="str">
        <f>VLOOKUP(Table3[[#This Row],[prolificID]],Table2[[#All],[participant_id]:[Student Status]],17,FALSE)</f>
        <v>Undergraduate degree (BA/BSc/other)</v>
      </c>
      <c r="BC293" s="3" t="str">
        <f>VLOOKUP(Table3[[#This Row],[prolificID]],Table2[[#All],[participant_id]:[Student Status]],20,FALSE)</f>
        <v>No</v>
      </c>
      <c r="BD293" s="3" t="str">
        <f>VLOOKUP(Table3[[#This Row],[prolificID]],Table2[[#All],[participant_id]:[Student Status]],14,FALSE)</f>
        <v>Unemployed (and job seeking)</v>
      </c>
      <c r="BE293" s="3">
        <f>VLOOKUP(Table3[[#This Row],[prolificID]],Table2[[#All],[participant_id]:[Student Status]],5,FALSE)</f>
        <v>1063.2059999999999</v>
      </c>
      <c r="BF293" s="3">
        <f>VLOOKUP(Table3[[#This Row],[prolificID]],Table2[[#All],[participant_id]:[Student Status]],6,FALSE)</f>
        <v>49</v>
      </c>
      <c r="BG293" s="3">
        <f>VLOOKUP(Table3[[#This Row],[prolificID]],Payments[[#All],[ProlificID]:[Bonus]],2,FALSE)</f>
        <v>0</v>
      </c>
      <c r="BH293" s="3" t="s">
        <v>1219</v>
      </c>
      <c r="BI293" s="3" t="s">
        <v>1215</v>
      </c>
    </row>
    <row r="294" spans="1:61" x14ac:dyDescent="0.2">
      <c r="A294">
        <v>293</v>
      </c>
      <c r="B294">
        <v>0</v>
      </c>
      <c r="C294">
        <v>0</v>
      </c>
      <c r="D294">
        <v>1</v>
      </c>
      <c r="E294">
        <v>0</v>
      </c>
      <c r="F294">
        <v>0.4533627779853</v>
      </c>
      <c r="G294" t="s">
        <v>51</v>
      </c>
      <c r="H294" t="s">
        <v>358</v>
      </c>
      <c r="I294">
        <v>756</v>
      </c>
      <c r="J294">
        <v>1</v>
      </c>
      <c r="K294">
        <v>25</v>
      </c>
      <c r="L294">
        <v>39</v>
      </c>
      <c r="M294">
        <v>32</v>
      </c>
      <c r="N294">
        <v>35</v>
      </c>
      <c r="O294">
        <v>30</v>
      </c>
      <c r="P294">
        <v>27</v>
      </c>
      <c r="Q294">
        <v>28</v>
      </c>
      <c r="R294">
        <v>29</v>
      </c>
      <c r="S294">
        <v>24</v>
      </c>
      <c r="T294">
        <v>23</v>
      </c>
      <c r="U294">
        <v>19</v>
      </c>
      <c r="V294">
        <v>39</v>
      </c>
      <c r="W294">
        <v>37</v>
      </c>
      <c r="X294">
        <v>31</v>
      </c>
      <c r="Y294">
        <v>30</v>
      </c>
      <c r="Z294">
        <v>27</v>
      </c>
      <c r="AA294">
        <v>18</v>
      </c>
      <c r="AB294">
        <v>33</v>
      </c>
      <c r="AC294">
        <v>20</v>
      </c>
      <c r="AD294">
        <v>15</v>
      </c>
      <c r="AE294">
        <v>10</v>
      </c>
      <c r="AP294">
        <v>32</v>
      </c>
      <c r="AQ294">
        <v>182</v>
      </c>
      <c r="AR294">
        <v>72</v>
      </c>
      <c r="AS294">
        <v>52</v>
      </c>
      <c r="AT294">
        <v>378</v>
      </c>
      <c r="AU294">
        <v>356</v>
      </c>
      <c r="AY294" t="b">
        <f>AND(Table3[[#This Row],[attentionCheck22]]=22,Table3[[#This Row],[attentionCheck11]]=11)</f>
        <v>0</v>
      </c>
      <c r="AZ294" t="str">
        <f>VLOOKUP(Table3[[#This Row],[prolificID]],Table2[[#All],[participant_id]:[Student Status]],19,FALSE)</f>
        <v>Female</v>
      </c>
      <c r="BA294" t="str">
        <f>VLOOKUP(Table3[[#This Row],[prolificID]],Table2[[#All],[participant_id]:[Student Status]],13,FALSE)</f>
        <v>United Kingdom</v>
      </c>
      <c r="BB294" s="3" t="str">
        <f>VLOOKUP(Table3[[#This Row],[prolificID]],Table2[[#All],[participant_id]:[Student Status]],17,FALSE)</f>
        <v>Undergraduate degree (BA/BSc/other)</v>
      </c>
      <c r="BC294" s="3" t="str">
        <f>VLOOKUP(Table3[[#This Row],[prolificID]],Table2[[#All],[participant_id]:[Student Status]],20,FALSE)</f>
        <v>No</v>
      </c>
      <c r="BD294" s="3" t="str">
        <f>VLOOKUP(Table3[[#This Row],[prolificID]],Table2[[#All],[participant_id]:[Student Status]],14,FALSE)</f>
        <v>Due to start a new job within the next month</v>
      </c>
      <c r="BE294" s="3">
        <f>VLOOKUP(Table3[[#This Row],[prolificID]],Table2[[#All],[participant_id]:[Student Status]],5,FALSE)</f>
        <v>1099.567</v>
      </c>
      <c r="BF294" s="3">
        <f>VLOOKUP(Table3[[#This Row],[prolificID]],Table2[[#All],[participant_id]:[Student Status]],6,FALSE)</f>
        <v>22</v>
      </c>
      <c r="BG294" s="3">
        <f>VLOOKUP(Table3[[#This Row],[prolificID]],Payments[[#All],[ProlificID]:[Bonus]],2,FALSE)</f>
        <v>0</v>
      </c>
      <c r="BH294" s="3" t="s">
        <v>1219</v>
      </c>
      <c r="BI294" s="3" t="s">
        <v>1215</v>
      </c>
    </row>
    <row r="295" spans="1:61" x14ac:dyDescent="0.2">
      <c r="A295">
        <v>294</v>
      </c>
      <c r="B295">
        <v>0</v>
      </c>
      <c r="C295">
        <v>0</v>
      </c>
      <c r="D295">
        <v>1</v>
      </c>
      <c r="E295">
        <v>1</v>
      </c>
      <c r="F295">
        <v>9.0682792212460006E-2</v>
      </c>
      <c r="G295" t="s">
        <v>50</v>
      </c>
      <c r="H295" t="s">
        <v>359</v>
      </c>
      <c r="I295">
        <v>756</v>
      </c>
      <c r="J295">
        <v>1</v>
      </c>
      <c r="K295">
        <v>25</v>
      </c>
      <c r="L295">
        <v>39</v>
      </c>
      <c r="M295">
        <v>33</v>
      </c>
      <c r="N295">
        <v>33</v>
      </c>
      <c r="O295">
        <v>30</v>
      </c>
      <c r="P295">
        <v>27</v>
      </c>
      <c r="Q295">
        <v>23</v>
      </c>
      <c r="R295">
        <v>29</v>
      </c>
      <c r="S295">
        <v>20</v>
      </c>
      <c r="T295">
        <v>16</v>
      </c>
      <c r="U295">
        <v>12</v>
      </c>
      <c r="V295">
        <v>39</v>
      </c>
      <c r="W295">
        <v>37</v>
      </c>
      <c r="X295">
        <v>33</v>
      </c>
      <c r="Y295">
        <v>30</v>
      </c>
      <c r="Z295">
        <v>26</v>
      </c>
      <c r="AA295">
        <v>34</v>
      </c>
      <c r="AB295">
        <v>23</v>
      </c>
      <c r="AC295">
        <v>20</v>
      </c>
      <c r="AD295">
        <v>16</v>
      </c>
      <c r="AE295">
        <v>12</v>
      </c>
      <c r="AP295">
        <v>23</v>
      </c>
      <c r="AQ295">
        <v>294</v>
      </c>
      <c r="AR295">
        <v>127</v>
      </c>
      <c r="AS295">
        <v>48</v>
      </c>
      <c r="AT295">
        <v>351</v>
      </c>
      <c r="AU295">
        <v>263</v>
      </c>
      <c r="AY295" t="b">
        <f>AND(Table3[[#This Row],[attentionCheck22]]=22,Table3[[#This Row],[attentionCheck11]]=11)</f>
        <v>0</v>
      </c>
      <c r="AZ295" t="str">
        <f>VLOOKUP(Table3[[#This Row],[prolificID]],Table2[[#All],[participant_id]:[Student Status]],19,FALSE)</f>
        <v>Female</v>
      </c>
      <c r="BA295" t="str">
        <f>VLOOKUP(Table3[[#This Row],[prolificID]],Table2[[#All],[participant_id]:[Student Status]],13,FALSE)</f>
        <v>United Kingdom</v>
      </c>
      <c r="BB295" s="3" t="str">
        <f>VLOOKUP(Table3[[#This Row],[prolificID]],Table2[[#All],[participant_id]:[Student Status]],17,FALSE)</f>
        <v>Graduate degree (MA/MSc/MPhil/other)</v>
      </c>
      <c r="BC295" s="3" t="str">
        <f>VLOOKUP(Table3[[#This Row],[prolificID]],Table2[[#All],[participant_id]:[Student Status]],20,FALSE)</f>
        <v>No</v>
      </c>
      <c r="BD295" s="3" t="str">
        <f>VLOOKUP(Table3[[#This Row],[prolificID]],Table2[[#All],[participant_id]:[Student Status]],14,FALSE)</f>
        <v>Full-Time</v>
      </c>
      <c r="BE295" s="3">
        <f>VLOOKUP(Table3[[#This Row],[prolificID]],Table2[[#All],[participant_id]:[Student Status]],5,FALSE)</f>
        <v>1146.6969999999999</v>
      </c>
      <c r="BF295" s="3">
        <f>VLOOKUP(Table3[[#This Row],[prolificID]],Table2[[#All],[participant_id]:[Student Status]],6,FALSE)</f>
        <v>33</v>
      </c>
      <c r="BG295" s="3">
        <f>VLOOKUP(Table3[[#This Row],[prolificID]],Payments[[#All],[ProlificID]:[Bonus]],2,FALSE)</f>
        <v>0</v>
      </c>
      <c r="BH295" s="3" t="s">
        <v>1219</v>
      </c>
      <c r="BI295" s="3" t="s">
        <v>1215</v>
      </c>
    </row>
    <row r="296" spans="1:61" x14ac:dyDescent="0.2">
      <c r="A296">
        <v>295</v>
      </c>
      <c r="B296">
        <v>0</v>
      </c>
      <c r="C296">
        <v>0</v>
      </c>
      <c r="D296">
        <v>1</v>
      </c>
      <c r="E296">
        <v>0</v>
      </c>
      <c r="F296">
        <v>0.53247956929748996</v>
      </c>
      <c r="G296" t="s">
        <v>50</v>
      </c>
      <c r="H296" t="s">
        <v>1108</v>
      </c>
      <c r="I296">
        <v>756</v>
      </c>
      <c r="J296">
        <v>1</v>
      </c>
      <c r="K296">
        <v>25</v>
      </c>
      <c r="L296">
        <v>40</v>
      </c>
      <c r="M296">
        <v>38</v>
      </c>
      <c r="N296">
        <v>35</v>
      </c>
      <c r="O296">
        <v>36</v>
      </c>
      <c r="P296">
        <v>30</v>
      </c>
      <c r="Q296">
        <v>34</v>
      </c>
      <c r="R296">
        <v>22</v>
      </c>
      <c r="S296">
        <v>38</v>
      </c>
      <c r="T296">
        <v>31</v>
      </c>
      <c r="U296">
        <v>23</v>
      </c>
      <c r="V296">
        <v>40</v>
      </c>
      <c r="W296">
        <v>37</v>
      </c>
      <c r="X296">
        <v>33</v>
      </c>
      <c r="Y296">
        <v>30</v>
      </c>
      <c r="Z296">
        <v>28</v>
      </c>
      <c r="AA296">
        <v>11</v>
      </c>
      <c r="AB296">
        <v>34</v>
      </c>
      <c r="AC296">
        <v>39</v>
      </c>
      <c r="AD296">
        <v>31</v>
      </c>
      <c r="AE296">
        <v>23</v>
      </c>
      <c r="AF296">
        <v>56</v>
      </c>
      <c r="AG296">
        <v>1</v>
      </c>
      <c r="AH296" t="s">
        <v>57</v>
      </c>
      <c r="AI296" t="s">
        <v>50</v>
      </c>
      <c r="AJ296">
        <v>33</v>
      </c>
      <c r="AK296">
        <v>40</v>
      </c>
      <c r="AL296">
        <v>0</v>
      </c>
      <c r="AM296">
        <v>0</v>
      </c>
      <c r="AN296" t="s">
        <v>1109</v>
      </c>
      <c r="AO296">
        <v>40</v>
      </c>
      <c r="AP296">
        <v>106</v>
      </c>
      <c r="AQ296">
        <v>426</v>
      </c>
      <c r="AR296">
        <v>198</v>
      </c>
      <c r="AS296">
        <v>73</v>
      </c>
      <c r="AT296">
        <v>749</v>
      </c>
      <c r="AU296">
        <v>706</v>
      </c>
      <c r="AV296">
        <v>14</v>
      </c>
      <c r="AW296">
        <v>283</v>
      </c>
      <c r="AX296">
        <v>253</v>
      </c>
      <c r="AY296" t="b">
        <f>AND(Table3[[#This Row],[attentionCheck22]]=22,Table3[[#This Row],[attentionCheck11]]=11)</f>
        <v>1</v>
      </c>
      <c r="AZ296" t="str">
        <f>VLOOKUP(Table3[[#This Row],[prolificID]],Table2[[#All],[participant_id]:[Student Status]],19,FALSE)</f>
        <v>Male</v>
      </c>
      <c r="BA296" t="str">
        <f>VLOOKUP(Table3[[#This Row],[prolificID]],Table2[[#All],[participant_id]:[Student Status]],13,FALSE)</f>
        <v>United Kingdom</v>
      </c>
      <c r="BB296" s="3" t="str">
        <f>VLOOKUP(Table3[[#This Row],[prolificID]],Table2[[#All],[participant_id]:[Student Status]],17,FALSE)</f>
        <v>High school diploma/A-levels</v>
      </c>
      <c r="BC296" s="3" t="str">
        <f>VLOOKUP(Table3[[#This Row],[prolificID]],Table2[[#All],[participant_id]:[Student Status]],20,FALSE)</f>
        <v>No</v>
      </c>
      <c r="BD296" s="3" t="str">
        <f>VLOOKUP(Table3[[#This Row],[prolificID]],Table2[[#All],[participant_id]:[Student Status]],14,FALSE)</f>
        <v>Full-Time</v>
      </c>
      <c r="BE296" s="3">
        <f>VLOOKUP(Table3[[#This Row],[prolificID]],Table2[[#All],[participant_id]:[Student Status]],5,FALSE)</f>
        <v>2884.4749999999999</v>
      </c>
      <c r="BF296" s="3">
        <f>VLOOKUP(Table3[[#This Row],[prolificID]],Table2[[#All],[participant_id]:[Student Status]],6,FALSE)</f>
        <v>39</v>
      </c>
      <c r="BG296" s="3">
        <f>VLOOKUP(Table3[[#This Row],[prolificID]],Payments[[#All],[ProlificID]:[Bonus]],2,FALSE)</f>
        <v>7.4</v>
      </c>
      <c r="BH296" s="3" t="s">
        <v>1220</v>
      </c>
      <c r="BI296" s="3" t="s">
        <v>1216</v>
      </c>
    </row>
    <row r="297" spans="1:61" x14ac:dyDescent="0.2">
      <c r="A297">
        <v>296</v>
      </c>
      <c r="B297">
        <v>0</v>
      </c>
      <c r="C297">
        <v>0</v>
      </c>
      <c r="D297">
        <v>1</v>
      </c>
      <c r="E297">
        <v>0</v>
      </c>
      <c r="F297">
        <v>0.30768987499886002</v>
      </c>
      <c r="G297" t="s">
        <v>51</v>
      </c>
      <c r="H297" t="s">
        <v>1110</v>
      </c>
      <c r="AP297">
        <v>18</v>
      </c>
      <c r="AY297" t="b">
        <f>AND(Table3[[#This Row],[attentionCheck22]]=22,Table3[[#This Row],[attentionCheck11]]=11)</f>
        <v>0</v>
      </c>
      <c r="AZ297" t="str">
        <f>VLOOKUP(Table3[[#This Row],[prolificID]],Table2[[#All],[participant_id]:[Student Status]],19,FALSE)</f>
        <v>CONSENT REVOKED</v>
      </c>
      <c r="BA297" t="str">
        <f>VLOOKUP(Table3[[#This Row],[prolificID]],Table2[[#All],[participant_id]:[Student Status]],13,FALSE)</f>
        <v>CONSENT REVOKED</v>
      </c>
      <c r="BB297" s="3" t="str">
        <f>VLOOKUP(Table3[[#This Row],[prolificID]],Table2[[#All],[participant_id]:[Student Status]],17,FALSE)</f>
        <v>CONSENT REVOKED</v>
      </c>
      <c r="BC297" s="3" t="str">
        <f>VLOOKUP(Table3[[#This Row],[prolificID]],Table2[[#All],[participant_id]:[Student Status]],20,FALSE)</f>
        <v>CONSENT REVOKED</v>
      </c>
      <c r="BD297" s="3" t="str">
        <f>VLOOKUP(Table3[[#This Row],[prolificID]],Table2[[#All],[participant_id]:[Student Status]],14,FALSE)</f>
        <v>CONSENT REVOKED</v>
      </c>
      <c r="BE297" s="3">
        <f>VLOOKUP(Table3[[#This Row],[prolificID]],Table2[[#All],[participant_id]:[Student Status]],5,FALSE)</f>
        <v>9491.8277390000003</v>
      </c>
      <c r="BF297" s="3">
        <f>VLOOKUP(Table3[[#This Row],[prolificID]],Table2[[#All],[participant_id]:[Student Status]],6,FALSE)</f>
        <v>25</v>
      </c>
      <c r="BG297" s="3">
        <f>VLOOKUP(Table3[[#This Row],[prolificID]],Payments[[#All],[ProlificID]:[Bonus]],2,FALSE)</f>
        <v>0</v>
      </c>
      <c r="BH297" s="3" t="s">
        <v>1220</v>
      </c>
      <c r="BI297" s="3" t="s">
        <v>1216</v>
      </c>
    </row>
    <row r="298" spans="1:61" x14ac:dyDescent="0.2">
      <c r="A298">
        <v>297</v>
      </c>
      <c r="B298">
        <v>0</v>
      </c>
      <c r="C298">
        <v>0</v>
      </c>
      <c r="D298">
        <v>1</v>
      </c>
      <c r="E298">
        <v>0</v>
      </c>
      <c r="F298">
        <v>0.72433235269274998</v>
      </c>
      <c r="G298" t="s">
        <v>50</v>
      </c>
      <c r="H298" t="s">
        <v>1111</v>
      </c>
      <c r="I298">
        <v>756</v>
      </c>
      <c r="J298">
        <v>1</v>
      </c>
      <c r="K298">
        <v>25</v>
      </c>
      <c r="L298">
        <v>39</v>
      </c>
      <c r="M298">
        <v>37</v>
      </c>
      <c r="N298">
        <v>35</v>
      </c>
      <c r="O298">
        <v>33</v>
      </c>
      <c r="P298">
        <v>33</v>
      </c>
      <c r="Q298">
        <v>33</v>
      </c>
      <c r="R298">
        <v>22</v>
      </c>
      <c r="S298">
        <v>24</v>
      </c>
      <c r="T298">
        <v>27</v>
      </c>
      <c r="U298">
        <v>18</v>
      </c>
      <c r="V298">
        <v>39</v>
      </c>
      <c r="W298">
        <v>37</v>
      </c>
      <c r="X298">
        <v>33</v>
      </c>
      <c r="Y298">
        <v>30</v>
      </c>
      <c r="Z298">
        <v>27</v>
      </c>
      <c r="AA298">
        <v>11</v>
      </c>
      <c r="AB298">
        <v>24</v>
      </c>
      <c r="AC298">
        <v>20</v>
      </c>
      <c r="AD298">
        <v>16</v>
      </c>
      <c r="AE298">
        <v>12</v>
      </c>
      <c r="AF298">
        <v>40</v>
      </c>
      <c r="AG298">
        <v>1</v>
      </c>
      <c r="AH298" t="s">
        <v>57</v>
      </c>
      <c r="AI298" t="s">
        <v>50</v>
      </c>
      <c r="AJ298">
        <v>22</v>
      </c>
      <c r="AK298">
        <v>33</v>
      </c>
      <c r="AL298">
        <v>0</v>
      </c>
      <c r="AM298">
        <v>0</v>
      </c>
      <c r="AN298" t="s">
        <v>1112</v>
      </c>
      <c r="AO298">
        <v>33</v>
      </c>
      <c r="AP298">
        <v>7</v>
      </c>
      <c r="AQ298">
        <v>378</v>
      </c>
      <c r="AR298">
        <v>112</v>
      </c>
      <c r="AS298">
        <v>84</v>
      </c>
      <c r="AT298">
        <v>391</v>
      </c>
      <c r="AU298">
        <v>404</v>
      </c>
      <c r="AV298">
        <v>15</v>
      </c>
      <c r="AW298">
        <v>107</v>
      </c>
      <c r="AX298">
        <v>88</v>
      </c>
      <c r="AY298" t="b">
        <f>AND(Table3[[#This Row],[attentionCheck22]]=22,Table3[[#This Row],[attentionCheck11]]=11)</f>
        <v>1</v>
      </c>
      <c r="AZ298" t="str">
        <f>VLOOKUP(Table3[[#This Row],[prolificID]],Table2[[#All],[participant_id]:[Student Status]],19,FALSE)</f>
        <v>Male</v>
      </c>
      <c r="BA298" t="str">
        <f>VLOOKUP(Table3[[#This Row],[prolificID]],Table2[[#All],[participant_id]:[Student Status]],13,FALSE)</f>
        <v>United Kingdom</v>
      </c>
      <c r="BB298" s="3" t="str">
        <f>VLOOKUP(Table3[[#This Row],[prolificID]],Table2[[#All],[participant_id]:[Student Status]],17,FALSE)</f>
        <v>High school diploma/A-levels</v>
      </c>
      <c r="BC298" s="3" t="str">
        <f>VLOOKUP(Table3[[#This Row],[prolificID]],Table2[[#All],[participant_id]:[Student Status]],20,FALSE)</f>
        <v>No</v>
      </c>
      <c r="BD298" s="3" t="str">
        <f>VLOOKUP(Table3[[#This Row],[prolificID]],Table2[[#All],[participant_id]:[Student Status]],14,FALSE)</f>
        <v>Full-Time</v>
      </c>
      <c r="BE298" s="3">
        <f>VLOOKUP(Table3[[#This Row],[prolificID]],Table2[[#All],[participant_id]:[Student Status]],5,FALSE)</f>
        <v>1626.037</v>
      </c>
      <c r="BF298" s="3">
        <f>VLOOKUP(Table3[[#This Row],[prolificID]],Table2[[#All],[participant_id]:[Student Status]],6,FALSE)</f>
        <v>35</v>
      </c>
      <c r="BG298" s="3">
        <f>VLOOKUP(Table3[[#This Row],[prolificID]],Payments[[#All],[ProlificID]:[Bonus]],2,FALSE)</f>
        <v>3.97</v>
      </c>
      <c r="BH298" s="3" t="s">
        <v>1220</v>
      </c>
      <c r="BI298" s="3" t="s">
        <v>1216</v>
      </c>
    </row>
    <row r="299" spans="1:61" x14ac:dyDescent="0.2">
      <c r="A299">
        <v>298</v>
      </c>
      <c r="B299">
        <v>0</v>
      </c>
      <c r="C299">
        <v>0</v>
      </c>
      <c r="D299">
        <v>1</v>
      </c>
      <c r="E299">
        <v>0</v>
      </c>
      <c r="F299">
        <v>0.34394787145570999</v>
      </c>
      <c r="G299" t="s">
        <v>50</v>
      </c>
      <c r="H299" t="s">
        <v>1113</v>
      </c>
      <c r="I299">
        <v>756</v>
      </c>
      <c r="J299">
        <v>1</v>
      </c>
      <c r="AP299">
        <v>15</v>
      </c>
      <c r="AY299" t="b">
        <f>AND(Table3[[#This Row],[attentionCheck22]]=22,Table3[[#This Row],[attentionCheck11]]=11)</f>
        <v>0</v>
      </c>
      <c r="AZ299" t="str">
        <f>VLOOKUP(Table3[[#This Row],[prolificID]],Table2[[#All],[participant_id]:[Student Status]],19,FALSE)</f>
        <v>CONSENT REVOKED</v>
      </c>
      <c r="BA299" t="str">
        <f>VLOOKUP(Table3[[#This Row],[prolificID]],Table2[[#All],[participant_id]:[Student Status]],13,FALSE)</f>
        <v>CONSENT REVOKED</v>
      </c>
      <c r="BB299" s="3" t="str">
        <f>VLOOKUP(Table3[[#This Row],[prolificID]],Table2[[#All],[participant_id]:[Student Status]],17,FALSE)</f>
        <v>CONSENT REVOKED</v>
      </c>
      <c r="BC299" s="3" t="str">
        <f>VLOOKUP(Table3[[#This Row],[prolificID]],Table2[[#All],[participant_id]:[Student Status]],20,FALSE)</f>
        <v>CONSENT REVOKED</v>
      </c>
      <c r="BD299" s="3" t="str">
        <f>VLOOKUP(Table3[[#This Row],[prolificID]],Table2[[#All],[participant_id]:[Student Status]],14,FALSE)</f>
        <v>CONSENT REVOKED</v>
      </c>
      <c r="BE299" s="3">
        <f>VLOOKUP(Table3[[#This Row],[prolificID]],Table2[[#All],[participant_id]:[Student Status]],5,FALSE)</f>
        <v>9407.1648789999999</v>
      </c>
      <c r="BF299" s="3">
        <f>VLOOKUP(Table3[[#This Row],[prolificID]],Table2[[#All],[participant_id]:[Student Status]],6,FALSE)</f>
        <v>57</v>
      </c>
      <c r="BG299" s="3">
        <f>VLOOKUP(Table3[[#This Row],[prolificID]],Payments[[#All],[ProlificID]:[Bonus]],2,FALSE)</f>
        <v>0</v>
      </c>
      <c r="BH299" s="3" t="s">
        <v>1220</v>
      </c>
      <c r="BI299" s="3" t="s">
        <v>1216</v>
      </c>
    </row>
    <row r="300" spans="1:61" x14ac:dyDescent="0.2">
      <c r="A300">
        <v>299</v>
      </c>
      <c r="B300">
        <v>0</v>
      </c>
      <c r="C300">
        <v>0</v>
      </c>
      <c r="D300">
        <v>1</v>
      </c>
      <c r="E300">
        <v>0</v>
      </c>
      <c r="F300">
        <v>0.81845164703460005</v>
      </c>
      <c r="G300" t="s">
        <v>51</v>
      </c>
      <c r="H300" t="s">
        <v>1114</v>
      </c>
      <c r="AP300">
        <v>20</v>
      </c>
      <c r="AY300" t="b">
        <f>AND(Table3[[#This Row],[attentionCheck22]]=22,Table3[[#This Row],[attentionCheck11]]=11)</f>
        <v>0</v>
      </c>
      <c r="AZ300" t="str">
        <f>VLOOKUP(Table3[[#This Row],[prolificID]],Table2[[#All],[participant_id]:[Student Status]],19,FALSE)</f>
        <v>CONSENT REVOKED</v>
      </c>
      <c r="BA300" t="str">
        <f>VLOOKUP(Table3[[#This Row],[prolificID]],Table2[[#All],[participant_id]:[Student Status]],13,FALSE)</f>
        <v>CONSENT REVOKED</v>
      </c>
      <c r="BB300" s="3" t="str">
        <f>VLOOKUP(Table3[[#This Row],[prolificID]],Table2[[#All],[participant_id]:[Student Status]],17,FALSE)</f>
        <v>CONSENT REVOKED</v>
      </c>
      <c r="BC300" s="3" t="str">
        <f>VLOOKUP(Table3[[#This Row],[prolificID]],Table2[[#All],[participant_id]:[Student Status]],20,FALSE)</f>
        <v>CONSENT REVOKED</v>
      </c>
      <c r="BD300" s="3" t="str">
        <f>VLOOKUP(Table3[[#This Row],[prolificID]],Table2[[#All],[participant_id]:[Student Status]],14,FALSE)</f>
        <v>CONSENT REVOKED</v>
      </c>
      <c r="BE300" s="3">
        <f>VLOOKUP(Table3[[#This Row],[prolificID]],Table2[[#All],[participant_id]:[Student Status]],5,FALSE)</f>
        <v>9370.7607889999999</v>
      </c>
      <c r="BF300" s="3">
        <f>VLOOKUP(Table3[[#This Row],[prolificID]],Table2[[#All],[participant_id]:[Student Status]],6,FALSE)</f>
        <v>32</v>
      </c>
      <c r="BG300" s="3">
        <f>VLOOKUP(Table3[[#This Row],[prolificID]],Payments[[#All],[ProlificID]:[Bonus]],2,FALSE)</f>
        <v>0</v>
      </c>
      <c r="BH300" s="3" t="s">
        <v>1220</v>
      </c>
      <c r="BI300" s="3" t="s">
        <v>1216</v>
      </c>
    </row>
    <row r="301" spans="1:61" x14ac:dyDescent="0.2">
      <c r="A301">
        <v>300</v>
      </c>
      <c r="B301">
        <v>0</v>
      </c>
      <c r="C301">
        <v>0</v>
      </c>
      <c r="D301">
        <v>1</v>
      </c>
      <c r="E301">
        <v>0</v>
      </c>
      <c r="F301">
        <v>0.61801463004606005</v>
      </c>
      <c r="G301" t="s">
        <v>51</v>
      </c>
      <c r="H301" t="s">
        <v>1115</v>
      </c>
      <c r="I301">
        <v>756</v>
      </c>
      <c r="J301">
        <v>1</v>
      </c>
      <c r="K301">
        <v>25</v>
      </c>
      <c r="L301">
        <v>39</v>
      </c>
      <c r="M301">
        <v>38</v>
      </c>
      <c r="N301">
        <v>35</v>
      </c>
      <c r="O301">
        <v>33</v>
      </c>
      <c r="P301">
        <v>30</v>
      </c>
      <c r="Q301">
        <v>28</v>
      </c>
      <c r="R301">
        <v>32</v>
      </c>
      <c r="S301">
        <v>25</v>
      </c>
      <c r="T301">
        <v>22</v>
      </c>
      <c r="U301">
        <v>19</v>
      </c>
      <c r="V301">
        <v>40</v>
      </c>
      <c r="W301">
        <v>41</v>
      </c>
      <c r="X301">
        <v>35</v>
      </c>
      <c r="Y301">
        <v>30</v>
      </c>
      <c r="Z301">
        <v>27</v>
      </c>
      <c r="AA301">
        <v>35</v>
      </c>
      <c r="AB301">
        <v>33</v>
      </c>
      <c r="AC301">
        <v>20</v>
      </c>
      <c r="AD301">
        <v>16</v>
      </c>
      <c r="AE301">
        <v>12</v>
      </c>
      <c r="AP301">
        <v>46</v>
      </c>
      <c r="AQ301">
        <v>317</v>
      </c>
      <c r="AR301">
        <v>64</v>
      </c>
      <c r="AS301">
        <v>79</v>
      </c>
      <c r="AT301">
        <v>285</v>
      </c>
      <c r="AU301">
        <v>689</v>
      </c>
      <c r="AY301" t="b">
        <f>AND(Table3[[#This Row],[attentionCheck22]]=22,Table3[[#This Row],[attentionCheck11]]=11)</f>
        <v>0</v>
      </c>
      <c r="AZ301" t="str">
        <f>VLOOKUP(Table3[[#This Row],[prolificID]],Table2[[#All],[participant_id]:[Student Status]],19,FALSE)</f>
        <v>Male</v>
      </c>
      <c r="BA301" t="str">
        <f>VLOOKUP(Table3[[#This Row],[prolificID]],Table2[[#All],[participant_id]:[Student Status]],13,FALSE)</f>
        <v>United Kingdom</v>
      </c>
      <c r="BB301" s="3" t="str">
        <f>VLOOKUP(Table3[[#This Row],[prolificID]],Table2[[#All],[participant_id]:[Student Status]],17,FALSE)</f>
        <v>Doctorate degree (PhD/other)</v>
      </c>
      <c r="BC301" s="3" t="str">
        <f>VLOOKUP(Table3[[#This Row],[prolificID]],Table2[[#All],[participant_id]:[Student Status]],20,FALSE)</f>
        <v>No</v>
      </c>
      <c r="BD301" s="3" t="str">
        <f>VLOOKUP(Table3[[#This Row],[prolificID]],Table2[[#All],[participant_id]:[Student Status]],14,FALSE)</f>
        <v>Full-Time</v>
      </c>
      <c r="BE301" s="3">
        <f>VLOOKUP(Table3[[#This Row],[prolificID]],Table2[[#All],[participant_id]:[Student Status]],5,FALSE)</f>
        <v>1507.5340000000001</v>
      </c>
      <c r="BF301" s="3">
        <f>VLOOKUP(Table3[[#This Row],[prolificID]],Table2[[#All],[participant_id]:[Student Status]],6,FALSE)</f>
        <v>28</v>
      </c>
      <c r="BG301" s="3">
        <f>VLOOKUP(Table3[[#This Row],[prolificID]],Payments[[#All],[ProlificID]:[Bonus]],2,FALSE)</f>
        <v>0</v>
      </c>
      <c r="BH301" s="3" t="s">
        <v>1220</v>
      </c>
      <c r="BI301" s="3" t="s">
        <v>1216</v>
      </c>
    </row>
    <row r="302" spans="1:61" x14ac:dyDescent="0.2">
      <c r="A302">
        <v>301</v>
      </c>
      <c r="B302">
        <v>0</v>
      </c>
      <c r="C302">
        <v>0</v>
      </c>
      <c r="D302">
        <v>1</v>
      </c>
      <c r="E302">
        <v>1</v>
      </c>
      <c r="F302">
        <v>0.62015928330495995</v>
      </c>
      <c r="G302" t="s">
        <v>50</v>
      </c>
      <c r="H302" t="s">
        <v>1116</v>
      </c>
      <c r="I302">
        <v>756</v>
      </c>
      <c r="J302">
        <v>1</v>
      </c>
      <c r="K302">
        <v>25</v>
      </c>
      <c r="L302">
        <v>39</v>
      </c>
      <c r="M302">
        <v>38</v>
      </c>
      <c r="N302">
        <v>35</v>
      </c>
      <c r="O302">
        <v>40</v>
      </c>
      <c r="P302">
        <v>37</v>
      </c>
      <c r="Q302">
        <v>38</v>
      </c>
      <c r="R302">
        <v>22</v>
      </c>
      <c r="S302">
        <v>40</v>
      </c>
      <c r="T302">
        <v>32</v>
      </c>
      <c r="U302">
        <v>24</v>
      </c>
      <c r="V302">
        <v>40</v>
      </c>
      <c r="W302">
        <v>40</v>
      </c>
      <c r="X302">
        <v>40</v>
      </c>
      <c r="Y302">
        <v>40</v>
      </c>
      <c r="Z302">
        <v>40</v>
      </c>
      <c r="AA302">
        <v>11</v>
      </c>
      <c r="AB302">
        <v>40</v>
      </c>
      <c r="AC302">
        <v>40</v>
      </c>
      <c r="AD302">
        <v>32</v>
      </c>
      <c r="AE302">
        <v>24</v>
      </c>
      <c r="AF302">
        <v>40</v>
      </c>
      <c r="AG302">
        <v>1</v>
      </c>
      <c r="AH302" t="s">
        <v>54</v>
      </c>
      <c r="AI302" t="s">
        <v>50</v>
      </c>
      <c r="AJ302">
        <v>12</v>
      </c>
      <c r="AK302">
        <v>35</v>
      </c>
      <c r="AL302">
        <v>0</v>
      </c>
      <c r="AM302">
        <v>0</v>
      </c>
      <c r="AN302" t="s">
        <v>1117</v>
      </c>
      <c r="AO302">
        <v>40</v>
      </c>
      <c r="AP302">
        <v>121</v>
      </c>
      <c r="AQ302">
        <v>218</v>
      </c>
      <c r="AR302">
        <v>99</v>
      </c>
      <c r="AS302">
        <v>79</v>
      </c>
      <c r="AT302">
        <v>657</v>
      </c>
      <c r="AU302">
        <v>394</v>
      </c>
      <c r="AV302">
        <v>29</v>
      </c>
      <c r="AW302">
        <v>84</v>
      </c>
      <c r="AX302">
        <v>20</v>
      </c>
      <c r="AY302" t="b">
        <f>AND(Table3[[#This Row],[attentionCheck22]]=22,Table3[[#This Row],[attentionCheck11]]=11)</f>
        <v>1</v>
      </c>
      <c r="AZ302" t="str">
        <f>VLOOKUP(Table3[[#This Row],[prolificID]],Table2[[#All],[participant_id]:[Student Status]],19,FALSE)</f>
        <v>Male</v>
      </c>
      <c r="BA302" t="str">
        <f>VLOOKUP(Table3[[#This Row],[prolificID]],Table2[[#All],[participant_id]:[Student Status]],13,FALSE)</f>
        <v>United Kingdom</v>
      </c>
      <c r="BB302" s="3" t="str">
        <f>VLOOKUP(Table3[[#This Row],[prolificID]],Table2[[#All],[participant_id]:[Student Status]],17,FALSE)</f>
        <v>Undergraduate degree (BA/BSc/other)</v>
      </c>
      <c r="BC302" s="3" t="str">
        <f>VLOOKUP(Table3[[#This Row],[prolificID]],Table2[[#All],[participant_id]:[Student Status]],20,FALSE)</f>
        <v>Yes</v>
      </c>
      <c r="BD302" s="3" t="str">
        <f>VLOOKUP(Table3[[#This Row],[prolificID]],Table2[[#All],[participant_id]:[Student Status]],14,FALSE)</f>
        <v>Full-Time</v>
      </c>
      <c r="BE302" s="3">
        <f>VLOOKUP(Table3[[#This Row],[prolificID]],Table2[[#All],[participant_id]:[Student Status]],5,FALSE)</f>
        <v>1735.1179999999999</v>
      </c>
      <c r="BF302" s="3">
        <f>VLOOKUP(Table3[[#This Row],[prolificID]],Table2[[#All],[participant_id]:[Student Status]],6,FALSE)</f>
        <v>22</v>
      </c>
      <c r="BG302" s="3">
        <f>VLOOKUP(Table3[[#This Row],[prolificID]],Payments[[#All],[ProlificID]:[Bonus]],2,FALSE)</f>
        <v>14</v>
      </c>
      <c r="BH302" s="3" t="s">
        <v>1220</v>
      </c>
      <c r="BI302" s="3" t="s">
        <v>1216</v>
      </c>
    </row>
    <row r="303" spans="1:61" x14ac:dyDescent="0.2">
      <c r="A303">
        <v>302</v>
      </c>
      <c r="B303">
        <v>0</v>
      </c>
      <c r="C303">
        <v>0</v>
      </c>
      <c r="D303">
        <v>1</v>
      </c>
      <c r="E303">
        <v>0</v>
      </c>
      <c r="F303">
        <v>3.9167861869517998E-2</v>
      </c>
      <c r="G303" t="s">
        <v>51</v>
      </c>
      <c r="H303" t="s">
        <v>1118</v>
      </c>
      <c r="I303">
        <v>756</v>
      </c>
      <c r="J303">
        <v>1</v>
      </c>
      <c r="K303">
        <v>25</v>
      </c>
      <c r="L303">
        <v>39</v>
      </c>
      <c r="M303">
        <v>36</v>
      </c>
      <c r="N303">
        <v>33</v>
      </c>
      <c r="O303">
        <v>33</v>
      </c>
      <c r="P303">
        <v>36</v>
      </c>
      <c r="Q303">
        <v>41</v>
      </c>
      <c r="R303">
        <v>22</v>
      </c>
      <c r="S303">
        <v>39</v>
      </c>
      <c r="T303">
        <v>31</v>
      </c>
      <c r="U303">
        <v>19</v>
      </c>
      <c r="V303">
        <v>39</v>
      </c>
      <c r="W303">
        <v>36</v>
      </c>
      <c r="X303">
        <v>34</v>
      </c>
      <c r="Y303">
        <v>40</v>
      </c>
      <c r="Z303">
        <v>50</v>
      </c>
      <c r="AA303">
        <v>11</v>
      </c>
      <c r="AB303">
        <v>40</v>
      </c>
      <c r="AC303">
        <v>39</v>
      </c>
      <c r="AD303">
        <v>31</v>
      </c>
      <c r="AE303">
        <v>23</v>
      </c>
      <c r="AF303">
        <v>40</v>
      </c>
      <c r="AG303">
        <v>1</v>
      </c>
      <c r="AH303" t="s">
        <v>54</v>
      </c>
      <c r="AI303" t="s">
        <v>51</v>
      </c>
      <c r="AJ303">
        <v>25</v>
      </c>
      <c r="AK303">
        <v>50</v>
      </c>
      <c r="AL303">
        <v>0</v>
      </c>
      <c r="AM303">
        <v>0</v>
      </c>
      <c r="AN303">
        <v>0</v>
      </c>
      <c r="AO303">
        <v>56</v>
      </c>
      <c r="AP303">
        <v>21</v>
      </c>
      <c r="AQ303">
        <v>283</v>
      </c>
      <c r="AR303">
        <v>102</v>
      </c>
      <c r="AS303">
        <v>69</v>
      </c>
      <c r="AT303">
        <v>642</v>
      </c>
      <c r="AU303">
        <v>625</v>
      </c>
      <c r="AV303">
        <v>10</v>
      </c>
      <c r="AW303">
        <v>99</v>
      </c>
      <c r="AX303">
        <v>45</v>
      </c>
      <c r="AY303" t="b">
        <f>AND(Table3[[#This Row],[attentionCheck22]]=22,Table3[[#This Row],[attentionCheck11]]=11)</f>
        <v>1</v>
      </c>
      <c r="AZ303" t="str">
        <f>VLOOKUP(Table3[[#This Row],[prolificID]],Table2[[#All],[participant_id]:[Student Status]],19,FALSE)</f>
        <v>Male</v>
      </c>
      <c r="BA303" t="str">
        <f>VLOOKUP(Table3[[#This Row],[prolificID]],Table2[[#All],[participant_id]:[Student Status]],13,FALSE)</f>
        <v>United Kingdom</v>
      </c>
      <c r="BB303" s="3" t="str">
        <f>VLOOKUP(Table3[[#This Row],[prolificID]],Table2[[#All],[participant_id]:[Student Status]],17,FALSE)</f>
        <v>Graduate degree (MA/MSc/MPhil/other)</v>
      </c>
      <c r="BC303" s="3" t="str">
        <f>VLOOKUP(Table3[[#This Row],[prolificID]],Table2[[#All],[participant_id]:[Student Status]],20,FALSE)</f>
        <v>No</v>
      </c>
      <c r="BD303" s="3" t="str">
        <f>VLOOKUP(Table3[[#This Row],[prolificID]],Table2[[#All],[participant_id]:[Student Status]],14,FALSE)</f>
        <v>Full-Time</v>
      </c>
      <c r="BE303" s="3">
        <f>VLOOKUP(Table3[[#This Row],[prolificID]],Table2[[#All],[participant_id]:[Student Status]],5,FALSE)</f>
        <v>1955.865</v>
      </c>
      <c r="BF303" s="3">
        <f>VLOOKUP(Table3[[#This Row],[prolificID]],Table2[[#All],[participant_id]:[Student Status]],6,FALSE)</f>
        <v>43</v>
      </c>
      <c r="BG303" s="3">
        <f>VLOOKUP(Table3[[#This Row],[prolificID]],Payments[[#All],[ProlificID]:[Bonus]],2,FALSE)</f>
        <v>2.5</v>
      </c>
      <c r="BH303" s="3" t="s">
        <v>1220</v>
      </c>
      <c r="BI303" s="3" t="s">
        <v>1216</v>
      </c>
    </row>
    <row r="304" spans="1:61" x14ac:dyDescent="0.2">
      <c r="A304">
        <v>303</v>
      </c>
      <c r="B304">
        <v>0</v>
      </c>
      <c r="C304">
        <v>0</v>
      </c>
      <c r="D304">
        <v>1</v>
      </c>
      <c r="E304">
        <v>1</v>
      </c>
      <c r="F304">
        <v>0.86605332413393998</v>
      </c>
      <c r="G304" t="s">
        <v>50</v>
      </c>
      <c r="H304" t="s">
        <v>1119</v>
      </c>
      <c r="I304">
        <v>756</v>
      </c>
      <c r="J304">
        <v>1</v>
      </c>
      <c r="K304">
        <v>25</v>
      </c>
      <c r="L304">
        <v>40</v>
      </c>
      <c r="M304">
        <v>38</v>
      </c>
      <c r="N304">
        <v>35</v>
      </c>
      <c r="O304">
        <v>33</v>
      </c>
      <c r="P304">
        <v>30</v>
      </c>
      <c r="Q304">
        <v>28</v>
      </c>
      <c r="R304">
        <v>22</v>
      </c>
      <c r="S304">
        <v>25</v>
      </c>
      <c r="T304">
        <v>22</v>
      </c>
      <c r="U304">
        <v>19</v>
      </c>
      <c r="V304">
        <v>40</v>
      </c>
      <c r="W304">
        <v>37</v>
      </c>
      <c r="X304">
        <v>33</v>
      </c>
      <c r="Y304">
        <v>30</v>
      </c>
      <c r="Z304">
        <v>26</v>
      </c>
      <c r="AA304">
        <v>11</v>
      </c>
      <c r="AB304">
        <v>24</v>
      </c>
      <c r="AC304">
        <v>20</v>
      </c>
      <c r="AD304">
        <v>16</v>
      </c>
      <c r="AE304">
        <v>12</v>
      </c>
      <c r="AF304">
        <v>33</v>
      </c>
      <c r="AG304">
        <v>1</v>
      </c>
      <c r="AH304" t="s">
        <v>54</v>
      </c>
      <c r="AI304" t="s">
        <v>50</v>
      </c>
      <c r="AJ304">
        <v>13</v>
      </c>
      <c r="AK304">
        <v>28</v>
      </c>
      <c r="AL304">
        <v>0</v>
      </c>
      <c r="AM304">
        <v>0</v>
      </c>
      <c r="AN304">
        <v>0</v>
      </c>
      <c r="AO304">
        <v>27</v>
      </c>
      <c r="AP304">
        <v>226</v>
      </c>
      <c r="AQ304">
        <v>241</v>
      </c>
      <c r="AR304">
        <v>32</v>
      </c>
      <c r="AS304">
        <v>48</v>
      </c>
      <c r="AT304">
        <v>432</v>
      </c>
      <c r="AU304">
        <v>162</v>
      </c>
      <c r="AV304">
        <v>14</v>
      </c>
      <c r="AW304">
        <v>104</v>
      </c>
      <c r="AX304">
        <v>19</v>
      </c>
      <c r="AY304" t="b">
        <f>AND(Table3[[#This Row],[attentionCheck22]]=22,Table3[[#This Row],[attentionCheck11]]=11)</f>
        <v>1</v>
      </c>
      <c r="AZ304" t="str">
        <f>VLOOKUP(Table3[[#This Row],[prolificID]],Table2[[#All],[participant_id]:[Student Status]],19,FALSE)</f>
        <v>Male</v>
      </c>
      <c r="BA304" t="str">
        <f>VLOOKUP(Table3[[#This Row],[prolificID]],Table2[[#All],[participant_id]:[Student Status]],13,FALSE)</f>
        <v>United Kingdom</v>
      </c>
      <c r="BB304" s="3" t="str">
        <f>VLOOKUP(Table3[[#This Row],[prolificID]],Table2[[#All],[participant_id]:[Student Status]],17,FALSE)</f>
        <v>Undergraduate degree (BA/BSc/other)</v>
      </c>
      <c r="BC304" s="3" t="str">
        <f>VLOOKUP(Table3[[#This Row],[prolificID]],Table2[[#All],[participant_id]:[Student Status]],20,FALSE)</f>
        <v>Yes</v>
      </c>
      <c r="BD304" s="3" t="str">
        <f>VLOOKUP(Table3[[#This Row],[prolificID]],Table2[[#All],[participant_id]:[Student Status]],14,FALSE)</f>
        <v>Part-Time</v>
      </c>
      <c r="BE304" s="3">
        <f>VLOOKUP(Table3[[#This Row],[prolificID]],Table2[[#All],[participant_id]:[Student Status]],5,FALSE)</f>
        <v>1332.902</v>
      </c>
      <c r="BF304" s="3">
        <f>VLOOKUP(Table3[[#This Row],[prolificID]],Table2[[#All],[participant_id]:[Student Status]],6,FALSE)</f>
        <v>32</v>
      </c>
      <c r="BG304" s="3">
        <f>VLOOKUP(Table3[[#This Row],[prolificID]],Payments[[#All],[ProlificID]:[Bonus]],2,FALSE)</f>
        <v>6.01</v>
      </c>
      <c r="BH304" s="3" t="s">
        <v>1220</v>
      </c>
      <c r="BI304" s="3" t="s">
        <v>1216</v>
      </c>
    </row>
    <row r="305" spans="1:61" x14ac:dyDescent="0.2">
      <c r="A305">
        <v>304</v>
      </c>
      <c r="B305">
        <v>0</v>
      </c>
      <c r="C305">
        <v>0</v>
      </c>
      <c r="D305">
        <v>1</v>
      </c>
      <c r="E305">
        <v>0</v>
      </c>
      <c r="F305">
        <v>0.78062493725478999</v>
      </c>
      <c r="G305" t="s">
        <v>51</v>
      </c>
      <c r="H305" t="s">
        <v>1120</v>
      </c>
      <c r="I305">
        <v>756</v>
      </c>
      <c r="J305">
        <v>1</v>
      </c>
      <c r="K305">
        <v>25</v>
      </c>
      <c r="L305">
        <v>38</v>
      </c>
      <c r="M305">
        <v>36</v>
      </c>
      <c r="N305">
        <v>35</v>
      </c>
      <c r="O305">
        <v>32</v>
      </c>
      <c r="P305">
        <v>27</v>
      </c>
      <c r="Q305">
        <v>27</v>
      </c>
      <c r="R305">
        <v>22</v>
      </c>
      <c r="S305">
        <v>24</v>
      </c>
      <c r="T305">
        <v>22</v>
      </c>
      <c r="U305">
        <v>19</v>
      </c>
      <c r="V305">
        <v>40</v>
      </c>
      <c r="W305">
        <v>36</v>
      </c>
      <c r="X305">
        <v>30</v>
      </c>
      <c r="Y305">
        <v>26</v>
      </c>
      <c r="Z305">
        <v>26</v>
      </c>
      <c r="AA305">
        <v>11</v>
      </c>
      <c r="AB305">
        <v>22</v>
      </c>
      <c r="AC305">
        <v>20</v>
      </c>
      <c r="AD305">
        <v>17</v>
      </c>
      <c r="AE305">
        <v>10</v>
      </c>
      <c r="AF305">
        <v>27</v>
      </c>
      <c r="AG305">
        <v>1</v>
      </c>
      <c r="AH305" t="s">
        <v>54</v>
      </c>
      <c r="AI305" t="s">
        <v>51</v>
      </c>
      <c r="AJ305">
        <v>20</v>
      </c>
      <c r="AK305">
        <v>26</v>
      </c>
      <c r="AL305">
        <v>0</v>
      </c>
      <c r="AM305">
        <v>0</v>
      </c>
      <c r="AN305">
        <v>0</v>
      </c>
      <c r="AO305">
        <v>27</v>
      </c>
      <c r="AP305">
        <v>24</v>
      </c>
      <c r="AQ305">
        <v>202</v>
      </c>
      <c r="AR305">
        <v>43</v>
      </c>
      <c r="AS305">
        <v>23</v>
      </c>
      <c r="AT305">
        <v>725</v>
      </c>
      <c r="AU305">
        <v>468</v>
      </c>
      <c r="AV305">
        <v>5</v>
      </c>
      <c r="AW305">
        <v>10</v>
      </c>
      <c r="AX305">
        <v>14</v>
      </c>
      <c r="AY305" t="b">
        <f>AND(Table3[[#This Row],[attentionCheck22]]=22,Table3[[#This Row],[attentionCheck11]]=11)</f>
        <v>1</v>
      </c>
      <c r="AZ305" t="str">
        <f>VLOOKUP(Table3[[#This Row],[prolificID]],Table2[[#All],[participant_id]:[Student Status]],19,FALSE)</f>
        <v>Male</v>
      </c>
      <c r="BA305" t="str">
        <f>VLOOKUP(Table3[[#This Row],[prolificID]],Table2[[#All],[participant_id]:[Student Status]],13,FALSE)</f>
        <v>United Kingdom</v>
      </c>
      <c r="BB305" s="3" t="str">
        <f>VLOOKUP(Table3[[#This Row],[prolificID]],Table2[[#All],[participant_id]:[Student Status]],17,FALSE)</f>
        <v>Doctorate degree (PhD/other)</v>
      </c>
      <c r="BC305" s="3" t="str">
        <f>VLOOKUP(Table3[[#This Row],[prolificID]],Table2[[#All],[participant_id]:[Student Status]],20,FALSE)</f>
        <v>No</v>
      </c>
      <c r="BD305" s="3" t="str">
        <f>VLOOKUP(Table3[[#This Row],[prolificID]],Table2[[#All],[participant_id]:[Student Status]],14,FALSE)</f>
        <v>Full-Time</v>
      </c>
      <c r="BE305" s="3">
        <f>VLOOKUP(Table3[[#This Row],[prolificID]],Table2[[#All],[participant_id]:[Student Status]],5,FALSE)</f>
        <v>1551.1790000000001</v>
      </c>
      <c r="BF305" s="3">
        <f>VLOOKUP(Table3[[#This Row],[prolificID]],Table2[[#All],[participant_id]:[Student Status]],6,FALSE)</f>
        <v>34</v>
      </c>
      <c r="BG305" s="3">
        <f>VLOOKUP(Table3[[#This Row],[prolificID]],Payments[[#All],[ProlificID]:[Bonus]],2,FALSE)</f>
        <v>8.02</v>
      </c>
      <c r="BH305" s="3" t="s">
        <v>1220</v>
      </c>
      <c r="BI305" s="3" t="s">
        <v>1216</v>
      </c>
    </row>
    <row r="306" spans="1:61" x14ac:dyDescent="0.2">
      <c r="A306">
        <v>305</v>
      </c>
      <c r="B306">
        <v>0</v>
      </c>
      <c r="C306">
        <v>0</v>
      </c>
      <c r="D306">
        <v>1</v>
      </c>
      <c r="E306">
        <v>0</v>
      </c>
      <c r="F306">
        <v>0.71130673616777995</v>
      </c>
      <c r="G306" t="s">
        <v>51</v>
      </c>
      <c r="H306" t="s">
        <v>1121</v>
      </c>
      <c r="I306">
        <v>756</v>
      </c>
      <c r="J306">
        <v>1</v>
      </c>
      <c r="K306">
        <v>25</v>
      </c>
      <c r="L306">
        <v>78</v>
      </c>
      <c r="M306">
        <v>71</v>
      </c>
      <c r="N306">
        <v>65</v>
      </c>
      <c r="O306">
        <v>20</v>
      </c>
      <c r="P306">
        <v>52</v>
      </c>
      <c r="Q306">
        <v>46</v>
      </c>
      <c r="R306">
        <v>22</v>
      </c>
      <c r="S306">
        <v>39</v>
      </c>
      <c r="T306">
        <v>10</v>
      </c>
      <c r="U306">
        <v>24</v>
      </c>
      <c r="V306">
        <v>2</v>
      </c>
      <c r="W306">
        <v>9</v>
      </c>
      <c r="X306">
        <v>16</v>
      </c>
      <c r="Y306">
        <v>23</v>
      </c>
      <c r="Z306">
        <v>32</v>
      </c>
      <c r="AA306">
        <v>11</v>
      </c>
      <c r="AB306">
        <v>44</v>
      </c>
      <c r="AC306">
        <v>39</v>
      </c>
      <c r="AD306">
        <v>28</v>
      </c>
      <c r="AE306">
        <v>18</v>
      </c>
      <c r="AF306">
        <v>20</v>
      </c>
      <c r="AG306">
        <v>1</v>
      </c>
      <c r="AH306" t="s">
        <v>57</v>
      </c>
      <c r="AI306" t="s">
        <v>50</v>
      </c>
      <c r="AJ306">
        <v>8</v>
      </c>
      <c r="AK306">
        <v>14</v>
      </c>
      <c r="AL306">
        <v>0</v>
      </c>
      <c r="AM306">
        <v>0</v>
      </c>
      <c r="AN306">
        <v>0</v>
      </c>
      <c r="AO306">
        <v>14</v>
      </c>
      <c r="AP306">
        <v>24</v>
      </c>
      <c r="AQ306">
        <v>278</v>
      </c>
      <c r="AR306">
        <v>106</v>
      </c>
      <c r="AS306">
        <v>61</v>
      </c>
      <c r="AT306">
        <v>355</v>
      </c>
      <c r="AU306">
        <v>424</v>
      </c>
      <c r="AV306">
        <v>16</v>
      </c>
      <c r="AW306">
        <v>111</v>
      </c>
      <c r="AX306">
        <v>115</v>
      </c>
      <c r="AY306" t="b">
        <f>AND(Table3[[#This Row],[attentionCheck22]]=22,Table3[[#This Row],[attentionCheck11]]=11)</f>
        <v>1</v>
      </c>
      <c r="AZ306" t="str">
        <f>VLOOKUP(Table3[[#This Row],[prolificID]],Table2[[#All],[participant_id]:[Student Status]],19,FALSE)</f>
        <v>Male</v>
      </c>
      <c r="BA306" t="str">
        <f>VLOOKUP(Table3[[#This Row],[prolificID]],Table2[[#All],[participant_id]:[Student Status]],13,FALSE)</f>
        <v>United Kingdom</v>
      </c>
      <c r="BB306" s="3" t="str">
        <f>VLOOKUP(Table3[[#This Row],[prolificID]],Table2[[#All],[participant_id]:[Student Status]],17,FALSE)</f>
        <v>High school diploma/A-levels</v>
      </c>
      <c r="BC306" s="3" t="str">
        <f>VLOOKUP(Table3[[#This Row],[prolificID]],Table2[[#All],[participant_id]:[Student Status]],20,FALSE)</f>
        <v>No</v>
      </c>
      <c r="BD306" s="3" t="str">
        <f>VLOOKUP(Table3[[#This Row],[prolificID]],Table2[[#All],[participant_id]:[Student Status]],14,FALSE)</f>
        <v>Full-Time</v>
      </c>
      <c r="BE306" s="3">
        <f>VLOOKUP(Table3[[#This Row],[prolificID]],Table2[[#All],[participant_id]:[Student Status]],5,FALSE)</f>
        <v>1524.069</v>
      </c>
      <c r="BF306" s="3">
        <f>VLOOKUP(Table3[[#This Row],[prolificID]],Table2[[#All],[participant_id]:[Student Status]],6,FALSE)</f>
        <v>23</v>
      </c>
      <c r="BG306" s="3">
        <f>VLOOKUP(Table3[[#This Row],[prolificID]],Payments[[#All],[ProlificID]:[Bonus]],2,FALSE)</f>
        <v>5.34</v>
      </c>
      <c r="BH306" s="3" t="s">
        <v>1220</v>
      </c>
      <c r="BI306" s="3" t="s">
        <v>1216</v>
      </c>
    </row>
    <row r="307" spans="1:61" x14ac:dyDescent="0.2">
      <c r="A307">
        <v>306</v>
      </c>
      <c r="B307">
        <v>0</v>
      </c>
      <c r="C307">
        <v>0</v>
      </c>
      <c r="D307">
        <v>1</v>
      </c>
      <c r="E307">
        <v>1</v>
      </c>
      <c r="F307">
        <v>0.91618524177964</v>
      </c>
      <c r="G307" t="s">
        <v>51</v>
      </c>
      <c r="H307" t="s">
        <v>1122</v>
      </c>
      <c r="I307">
        <v>756</v>
      </c>
      <c r="J307">
        <v>1</v>
      </c>
      <c r="K307">
        <v>25</v>
      </c>
      <c r="L307">
        <v>5</v>
      </c>
      <c r="M307">
        <v>12</v>
      </c>
      <c r="N307">
        <v>14</v>
      </c>
      <c r="O307">
        <v>25</v>
      </c>
      <c r="P307">
        <v>30</v>
      </c>
      <c r="Q307">
        <v>33</v>
      </c>
      <c r="R307">
        <v>22</v>
      </c>
      <c r="S307">
        <v>40</v>
      </c>
      <c r="T307">
        <v>48</v>
      </c>
      <c r="U307">
        <v>60</v>
      </c>
      <c r="V307">
        <v>10</v>
      </c>
      <c r="W307">
        <v>12</v>
      </c>
      <c r="X307">
        <v>20</v>
      </c>
      <c r="Y307">
        <v>25</v>
      </c>
      <c r="Z307">
        <v>35</v>
      </c>
      <c r="AA307">
        <v>11</v>
      </c>
      <c r="AB307">
        <v>33</v>
      </c>
      <c r="AC307">
        <v>40</v>
      </c>
      <c r="AD307">
        <v>50</v>
      </c>
      <c r="AE307">
        <v>60</v>
      </c>
      <c r="AF307">
        <v>33</v>
      </c>
      <c r="AG307">
        <v>1</v>
      </c>
      <c r="AH307" t="s">
        <v>57</v>
      </c>
      <c r="AI307" t="s">
        <v>50</v>
      </c>
      <c r="AJ307">
        <v>10</v>
      </c>
      <c r="AK307">
        <v>33</v>
      </c>
      <c r="AL307">
        <v>0</v>
      </c>
      <c r="AM307">
        <v>0</v>
      </c>
      <c r="AN307" t="s">
        <v>145</v>
      </c>
      <c r="AO307">
        <v>33</v>
      </c>
      <c r="AP307">
        <v>21</v>
      </c>
      <c r="AQ307">
        <v>172</v>
      </c>
      <c r="AR307">
        <v>37</v>
      </c>
      <c r="AS307">
        <v>70</v>
      </c>
      <c r="AT307">
        <v>114</v>
      </c>
      <c r="AU307">
        <v>54</v>
      </c>
      <c r="AV307">
        <v>7</v>
      </c>
      <c r="AW307">
        <v>35</v>
      </c>
      <c r="AX307">
        <v>14</v>
      </c>
      <c r="AY307" t="b">
        <f>AND(Table3[[#This Row],[attentionCheck22]]=22,Table3[[#This Row],[attentionCheck11]]=11)</f>
        <v>1</v>
      </c>
      <c r="AZ307" t="str">
        <f>VLOOKUP(Table3[[#This Row],[prolificID]],Table2[[#All],[participant_id]:[Student Status]],19,FALSE)</f>
        <v>Male</v>
      </c>
      <c r="BA307" t="str">
        <f>VLOOKUP(Table3[[#This Row],[prolificID]],Table2[[#All],[participant_id]:[Student Status]],13,FALSE)</f>
        <v>United Kingdom</v>
      </c>
      <c r="BB307" s="3" t="str">
        <f>VLOOKUP(Table3[[#This Row],[prolificID]],Table2[[#All],[participant_id]:[Student Status]],17,FALSE)</f>
        <v>Undergraduate degree (BA/BSc/other)</v>
      </c>
      <c r="BC307" s="3" t="str">
        <f>VLOOKUP(Table3[[#This Row],[prolificID]],Table2[[#All],[participant_id]:[Student Status]],20,FALSE)</f>
        <v>No</v>
      </c>
      <c r="BD307" s="3" t="str">
        <f>VLOOKUP(Table3[[#This Row],[prolificID]],Table2[[#All],[participant_id]:[Student Status]],14,FALSE)</f>
        <v>Full-Time</v>
      </c>
      <c r="BE307" s="3">
        <f>VLOOKUP(Table3[[#This Row],[prolificID]],Table2[[#All],[participant_id]:[Student Status]],5,FALSE)</f>
        <v>563.46199999999999</v>
      </c>
      <c r="BF307" s="3">
        <f>VLOOKUP(Table3[[#This Row],[prolificID]],Table2[[#All],[participant_id]:[Student Status]],6,FALSE)</f>
        <v>33</v>
      </c>
      <c r="BG307" s="3">
        <f>VLOOKUP(Table3[[#This Row],[prolificID]],Payments[[#All],[ProlificID]:[Bonus]],2,FALSE)</f>
        <v>7.27</v>
      </c>
      <c r="BH307" s="3" t="s">
        <v>1220</v>
      </c>
      <c r="BI307" s="3" t="s">
        <v>1216</v>
      </c>
    </row>
    <row r="308" spans="1:61" x14ac:dyDescent="0.2">
      <c r="A308">
        <v>307</v>
      </c>
      <c r="B308">
        <v>0</v>
      </c>
      <c r="C308">
        <v>0</v>
      </c>
      <c r="D308">
        <v>1</v>
      </c>
      <c r="E308">
        <v>0</v>
      </c>
      <c r="F308">
        <v>0.11205401071154</v>
      </c>
      <c r="G308" t="s">
        <v>51</v>
      </c>
      <c r="AY308" t="b">
        <f>AND(Table3[[#This Row],[attentionCheck22]]=22,Table3[[#This Row],[attentionCheck11]]=11)</f>
        <v>0</v>
      </c>
      <c r="AZ308" t="e">
        <f>VLOOKUP(Table3[[#This Row],[prolificID]],Table2[[#All],[participant_id]:[Student Status]],19,FALSE)</f>
        <v>#N/A</v>
      </c>
      <c r="BA308" t="e">
        <f>VLOOKUP(Table3[[#This Row],[prolificID]],Table2[[#All],[participant_id]:[Student Status]],13,FALSE)</f>
        <v>#N/A</v>
      </c>
      <c r="BB308" s="3" t="e">
        <f>VLOOKUP(Table3[[#This Row],[prolificID]],Table2[[#All],[participant_id]:[Student Status]],17,FALSE)</f>
        <v>#N/A</v>
      </c>
      <c r="BC308" s="3" t="e">
        <f>VLOOKUP(Table3[[#This Row],[prolificID]],Table2[[#All],[participant_id]:[Student Status]],20,FALSE)</f>
        <v>#N/A</v>
      </c>
      <c r="BD308" s="3" t="e">
        <f>VLOOKUP(Table3[[#This Row],[prolificID]],Table2[[#All],[participant_id]:[Student Status]],14,FALSE)</f>
        <v>#N/A</v>
      </c>
      <c r="BE308" s="3" t="e">
        <f>VLOOKUP(Table3[[#This Row],[prolificID]],Table2[[#All],[participant_id]:[Student Status]],5,FALSE)</f>
        <v>#N/A</v>
      </c>
      <c r="BF308" s="3" t="e">
        <f>VLOOKUP(Table3[[#This Row],[prolificID]],Table2[[#All],[participant_id]:[Student Status]],6,FALSE)</f>
        <v>#N/A</v>
      </c>
      <c r="BG308" s="3">
        <f>VLOOKUP(Table3[[#This Row],[prolificID]],Payments[[#All],[ProlificID]:[Bonus]],2,FALSE)</f>
        <v>0</v>
      </c>
      <c r="BH308" s="3" t="s">
        <v>1220</v>
      </c>
      <c r="BI308" s="3" t="s">
        <v>1216</v>
      </c>
    </row>
    <row r="309" spans="1:61" x14ac:dyDescent="0.2">
      <c r="A309">
        <v>308</v>
      </c>
      <c r="B309">
        <v>0</v>
      </c>
      <c r="C309">
        <v>0</v>
      </c>
      <c r="D309">
        <v>1</v>
      </c>
      <c r="E309">
        <v>1</v>
      </c>
      <c r="F309">
        <v>0.17472679130473001</v>
      </c>
      <c r="G309" t="s">
        <v>51</v>
      </c>
      <c r="H309" t="s">
        <v>1123</v>
      </c>
      <c r="I309">
        <v>756</v>
      </c>
      <c r="J309">
        <v>1</v>
      </c>
      <c r="K309">
        <v>25</v>
      </c>
      <c r="L309">
        <v>40</v>
      </c>
      <c r="M309">
        <v>37</v>
      </c>
      <c r="N309">
        <v>35</v>
      </c>
      <c r="O309">
        <v>32</v>
      </c>
      <c r="P309">
        <v>30</v>
      </c>
      <c r="Q309">
        <v>28</v>
      </c>
      <c r="R309">
        <v>22</v>
      </c>
      <c r="S309">
        <v>25</v>
      </c>
      <c r="T309">
        <v>22</v>
      </c>
      <c r="U309">
        <v>19</v>
      </c>
      <c r="V309">
        <v>40</v>
      </c>
      <c r="W309">
        <v>36</v>
      </c>
      <c r="X309">
        <v>33</v>
      </c>
      <c r="Y309">
        <v>30</v>
      </c>
      <c r="Z309">
        <v>27</v>
      </c>
      <c r="AA309">
        <v>11</v>
      </c>
      <c r="AB309">
        <v>23</v>
      </c>
      <c r="AC309">
        <v>20</v>
      </c>
      <c r="AD309">
        <v>16</v>
      </c>
      <c r="AE309">
        <v>12</v>
      </c>
      <c r="AF309">
        <v>40</v>
      </c>
      <c r="AG309">
        <v>1</v>
      </c>
      <c r="AH309" t="s">
        <v>54</v>
      </c>
      <c r="AI309" t="s">
        <v>51</v>
      </c>
      <c r="AJ309">
        <v>1</v>
      </c>
      <c r="AK309">
        <v>20</v>
      </c>
      <c r="AL309">
        <v>0</v>
      </c>
      <c r="AM309">
        <v>0</v>
      </c>
      <c r="AN309" t="s">
        <v>126</v>
      </c>
      <c r="AO309">
        <v>33</v>
      </c>
      <c r="AP309">
        <v>31</v>
      </c>
      <c r="AQ309">
        <v>455</v>
      </c>
      <c r="AR309">
        <v>144</v>
      </c>
      <c r="AS309">
        <v>84</v>
      </c>
      <c r="AT309">
        <v>1131</v>
      </c>
      <c r="AU309">
        <v>339</v>
      </c>
      <c r="AV309">
        <v>23</v>
      </c>
      <c r="AW309">
        <v>1166</v>
      </c>
      <c r="AX309">
        <v>481</v>
      </c>
      <c r="AY309" t="b">
        <f>AND(Table3[[#This Row],[attentionCheck22]]=22,Table3[[#This Row],[attentionCheck11]]=11)</f>
        <v>1</v>
      </c>
      <c r="AZ309" t="str">
        <f>VLOOKUP(Table3[[#This Row],[prolificID]],Table2[[#All],[participant_id]:[Student Status]],19,FALSE)</f>
        <v>Male</v>
      </c>
      <c r="BA309" t="str">
        <f>VLOOKUP(Table3[[#This Row],[prolificID]],Table2[[#All],[participant_id]:[Student Status]],13,FALSE)</f>
        <v>United Kingdom</v>
      </c>
      <c r="BB309" s="3" t="str">
        <f>VLOOKUP(Table3[[#This Row],[prolificID]],Table2[[#All],[participant_id]:[Student Status]],17,FALSE)</f>
        <v>Undergraduate degree (BA/BSc/other)</v>
      </c>
      <c r="BC309" s="3" t="str">
        <f>VLOOKUP(Table3[[#This Row],[prolificID]],Table2[[#All],[participant_id]:[Student Status]],20,FALSE)</f>
        <v>No</v>
      </c>
      <c r="BD309" s="3" t="str">
        <f>VLOOKUP(Table3[[#This Row],[prolificID]],Table2[[#All],[participant_id]:[Student Status]],14,FALSE)</f>
        <v>Not in paid work (e.g. homemaker', 'retired or disabled)</v>
      </c>
      <c r="BE309" s="3">
        <f>VLOOKUP(Table3[[#This Row],[prolificID]],Table2[[#All],[participant_id]:[Student Status]],5,FALSE)</f>
        <v>3934.047</v>
      </c>
      <c r="BF309" s="3">
        <f>VLOOKUP(Table3[[#This Row],[prolificID]],Table2[[#All],[participant_id]:[Student Status]],6,FALSE)</f>
        <v>48</v>
      </c>
      <c r="BG309" s="3">
        <f>VLOOKUP(Table3[[#This Row],[prolificID]],Payments[[#All],[ProlificID]:[Bonus]],2,FALSE)</f>
        <v>5</v>
      </c>
      <c r="BH309" s="3" t="s">
        <v>1220</v>
      </c>
      <c r="BI309" s="3" t="s">
        <v>1216</v>
      </c>
    </row>
    <row r="310" spans="1:61" x14ac:dyDescent="0.2">
      <c r="A310">
        <v>309</v>
      </c>
      <c r="B310">
        <v>0</v>
      </c>
      <c r="C310">
        <v>0</v>
      </c>
      <c r="D310">
        <v>1</v>
      </c>
      <c r="E310">
        <v>0</v>
      </c>
      <c r="F310">
        <v>6.2837557236852998E-2</v>
      </c>
      <c r="G310" t="s">
        <v>51</v>
      </c>
      <c r="H310" t="s">
        <v>1124</v>
      </c>
      <c r="I310">
        <v>756</v>
      </c>
      <c r="J310">
        <v>1</v>
      </c>
      <c r="K310">
        <v>25</v>
      </c>
      <c r="L310">
        <v>40</v>
      </c>
      <c r="M310">
        <v>37</v>
      </c>
      <c r="N310">
        <v>36</v>
      </c>
      <c r="O310">
        <v>33</v>
      </c>
      <c r="P310">
        <v>30</v>
      </c>
      <c r="Q310">
        <v>28</v>
      </c>
      <c r="R310">
        <v>22</v>
      </c>
      <c r="S310">
        <v>25</v>
      </c>
      <c r="T310">
        <v>23</v>
      </c>
      <c r="U310">
        <v>19</v>
      </c>
      <c r="V310">
        <v>40</v>
      </c>
      <c r="W310">
        <v>37</v>
      </c>
      <c r="X310">
        <v>34</v>
      </c>
      <c r="Y310">
        <v>30</v>
      </c>
      <c r="Z310">
        <v>26</v>
      </c>
      <c r="AA310">
        <v>11</v>
      </c>
      <c r="AB310">
        <v>24</v>
      </c>
      <c r="AC310">
        <v>20</v>
      </c>
      <c r="AD310">
        <v>16</v>
      </c>
      <c r="AE310">
        <v>12</v>
      </c>
      <c r="AF310">
        <v>40</v>
      </c>
      <c r="AG310">
        <v>1</v>
      </c>
      <c r="AH310" t="s">
        <v>54</v>
      </c>
      <c r="AI310" t="s">
        <v>51</v>
      </c>
      <c r="AJ310">
        <v>34</v>
      </c>
      <c r="AK310">
        <v>37</v>
      </c>
      <c r="AL310">
        <v>0</v>
      </c>
      <c r="AM310">
        <v>0</v>
      </c>
      <c r="AN310">
        <v>0</v>
      </c>
      <c r="AO310">
        <v>20</v>
      </c>
      <c r="AP310">
        <v>49</v>
      </c>
      <c r="AQ310">
        <v>329</v>
      </c>
      <c r="AR310">
        <v>65</v>
      </c>
      <c r="AS310">
        <v>81</v>
      </c>
      <c r="AT310">
        <v>515</v>
      </c>
      <c r="AU310">
        <v>488</v>
      </c>
      <c r="AV310">
        <v>14</v>
      </c>
      <c r="AW310">
        <v>195</v>
      </c>
      <c r="AX310">
        <v>122</v>
      </c>
      <c r="AY310" t="b">
        <f>AND(Table3[[#This Row],[attentionCheck22]]=22,Table3[[#This Row],[attentionCheck11]]=11)</f>
        <v>1</v>
      </c>
      <c r="AZ310" t="str">
        <f>VLOOKUP(Table3[[#This Row],[prolificID]],Table2[[#All],[participant_id]:[Student Status]],19,FALSE)</f>
        <v>Male</v>
      </c>
      <c r="BA310" t="str">
        <f>VLOOKUP(Table3[[#This Row],[prolificID]],Table2[[#All],[participant_id]:[Student Status]],13,FALSE)</f>
        <v>United Kingdom</v>
      </c>
      <c r="BB310" s="3" t="str">
        <f>VLOOKUP(Table3[[#This Row],[prolificID]],Table2[[#All],[participant_id]:[Student Status]],17,FALSE)</f>
        <v>Undergraduate degree (BA/BSc/other)</v>
      </c>
      <c r="BC310" s="3" t="str">
        <f>VLOOKUP(Table3[[#This Row],[prolificID]],Table2[[#All],[participant_id]:[Student Status]],20,FALSE)</f>
        <v>DATA EXPIRED</v>
      </c>
      <c r="BD310" s="3" t="str">
        <f>VLOOKUP(Table3[[#This Row],[prolificID]],Table2[[#All],[participant_id]:[Student Status]],14,FALSE)</f>
        <v>DATA EXPIRED</v>
      </c>
      <c r="BE310" s="3">
        <f>VLOOKUP(Table3[[#This Row],[prolificID]],Table2[[#All],[participant_id]:[Student Status]],5,FALSE)</f>
        <v>1968.452</v>
      </c>
      <c r="BF310" s="3">
        <f>VLOOKUP(Table3[[#This Row],[prolificID]],Table2[[#All],[participant_id]:[Student Status]],6,FALSE)</f>
        <v>59</v>
      </c>
      <c r="BG310" s="3">
        <f>VLOOKUP(Table3[[#This Row],[prolificID]],Payments[[#All],[ProlificID]:[Bonus]],2,FALSE)</f>
        <v>14.32</v>
      </c>
      <c r="BH310" s="3" t="s">
        <v>1220</v>
      </c>
      <c r="BI310" s="3" t="s">
        <v>1216</v>
      </c>
    </row>
    <row r="311" spans="1:61" x14ac:dyDescent="0.2">
      <c r="A311">
        <v>310</v>
      </c>
      <c r="B311">
        <v>0</v>
      </c>
      <c r="C311">
        <v>0</v>
      </c>
      <c r="D311">
        <v>1</v>
      </c>
      <c r="E311">
        <v>1</v>
      </c>
      <c r="F311">
        <v>0.39674667399913</v>
      </c>
      <c r="G311" t="s">
        <v>50</v>
      </c>
      <c r="H311" t="s">
        <v>1125</v>
      </c>
      <c r="I311">
        <v>756</v>
      </c>
      <c r="J311">
        <v>1</v>
      </c>
      <c r="K311">
        <v>25</v>
      </c>
      <c r="L311">
        <v>38</v>
      </c>
      <c r="M311">
        <v>37</v>
      </c>
      <c r="N311">
        <v>35</v>
      </c>
      <c r="O311">
        <v>32</v>
      </c>
      <c r="P311">
        <v>30</v>
      </c>
      <c r="Q311">
        <v>28</v>
      </c>
      <c r="R311">
        <v>22</v>
      </c>
      <c r="S311">
        <v>25</v>
      </c>
      <c r="T311">
        <v>22</v>
      </c>
      <c r="U311">
        <v>19</v>
      </c>
      <c r="V311">
        <v>39</v>
      </c>
      <c r="W311">
        <v>36</v>
      </c>
      <c r="X311">
        <v>33</v>
      </c>
      <c r="Y311">
        <v>30</v>
      </c>
      <c r="Z311">
        <v>27</v>
      </c>
      <c r="AA311">
        <v>11</v>
      </c>
      <c r="AB311">
        <v>24</v>
      </c>
      <c r="AC311">
        <v>20</v>
      </c>
      <c r="AD311">
        <v>16</v>
      </c>
      <c r="AE311">
        <v>12</v>
      </c>
      <c r="AF311">
        <v>40</v>
      </c>
      <c r="AG311">
        <v>1</v>
      </c>
      <c r="AH311" t="s">
        <v>57</v>
      </c>
      <c r="AI311" t="s">
        <v>51</v>
      </c>
      <c r="AJ311">
        <v>32</v>
      </c>
      <c r="AK311">
        <v>40</v>
      </c>
      <c r="AL311">
        <v>0</v>
      </c>
      <c r="AM311">
        <v>0</v>
      </c>
      <c r="AN311">
        <v>0</v>
      </c>
      <c r="AO311">
        <v>33</v>
      </c>
      <c r="AP311">
        <v>14</v>
      </c>
      <c r="AQ311">
        <v>198</v>
      </c>
      <c r="AR311">
        <v>67</v>
      </c>
      <c r="AS311">
        <v>110</v>
      </c>
      <c r="AT311">
        <v>538</v>
      </c>
      <c r="AU311">
        <v>264</v>
      </c>
      <c r="AV311">
        <v>8</v>
      </c>
      <c r="AW311">
        <v>298</v>
      </c>
      <c r="AX311">
        <v>160</v>
      </c>
      <c r="AY311" t="b">
        <f>AND(Table3[[#This Row],[attentionCheck22]]=22,Table3[[#This Row],[attentionCheck11]]=11)</f>
        <v>1</v>
      </c>
      <c r="AZ311" t="str">
        <f>VLOOKUP(Table3[[#This Row],[prolificID]],Table2[[#All],[participant_id]:[Student Status]],19,FALSE)</f>
        <v>Male</v>
      </c>
      <c r="BA311" t="str">
        <f>VLOOKUP(Table3[[#This Row],[prolificID]],Table2[[#All],[participant_id]:[Student Status]],13,FALSE)</f>
        <v>United Kingdom</v>
      </c>
      <c r="BB311" s="3" t="str">
        <f>VLOOKUP(Table3[[#This Row],[prolificID]],Table2[[#All],[participant_id]:[Student Status]],17,FALSE)</f>
        <v>Undergraduate degree (BA/BSc/other)</v>
      </c>
      <c r="BC311" s="3" t="str">
        <f>VLOOKUP(Table3[[#This Row],[prolificID]],Table2[[#All],[participant_id]:[Student Status]],20,FALSE)</f>
        <v>DATA EXPIRED</v>
      </c>
      <c r="BD311" s="3" t="str">
        <f>VLOOKUP(Table3[[#This Row],[prolificID]],Table2[[#All],[participant_id]:[Student Status]],14,FALSE)</f>
        <v>DATA EXPIRED</v>
      </c>
      <c r="BE311" s="3">
        <f>VLOOKUP(Table3[[#This Row],[prolificID]],Table2[[#All],[participant_id]:[Student Status]],5,FALSE)</f>
        <v>1699.951</v>
      </c>
      <c r="BF311" s="3">
        <f>VLOOKUP(Table3[[#This Row],[prolificID]],Table2[[#All],[participant_id]:[Student Status]],6,FALSE)</f>
        <v>28</v>
      </c>
      <c r="BG311" s="3">
        <f>VLOOKUP(Table3[[#This Row],[prolificID]],Payments[[#All],[ProlificID]:[Bonus]],2,FALSE)</f>
        <v>9.4</v>
      </c>
      <c r="BH311" s="3" t="s">
        <v>1220</v>
      </c>
      <c r="BI311" s="3" t="s">
        <v>1216</v>
      </c>
    </row>
    <row r="312" spans="1:61" x14ac:dyDescent="0.2">
      <c r="A312">
        <v>311</v>
      </c>
      <c r="B312">
        <v>0</v>
      </c>
      <c r="C312">
        <v>0</v>
      </c>
      <c r="D312">
        <v>1</v>
      </c>
      <c r="E312">
        <v>1</v>
      </c>
      <c r="F312">
        <v>5.4405934885409001E-3</v>
      </c>
      <c r="G312" t="s">
        <v>50</v>
      </c>
      <c r="H312" t="s">
        <v>1126</v>
      </c>
      <c r="I312">
        <v>756</v>
      </c>
      <c r="J312">
        <v>1</v>
      </c>
      <c r="K312">
        <v>25</v>
      </c>
      <c r="L312">
        <v>39</v>
      </c>
      <c r="M312">
        <v>37</v>
      </c>
      <c r="N312">
        <v>33</v>
      </c>
      <c r="O312">
        <v>30</v>
      </c>
      <c r="P312">
        <v>27</v>
      </c>
      <c r="Q312">
        <v>24</v>
      </c>
      <c r="R312">
        <v>29</v>
      </c>
      <c r="S312">
        <v>20</v>
      </c>
      <c r="T312">
        <v>16</v>
      </c>
      <c r="U312">
        <v>12</v>
      </c>
      <c r="V312">
        <v>39</v>
      </c>
      <c r="W312">
        <v>36</v>
      </c>
      <c r="X312">
        <v>33</v>
      </c>
      <c r="Y312">
        <v>30</v>
      </c>
      <c r="Z312">
        <v>27</v>
      </c>
      <c r="AA312">
        <v>11</v>
      </c>
      <c r="AB312">
        <v>24</v>
      </c>
      <c r="AC312">
        <v>20</v>
      </c>
      <c r="AD312">
        <v>16</v>
      </c>
      <c r="AE312">
        <v>12</v>
      </c>
      <c r="AP312">
        <v>9</v>
      </c>
      <c r="AQ312">
        <v>191</v>
      </c>
      <c r="AR312">
        <v>22</v>
      </c>
      <c r="AS312">
        <v>43</v>
      </c>
      <c r="AT312">
        <v>245</v>
      </c>
      <c r="AU312">
        <v>175</v>
      </c>
      <c r="AY312" t="b">
        <f>AND(Table3[[#This Row],[attentionCheck22]]=22,Table3[[#This Row],[attentionCheck11]]=11)</f>
        <v>0</v>
      </c>
      <c r="AZ312" t="str">
        <f>VLOOKUP(Table3[[#This Row],[prolificID]],Table2[[#All],[participant_id]:[Student Status]],19,FALSE)</f>
        <v>Male</v>
      </c>
      <c r="BA312" t="str">
        <f>VLOOKUP(Table3[[#This Row],[prolificID]],Table2[[#All],[participant_id]:[Student Status]],13,FALSE)</f>
        <v>United Kingdom</v>
      </c>
      <c r="BB312" s="3" t="str">
        <f>VLOOKUP(Table3[[#This Row],[prolificID]],Table2[[#All],[participant_id]:[Student Status]],17,FALSE)</f>
        <v>Doctorate degree (PhD/other)</v>
      </c>
      <c r="BC312" s="3" t="str">
        <f>VLOOKUP(Table3[[#This Row],[prolificID]],Table2[[#All],[participant_id]:[Student Status]],20,FALSE)</f>
        <v>No</v>
      </c>
      <c r="BD312" s="3" t="str">
        <f>VLOOKUP(Table3[[#This Row],[prolificID]],Table2[[#All],[participant_id]:[Student Status]],14,FALSE)</f>
        <v>Full-Time</v>
      </c>
      <c r="BE312" s="3">
        <f>VLOOKUP(Table3[[#This Row],[prolificID]],Table2[[#All],[participant_id]:[Student Status]],5,FALSE)</f>
        <v>706.24199999999996</v>
      </c>
      <c r="BF312" s="3">
        <f>VLOOKUP(Table3[[#This Row],[prolificID]],Table2[[#All],[participant_id]:[Student Status]],6,FALSE)</f>
        <v>35</v>
      </c>
      <c r="BG312" s="3">
        <f>VLOOKUP(Table3[[#This Row],[prolificID]],Payments[[#All],[ProlificID]:[Bonus]],2,FALSE)</f>
        <v>0</v>
      </c>
      <c r="BH312" s="3" t="s">
        <v>1220</v>
      </c>
      <c r="BI312" s="3" t="s">
        <v>1216</v>
      </c>
    </row>
    <row r="313" spans="1:61" x14ac:dyDescent="0.2">
      <c r="A313">
        <v>312</v>
      </c>
      <c r="B313">
        <v>0</v>
      </c>
      <c r="C313">
        <v>0</v>
      </c>
      <c r="D313">
        <v>1</v>
      </c>
      <c r="E313">
        <v>0</v>
      </c>
      <c r="F313">
        <v>0.44432833176404002</v>
      </c>
      <c r="G313" t="s">
        <v>50</v>
      </c>
      <c r="H313" t="s">
        <v>1127</v>
      </c>
      <c r="I313">
        <v>756</v>
      </c>
      <c r="J313">
        <v>1</v>
      </c>
      <c r="K313">
        <v>25</v>
      </c>
      <c r="L313">
        <v>2</v>
      </c>
      <c r="M313">
        <v>14</v>
      </c>
      <c r="N313">
        <v>28</v>
      </c>
      <c r="O313">
        <v>40</v>
      </c>
      <c r="P313">
        <v>54</v>
      </c>
      <c r="Q313">
        <v>66</v>
      </c>
      <c r="R313">
        <v>22</v>
      </c>
      <c r="S313">
        <v>80</v>
      </c>
      <c r="T313">
        <v>80</v>
      </c>
      <c r="U313">
        <v>80</v>
      </c>
      <c r="V313">
        <v>2</v>
      </c>
      <c r="W313">
        <v>14</v>
      </c>
      <c r="X313">
        <v>28</v>
      </c>
      <c r="Y313">
        <v>40</v>
      </c>
      <c r="Z313">
        <v>54</v>
      </c>
      <c r="AA313">
        <v>22</v>
      </c>
      <c r="AB313">
        <v>66</v>
      </c>
      <c r="AC313">
        <v>80</v>
      </c>
      <c r="AD313">
        <v>80</v>
      </c>
      <c r="AE313">
        <v>80</v>
      </c>
      <c r="AP313">
        <v>45</v>
      </c>
      <c r="AQ313">
        <v>168</v>
      </c>
      <c r="AR313">
        <v>82</v>
      </c>
      <c r="AS313">
        <v>60</v>
      </c>
      <c r="AT313">
        <v>136</v>
      </c>
      <c r="AU313">
        <v>163</v>
      </c>
      <c r="AY313" t="b">
        <f>AND(Table3[[#This Row],[attentionCheck22]]=22,Table3[[#This Row],[attentionCheck11]]=11)</f>
        <v>0</v>
      </c>
      <c r="AZ313" t="str">
        <f>VLOOKUP(Table3[[#This Row],[prolificID]],Table2[[#All],[participant_id]:[Student Status]],19,FALSE)</f>
        <v>Male</v>
      </c>
      <c r="BA313" t="str">
        <f>VLOOKUP(Table3[[#This Row],[prolificID]],Table2[[#All],[participant_id]:[Student Status]],13,FALSE)</f>
        <v>United Kingdom</v>
      </c>
      <c r="BB313" s="3" t="str">
        <f>VLOOKUP(Table3[[#This Row],[prolificID]],Table2[[#All],[participant_id]:[Student Status]],17,FALSE)</f>
        <v>Undergraduate degree (BA/BSc/other)</v>
      </c>
      <c r="BC313" s="3" t="str">
        <f>VLOOKUP(Table3[[#This Row],[prolificID]],Table2[[#All],[participant_id]:[Student Status]],20,FALSE)</f>
        <v>No</v>
      </c>
      <c r="BD313" s="3" t="str">
        <f>VLOOKUP(Table3[[#This Row],[prolificID]],Table2[[#All],[participant_id]:[Student Status]],14,FALSE)</f>
        <v>Full-Time</v>
      </c>
      <c r="BE313" s="3">
        <f>VLOOKUP(Table3[[#This Row],[prolificID]],Table2[[#All],[participant_id]:[Student Status]],5,FALSE)</f>
        <v>695.25300000000004</v>
      </c>
      <c r="BF313" s="3">
        <f>VLOOKUP(Table3[[#This Row],[prolificID]],Table2[[#All],[participant_id]:[Student Status]],6,FALSE)</f>
        <v>42</v>
      </c>
      <c r="BG313" s="3">
        <f>VLOOKUP(Table3[[#This Row],[prolificID]],Payments[[#All],[ProlificID]:[Bonus]],2,FALSE)</f>
        <v>0</v>
      </c>
      <c r="BH313" s="3" t="s">
        <v>1220</v>
      </c>
      <c r="BI313" s="3" t="s">
        <v>1216</v>
      </c>
    </row>
    <row r="314" spans="1:61" x14ac:dyDescent="0.2">
      <c r="A314">
        <v>313</v>
      </c>
      <c r="B314">
        <v>0</v>
      </c>
      <c r="C314">
        <v>0</v>
      </c>
      <c r="D314">
        <v>1</v>
      </c>
      <c r="E314">
        <v>1</v>
      </c>
      <c r="F314">
        <v>0.93687016822025004</v>
      </c>
      <c r="G314" t="s">
        <v>51</v>
      </c>
      <c r="H314" t="s">
        <v>1128</v>
      </c>
      <c r="I314">
        <v>756</v>
      </c>
      <c r="J314">
        <v>1</v>
      </c>
      <c r="K314">
        <v>25</v>
      </c>
      <c r="L314">
        <v>38</v>
      </c>
      <c r="M314">
        <v>37</v>
      </c>
      <c r="N314">
        <v>39</v>
      </c>
      <c r="O314">
        <v>32</v>
      </c>
      <c r="P314">
        <v>40</v>
      </c>
      <c r="Q314">
        <v>69</v>
      </c>
      <c r="R314">
        <v>22</v>
      </c>
      <c r="S314">
        <v>24</v>
      </c>
      <c r="T314">
        <v>22</v>
      </c>
      <c r="U314">
        <v>19</v>
      </c>
      <c r="V314">
        <v>39</v>
      </c>
      <c r="W314">
        <v>36</v>
      </c>
      <c r="X314">
        <v>33</v>
      </c>
      <c r="Y314">
        <v>30</v>
      </c>
      <c r="Z314">
        <v>26</v>
      </c>
      <c r="AA314">
        <v>11</v>
      </c>
      <c r="AB314">
        <v>23</v>
      </c>
      <c r="AC314">
        <v>20</v>
      </c>
      <c r="AD314">
        <v>16</v>
      </c>
      <c r="AE314">
        <v>12</v>
      </c>
      <c r="AF314">
        <v>27</v>
      </c>
      <c r="AG314">
        <v>1</v>
      </c>
      <c r="AH314" t="s">
        <v>57</v>
      </c>
      <c r="AI314" t="s">
        <v>51</v>
      </c>
      <c r="AJ314">
        <v>11</v>
      </c>
      <c r="AK314">
        <v>27</v>
      </c>
      <c r="AL314">
        <v>0</v>
      </c>
      <c r="AM314">
        <v>0</v>
      </c>
      <c r="AN314" t="s">
        <v>134</v>
      </c>
      <c r="AO314">
        <v>27</v>
      </c>
      <c r="AP314">
        <v>17</v>
      </c>
      <c r="AQ314">
        <v>185</v>
      </c>
      <c r="AR314">
        <v>74</v>
      </c>
      <c r="AS314">
        <v>50</v>
      </c>
      <c r="AT314">
        <v>386</v>
      </c>
      <c r="AU314">
        <v>247</v>
      </c>
      <c r="AV314">
        <v>8</v>
      </c>
      <c r="AW314">
        <v>52</v>
      </c>
      <c r="AX314">
        <v>34</v>
      </c>
      <c r="AY314" t="b">
        <f>AND(Table3[[#This Row],[attentionCheck22]]=22,Table3[[#This Row],[attentionCheck11]]=11)</f>
        <v>1</v>
      </c>
      <c r="AZ314" t="str">
        <f>VLOOKUP(Table3[[#This Row],[prolificID]],Table2[[#All],[participant_id]:[Student Status]],19,FALSE)</f>
        <v>Male</v>
      </c>
      <c r="BA314" t="str">
        <f>VLOOKUP(Table3[[#This Row],[prolificID]],Table2[[#All],[participant_id]:[Student Status]],13,FALSE)</f>
        <v>United Kingdom</v>
      </c>
      <c r="BB314" s="3" t="str">
        <f>VLOOKUP(Table3[[#This Row],[prolificID]],Table2[[#All],[participant_id]:[Student Status]],17,FALSE)</f>
        <v>Doctorate degree (PhD/other)</v>
      </c>
      <c r="BC314" s="3" t="str">
        <f>VLOOKUP(Table3[[#This Row],[prolificID]],Table2[[#All],[participant_id]:[Student Status]],20,FALSE)</f>
        <v>No</v>
      </c>
      <c r="BD314" s="3" t="str">
        <f>VLOOKUP(Table3[[#This Row],[prolificID]],Table2[[#All],[participant_id]:[Student Status]],14,FALSE)</f>
        <v>Full-Time</v>
      </c>
      <c r="BE314" s="3">
        <f>VLOOKUP(Table3[[#This Row],[prolificID]],Table2[[#All],[participant_id]:[Student Status]],5,FALSE)</f>
        <v>1085.729</v>
      </c>
      <c r="BF314" s="3">
        <f>VLOOKUP(Table3[[#This Row],[prolificID]],Table2[[#All],[participant_id]:[Student Status]],6,FALSE)</f>
        <v>27</v>
      </c>
      <c r="BG314" s="3">
        <f>VLOOKUP(Table3[[#This Row],[prolificID]],Payments[[#All],[ProlificID]:[Bonus]],2,FALSE)</f>
        <v>8.2899999999999991</v>
      </c>
      <c r="BH314" s="3" t="s">
        <v>1220</v>
      </c>
      <c r="BI314" s="3" t="s">
        <v>1216</v>
      </c>
    </row>
    <row r="315" spans="1:61" x14ac:dyDescent="0.2">
      <c r="A315">
        <v>314</v>
      </c>
      <c r="B315">
        <v>0</v>
      </c>
      <c r="C315">
        <v>0</v>
      </c>
      <c r="D315">
        <v>1</v>
      </c>
      <c r="E315">
        <v>1</v>
      </c>
      <c r="F315">
        <v>0.66078477605519004</v>
      </c>
      <c r="G315" t="s">
        <v>50</v>
      </c>
      <c r="H315" t="s">
        <v>1129</v>
      </c>
      <c r="I315">
        <v>756</v>
      </c>
      <c r="J315">
        <v>1</v>
      </c>
      <c r="K315">
        <v>25</v>
      </c>
      <c r="L315">
        <v>43</v>
      </c>
      <c r="M315">
        <v>37</v>
      </c>
      <c r="N315">
        <v>35</v>
      </c>
      <c r="O315">
        <v>34</v>
      </c>
      <c r="P315">
        <v>30</v>
      </c>
      <c r="Q315">
        <v>28</v>
      </c>
      <c r="R315">
        <v>22</v>
      </c>
      <c r="S315">
        <v>24</v>
      </c>
      <c r="T315">
        <v>22</v>
      </c>
      <c r="U315">
        <v>19</v>
      </c>
      <c r="V315">
        <v>39</v>
      </c>
      <c r="W315">
        <v>37</v>
      </c>
      <c r="X315">
        <v>33</v>
      </c>
      <c r="Y315">
        <v>30</v>
      </c>
      <c r="Z315">
        <v>26</v>
      </c>
      <c r="AA315">
        <v>11</v>
      </c>
      <c r="AB315">
        <v>23</v>
      </c>
      <c r="AC315">
        <v>20</v>
      </c>
      <c r="AD315">
        <v>16</v>
      </c>
      <c r="AE315">
        <v>12</v>
      </c>
      <c r="AF315">
        <v>33</v>
      </c>
      <c r="AG315">
        <v>1</v>
      </c>
      <c r="AH315" t="s">
        <v>54</v>
      </c>
      <c r="AI315" t="s">
        <v>50</v>
      </c>
      <c r="AJ315">
        <v>4</v>
      </c>
      <c r="AK315">
        <v>28</v>
      </c>
      <c r="AL315">
        <v>0</v>
      </c>
      <c r="AM315">
        <v>0</v>
      </c>
      <c r="AN315">
        <v>0</v>
      </c>
      <c r="AO315">
        <v>27</v>
      </c>
      <c r="AP315">
        <v>28</v>
      </c>
      <c r="AQ315">
        <v>141</v>
      </c>
      <c r="AR315">
        <v>56</v>
      </c>
      <c r="AS315">
        <v>89</v>
      </c>
      <c r="AT315">
        <v>362</v>
      </c>
      <c r="AU315">
        <v>136</v>
      </c>
      <c r="AV315">
        <v>10</v>
      </c>
      <c r="AW315">
        <v>62</v>
      </c>
      <c r="AX315">
        <v>37</v>
      </c>
      <c r="AY315" t="b">
        <f>AND(Table3[[#This Row],[attentionCheck22]]=22,Table3[[#This Row],[attentionCheck11]]=11)</f>
        <v>1</v>
      </c>
      <c r="AZ315" t="str">
        <f>VLOOKUP(Table3[[#This Row],[prolificID]],Table2[[#All],[participant_id]:[Student Status]],19,FALSE)</f>
        <v>Male</v>
      </c>
      <c r="BA315" t="str">
        <f>VLOOKUP(Table3[[#This Row],[prolificID]],Table2[[#All],[participant_id]:[Student Status]],13,FALSE)</f>
        <v>United Kingdom</v>
      </c>
      <c r="BB315" s="3" t="str">
        <f>VLOOKUP(Table3[[#This Row],[prolificID]],Table2[[#All],[participant_id]:[Student Status]],17,FALSE)</f>
        <v>Undergraduate degree (BA/BSc/other)</v>
      </c>
      <c r="BC315" s="3" t="str">
        <f>VLOOKUP(Table3[[#This Row],[prolificID]],Table2[[#All],[participant_id]:[Student Status]],20,FALSE)</f>
        <v>No</v>
      </c>
      <c r="BD315" s="3" t="str">
        <f>VLOOKUP(Table3[[#This Row],[prolificID]],Table2[[#All],[participant_id]:[Student Status]],14,FALSE)</f>
        <v>Full-Time</v>
      </c>
      <c r="BE315" s="3">
        <f>VLOOKUP(Table3[[#This Row],[prolificID]],Table2[[#All],[participant_id]:[Student Status]],5,FALSE)</f>
        <v>964.65300000000002</v>
      </c>
      <c r="BF315" s="3">
        <f>VLOOKUP(Table3[[#This Row],[prolificID]],Table2[[#All],[participant_id]:[Student Status]],6,FALSE)</f>
        <v>40</v>
      </c>
      <c r="BG315" s="3">
        <f>VLOOKUP(Table3[[#This Row],[prolificID]],Payments[[#All],[ProlificID]:[Bonus]],2,FALSE)</f>
        <v>6.01</v>
      </c>
      <c r="BH315" s="3" t="s">
        <v>1220</v>
      </c>
      <c r="BI315" s="3" t="s">
        <v>1216</v>
      </c>
    </row>
    <row r="316" spans="1:61" x14ac:dyDescent="0.2">
      <c r="A316">
        <v>315</v>
      </c>
      <c r="B316">
        <v>0</v>
      </c>
      <c r="C316">
        <v>0</v>
      </c>
      <c r="D316">
        <v>1</v>
      </c>
      <c r="E316">
        <v>1</v>
      </c>
      <c r="F316">
        <v>1.5953849959845001E-2</v>
      </c>
      <c r="G316" t="s">
        <v>50</v>
      </c>
      <c r="H316" t="s">
        <v>1130</v>
      </c>
      <c r="I316">
        <v>756</v>
      </c>
      <c r="J316">
        <v>1</v>
      </c>
      <c r="K316">
        <v>25</v>
      </c>
      <c r="L316">
        <v>39</v>
      </c>
      <c r="M316">
        <v>33</v>
      </c>
      <c r="N316">
        <v>33</v>
      </c>
      <c r="O316">
        <v>20</v>
      </c>
      <c r="P316">
        <v>26</v>
      </c>
      <c r="Q316">
        <v>38</v>
      </c>
      <c r="R316">
        <v>22</v>
      </c>
      <c r="S316">
        <v>39</v>
      </c>
      <c r="T316">
        <v>32</v>
      </c>
      <c r="U316">
        <v>24</v>
      </c>
      <c r="V316">
        <v>40</v>
      </c>
      <c r="W316">
        <v>36</v>
      </c>
      <c r="X316">
        <v>33</v>
      </c>
      <c r="Y316">
        <v>30</v>
      </c>
      <c r="Z316">
        <v>28</v>
      </c>
      <c r="AA316">
        <v>11</v>
      </c>
      <c r="AB316">
        <v>37</v>
      </c>
      <c r="AC316">
        <v>40</v>
      </c>
      <c r="AD316">
        <v>32</v>
      </c>
      <c r="AE316">
        <v>24</v>
      </c>
      <c r="AF316">
        <v>20</v>
      </c>
      <c r="AG316">
        <v>1</v>
      </c>
      <c r="AH316" t="s">
        <v>54</v>
      </c>
      <c r="AI316" t="s">
        <v>50</v>
      </c>
      <c r="AJ316">
        <v>4</v>
      </c>
      <c r="AK316">
        <v>38</v>
      </c>
      <c r="AL316">
        <v>0</v>
      </c>
      <c r="AM316">
        <v>0</v>
      </c>
      <c r="AN316">
        <v>0</v>
      </c>
      <c r="AO316">
        <v>20</v>
      </c>
      <c r="AP316">
        <v>19</v>
      </c>
      <c r="AQ316">
        <v>228</v>
      </c>
      <c r="AR316">
        <v>18</v>
      </c>
      <c r="AS316">
        <v>63</v>
      </c>
      <c r="AT316">
        <v>258</v>
      </c>
      <c r="AU316">
        <v>278</v>
      </c>
      <c r="AV316">
        <v>3</v>
      </c>
      <c r="AW316">
        <v>39</v>
      </c>
      <c r="AX316">
        <v>7</v>
      </c>
      <c r="AY316" t="b">
        <f>AND(Table3[[#This Row],[attentionCheck22]]=22,Table3[[#This Row],[attentionCheck11]]=11)</f>
        <v>1</v>
      </c>
      <c r="AZ316" t="str">
        <f>VLOOKUP(Table3[[#This Row],[prolificID]],Table2[[#All],[participant_id]:[Student Status]],19,FALSE)</f>
        <v>Male</v>
      </c>
      <c r="BA316" t="str">
        <f>VLOOKUP(Table3[[#This Row],[prolificID]],Table2[[#All],[participant_id]:[Student Status]],13,FALSE)</f>
        <v>United Kingdom</v>
      </c>
      <c r="BB316" s="3" t="str">
        <f>VLOOKUP(Table3[[#This Row],[prolificID]],Table2[[#All],[participant_id]:[Student Status]],17,FALSE)</f>
        <v>High school diploma/A-levels</v>
      </c>
      <c r="BC316" s="3" t="str">
        <f>VLOOKUP(Table3[[#This Row],[prolificID]],Table2[[#All],[participant_id]:[Student Status]],20,FALSE)</f>
        <v>Yes</v>
      </c>
      <c r="BD316" s="3" t="str">
        <f>VLOOKUP(Table3[[#This Row],[prolificID]],Table2[[#All],[participant_id]:[Student Status]],14,FALSE)</f>
        <v>Unemployed (and job seeking)</v>
      </c>
      <c r="BE316" s="3">
        <f>VLOOKUP(Table3[[#This Row],[prolificID]],Table2[[#All],[participant_id]:[Student Status]],5,FALSE)</f>
        <v>955.34100000000001</v>
      </c>
      <c r="BF316" s="3">
        <f>VLOOKUP(Table3[[#This Row],[prolificID]],Table2[[#All],[participant_id]:[Student Status]],6,FALSE)</f>
        <v>20</v>
      </c>
      <c r="BG316" s="3">
        <f>VLOOKUP(Table3[[#This Row],[prolificID]],Payments[[#All],[ProlificID]:[Bonus]],2,FALSE)</f>
        <v>4.57</v>
      </c>
      <c r="BH316" s="3" t="s">
        <v>1220</v>
      </c>
      <c r="BI316" s="3" t="s">
        <v>1216</v>
      </c>
    </row>
    <row r="317" spans="1:61" x14ac:dyDescent="0.2">
      <c r="A317">
        <v>316</v>
      </c>
      <c r="B317">
        <v>0</v>
      </c>
      <c r="C317">
        <v>0</v>
      </c>
      <c r="D317">
        <v>1</v>
      </c>
      <c r="E317">
        <v>0</v>
      </c>
      <c r="F317">
        <v>0.65943969135780001</v>
      </c>
      <c r="G317" t="s">
        <v>51</v>
      </c>
      <c r="H317" t="s">
        <v>1131</v>
      </c>
      <c r="I317">
        <v>756</v>
      </c>
      <c r="J317">
        <v>1</v>
      </c>
      <c r="K317">
        <v>25</v>
      </c>
      <c r="L317">
        <v>13</v>
      </c>
      <c r="M317">
        <v>25</v>
      </c>
      <c r="N317">
        <v>24</v>
      </c>
      <c r="O317">
        <v>29</v>
      </c>
      <c r="P317">
        <v>33</v>
      </c>
      <c r="Q317">
        <v>27</v>
      </c>
      <c r="R317">
        <v>22</v>
      </c>
      <c r="S317">
        <v>24</v>
      </c>
      <c r="T317">
        <v>21</v>
      </c>
      <c r="U317">
        <v>18</v>
      </c>
      <c r="V317">
        <v>5</v>
      </c>
      <c r="W317">
        <v>20</v>
      </c>
      <c r="X317">
        <v>18</v>
      </c>
      <c r="Y317">
        <v>30</v>
      </c>
      <c r="Z317">
        <v>33</v>
      </c>
      <c r="AA317">
        <v>11</v>
      </c>
      <c r="AB317">
        <v>35</v>
      </c>
      <c r="AC317">
        <v>39</v>
      </c>
      <c r="AD317">
        <v>31</v>
      </c>
      <c r="AE317">
        <v>23</v>
      </c>
      <c r="AF317">
        <v>56</v>
      </c>
      <c r="AG317">
        <v>1</v>
      </c>
      <c r="AH317" t="s">
        <v>57</v>
      </c>
      <c r="AI317" t="s">
        <v>51</v>
      </c>
      <c r="AJ317">
        <v>31</v>
      </c>
      <c r="AK317">
        <v>56</v>
      </c>
      <c r="AL317">
        <v>0</v>
      </c>
      <c r="AM317">
        <v>0</v>
      </c>
      <c r="AN317" t="s">
        <v>1132</v>
      </c>
      <c r="AO317">
        <v>33</v>
      </c>
      <c r="AP317">
        <v>18</v>
      </c>
      <c r="AQ317">
        <v>230</v>
      </c>
      <c r="AR317">
        <v>41</v>
      </c>
      <c r="AS317">
        <v>29</v>
      </c>
      <c r="AT317">
        <v>178</v>
      </c>
      <c r="AU317">
        <v>398</v>
      </c>
      <c r="AV317">
        <v>7</v>
      </c>
      <c r="AW317">
        <v>87</v>
      </c>
      <c r="AX317">
        <v>74</v>
      </c>
      <c r="AY317" t="b">
        <f>AND(Table3[[#This Row],[attentionCheck22]]=22,Table3[[#This Row],[attentionCheck11]]=11)</f>
        <v>1</v>
      </c>
      <c r="AZ317" t="str">
        <f>VLOOKUP(Table3[[#This Row],[prolificID]],Table2[[#All],[participant_id]:[Student Status]],19,FALSE)</f>
        <v>Male</v>
      </c>
      <c r="BA317" t="str">
        <f>VLOOKUP(Table3[[#This Row],[prolificID]],Table2[[#All],[participant_id]:[Student Status]],13,FALSE)</f>
        <v>United Kingdom</v>
      </c>
      <c r="BB317" s="3" t="str">
        <f>VLOOKUP(Table3[[#This Row],[prolificID]],Table2[[#All],[participant_id]:[Student Status]],17,FALSE)</f>
        <v>Undergraduate degree (BA/BSc/other)</v>
      </c>
      <c r="BC317" s="3" t="str">
        <f>VLOOKUP(Table3[[#This Row],[prolificID]],Table2[[#All],[participant_id]:[Student Status]],20,FALSE)</f>
        <v>No</v>
      </c>
      <c r="BD317" s="3" t="str">
        <f>VLOOKUP(Table3[[#This Row],[prolificID]],Table2[[#All],[participant_id]:[Student Status]],14,FALSE)</f>
        <v>Part-Time</v>
      </c>
      <c r="BE317" s="3">
        <f>VLOOKUP(Table3[[#This Row],[prolificID]],Table2[[#All],[participant_id]:[Student Status]],5,FALSE)</f>
        <v>1100.155</v>
      </c>
      <c r="BF317" s="3">
        <f>VLOOKUP(Table3[[#This Row],[prolificID]],Table2[[#All],[participant_id]:[Student Status]],6,FALSE)</f>
        <v>21</v>
      </c>
      <c r="BG317" s="3">
        <f>VLOOKUP(Table3[[#This Row],[prolificID]],Payments[[#All],[ProlificID]:[Bonus]],2,FALSE)</f>
        <v>8.84</v>
      </c>
      <c r="BH317" s="3" t="s">
        <v>1220</v>
      </c>
      <c r="BI317" s="3" t="s">
        <v>1216</v>
      </c>
    </row>
    <row r="318" spans="1:61" x14ac:dyDescent="0.2">
      <c r="A318">
        <v>317</v>
      </c>
      <c r="B318">
        <v>0</v>
      </c>
      <c r="C318">
        <v>0</v>
      </c>
      <c r="D318">
        <v>1</v>
      </c>
      <c r="E318">
        <v>0</v>
      </c>
      <c r="F318">
        <v>0.39379687175049999</v>
      </c>
      <c r="G318" t="s">
        <v>51</v>
      </c>
      <c r="H318" t="s">
        <v>1133</v>
      </c>
      <c r="I318">
        <v>756</v>
      </c>
      <c r="J318">
        <v>1</v>
      </c>
      <c r="K318">
        <v>25</v>
      </c>
      <c r="L318">
        <v>2</v>
      </c>
      <c r="M318">
        <v>13</v>
      </c>
      <c r="N318">
        <v>17</v>
      </c>
      <c r="O318">
        <v>23</v>
      </c>
      <c r="P318">
        <v>30</v>
      </c>
      <c r="Q318">
        <v>36</v>
      </c>
      <c r="R318">
        <v>25</v>
      </c>
      <c r="S318">
        <v>43</v>
      </c>
      <c r="T318">
        <v>51</v>
      </c>
      <c r="U318">
        <v>59</v>
      </c>
      <c r="V318">
        <v>2</v>
      </c>
      <c r="W318">
        <v>6</v>
      </c>
      <c r="X318">
        <v>15</v>
      </c>
      <c r="Y318">
        <v>19</v>
      </c>
      <c r="Z318">
        <v>27</v>
      </c>
      <c r="AA318">
        <v>10</v>
      </c>
      <c r="AB318">
        <v>32</v>
      </c>
      <c r="AC318">
        <v>39</v>
      </c>
      <c r="AD318">
        <v>47</v>
      </c>
      <c r="AE318">
        <v>55</v>
      </c>
      <c r="AP318">
        <v>20</v>
      </c>
      <c r="AQ318">
        <v>197</v>
      </c>
      <c r="AR318">
        <v>90</v>
      </c>
      <c r="AS318">
        <v>36</v>
      </c>
      <c r="AT318">
        <v>168</v>
      </c>
      <c r="AU318">
        <v>270</v>
      </c>
      <c r="AY318" t="b">
        <f>AND(Table3[[#This Row],[attentionCheck22]]=22,Table3[[#This Row],[attentionCheck11]]=11)</f>
        <v>0</v>
      </c>
      <c r="AZ318" t="str">
        <f>VLOOKUP(Table3[[#This Row],[prolificID]],Table2[[#All],[participant_id]:[Student Status]],19,FALSE)</f>
        <v>Male</v>
      </c>
      <c r="BA318" t="str">
        <f>VLOOKUP(Table3[[#This Row],[prolificID]],Table2[[#All],[participant_id]:[Student Status]],13,FALSE)</f>
        <v>United States</v>
      </c>
      <c r="BB318" s="3" t="str">
        <f>VLOOKUP(Table3[[#This Row],[prolificID]],Table2[[#All],[participant_id]:[Student Status]],17,FALSE)</f>
        <v>Undergraduate degree (BA/BSc/other)</v>
      </c>
      <c r="BC318" s="3" t="str">
        <f>VLOOKUP(Table3[[#This Row],[prolificID]],Table2[[#All],[participant_id]:[Student Status]],20,FALSE)</f>
        <v>No</v>
      </c>
      <c r="BD318" s="3" t="str">
        <f>VLOOKUP(Table3[[#This Row],[prolificID]],Table2[[#All],[participant_id]:[Student Status]],14,FALSE)</f>
        <v>Full-Time</v>
      </c>
      <c r="BE318" s="3">
        <f>VLOOKUP(Table3[[#This Row],[prolificID]],Table2[[#All],[participant_id]:[Student Status]],5,FALSE)</f>
        <v>809.88300000000004</v>
      </c>
      <c r="BF318" s="3">
        <f>VLOOKUP(Table3[[#This Row],[prolificID]],Table2[[#All],[participant_id]:[Student Status]],6,FALSE)</f>
        <v>53</v>
      </c>
      <c r="BG318" s="3">
        <f>VLOOKUP(Table3[[#This Row],[prolificID]],Payments[[#All],[ProlificID]:[Bonus]],2,FALSE)</f>
        <v>0</v>
      </c>
      <c r="BH318" s="3" t="s">
        <v>1220</v>
      </c>
      <c r="BI318" s="3" t="s">
        <v>1216</v>
      </c>
    </row>
    <row r="319" spans="1:61" x14ac:dyDescent="0.2">
      <c r="A319">
        <v>318</v>
      </c>
      <c r="B319">
        <v>0</v>
      </c>
      <c r="C319">
        <v>0</v>
      </c>
      <c r="D319">
        <v>1</v>
      </c>
      <c r="E319">
        <v>1</v>
      </c>
      <c r="F319">
        <v>0.89266601704250004</v>
      </c>
      <c r="G319" t="s">
        <v>51</v>
      </c>
      <c r="H319" t="s">
        <v>1134</v>
      </c>
      <c r="I319">
        <v>756</v>
      </c>
      <c r="J319">
        <v>1</v>
      </c>
      <c r="K319">
        <v>25</v>
      </c>
      <c r="L319">
        <v>40</v>
      </c>
      <c r="M319">
        <v>38</v>
      </c>
      <c r="N319">
        <v>35</v>
      </c>
      <c r="O319">
        <v>43</v>
      </c>
      <c r="P319">
        <v>37</v>
      </c>
      <c r="Q319">
        <v>46</v>
      </c>
      <c r="R319">
        <v>22</v>
      </c>
      <c r="S319">
        <v>39</v>
      </c>
      <c r="T319">
        <v>31</v>
      </c>
      <c r="U319">
        <v>23</v>
      </c>
      <c r="V319">
        <v>40</v>
      </c>
      <c r="W319">
        <v>36</v>
      </c>
      <c r="X319">
        <v>33</v>
      </c>
      <c r="Y319">
        <v>30</v>
      </c>
      <c r="Z319">
        <v>27</v>
      </c>
      <c r="AA319">
        <v>11</v>
      </c>
      <c r="AB319">
        <v>24</v>
      </c>
      <c r="AC319">
        <v>20</v>
      </c>
      <c r="AD319">
        <v>16</v>
      </c>
      <c r="AE319">
        <v>12</v>
      </c>
      <c r="AF319">
        <v>27</v>
      </c>
      <c r="AG319">
        <v>1</v>
      </c>
      <c r="AH319" t="s">
        <v>57</v>
      </c>
      <c r="AI319" t="s">
        <v>51</v>
      </c>
      <c r="AJ319">
        <v>9</v>
      </c>
      <c r="AK319">
        <v>27</v>
      </c>
      <c r="AL319">
        <v>0</v>
      </c>
      <c r="AM319">
        <v>0</v>
      </c>
      <c r="AN319" t="s">
        <v>1135</v>
      </c>
      <c r="AO319">
        <v>7</v>
      </c>
      <c r="AP319">
        <v>40</v>
      </c>
      <c r="AQ319">
        <v>158</v>
      </c>
      <c r="AR319">
        <v>9</v>
      </c>
      <c r="AS319">
        <v>51</v>
      </c>
      <c r="AT319">
        <v>526</v>
      </c>
      <c r="AU319">
        <v>302</v>
      </c>
      <c r="AV319">
        <v>8</v>
      </c>
      <c r="AW319">
        <v>99</v>
      </c>
      <c r="AX319">
        <v>29</v>
      </c>
      <c r="AY319" t="b">
        <f>AND(Table3[[#This Row],[attentionCheck22]]=22,Table3[[#This Row],[attentionCheck11]]=11)</f>
        <v>1</v>
      </c>
      <c r="AZ319" t="str">
        <f>VLOOKUP(Table3[[#This Row],[prolificID]],Table2[[#All],[participant_id]:[Student Status]],19,FALSE)</f>
        <v>Male</v>
      </c>
      <c r="BA319" t="str">
        <f>VLOOKUP(Table3[[#This Row],[prolificID]],Table2[[#All],[participant_id]:[Student Status]],13,FALSE)</f>
        <v>United Kingdom</v>
      </c>
      <c r="BB319" s="3" t="str">
        <f>VLOOKUP(Table3[[#This Row],[prolificID]],Table2[[#All],[participant_id]:[Student Status]],17,FALSE)</f>
        <v>High school diploma/A-levels</v>
      </c>
      <c r="BC319" s="3" t="str">
        <f>VLOOKUP(Table3[[#This Row],[prolificID]],Table2[[#All],[participant_id]:[Student Status]],20,FALSE)</f>
        <v>No</v>
      </c>
      <c r="BD319" s="3" t="str">
        <f>VLOOKUP(Table3[[#This Row],[prolificID]],Table2[[#All],[participant_id]:[Student Status]],14,FALSE)</f>
        <v>Full-Time</v>
      </c>
      <c r="BE319" s="3">
        <f>VLOOKUP(Table3[[#This Row],[prolificID]],Table2[[#All],[participant_id]:[Student Status]],5,FALSE)</f>
        <v>1245.2429999999999</v>
      </c>
      <c r="BF319" s="3">
        <f>VLOOKUP(Table3[[#This Row],[prolificID]],Table2[[#All],[participant_id]:[Student Status]],6,FALSE)</f>
        <v>29</v>
      </c>
      <c r="BG319" s="3">
        <f>VLOOKUP(Table3[[#This Row],[prolificID]],Payments[[#All],[ProlificID]:[Bonus]],2,FALSE)</f>
        <v>1.81</v>
      </c>
      <c r="BH319" s="3" t="s">
        <v>1220</v>
      </c>
      <c r="BI319" s="3" t="s">
        <v>1216</v>
      </c>
    </row>
    <row r="320" spans="1:61" x14ac:dyDescent="0.2">
      <c r="A320">
        <v>319</v>
      </c>
      <c r="B320">
        <v>0</v>
      </c>
      <c r="C320">
        <v>0</v>
      </c>
      <c r="D320">
        <v>1</v>
      </c>
      <c r="E320">
        <v>0</v>
      </c>
      <c r="F320">
        <v>0.27032861758524002</v>
      </c>
      <c r="G320" t="s">
        <v>51</v>
      </c>
      <c r="H320" t="s">
        <v>1136</v>
      </c>
      <c r="I320">
        <v>756</v>
      </c>
      <c r="J320">
        <v>1</v>
      </c>
      <c r="K320">
        <v>25</v>
      </c>
      <c r="AP320">
        <v>37</v>
      </c>
      <c r="AQ320">
        <v>294</v>
      </c>
      <c r="AR320">
        <v>21</v>
      </c>
      <c r="AS320">
        <v>6</v>
      </c>
      <c r="AY320" t="b">
        <f>AND(Table3[[#This Row],[attentionCheck22]]=22,Table3[[#This Row],[attentionCheck11]]=11)</f>
        <v>0</v>
      </c>
      <c r="AZ320" t="str">
        <f>VLOOKUP(Table3[[#This Row],[prolificID]],Table2[[#All],[participant_id]:[Student Status]],19,FALSE)</f>
        <v>CONSENT REVOKED</v>
      </c>
      <c r="BA320" t="str">
        <f>VLOOKUP(Table3[[#This Row],[prolificID]],Table2[[#All],[participant_id]:[Student Status]],13,FALSE)</f>
        <v>CONSENT REVOKED</v>
      </c>
      <c r="BB320" s="3" t="str">
        <f>VLOOKUP(Table3[[#This Row],[prolificID]],Table2[[#All],[participant_id]:[Student Status]],17,FALSE)</f>
        <v>CONSENT REVOKED</v>
      </c>
      <c r="BC320" s="3" t="str">
        <f>VLOOKUP(Table3[[#This Row],[prolificID]],Table2[[#All],[participant_id]:[Student Status]],20,FALSE)</f>
        <v>CONSENT REVOKED</v>
      </c>
      <c r="BD320" s="3" t="str">
        <f>VLOOKUP(Table3[[#This Row],[prolificID]],Table2[[#All],[participant_id]:[Student Status]],14,FALSE)</f>
        <v>CONSENT REVOKED</v>
      </c>
      <c r="BE320" s="3">
        <f>VLOOKUP(Table3[[#This Row],[prolificID]],Table2[[#All],[participant_id]:[Student Status]],5,FALSE)</f>
        <v>8631.0943970000008</v>
      </c>
      <c r="BF320" s="3">
        <f>VLOOKUP(Table3[[#This Row],[prolificID]],Table2[[#All],[participant_id]:[Student Status]],6,FALSE)</f>
        <v>71</v>
      </c>
      <c r="BG320" s="3">
        <f>VLOOKUP(Table3[[#This Row],[prolificID]],Payments[[#All],[ProlificID]:[Bonus]],2,FALSE)</f>
        <v>0</v>
      </c>
      <c r="BH320" s="3" t="s">
        <v>1220</v>
      </c>
      <c r="BI320" s="3" t="s">
        <v>1216</v>
      </c>
    </row>
    <row r="321" spans="1:61" x14ac:dyDescent="0.2">
      <c r="A321">
        <v>320</v>
      </c>
      <c r="B321">
        <v>0</v>
      </c>
      <c r="C321">
        <v>0</v>
      </c>
      <c r="D321">
        <v>1</v>
      </c>
      <c r="E321">
        <v>0</v>
      </c>
      <c r="F321">
        <v>5.8322575973357001E-2</v>
      </c>
      <c r="G321" t="s">
        <v>51</v>
      </c>
      <c r="H321" t="s">
        <v>1137</v>
      </c>
      <c r="I321">
        <v>756</v>
      </c>
      <c r="J321">
        <v>1</v>
      </c>
      <c r="K321">
        <v>25</v>
      </c>
      <c r="L321">
        <v>40</v>
      </c>
      <c r="M321">
        <v>36</v>
      </c>
      <c r="N321">
        <v>33</v>
      </c>
      <c r="O321">
        <v>30</v>
      </c>
      <c r="P321">
        <v>26</v>
      </c>
      <c r="Q321">
        <v>23</v>
      </c>
      <c r="R321">
        <v>28</v>
      </c>
      <c r="S321">
        <v>20</v>
      </c>
      <c r="T321">
        <v>16</v>
      </c>
      <c r="U321">
        <v>14</v>
      </c>
      <c r="V321">
        <v>40</v>
      </c>
      <c r="W321">
        <v>35</v>
      </c>
      <c r="X321">
        <v>32</v>
      </c>
      <c r="Y321">
        <v>30</v>
      </c>
      <c r="Z321">
        <v>26</v>
      </c>
      <c r="AA321">
        <v>34</v>
      </c>
      <c r="AB321">
        <v>24</v>
      </c>
      <c r="AC321">
        <v>20</v>
      </c>
      <c r="AD321">
        <v>16</v>
      </c>
      <c r="AE321">
        <v>12</v>
      </c>
      <c r="AP321">
        <v>8</v>
      </c>
      <c r="AQ321">
        <v>345</v>
      </c>
      <c r="AR321">
        <v>48</v>
      </c>
      <c r="AS321">
        <v>156</v>
      </c>
      <c r="AT321">
        <v>375</v>
      </c>
      <c r="AU321">
        <v>545</v>
      </c>
      <c r="AY321" t="b">
        <f>AND(Table3[[#This Row],[attentionCheck22]]=22,Table3[[#This Row],[attentionCheck11]]=11)</f>
        <v>0</v>
      </c>
      <c r="AZ321" t="str">
        <f>VLOOKUP(Table3[[#This Row],[prolificID]],Table2[[#All],[participant_id]:[Student Status]],19,FALSE)</f>
        <v>Male</v>
      </c>
      <c r="BA321" t="str">
        <f>VLOOKUP(Table3[[#This Row],[prolificID]],Table2[[#All],[participant_id]:[Student Status]],13,FALSE)</f>
        <v>United Kingdom</v>
      </c>
      <c r="BB321" s="3" t="str">
        <f>VLOOKUP(Table3[[#This Row],[prolificID]],Table2[[#All],[participant_id]:[Student Status]],17,FALSE)</f>
        <v>Technical/community college</v>
      </c>
      <c r="BC321" s="3" t="str">
        <f>VLOOKUP(Table3[[#This Row],[prolificID]],Table2[[#All],[participant_id]:[Student Status]],20,FALSE)</f>
        <v>No</v>
      </c>
      <c r="BD321" s="3" t="str">
        <f>VLOOKUP(Table3[[#This Row],[prolificID]],Table2[[#All],[participant_id]:[Student Status]],14,FALSE)</f>
        <v>Not in paid work (e.g. homemaker', 'retired or disabled)</v>
      </c>
      <c r="BE321" s="3">
        <f>VLOOKUP(Table3[[#This Row],[prolificID]],Table2[[#All],[participant_id]:[Student Status]],5,FALSE)</f>
        <v>1521.6959999999999</v>
      </c>
      <c r="BF321" s="3">
        <f>VLOOKUP(Table3[[#This Row],[prolificID]],Table2[[#All],[participant_id]:[Student Status]],6,FALSE)</f>
        <v>71</v>
      </c>
      <c r="BG321" s="3">
        <f>VLOOKUP(Table3[[#This Row],[prolificID]],Payments[[#All],[ProlificID]:[Bonus]],2,FALSE)</f>
        <v>0</v>
      </c>
      <c r="BH321" s="3" t="s">
        <v>1220</v>
      </c>
      <c r="BI321" s="3" t="s">
        <v>1216</v>
      </c>
    </row>
    <row r="322" spans="1:61" x14ac:dyDescent="0.2">
      <c r="A322">
        <v>321</v>
      </c>
      <c r="B322">
        <v>0</v>
      </c>
      <c r="C322">
        <v>0</v>
      </c>
      <c r="D322">
        <v>1</v>
      </c>
      <c r="E322">
        <v>1</v>
      </c>
      <c r="F322">
        <v>0.79001464034719004</v>
      </c>
      <c r="G322" t="s">
        <v>50</v>
      </c>
      <c r="H322" t="s">
        <v>1138</v>
      </c>
      <c r="I322">
        <v>756</v>
      </c>
      <c r="J322">
        <v>1</v>
      </c>
      <c r="K322">
        <v>25</v>
      </c>
      <c r="L322">
        <v>50</v>
      </c>
      <c r="M322">
        <v>50</v>
      </c>
      <c r="N322">
        <v>45</v>
      </c>
      <c r="O322">
        <v>28</v>
      </c>
      <c r="P322">
        <v>27</v>
      </c>
      <c r="Q322">
        <v>33</v>
      </c>
      <c r="R322">
        <v>25</v>
      </c>
      <c r="S322">
        <v>39</v>
      </c>
      <c r="T322">
        <v>30</v>
      </c>
      <c r="U322">
        <v>22</v>
      </c>
      <c r="V322">
        <v>60</v>
      </c>
      <c r="W322">
        <v>60</v>
      </c>
      <c r="X322">
        <v>55</v>
      </c>
      <c r="Y322">
        <v>30</v>
      </c>
      <c r="Z322">
        <v>30</v>
      </c>
      <c r="AA322">
        <v>40</v>
      </c>
      <c r="AB322">
        <v>35</v>
      </c>
      <c r="AC322">
        <v>38</v>
      </c>
      <c r="AD322">
        <v>26</v>
      </c>
      <c r="AE322">
        <v>22</v>
      </c>
      <c r="AP322">
        <v>30</v>
      </c>
      <c r="AQ322">
        <v>221</v>
      </c>
      <c r="AR322">
        <v>55</v>
      </c>
      <c r="AS322">
        <v>144</v>
      </c>
      <c r="AT322">
        <v>135</v>
      </c>
      <c r="AU322">
        <v>116</v>
      </c>
      <c r="AY322" t="b">
        <f>AND(Table3[[#This Row],[attentionCheck22]]=22,Table3[[#This Row],[attentionCheck11]]=11)</f>
        <v>0</v>
      </c>
      <c r="AZ322" t="str">
        <f>VLOOKUP(Table3[[#This Row],[prolificID]],Table2[[#All],[participant_id]:[Student Status]],19,FALSE)</f>
        <v>Male</v>
      </c>
      <c r="BA322" t="str">
        <f>VLOOKUP(Table3[[#This Row],[prolificID]],Table2[[#All],[participant_id]:[Student Status]],13,FALSE)</f>
        <v>United Kingdom</v>
      </c>
      <c r="BB322" s="3" t="str">
        <f>VLOOKUP(Table3[[#This Row],[prolificID]],Table2[[#All],[participant_id]:[Student Status]],17,FALSE)</f>
        <v>Technical/community college</v>
      </c>
      <c r="BC322" s="3" t="str">
        <f>VLOOKUP(Table3[[#This Row],[prolificID]],Table2[[#All],[participant_id]:[Student Status]],20,FALSE)</f>
        <v>No</v>
      </c>
      <c r="BD322" s="3" t="str">
        <f>VLOOKUP(Table3[[#This Row],[prolificID]],Table2[[#All],[participant_id]:[Student Status]],14,FALSE)</f>
        <v>Full-Time</v>
      </c>
      <c r="BE322" s="3">
        <f>VLOOKUP(Table3[[#This Row],[prolificID]],Table2[[#All],[participant_id]:[Student Status]],5,FALSE)</f>
        <v>753.67200000000003</v>
      </c>
      <c r="BF322" s="3">
        <f>VLOOKUP(Table3[[#This Row],[prolificID]],Table2[[#All],[participant_id]:[Student Status]],6,FALSE)</f>
        <v>50</v>
      </c>
      <c r="BG322" s="3">
        <f>VLOOKUP(Table3[[#This Row],[prolificID]],Payments[[#All],[ProlificID]:[Bonus]],2,FALSE)</f>
        <v>0</v>
      </c>
      <c r="BH322" s="3" t="s">
        <v>1220</v>
      </c>
      <c r="BI322" s="3" t="s">
        <v>1216</v>
      </c>
    </row>
    <row r="323" spans="1:61" x14ac:dyDescent="0.2">
      <c r="A323">
        <v>322</v>
      </c>
      <c r="B323">
        <v>0</v>
      </c>
      <c r="C323">
        <v>0</v>
      </c>
      <c r="D323">
        <v>1</v>
      </c>
      <c r="E323">
        <v>0</v>
      </c>
      <c r="F323">
        <v>0.31172091562607002</v>
      </c>
      <c r="G323" t="s">
        <v>51</v>
      </c>
      <c r="H323" t="s">
        <v>1139</v>
      </c>
      <c r="I323">
        <v>756</v>
      </c>
      <c r="J323">
        <v>1</v>
      </c>
      <c r="K323">
        <v>25</v>
      </c>
      <c r="L323">
        <v>40</v>
      </c>
      <c r="M323">
        <v>38</v>
      </c>
      <c r="N323">
        <v>35</v>
      </c>
      <c r="O323">
        <v>33</v>
      </c>
      <c r="P323">
        <v>30</v>
      </c>
      <c r="Q323">
        <v>35</v>
      </c>
      <c r="R323">
        <v>32</v>
      </c>
      <c r="S323">
        <v>40</v>
      </c>
      <c r="T323">
        <v>32</v>
      </c>
      <c r="U323">
        <v>24</v>
      </c>
      <c r="V323">
        <v>40</v>
      </c>
      <c r="W323">
        <v>37</v>
      </c>
      <c r="X323">
        <v>40</v>
      </c>
      <c r="Y323">
        <v>30</v>
      </c>
      <c r="Z323">
        <v>39</v>
      </c>
      <c r="AA323">
        <v>36</v>
      </c>
      <c r="AB323">
        <v>39</v>
      </c>
      <c r="AC323">
        <v>40</v>
      </c>
      <c r="AD323">
        <v>31</v>
      </c>
      <c r="AE323">
        <v>24</v>
      </c>
      <c r="AP323">
        <v>31</v>
      </c>
      <c r="AQ323">
        <v>246</v>
      </c>
      <c r="AR323">
        <v>138</v>
      </c>
      <c r="AS323">
        <v>164</v>
      </c>
      <c r="AT323">
        <v>479</v>
      </c>
      <c r="AU323">
        <v>1142</v>
      </c>
      <c r="AY323" t="b">
        <f>AND(Table3[[#This Row],[attentionCheck22]]=22,Table3[[#This Row],[attentionCheck11]]=11)</f>
        <v>0</v>
      </c>
      <c r="AZ323" t="str">
        <f>VLOOKUP(Table3[[#This Row],[prolificID]],Table2[[#All],[participant_id]:[Student Status]],19,FALSE)</f>
        <v>Male</v>
      </c>
      <c r="BA323" t="str">
        <f>VLOOKUP(Table3[[#This Row],[prolificID]],Table2[[#All],[participant_id]:[Student Status]],13,FALSE)</f>
        <v>United Kingdom</v>
      </c>
      <c r="BB323" s="3" t="str">
        <f>VLOOKUP(Table3[[#This Row],[prolificID]],Table2[[#All],[participant_id]:[Student Status]],17,FALSE)</f>
        <v>Undergraduate degree (BA/BSc/other)</v>
      </c>
      <c r="BC323" s="3" t="str">
        <f>VLOOKUP(Table3[[#This Row],[prolificID]],Table2[[#All],[participant_id]:[Student Status]],20,FALSE)</f>
        <v>No</v>
      </c>
      <c r="BD323" s="3" t="str">
        <f>VLOOKUP(Table3[[#This Row],[prolificID]],Table2[[#All],[participant_id]:[Student Status]],14,FALSE)</f>
        <v>Full-Time</v>
      </c>
      <c r="BE323" s="3">
        <f>VLOOKUP(Table3[[#This Row],[prolificID]],Table2[[#All],[participant_id]:[Student Status]],5,FALSE)</f>
        <v>2228.9749999999999</v>
      </c>
      <c r="BF323" s="3">
        <f>VLOOKUP(Table3[[#This Row],[prolificID]],Table2[[#All],[participant_id]:[Student Status]],6,FALSE)</f>
        <v>64</v>
      </c>
      <c r="BG323" s="3">
        <f>VLOOKUP(Table3[[#This Row],[prolificID]],Payments[[#All],[ProlificID]:[Bonus]],2,FALSE)</f>
        <v>0</v>
      </c>
      <c r="BH323" s="3" t="s">
        <v>1220</v>
      </c>
      <c r="BI323" s="3" t="s">
        <v>1216</v>
      </c>
    </row>
    <row r="324" spans="1:61" x14ac:dyDescent="0.2">
      <c r="A324">
        <v>323</v>
      </c>
      <c r="B324">
        <v>0</v>
      </c>
      <c r="C324">
        <v>0</v>
      </c>
      <c r="D324">
        <v>1</v>
      </c>
      <c r="E324">
        <v>0</v>
      </c>
      <c r="F324">
        <v>0.65447582475028998</v>
      </c>
      <c r="G324" t="s">
        <v>50</v>
      </c>
      <c r="H324" t="s">
        <v>1140</v>
      </c>
      <c r="I324">
        <v>756</v>
      </c>
      <c r="J324">
        <v>1</v>
      </c>
      <c r="K324">
        <v>25</v>
      </c>
      <c r="L324">
        <v>40</v>
      </c>
      <c r="M324">
        <v>39</v>
      </c>
      <c r="N324">
        <v>35</v>
      </c>
      <c r="O324">
        <v>33</v>
      </c>
      <c r="P324">
        <v>30</v>
      </c>
      <c r="Q324">
        <v>23</v>
      </c>
      <c r="R324">
        <v>22</v>
      </c>
      <c r="S324">
        <v>27</v>
      </c>
      <c r="T324">
        <v>22</v>
      </c>
      <c r="U324">
        <v>19</v>
      </c>
      <c r="V324">
        <v>40</v>
      </c>
      <c r="W324">
        <v>39</v>
      </c>
      <c r="X324">
        <v>33</v>
      </c>
      <c r="Y324">
        <v>30</v>
      </c>
      <c r="Z324">
        <v>26</v>
      </c>
      <c r="AA324">
        <v>11</v>
      </c>
      <c r="AB324">
        <v>24</v>
      </c>
      <c r="AC324">
        <v>20</v>
      </c>
      <c r="AD324">
        <v>16</v>
      </c>
      <c r="AE324">
        <v>12</v>
      </c>
      <c r="AF324">
        <v>14</v>
      </c>
      <c r="AG324">
        <v>1</v>
      </c>
      <c r="AH324" t="s">
        <v>57</v>
      </c>
      <c r="AI324" t="s">
        <v>51</v>
      </c>
      <c r="AJ324">
        <v>35</v>
      </c>
      <c r="AK324">
        <v>14</v>
      </c>
      <c r="AL324">
        <v>0</v>
      </c>
      <c r="AM324">
        <v>0</v>
      </c>
      <c r="AN324" t="s">
        <v>1141</v>
      </c>
      <c r="AO324">
        <v>40</v>
      </c>
      <c r="AP324">
        <v>46</v>
      </c>
      <c r="AQ324">
        <v>578</v>
      </c>
      <c r="AR324">
        <v>268</v>
      </c>
      <c r="AS324">
        <v>129</v>
      </c>
      <c r="AT324">
        <v>319</v>
      </c>
      <c r="AU324">
        <v>547</v>
      </c>
      <c r="AV324">
        <v>20</v>
      </c>
      <c r="AW324">
        <v>162</v>
      </c>
      <c r="AX324">
        <v>54</v>
      </c>
      <c r="AY324" t="b">
        <f>AND(Table3[[#This Row],[attentionCheck22]]=22,Table3[[#This Row],[attentionCheck11]]=11)</f>
        <v>1</v>
      </c>
      <c r="AZ324" t="str">
        <f>VLOOKUP(Table3[[#This Row],[prolificID]],Table2[[#All],[participant_id]:[Student Status]],19,FALSE)</f>
        <v>Male</v>
      </c>
      <c r="BA324" t="str">
        <f>VLOOKUP(Table3[[#This Row],[prolificID]],Table2[[#All],[participant_id]:[Student Status]],13,FALSE)</f>
        <v>United Kingdom</v>
      </c>
      <c r="BB324" s="3" t="str">
        <f>VLOOKUP(Table3[[#This Row],[prolificID]],Table2[[#All],[participant_id]:[Student Status]],17,FALSE)</f>
        <v>High school diploma/A-levels</v>
      </c>
      <c r="BC324" s="3" t="str">
        <f>VLOOKUP(Table3[[#This Row],[prolificID]],Table2[[#All],[participant_id]:[Student Status]],20,FALSE)</f>
        <v>Yes</v>
      </c>
      <c r="BD324" s="3" t="str">
        <f>VLOOKUP(Table3[[#This Row],[prolificID]],Table2[[#All],[participant_id]:[Student Status]],14,FALSE)</f>
        <v>Part-Time</v>
      </c>
      <c r="BE324" s="3">
        <f>VLOOKUP(Table3[[#This Row],[prolificID]],Table2[[#All],[participant_id]:[Student Status]],5,FALSE)</f>
        <v>2224.8449999999998</v>
      </c>
      <c r="BF324" s="3">
        <f>VLOOKUP(Table3[[#This Row],[prolificID]],Table2[[#All],[participant_id]:[Student Status]],6,FALSE)</f>
        <v>20</v>
      </c>
      <c r="BG324" s="3">
        <f>VLOOKUP(Table3[[#This Row],[prolificID]],Payments[[#All],[ProlificID]:[Bonus]],2,FALSE)</f>
        <v>5.76</v>
      </c>
      <c r="BH324" s="3" t="s">
        <v>1220</v>
      </c>
      <c r="BI324" s="3" t="s">
        <v>1216</v>
      </c>
    </row>
    <row r="325" spans="1:61" x14ac:dyDescent="0.2">
      <c r="A325">
        <v>324</v>
      </c>
      <c r="B325">
        <v>0</v>
      </c>
      <c r="C325">
        <v>0</v>
      </c>
      <c r="D325">
        <v>1</v>
      </c>
      <c r="E325">
        <v>0</v>
      </c>
      <c r="F325">
        <v>0.46085387996075</v>
      </c>
      <c r="G325" t="s">
        <v>51</v>
      </c>
      <c r="H325" t="s">
        <v>1142</v>
      </c>
      <c r="I325">
        <v>756</v>
      </c>
      <c r="J325">
        <v>1</v>
      </c>
      <c r="K325">
        <v>25</v>
      </c>
      <c r="L325">
        <v>11</v>
      </c>
      <c r="M325">
        <v>16</v>
      </c>
      <c r="N325">
        <v>20</v>
      </c>
      <c r="O325">
        <v>25</v>
      </c>
      <c r="P325">
        <v>33</v>
      </c>
      <c r="Q325">
        <v>33</v>
      </c>
      <c r="R325">
        <v>22</v>
      </c>
      <c r="S325">
        <v>25</v>
      </c>
      <c r="T325">
        <v>22</v>
      </c>
      <c r="U325">
        <v>19</v>
      </c>
      <c r="V325">
        <v>6</v>
      </c>
      <c r="W325">
        <v>11</v>
      </c>
      <c r="X325">
        <v>19</v>
      </c>
      <c r="Y325">
        <v>30</v>
      </c>
      <c r="Z325">
        <v>35</v>
      </c>
      <c r="AA325">
        <v>11</v>
      </c>
      <c r="AB325">
        <v>35</v>
      </c>
      <c r="AC325">
        <v>20</v>
      </c>
      <c r="AD325">
        <v>17</v>
      </c>
      <c r="AE325">
        <v>10</v>
      </c>
      <c r="AF325">
        <v>40</v>
      </c>
      <c r="AG325">
        <v>1</v>
      </c>
      <c r="AH325" t="s">
        <v>54</v>
      </c>
      <c r="AI325" t="s">
        <v>51</v>
      </c>
      <c r="AJ325">
        <v>23</v>
      </c>
      <c r="AK325">
        <v>10</v>
      </c>
      <c r="AL325">
        <v>0</v>
      </c>
      <c r="AM325">
        <v>0</v>
      </c>
      <c r="AN325" t="s">
        <v>1143</v>
      </c>
      <c r="AO325">
        <v>48</v>
      </c>
      <c r="AP325">
        <v>26</v>
      </c>
      <c r="AQ325">
        <v>250</v>
      </c>
      <c r="AR325">
        <v>36</v>
      </c>
      <c r="AS325">
        <v>42</v>
      </c>
      <c r="AT325">
        <v>222</v>
      </c>
      <c r="AU325">
        <v>217</v>
      </c>
      <c r="AV325">
        <v>4</v>
      </c>
      <c r="AW325">
        <v>37</v>
      </c>
      <c r="AX325">
        <v>15</v>
      </c>
      <c r="AY325" t="b">
        <f>AND(Table3[[#This Row],[attentionCheck22]]=22,Table3[[#This Row],[attentionCheck11]]=11)</f>
        <v>1</v>
      </c>
      <c r="AZ325" t="str">
        <f>VLOOKUP(Table3[[#This Row],[prolificID]],Table2[[#All],[participant_id]:[Student Status]],19,FALSE)</f>
        <v>Male</v>
      </c>
      <c r="BA325" t="str">
        <f>VLOOKUP(Table3[[#This Row],[prolificID]],Table2[[#All],[participant_id]:[Student Status]],13,FALSE)</f>
        <v>United Kingdom</v>
      </c>
      <c r="BB325" s="3" t="str">
        <f>VLOOKUP(Table3[[#This Row],[prolificID]],Table2[[#All],[participant_id]:[Student Status]],17,FALSE)</f>
        <v>Undergraduate degree (BA/BSc/other)</v>
      </c>
      <c r="BC325" s="3" t="str">
        <f>VLOOKUP(Table3[[#This Row],[prolificID]],Table2[[#All],[participant_id]:[Student Status]],20,FALSE)</f>
        <v>No</v>
      </c>
      <c r="BD325" s="3" t="str">
        <f>VLOOKUP(Table3[[#This Row],[prolificID]],Table2[[#All],[participant_id]:[Student Status]],14,FALSE)</f>
        <v>Full-Time</v>
      </c>
      <c r="BE325" s="3">
        <f>VLOOKUP(Table3[[#This Row],[prolificID]],Table2[[#All],[participant_id]:[Student Status]],5,FALSE)</f>
        <v>914.82600000000002</v>
      </c>
      <c r="BF325" s="3">
        <f>VLOOKUP(Table3[[#This Row],[prolificID]],Table2[[#All],[participant_id]:[Student Status]],6,FALSE)</f>
        <v>31</v>
      </c>
      <c r="BG325" s="3">
        <f>VLOOKUP(Table3[[#This Row],[prolificID]],Payments[[#All],[ProlificID]:[Bonus]],2,FALSE)</f>
        <v>2.4</v>
      </c>
      <c r="BH325" s="3" t="s">
        <v>1220</v>
      </c>
      <c r="BI325" s="3" t="s">
        <v>1216</v>
      </c>
    </row>
    <row r="326" spans="1:61" x14ac:dyDescent="0.2">
      <c r="A326">
        <v>325</v>
      </c>
      <c r="B326">
        <v>0</v>
      </c>
      <c r="C326">
        <v>0</v>
      </c>
      <c r="D326">
        <v>1</v>
      </c>
      <c r="E326">
        <v>0</v>
      </c>
      <c r="F326">
        <v>0.30509013557331999</v>
      </c>
      <c r="G326" t="s">
        <v>51</v>
      </c>
      <c r="H326" t="s">
        <v>1144</v>
      </c>
      <c r="I326">
        <v>756</v>
      </c>
      <c r="J326">
        <v>1</v>
      </c>
      <c r="K326">
        <v>25</v>
      </c>
      <c r="L326">
        <v>40</v>
      </c>
      <c r="M326">
        <v>40</v>
      </c>
      <c r="N326">
        <v>40</v>
      </c>
      <c r="O326">
        <v>40</v>
      </c>
      <c r="P326">
        <v>40</v>
      </c>
      <c r="Q326">
        <v>40</v>
      </c>
      <c r="R326">
        <v>22</v>
      </c>
      <c r="S326">
        <v>39</v>
      </c>
      <c r="T326">
        <v>31</v>
      </c>
      <c r="U326">
        <v>23</v>
      </c>
      <c r="V326">
        <v>39</v>
      </c>
      <c r="W326">
        <v>32</v>
      </c>
      <c r="X326">
        <v>30</v>
      </c>
      <c r="Y326">
        <v>26</v>
      </c>
      <c r="Z326">
        <v>25</v>
      </c>
      <c r="AA326">
        <v>11</v>
      </c>
      <c r="AB326">
        <v>18</v>
      </c>
      <c r="AC326">
        <v>19</v>
      </c>
      <c r="AD326">
        <v>15</v>
      </c>
      <c r="AE326">
        <v>9</v>
      </c>
      <c r="AF326">
        <v>1</v>
      </c>
      <c r="AG326">
        <v>1</v>
      </c>
      <c r="AH326" t="s">
        <v>54</v>
      </c>
      <c r="AI326" t="s">
        <v>51</v>
      </c>
      <c r="AJ326">
        <v>17</v>
      </c>
      <c r="AK326">
        <v>19</v>
      </c>
      <c r="AL326">
        <v>0</v>
      </c>
      <c r="AM326">
        <v>0</v>
      </c>
      <c r="AN326" t="s">
        <v>230</v>
      </c>
      <c r="AO326">
        <v>7</v>
      </c>
      <c r="AP326">
        <v>21</v>
      </c>
      <c r="AQ326">
        <v>192</v>
      </c>
      <c r="AR326">
        <v>56</v>
      </c>
      <c r="AS326">
        <v>87</v>
      </c>
      <c r="AT326">
        <v>407</v>
      </c>
      <c r="AU326">
        <v>364</v>
      </c>
      <c r="AV326">
        <v>7</v>
      </c>
      <c r="AW326">
        <v>122</v>
      </c>
      <c r="AX326">
        <v>26</v>
      </c>
      <c r="AY326" t="b">
        <f>AND(Table3[[#This Row],[attentionCheck22]]=22,Table3[[#This Row],[attentionCheck11]]=11)</f>
        <v>1</v>
      </c>
      <c r="AZ326" t="str">
        <f>VLOOKUP(Table3[[#This Row],[prolificID]],Table2[[#All],[participant_id]:[Student Status]],19,FALSE)</f>
        <v>Male</v>
      </c>
      <c r="BA326" t="str">
        <f>VLOOKUP(Table3[[#This Row],[prolificID]],Table2[[#All],[participant_id]:[Student Status]],13,FALSE)</f>
        <v>United Kingdom</v>
      </c>
      <c r="BB326" s="3" t="str">
        <f>VLOOKUP(Table3[[#This Row],[prolificID]],Table2[[#All],[participant_id]:[Student Status]],17,FALSE)</f>
        <v>Technical/community college</v>
      </c>
      <c r="BC326" s="3" t="str">
        <f>VLOOKUP(Table3[[#This Row],[prolificID]],Table2[[#All],[participant_id]:[Student Status]],20,FALSE)</f>
        <v>No</v>
      </c>
      <c r="BD326" s="3" t="str">
        <f>VLOOKUP(Table3[[#This Row],[prolificID]],Table2[[#All],[participant_id]:[Student Status]],14,FALSE)</f>
        <v>Unemployed (and job seeking)</v>
      </c>
      <c r="BE326" s="3">
        <f>VLOOKUP(Table3[[#This Row],[prolificID]],Table2[[#All],[participant_id]:[Student Status]],5,FALSE)</f>
        <v>1301.7159999999999</v>
      </c>
      <c r="BF326" s="3">
        <f>VLOOKUP(Table3[[#This Row],[prolificID]],Table2[[#All],[participant_id]:[Student Status]],6,FALSE)</f>
        <v>50</v>
      </c>
      <c r="BG326" s="3">
        <f>VLOOKUP(Table3[[#This Row],[prolificID]],Payments[[#All],[ProlificID]:[Bonus]],2,FALSE)</f>
        <v>4.99</v>
      </c>
      <c r="BH326" s="3" t="s">
        <v>1220</v>
      </c>
      <c r="BI326" s="3" t="s">
        <v>1216</v>
      </c>
    </row>
    <row r="327" spans="1:61" x14ac:dyDescent="0.2">
      <c r="A327">
        <v>326</v>
      </c>
      <c r="B327">
        <v>0</v>
      </c>
      <c r="C327">
        <v>0</v>
      </c>
      <c r="D327">
        <v>1</v>
      </c>
      <c r="E327">
        <v>0</v>
      </c>
      <c r="F327">
        <v>0.43081384467377998</v>
      </c>
      <c r="G327" t="s">
        <v>50</v>
      </c>
      <c r="H327" t="s">
        <v>1145</v>
      </c>
      <c r="I327">
        <v>756</v>
      </c>
      <c r="J327">
        <v>1</v>
      </c>
      <c r="K327">
        <v>25</v>
      </c>
      <c r="L327">
        <v>35</v>
      </c>
      <c r="M327">
        <v>25</v>
      </c>
      <c r="N327">
        <v>27</v>
      </c>
      <c r="O327">
        <v>24</v>
      </c>
      <c r="P327">
        <v>30</v>
      </c>
      <c r="Q327">
        <v>28</v>
      </c>
      <c r="R327">
        <v>22</v>
      </c>
      <c r="S327">
        <v>24</v>
      </c>
      <c r="T327">
        <v>22</v>
      </c>
      <c r="U327">
        <v>20</v>
      </c>
      <c r="V327">
        <v>29</v>
      </c>
      <c r="W327">
        <v>25</v>
      </c>
      <c r="X327">
        <v>30</v>
      </c>
      <c r="Y327">
        <v>21</v>
      </c>
      <c r="Z327">
        <v>28</v>
      </c>
      <c r="AA327">
        <v>11</v>
      </c>
      <c r="AB327">
        <v>19</v>
      </c>
      <c r="AC327">
        <v>15</v>
      </c>
      <c r="AD327">
        <v>15</v>
      </c>
      <c r="AE327">
        <v>7</v>
      </c>
      <c r="AF327">
        <v>27</v>
      </c>
      <c r="AG327">
        <v>1</v>
      </c>
      <c r="AH327" t="s">
        <v>54</v>
      </c>
      <c r="AI327" t="s">
        <v>50</v>
      </c>
      <c r="AJ327">
        <v>2</v>
      </c>
      <c r="AK327">
        <v>24</v>
      </c>
      <c r="AL327">
        <v>0</v>
      </c>
      <c r="AM327">
        <v>0</v>
      </c>
      <c r="AN327">
        <v>0</v>
      </c>
      <c r="AO327">
        <v>27</v>
      </c>
      <c r="AP327">
        <v>41</v>
      </c>
      <c r="AQ327">
        <v>413</v>
      </c>
      <c r="AR327">
        <v>93</v>
      </c>
      <c r="AS327">
        <v>143</v>
      </c>
      <c r="AT327">
        <v>406</v>
      </c>
      <c r="AU327">
        <v>543</v>
      </c>
      <c r="AV327">
        <v>7</v>
      </c>
      <c r="AW327">
        <v>91</v>
      </c>
      <c r="AX327">
        <v>28</v>
      </c>
      <c r="AY327" t="b">
        <f>AND(Table3[[#This Row],[attentionCheck22]]=22,Table3[[#This Row],[attentionCheck11]]=11)</f>
        <v>1</v>
      </c>
      <c r="AZ327" t="str">
        <f>VLOOKUP(Table3[[#This Row],[prolificID]],Table2[[#All],[participant_id]:[Student Status]],19,FALSE)</f>
        <v>Male</v>
      </c>
      <c r="BA327" t="str">
        <f>VLOOKUP(Table3[[#This Row],[prolificID]],Table2[[#All],[participant_id]:[Student Status]],13,FALSE)</f>
        <v>United Kingdom</v>
      </c>
      <c r="BB327" s="3" t="str">
        <f>VLOOKUP(Table3[[#This Row],[prolificID]],Table2[[#All],[participant_id]:[Student Status]],17,FALSE)</f>
        <v>Technical/community college</v>
      </c>
      <c r="BC327" s="3" t="str">
        <f>VLOOKUP(Table3[[#This Row],[prolificID]],Table2[[#All],[participant_id]:[Student Status]],20,FALSE)</f>
        <v>No</v>
      </c>
      <c r="BD327" s="3" t="str">
        <f>VLOOKUP(Table3[[#This Row],[prolificID]],Table2[[#All],[participant_id]:[Student Status]],14,FALSE)</f>
        <v>Unemployed (and job seeking)</v>
      </c>
      <c r="BE327" s="3">
        <f>VLOOKUP(Table3[[#This Row],[prolificID]],Table2[[#All],[participant_id]:[Student Status]],5,FALSE)</f>
        <v>1813.298</v>
      </c>
      <c r="BF327" s="3">
        <f>VLOOKUP(Table3[[#This Row],[prolificID]],Table2[[#All],[participant_id]:[Student Status]],6,FALSE)</f>
        <v>30</v>
      </c>
      <c r="BG327" s="3">
        <f>VLOOKUP(Table3[[#This Row],[prolificID]],Payments[[#All],[ProlificID]:[Bonus]],2,FALSE)</f>
        <v>4</v>
      </c>
      <c r="BH327" s="3" t="s">
        <v>1220</v>
      </c>
      <c r="BI327" s="3" t="s">
        <v>1216</v>
      </c>
    </row>
    <row r="328" spans="1:61" x14ac:dyDescent="0.2">
      <c r="A328">
        <v>327</v>
      </c>
      <c r="B328">
        <v>0</v>
      </c>
      <c r="C328">
        <v>0</v>
      </c>
      <c r="D328">
        <v>1</v>
      </c>
      <c r="E328">
        <v>1</v>
      </c>
      <c r="F328">
        <v>0.55501129769131996</v>
      </c>
      <c r="G328" t="s">
        <v>50</v>
      </c>
      <c r="H328" t="s">
        <v>1146</v>
      </c>
      <c r="I328">
        <v>756</v>
      </c>
      <c r="J328">
        <v>1</v>
      </c>
      <c r="K328">
        <v>25</v>
      </c>
      <c r="L328">
        <v>39</v>
      </c>
      <c r="M328">
        <v>38</v>
      </c>
      <c r="N328">
        <v>34</v>
      </c>
      <c r="O328">
        <v>32</v>
      </c>
      <c r="P328">
        <v>30</v>
      </c>
      <c r="Q328">
        <v>28</v>
      </c>
      <c r="R328">
        <v>22</v>
      </c>
      <c r="S328">
        <v>25</v>
      </c>
      <c r="T328">
        <v>22</v>
      </c>
      <c r="U328">
        <v>19</v>
      </c>
      <c r="V328">
        <v>40</v>
      </c>
      <c r="W328">
        <v>36</v>
      </c>
      <c r="X328">
        <v>33</v>
      </c>
      <c r="Y328">
        <v>30</v>
      </c>
      <c r="Z328">
        <v>26</v>
      </c>
      <c r="AA328">
        <v>11</v>
      </c>
      <c r="AB328">
        <v>23</v>
      </c>
      <c r="AC328">
        <v>20</v>
      </c>
      <c r="AD328">
        <v>16</v>
      </c>
      <c r="AE328">
        <v>12</v>
      </c>
      <c r="AF328">
        <v>7</v>
      </c>
      <c r="AG328">
        <v>1</v>
      </c>
      <c r="AH328" t="s">
        <v>57</v>
      </c>
      <c r="AI328" t="s">
        <v>51</v>
      </c>
      <c r="AJ328">
        <v>16</v>
      </c>
      <c r="AK328">
        <v>7</v>
      </c>
      <c r="AL328">
        <v>0</v>
      </c>
      <c r="AM328">
        <v>0</v>
      </c>
      <c r="AN328" t="s">
        <v>1147</v>
      </c>
      <c r="AO328">
        <v>56</v>
      </c>
      <c r="AP328">
        <v>25</v>
      </c>
      <c r="AQ328">
        <v>262</v>
      </c>
      <c r="AR328">
        <v>52</v>
      </c>
      <c r="AS328">
        <v>44</v>
      </c>
      <c r="AT328">
        <v>414</v>
      </c>
      <c r="AU328">
        <v>215</v>
      </c>
      <c r="AV328">
        <v>6</v>
      </c>
      <c r="AW328">
        <v>82</v>
      </c>
      <c r="AX328">
        <v>101</v>
      </c>
      <c r="AY328" t="b">
        <f>AND(Table3[[#This Row],[attentionCheck22]]=22,Table3[[#This Row],[attentionCheck11]]=11)</f>
        <v>1</v>
      </c>
      <c r="AZ328" t="str">
        <f>VLOOKUP(Table3[[#This Row],[prolificID]],Table2[[#All],[participant_id]:[Student Status]],19,FALSE)</f>
        <v>Male</v>
      </c>
      <c r="BA328" t="str">
        <f>VLOOKUP(Table3[[#This Row],[prolificID]],Table2[[#All],[participant_id]:[Student Status]],13,FALSE)</f>
        <v>United Kingdom</v>
      </c>
      <c r="BB328" s="3" t="str">
        <f>VLOOKUP(Table3[[#This Row],[prolificID]],Table2[[#All],[participant_id]:[Student Status]],17,FALSE)</f>
        <v>Undergraduate degree (BA/BSc/other)</v>
      </c>
      <c r="BC328" s="3" t="str">
        <f>VLOOKUP(Table3[[#This Row],[prolificID]],Table2[[#All],[participant_id]:[Student Status]],20,FALSE)</f>
        <v>No</v>
      </c>
      <c r="BD328" s="3" t="str">
        <f>VLOOKUP(Table3[[#This Row],[prolificID]],Table2[[#All],[participant_id]:[Student Status]],14,FALSE)</f>
        <v>Full-Time</v>
      </c>
      <c r="BE328" s="3">
        <f>VLOOKUP(Table3[[#This Row],[prolificID]],Table2[[#All],[participant_id]:[Student Status]],5,FALSE)</f>
        <v>1292.278</v>
      </c>
      <c r="BF328" s="3">
        <f>VLOOKUP(Table3[[#This Row],[prolificID]],Table2[[#All],[participant_id]:[Student Status]],6,FALSE)</f>
        <v>30</v>
      </c>
      <c r="BG328" s="3">
        <f>VLOOKUP(Table3[[#This Row],[prolificID]],Payments[[#All],[ProlificID]:[Bonus]],2,FALSE)</f>
        <v>3.52</v>
      </c>
      <c r="BH328" s="3" t="s">
        <v>1220</v>
      </c>
      <c r="BI328" s="3" t="s">
        <v>1216</v>
      </c>
    </row>
    <row r="329" spans="1:61" x14ac:dyDescent="0.2">
      <c r="A329">
        <v>328</v>
      </c>
      <c r="B329">
        <v>0</v>
      </c>
      <c r="C329">
        <v>0</v>
      </c>
      <c r="D329">
        <v>1</v>
      </c>
      <c r="E329">
        <v>0</v>
      </c>
      <c r="F329">
        <v>0.39272031376866001</v>
      </c>
      <c r="G329" t="s">
        <v>51</v>
      </c>
      <c r="H329" t="s">
        <v>1148</v>
      </c>
      <c r="I329">
        <v>756</v>
      </c>
      <c r="J329">
        <v>1</v>
      </c>
      <c r="K329">
        <v>25</v>
      </c>
      <c r="L329">
        <v>39</v>
      </c>
      <c r="M329">
        <v>37</v>
      </c>
      <c r="N329">
        <v>35</v>
      </c>
      <c r="O329">
        <v>32</v>
      </c>
      <c r="P329">
        <v>29</v>
      </c>
      <c r="Q329">
        <v>28</v>
      </c>
      <c r="R329">
        <v>22</v>
      </c>
      <c r="S329">
        <v>25</v>
      </c>
      <c r="T329">
        <v>22</v>
      </c>
      <c r="U329">
        <v>19</v>
      </c>
      <c r="V329">
        <v>39</v>
      </c>
      <c r="W329">
        <v>36</v>
      </c>
      <c r="X329">
        <v>32</v>
      </c>
      <c r="Y329">
        <v>30</v>
      </c>
      <c r="Z329">
        <v>26</v>
      </c>
      <c r="AA329">
        <v>11</v>
      </c>
      <c r="AB329">
        <v>23</v>
      </c>
      <c r="AC329">
        <v>20</v>
      </c>
      <c r="AD329">
        <v>15</v>
      </c>
      <c r="AE329">
        <v>12</v>
      </c>
      <c r="AF329">
        <v>40</v>
      </c>
      <c r="AG329">
        <v>1</v>
      </c>
      <c r="AH329" t="s">
        <v>54</v>
      </c>
      <c r="AI329" t="s">
        <v>51</v>
      </c>
      <c r="AJ329">
        <v>30</v>
      </c>
      <c r="AK329">
        <v>32</v>
      </c>
      <c r="AL329">
        <v>0</v>
      </c>
      <c r="AM329">
        <v>0</v>
      </c>
      <c r="AN329">
        <v>0</v>
      </c>
      <c r="AO329">
        <v>40</v>
      </c>
      <c r="AP329">
        <v>33</v>
      </c>
      <c r="AQ329">
        <v>372</v>
      </c>
      <c r="AR329">
        <v>99</v>
      </c>
      <c r="AS329">
        <v>426</v>
      </c>
      <c r="AT329">
        <v>394</v>
      </c>
      <c r="AU329">
        <v>462</v>
      </c>
      <c r="AV329">
        <v>20</v>
      </c>
      <c r="AW329">
        <v>535</v>
      </c>
      <c r="AX329">
        <v>248</v>
      </c>
      <c r="AY329" t="b">
        <f>AND(Table3[[#This Row],[attentionCheck22]]=22,Table3[[#This Row],[attentionCheck11]]=11)</f>
        <v>1</v>
      </c>
      <c r="AZ329" t="str">
        <f>VLOOKUP(Table3[[#This Row],[prolificID]],Table2[[#All],[participant_id]:[Student Status]],19,FALSE)</f>
        <v>Male</v>
      </c>
      <c r="BA329" t="str">
        <f>VLOOKUP(Table3[[#This Row],[prolificID]],Table2[[#All],[participant_id]:[Student Status]],13,FALSE)</f>
        <v>United Kingdom</v>
      </c>
      <c r="BB329" s="3" t="str">
        <f>VLOOKUP(Table3[[#This Row],[prolificID]],Table2[[#All],[participant_id]:[Student Status]],17,FALSE)</f>
        <v>Undergraduate degree (BA/BSc/other)</v>
      </c>
      <c r="BC329" s="3" t="str">
        <f>VLOOKUP(Table3[[#This Row],[prolificID]],Table2[[#All],[participant_id]:[Student Status]],20,FALSE)</f>
        <v>No</v>
      </c>
      <c r="BD329" s="3" t="str">
        <f>VLOOKUP(Table3[[#This Row],[prolificID]],Table2[[#All],[participant_id]:[Student Status]],14,FALSE)</f>
        <v>Unemployed (and job seeking)</v>
      </c>
      <c r="BE329" s="3">
        <f>VLOOKUP(Table3[[#This Row],[prolificID]],Table2[[#All],[participant_id]:[Student Status]],5,FALSE)</f>
        <v>2756.7379999999998</v>
      </c>
      <c r="BF329" s="3">
        <f>VLOOKUP(Table3[[#This Row],[prolificID]],Table2[[#All],[participant_id]:[Student Status]],6,FALSE)</f>
        <v>48</v>
      </c>
      <c r="BG329" s="3">
        <f>VLOOKUP(Table3[[#This Row],[prolificID]],Payments[[#All],[ProlificID]:[Bonus]],2,FALSE)</f>
        <v>11.88</v>
      </c>
      <c r="BH329" s="3" t="s">
        <v>1220</v>
      </c>
      <c r="BI329" s="3" t="s">
        <v>1216</v>
      </c>
    </row>
    <row r="330" spans="1:61" x14ac:dyDescent="0.2">
      <c r="A330">
        <v>329</v>
      </c>
      <c r="B330">
        <v>0</v>
      </c>
      <c r="C330">
        <v>0</v>
      </c>
      <c r="D330">
        <v>1</v>
      </c>
      <c r="E330">
        <v>0</v>
      </c>
      <c r="F330">
        <v>0.27106962772650001</v>
      </c>
      <c r="G330" t="s">
        <v>50</v>
      </c>
      <c r="AY330" t="b">
        <f>AND(Table3[[#This Row],[attentionCheck22]]=22,Table3[[#This Row],[attentionCheck11]]=11)</f>
        <v>0</v>
      </c>
      <c r="AZ330" t="e">
        <f>VLOOKUP(Table3[[#This Row],[prolificID]],Table2[[#All],[participant_id]:[Student Status]],19,FALSE)</f>
        <v>#N/A</v>
      </c>
      <c r="BA330" t="e">
        <f>VLOOKUP(Table3[[#This Row],[prolificID]],Table2[[#All],[participant_id]:[Student Status]],13,FALSE)</f>
        <v>#N/A</v>
      </c>
      <c r="BB330" s="3" t="e">
        <f>VLOOKUP(Table3[[#This Row],[prolificID]],Table2[[#All],[participant_id]:[Student Status]],17,FALSE)</f>
        <v>#N/A</v>
      </c>
      <c r="BC330" s="3" t="e">
        <f>VLOOKUP(Table3[[#This Row],[prolificID]],Table2[[#All],[participant_id]:[Student Status]],20,FALSE)</f>
        <v>#N/A</v>
      </c>
      <c r="BD330" s="3" t="e">
        <f>VLOOKUP(Table3[[#This Row],[prolificID]],Table2[[#All],[participant_id]:[Student Status]],14,FALSE)</f>
        <v>#N/A</v>
      </c>
      <c r="BE330" s="3" t="e">
        <f>VLOOKUP(Table3[[#This Row],[prolificID]],Table2[[#All],[participant_id]:[Student Status]],5,FALSE)</f>
        <v>#N/A</v>
      </c>
      <c r="BF330" s="3" t="e">
        <f>VLOOKUP(Table3[[#This Row],[prolificID]],Table2[[#All],[participant_id]:[Student Status]],6,FALSE)</f>
        <v>#N/A</v>
      </c>
      <c r="BG330" s="3">
        <f>VLOOKUP(Table3[[#This Row],[prolificID]],Payments[[#All],[ProlificID]:[Bonus]],2,FALSE)</f>
        <v>0</v>
      </c>
      <c r="BH330" s="3" t="s">
        <v>1220</v>
      </c>
      <c r="BI330" s="3" t="s">
        <v>1216</v>
      </c>
    </row>
    <row r="331" spans="1:61" x14ac:dyDescent="0.2">
      <c r="A331">
        <v>330</v>
      </c>
      <c r="B331">
        <v>0</v>
      </c>
      <c r="C331">
        <v>0</v>
      </c>
      <c r="D331">
        <v>1</v>
      </c>
      <c r="E331">
        <v>1</v>
      </c>
      <c r="F331">
        <v>0.75310271543162</v>
      </c>
      <c r="G331" t="s">
        <v>50</v>
      </c>
      <c r="H331" t="s">
        <v>1149</v>
      </c>
      <c r="I331">
        <v>756</v>
      </c>
      <c r="J331">
        <v>1</v>
      </c>
      <c r="K331">
        <v>25</v>
      </c>
      <c r="L331">
        <v>40</v>
      </c>
      <c r="M331">
        <v>7</v>
      </c>
      <c r="N331">
        <v>35</v>
      </c>
      <c r="O331">
        <v>20</v>
      </c>
      <c r="P331">
        <v>30</v>
      </c>
      <c r="Q331">
        <v>28</v>
      </c>
      <c r="R331">
        <v>40</v>
      </c>
      <c r="S331">
        <v>25</v>
      </c>
      <c r="T331">
        <v>31</v>
      </c>
      <c r="U331">
        <v>23</v>
      </c>
      <c r="V331">
        <v>40</v>
      </c>
      <c r="W331">
        <v>37</v>
      </c>
      <c r="X331">
        <v>33</v>
      </c>
      <c r="Y331">
        <v>30</v>
      </c>
      <c r="Z331">
        <v>27</v>
      </c>
      <c r="AA331">
        <v>34</v>
      </c>
      <c r="AB331">
        <v>23</v>
      </c>
      <c r="AC331">
        <v>20</v>
      </c>
      <c r="AD331">
        <v>16</v>
      </c>
      <c r="AE331">
        <v>13</v>
      </c>
      <c r="AP331">
        <v>52</v>
      </c>
      <c r="AQ331">
        <v>219</v>
      </c>
      <c r="AR331">
        <v>4</v>
      </c>
      <c r="AS331">
        <v>2</v>
      </c>
      <c r="AT331">
        <v>395</v>
      </c>
      <c r="AU331">
        <v>238</v>
      </c>
      <c r="AY331" t="b">
        <f>AND(Table3[[#This Row],[attentionCheck22]]=22,Table3[[#This Row],[attentionCheck11]]=11)</f>
        <v>0</v>
      </c>
      <c r="AZ331" t="str">
        <f>VLOOKUP(Table3[[#This Row],[prolificID]],Table2[[#All],[participant_id]:[Student Status]],19,FALSE)</f>
        <v>Male</v>
      </c>
      <c r="BA331" t="str">
        <f>VLOOKUP(Table3[[#This Row],[prolificID]],Table2[[#All],[participant_id]:[Student Status]],13,FALSE)</f>
        <v>United Kingdom</v>
      </c>
      <c r="BB331" s="3" t="str">
        <f>VLOOKUP(Table3[[#This Row],[prolificID]],Table2[[#All],[participant_id]:[Student Status]],17,FALSE)</f>
        <v>Undergraduate degree (BA/BSc/other)</v>
      </c>
      <c r="BC331" s="3" t="str">
        <f>VLOOKUP(Table3[[#This Row],[prolificID]],Table2[[#All],[participant_id]:[Student Status]],20,FALSE)</f>
        <v>Yes</v>
      </c>
      <c r="BD331" s="3" t="str">
        <f>VLOOKUP(Table3[[#This Row],[prolificID]],Table2[[#All],[participant_id]:[Student Status]],14,FALSE)</f>
        <v>Full-Time</v>
      </c>
      <c r="BE331" s="3">
        <f>VLOOKUP(Table3[[#This Row],[prolificID]],Table2[[#All],[participant_id]:[Student Status]],5,FALSE)</f>
        <v>1111.643</v>
      </c>
      <c r="BF331" s="3">
        <f>VLOOKUP(Table3[[#This Row],[prolificID]],Table2[[#All],[participant_id]:[Student Status]],6,FALSE)</f>
        <v>42</v>
      </c>
      <c r="BG331" s="3">
        <f>VLOOKUP(Table3[[#This Row],[prolificID]],Payments[[#All],[ProlificID]:[Bonus]],2,FALSE)</f>
        <v>0</v>
      </c>
      <c r="BH331" s="3" t="s">
        <v>1220</v>
      </c>
      <c r="BI331" s="3" t="s">
        <v>1216</v>
      </c>
    </row>
  </sheetData>
  <pageMargins left="0.5" right="0.5" top="1" bottom="1" header="0.5" footer="0.5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0"/>
  <sheetViews>
    <sheetView workbookViewId="0">
      <selection activeCell="B3" sqref="B3"/>
    </sheetView>
  </sheetViews>
  <sheetFormatPr defaultRowHeight="12.75" x14ac:dyDescent="0.2"/>
  <cols>
    <col min="1" max="1" width="11" customWidth="1"/>
    <col min="2" max="2" width="13.85546875" customWidth="1"/>
    <col min="4" max="4" width="17" customWidth="1"/>
    <col min="5" max="5" width="20.5703125" customWidth="1"/>
    <col min="6" max="6" width="12.140625" customWidth="1"/>
    <col min="8" max="8" width="15" customWidth="1"/>
    <col min="9" max="9" width="15.28515625" customWidth="1"/>
    <col min="10" max="10" width="13.42578125" customWidth="1"/>
    <col min="11" max="11" width="21.140625" customWidth="1"/>
    <col min="12" max="12" width="14.140625" customWidth="1"/>
    <col min="13" max="13" width="15.7109375" customWidth="1"/>
    <col min="14" max="14" width="26.28515625" customWidth="1"/>
    <col min="15" max="15" width="18.42578125" customWidth="1"/>
    <col min="16" max="16" width="14.28515625" customWidth="1"/>
    <col min="17" max="17" width="16.140625" customWidth="1"/>
    <col min="18" max="18" width="30.140625" customWidth="1"/>
    <col min="19" max="19" width="11.7109375" customWidth="1"/>
    <col min="21" max="21" width="14.7109375" customWidth="1"/>
  </cols>
  <sheetData>
    <row r="1" spans="1:21" x14ac:dyDescent="0.2">
      <c r="A1" t="s">
        <v>422</v>
      </c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</row>
    <row r="2" spans="1:21" x14ac:dyDescent="0.2">
      <c r="A2" t="s">
        <v>781</v>
      </c>
      <c r="B2" t="s">
        <v>360</v>
      </c>
      <c r="C2" t="s">
        <v>575</v>
      </c>
      <c r="D2" s="2">
        <v>44525.626169444447</v>
      </c>
      <c r="E2" s="2">
        <v>44525.639294490742</v>
      </c>
      <c r="F2">
        <v>1134.0039999999999</v>
      </c>
      <c r="G2">
        <v>31</v>
      </c>
      <c r="H2">
        <v>364</v>
      </c>
      <c r="I2">
        <v>2</v>
      </c>
      <c r="J2">
        <v>100</v>
      </c>
      <c r="K2" s="2">
        <v>44525.745837083334</v>
      </c>
      <c r="L2" t="s">
        <v>448</v>
      </c>
      <c r="M2" t="s">
        <v>449</v>
      </c>
      <c r="N2" t="s">
        <v>449</v>
      </c>
      <c r="O2" t="s">
        <v>483</v>
      </c>
      <c r="P2" t="s">
        <v>451</v>
      </c>
      <c r="Q2" t="s">
        <v>451</v>
      </c>
      <c r="S2" t="s">
        <v>449</v>
      </c>
      <c r="T2" t="s">
        <v>453</v>
      </c>
      <c r="U2" t="s">
        <v>473</v>
      </c>
    </row>
    <row r="3" spans="1:21" x14ac:dyDescent="0.2">
      <c r="A3" t="s">
        <v>782</v>
      </c>
      <c r="B3" t="s">
        <v>362</v>
      </c>
      <c r="C3" t="s">
        <v>447</v>
      </c>
      <c r="D3" s="2">
        <v>44525.626873078705</v>
      </c>
      <c r="E3" s="2">
        <v>44525.650371979165</v>
      </c>
      <c r="F3">
        <v>2030.3050000000001</v>
      </c>
      <c r="H3">
        <v>100</v>
      </c>
      <c r="I3">
        <v>1</v>
      </c>
      <c r="J3">
        <v>100</v>
      </c>
      <c r="K3" s="2">
        <v>44525.740629699074</v>
      </c>
      <c r="L3" t="s">
        <v>448</v>
      </c>
      <c r="M3" t="s">
        <v>502</v>
      </c>
      <c r="N3" t="s">
        <v>502</v>
      </c>
      <c r="O3" t="s">
        <v>450</v>
      </c>
      <c r="P3" t="s">
        <v>451</v>
      </c>
      <c r="Q3" t="s">
        <v>451</v>
      </c>
      <c r="S3" t="s">
        <v>502</v>
      </c>
      <c r="T3" t="s">
        <v>453</v>
      </c>
      <c r="U3" t="s">
        <v>450</v>
      </c>
    </row>
    <row r="4" spans="1:21" x14ac:dyDescent="0.2">
      <c r="A4" t="s">
        <v>783</v>
      </c>
      <c r="B4" t="s">
        <v>361</v>
      </c>
      <c r="C4" t="s">
        <v>447</v>
      </c>
      <c r="D4" s="2">
        <v>44525.626823842591</v>
      </c>
      <c r="E4" s="2">
        <v>44525.636618969904</v>
      </c>
      <c r="F4">
        <v>846.29899999999998</v>
      </c>
      <c r="G4">
        <v>43</v>
      </c>
      <c r="H4">
        <v>135</v>
      </c>
      <c r="I4">
        <v>3</v>
      </c>
      <c r="J4">
        <v>96</v>
      </c>
      <c r="K4" s="2">
        <v>44525.740630821761</v>
      </c>
      <c r="L4" t="s">
        <v>448</v>
      </c>
      <c r="M4" t="s">
        <v>469</v>
      </c>
      <c r="N4" t="s">
        <v>449</v>
      </c>
      <c r="O4" t="s">
        <v>450</v>
      </c>
      <c r="P4" t="s">
        <v>470</v>
      </c>
      <c r="Q4" t="s">
        <v>496</v>
      </c>
      <c r="S4" t="s">
        <v>469</v>
      </c>
      <c r="T4" t="s">
        <v>467</v>
      </c>
      <c r="U4" t="s">
        <v>450</v>
      </c>
    </row>
    <row r="5" spans="1:21" x14ac:dyDescent="0.2">
      <c r="A5" t="s">
        <v>784</v>
      </c>
      <c r="B5" t="s">
        <v>363</v>
      </c>
      <c r="C5" t="s">
        <v>447</v>
      </c>
      <c r="D5" s="2">
        <v>44525.627558020831</v>
      </c>
      <c r="E5" s="2">
        <v>44525.641864722224</v>
      </c>
      <c r="F5">
        <v>1236.0989999999999</v>
      </c>
      <c r="G5">
        <v>55</v>
      </c>
      <c r="H5">
        <v>127</v>
      </c>
      <c r="I5">
        <v>0</v>
      </c>
      <c r="J5">
        <v>100</v>
      </c>
      <c r="K5" s="2">
        <v>44525.740631932873</v>
      </c>
      <c r="L5" t="s">
        <v>448</v>
      </c>
      <c r="M5" t="s">
        <v>502</v>
      </c>
      <c r="N5" t="s">
        <v>449</v>
      </c>
      <c r="O5" t="s">
        <v>456</v>
      </c>
      <c r="P5" t="s">
        <v>451</v>
      </c>
      <c r="Q5" t="s">
        <v>451</v>
      </c>
      <c r="S5" t="s">
        <v>449</v>
      </c>
      <c r="T5" t="s">
        <v>453</v>
      </c>
      <c r="U5" t="s">
        <v>473</v>
      </c>
    </row>
    <row r="6" spans="1:21" x14ac:dyDescent="0.2">
      <c r="A6" t="s">
        <v>785</v>
      </c>
      <c r="B6" t="s">
        <v>365</v>
      </c>
      <c r="C6" t="s">
        <v>447</v>
      </c>
      <c r="D6" s="2">
        <v>44525.627810775462</v>
      </c>
      <c r="E6" s="2">
        <v>44525.646836597225</v>
      </c>
      <c r="F6">
        <v>1643.8309999999999</v>
      </c>
      <c r="G6">
        <v>40</v>
      </c>
      <c r="H6">
        <v>185</v>
      </c>
      <c r="I6">
        <v>1</v>
      </c>
      <c r="J6">
        <v>100</v>
      </c>
      <c r="K6" s="2">
        <v>44525.740632870373</v>
      </c>
      <c r="L6" t="s">
        <v>448</v>
      </c>
      <c r="M6" t="s">
        <v>525</v>
      </c>
      <c r="N6" t="s">
        <v>449</v>
      </c>
      <c r="O6" t="s">
        <v>450</v>
      </c>
      <c r="P6" t="s">
        <v>526</v>
      </c>
      <c r="Q6" t="s">
        <v>527</v>
      </c>
      <c r="S6" t="s">
        <v>525</v>
      </c>
      <c r="T6" t="s">
        <v>467</v>
      </c>
      <c r="U6" t="s">
        <v>450</v>
      </c>
    </row>
    <row r="7" spans="1:21" x14ac:dyDescent="0.2">
      <c r="A7" t="s">
        <v>786</v>
      </c>
      <c r="B7" t="s">
        <v>366</v>
      </c>
      <c r="C7" t="s">
        <v>447</v>
      </c>
      <c r="D7" s="2">
        <v>44525.628846967593</v>
      </c>
      <c r="E7" s="2">
        <v>44525.636149849539</v>
      </c>
      <c r="F7">
        <v>630.96900000000005</v>
      </c>
      <c r="G7">
        <v>20</v>
      </c>
      <c r="H7">
        <v>92</v>
      </c>
      <c r="I7">
        <v>1</v>
      </c>
      <c r="J7">
        <v>100</v>
      </c>
      <c r="K7" s="2">
        <v>44525.740633761576</v>
      </c>
      <c r="L7" t="s">
        <v>448</v>
      </c>
      <c r="M7" t="s">
        <v>449</v>
      </c>
      <c r="N7" t="s">
        <v>449</v>
      </c>
      <c r="O7" t="s">
        <v>463</v>
      </c>
      <c r="P7" t="s">
        <v>451</v>
      </c>
      <c r="Q7" t="s">
        <v>451</v>
      </c>
      <c r="S7" t="s">
        <v>449</v>
      </c>
      <c r="T7" t="s">
        <v>453</v>
      </c>
      <c r="U7" t="s">
        <v>459</v>
      </c>
    </row>
    <row r="8" spans="1:21" x14ac:dyDescent="0.2">
      <c r="A8" t="s">
        <v>787</v>
      </c>
      <c r="B8" t="s">
        <v>369</v>
      </c>
      <c r="C8" t="s">
        <v>447</v>
      </c>
      <c r="D8" s="2">
        <v>44525.629797407404</v>
      </c>
      <c r="E8" s="2">
        <v>44525.650935185186</v>
      </c>
      <c r="F8">
        <v>1826.3040000000001</v>
      </c>
      <c r="G8">
        <v>31</v>
      </c>
      <c r="H8">
        <v>264</v>
      </c>
      <c r="I8">
        <v>2</v>
      </c>
      <c r="J8">
        <v>100</v>
      </c>
      <c r="K8" s="2">
        <v>44525.740634664355</v>
      </c>
      <c r="L8" t="s">
        <v>448</v>
      </c>
      <c r="M8" t="s">
        <v>461</v>
      </c>
      <c r="N8" t="s">
        <v>449</v>
      </c>
      <c r="O8" t="s">
        <v>483</v>
      </c>
      <c r="P8" t="s">
        <v>464</v>
      </c>
      <c r="Q8" t="s">
        <v>475</v>
      </c>
      <c r="S8" t="s">
        <v>461</v>
      </c>
      <c r="T8" t="s">
        <v>453</v>
      </c>
      <c r="U8" t="s">
        <v>473</v>
      </c>
    </row>
    <row r="9" spans="1:21" x14ac:dyDescent="0.2">
      <c r="A9" t="s">
        <v>788</v>
      </c>
      <c r="B9" t="s">
        <v>368</v>
      </c>
      <c r="C9" t="s">
        <v>575</v>
      </c>
      <c r="D9" s="2">
        <v>44525.629735393515</v>
      </c>
      <c r="E9" s="2">
        <v>44525.650032685182</v>
      </c>
      <c r="F9">
        <v>1753.6859999999999</v>
      </c>
      <c r="G9">
        <v>34</v>
      </c>
      <c r="H9">
        <v>128</v>
      </c>
      <c r="I9">
        <v>1</v>
      </c>
      <c r="J9">
        <v>100</v>
      </c>
      <c r="K9" s="2">
        <v>44525.745646944444</v>
      </c>
      <c r="L9" t="s">
        <v>448</v>
      </c>
      <c r="M9" t="s">
        <v>715</v>
      </c>
      <c r="N9" t="s">
        <v>449</v>
      </c>
      <c r="O9" t="s">
        <v>456</v>
      </c>
      <c r="P9" t="s">
        <v>451</v>
      </c>
      <c r="Q9" t="s">
        <v>451</v>
      </c>
      <c r="S9" t="s">
        <v>715</v>
      </c>
      <c r="T9" t="s">
        <v>467</v>
      </c>
      <c r="U9" t="s">
        <v>459</v>
      </c>
    </row>
    <row r="10" spans="1:21" x14ac:dyDescent="0.2">
      <c r="A10" t="s">
        <v>789</v>
      </c>
      <c r="B10" t="s">
        <v>370</v>
      </c>
      <c r="C10" t="s">
        <v>447</v>
      </c>
      <c r="D10" s="2">
        <v>44525.629815555556</v>
      </c>
      <c r="E10" s="2">
        <v>44525.65926965278</v>
      </c>
      <c r="F10">
        <v>2544.8339999999998</v>
      </c>
      <c r="G10">
        <v>76</v>
      </c>
      <c r="H10">
        <v>51</v>
      </c>
      <c r="I10">
        <v>1</v>
      </c>
      <c r="J10">
        <v>98</v>
      </c>
      <c r="K10" s="2">
        <v>44525.740635868053</v>
      </c>
      <c r="L10" t="s">
        <v>448</v>
      </c>
      <c r="M10" t="s">
        <v>449</v>
      </c>
      <c r="N10" t="s">
        <v>449</v>
      </c>
      <c r="O10" t="s">
        <v>487</v>
      </c>
      <c r="P10" t="s">
        <v>451</v>
      </c>
      <c r="Q10" t="s">
        <v>451</v>
      </c>
      <c r="S10" t="s">
        <v>449</v>
      </c>
      <c r="T10" t="s">
        <v>467</v>
      </c>
      <c r="U10" t="s">
        <v>473</v>
      </c>
    </row>
    <row r="11" spans="1:21" x14ac:dyDescent="0.2">
      <c r="A11" t="s">
        <v>790</v>
      </c>
      <c r="B11" t="s">
        <v>372</v>
      </c>
      <c r="C11" t="s">
        <v>447</v>
      </c>
      <c r="D11" s="2">
        <v>44525.630207719907</v>
      </c>
      <c r="E11" s="2">
        <v>44525.65196959491</v>
      </c>
      <c r="F11">
        <v>1880.2260000000001</v>
      </c>
      <c r="G11">
        <v>25</v>
      </c>
      <c r="H11">
        <v>149</v>
      </c>
      <c r="I11">
        <v>0</v>
      </c>
      <c r="J11">
        <v>100</v>
      </c>
      <c r="K11" s="2">
        <v>44525.740637314811</v>
      </c>
      <c r="L11" t="s">
        <v>448</v>
      </c>
      <c r="M11" t="s">
        <v>791</v>
      </c>
      <c r="N11" t="s">
        <v>449</v>
      </c>
      <c r="O11" t="s">
        <v>463</v>
      </c>
      <c r="P11" t="s">
        <v>613</v>
      </c>
      <c r="Q11" t="s">
        <v>451</v>
      </c>
      <c r="S11" t="s">
        <v>449</v>
      </c>
      <c r="T11" t="s">
        <v>453</v>
      </c>
      <c r="U11" t="s">
        <v>473</v>
      </c>
    </row>
    <row r="12" spans="1:21" x14ac:dyDescent="0.2">
      <c r="A12" t="s">
        <v>792</v>
      </c>
      <c r="B12" t="s">
        <v>371</v>
      </c>
      <c r="C12" t="s">
        <v>444</v>
      </c>
      <c r="D12" s="2">
        <v>44525.630097175926</v>
      </c>
      <c r="F12">
        <v>3892872.0295540001</v>
      </c>
      <c r="G12">
        <v>29</v>
      </c>
      <c r="H12">
        <v>58</v>
      </c>
      <c r="I12">
        <v>0</v>
      </c>
      <c r="J12">
        <v>100</v>
      </c>
      <c r="M12" t="s">
        <v>445</v>
      </c>
      <c r="N12" t="s">
        <v>445</v>
      </c>
      <c r="O12" t="s">
        <v>445</v>
      </c>
      <c r="P12" t="s">
        <v>445</v>
      </c>
      <c r="Q12" t="s">
        <v>445</v>
      </c>
      <c r="S12" t="s">
        <v>445</v>
      </c>
      <c r="T12" t="s">
        <v>445</v>
      </c>
      <c r="U12" t="s">
        <v>445</v>
      </c>
    </row>
    <row r="13" spans="1:21" x14ac:dyDescent="0.2">
      <c r="A13" t="s">
        <v>793</v>
      </c>
      <c r="B13" t="s">
        <v>373</v>
      </c>
      <c r="C13" t="s">
        <v>447</v>
      </c>
      <c r="D13" s="2">
        <v>44525.630407314813</v>
      </c>
      <c r="E13" s="2">
        <v>44525.647161226851</v>
      </c>
      <c r="F13">
        <v>1447.538</v>
      </c>
      <c r="G13">
        <v>21</v>
      </c>
      <c r="H13">
        <v>35</v>
      </c>
      <c r="I13">
        <v>0</v>
      </c>
      <c r="J13">
        <v>100</v>
      </c>
      <c r="K13" s="2">
        <v>44525.740638402778</v>
      </c>
      <c r="L13" t="s">
        <v>448</v>
      </c>
      <c r="M13" t="s">
        <v>449</v>
      </c>
      <c r="N13" t="s">
        <v>449</v>
      </c>
      <c r="O13" t="s">
        <v>463</v>
      </c>
      <c r="P13" t="s">
        <v>451</v>
      </c>
      <c r="Q13" t="s">
        <v>451</v>
      </c>
      <c r="S13" t="s">
        <v>449</v>
      </c>
      <c r="T13" t="s">
        <v>753</v>
      </c>
      <c r="U13" t="s">
        <v>459</v>
      </c>
    </row>
    <row r="14" spans="1:21" x14ac:dyDescent="0.2">
      <c r="A14" t="s">
        <v>794</v>
      </c>
      <c r="B14" t="s">
        <v>374</v>
      </c>
      <c r="C14" t="s">
        <v>447</v>
      </c>
      <c r="D14" s="2">
        <v>44525.63046951389</v>
      </c>
      <c r="E14" s="2">
        <v>44525.643461851854</v>
      </c>
      <c r="F14">
        <v>1122.538</v>
      </c>
      <c r="G14">
        <v>26</v>
      </c>
      <c r="H14">
        <v>77</v>
      </c>
      <c r="I14">
        <v>1</v>
      </c>
      <c r="J14">
        <v>100</v>
      </c>
      <c r="K14" s="2">
        <v>44525.74063925926</v>
      </c>
      <c r="L14" t="s">
        <v>448</v>
      </c>
      <c r="M14" t="s">
        <v>795</v>
      </c>
      <c r="N14" t="s">
        <v>502</v>
      </c>
      <c r="O14" t="s">
        <v>483</v>
      </c>
      <c r="P14" t="s">
        <v>560</v>
      </c>
      <c r="Q14" t="s">
        <v>796</v>
      </c>
      <c r="S14" t="s">
        <v>795</v>
      </c>
      <c r="T14" t="s">
        <v>453</v>
      </c>
      <c r="U14" t="s">
        <v>473</v>
      </c>
    </row>
    <row r="15" spans="1:21" x14ac:dyDescent="0.2">
      <c r="A15" t="s">
        <v>797</v>
      </c>
      <c r="B15" s="1" t="s">
        <v>375</v>
      </c>
      <c r="C15" t="s">
        <v>575</v>
      </c>
      <c r="D15" s="2">
        <v>44525.631113344905</v>
      </c>
      <c r="E15" s="2">
        <v>44525.653895914351</v>
      </c>
      <c r="F15">
        <v>1968.414</v>
      </c>
      <c r="G15">
        <v>28</v>
      </c>
      <c r="H15">
        <v>154</v>
      </c>
      <c r="I15">
        <v>1</v>
      </c>
      <c r="J15">
        <v>100</v>
      </c>
      <c r="K15" s="2">
        <v>44525.74543145833</v>
      </c>
      <c r="L15" t="s">
        <v>448</v>
      </c>
      <c r="M15" t="s">
        <v>798</v>
      </c>
      <c r="N15" t="s">
        <v>502</v>
      </c>
      <c r="O15" t="s">
        <v>463</v>
      </c>
      <c r="P15" t="s">
        <v>799</v>
      </c>
      <c r="Q15" t="s">
        <v>800</v>
      </c>
      <c r="S15" t="s">
        <v>798</v>
      </c>
      <c r="T15" t="s">
        <v>467</v>
      </c>
      <c r="U15" t="s">
        <v>450</v>
      </c>
    </row>
    <row r="16" spans="1:21" x14ac:dyDescent="0.2">
      <c r="A16" t="s">
        <v>801</v>
      </c>
      <c r="B16" t="s">
        <v>376</v>
      </c>
      <c r="C16" t="s">
        <v>575</v>
      </c>
      <c r="D16" s="2">
        <v>44525.631741446756</v>
      </c>
      <c r="E16" s="2">
        <v>44525.649084004632</v>
      </c>
      <c r="F16">
        <v>1498.3969999999999</v>
      </c>
      <c r="G16">
        <v>24</v>
      </c>
      <c r="H16">
        <v>39</v>
      </c>
      <c r="I16">
        <v>1</v>
      </c>
      <c r="J16">
        <v>100</v>
      </c>
      <c r="K16" s="2">
        <v>44525.745247870371</v>
      </c>
      <c r="L16" t="s">
        <v>448</v>
      </c>
      <c r="M16" t="s">
        <v>450</v>
      </c>
      <c r="N16" t="s">
        <v>462</v>
      </c>
      <c r="O16" t="s">
        <v>450</v>
      </c>
      <c r="P16" t="s">
        <v>613</v>
      </c>
      <c r="Q16" t="s">
        <v>802</v>
      </c>
      <c r="S16" t="s">
        <v>462</v>
      </c>
      <c r="T16" t="s">
        <v>453</v>
      </c>
      <c r="U16" t="s">
        <v>473</v>
      </c>
    </row>
    <row r="17" spans="1:21" x14ac:dyDescent="0.2">
      <c r="A17" t="s">
        <v>803</v>
      </c>
      <c r="B17" t="s">
        <v>378</v>
      </c>
      <c r="C17" t="s">
        <v>444</v>
      </c>
      <c r="D17" s="2">
        <v>44525.63231173611</v>
      </c>
      <c r="F17">
        <v>3892680.7734830002</v>
      </c>
      <c r="G17">
        <v>24</v>
      </c>
      <c r="H17">
        <v>43</v>
      </c>
      <c r="I17">
        <v>0</v>
      </c>
      <c r="J17">
        <v>100</v>
      </c>
      <c r="M17" t="s">
        <v>445</v>
      </c>
      <c r="N17" t="s">
        <v>445</v>
      </c>
      <c r="O17" t="s">
        <v>445</v>
      </c>
      <c r="P17" t="s">
        <v>445</v>
      </c>
      <c r="Q17" t="s">
        <v>445</v>
      </c>
      <c r="S17" t="s">
        <v>445</v>
      </c>
      <c r="T17" t="s">
        <v>445</v>
      </c>
      <c r="U17" t="s">
        <v>445</v>
      </c>
    </row>
    <row r="18" spans="1:21" x14ac:dyDescent="0.2">
      <c r="A18" t="s">
        <v>804</v>
      </c>
      <c r="B18" t="s">
        <v>377</v>
      </c>
      <c r="C18" t="s">
        <v>444</v>
      </c>
      <c r="D18" s="2">
        <v>44525.63230853009</v>
      </c>
      <c r="F18">
        <v>3892681.066317</v>
      </c>
      <c r="G18">
        <v>20</v>
      </c>
      <c r="H18">
        <v>24</v>
      </c>
      <c r="I18">
        <v>0</v>
      </c>
      <c r="J18">
        <v>100</v>
      </c>
      <c r="M18" t="s">
        <v>445</v>
      </c>
      <c r="N18" t="s">
        <v>445</v>
      </c>
      <c r="O18" t="s">
        <v>445</v>
      </c>
      <c r="P18" t="s">
        <v>445</v>
      </c>
      <c r="Q18" t="s">
        <v>445</v>
      </c>
      <c r="S18" t="s">
        <v>445</v>
      </c>
      <c r="T18" t="s">
        <v>445</v>
      </c>
      <c r="U18" t="s">
        <v>445</v>
      </c>
    </row>
    <row r="19" spans="1:21" x14ac:dyDescent="0.2">
      <c r="A19" t="s">
        <v>805</v>
      </c>
      <c r="B19" t="s">
        <v>379</v>
      </c>
      <c r="C19" t="s">
        <v>447</v>
      </c>
      <c r="D19" s="2">
        <v>44525.632529722221</v>
      </c>
      <c r="E19" s="2">
        <v>44525.66570740741</v>
      </c>
      <c r="F19">
        <v>2866.5520000000001</v>
      </c>
      <c r="G19">
        <v>35</v>
      </c>
      <c r="H19">
        <v>554</v>
      </c>
      <c r="I19">
        <v>0</v>
      </c>
      <c r="J19">
        <v>100</v>
      </c>
      <c r="K19" s="2">
        <v>44525.740640046293</v>
      </c>
      <c r="L19" t="s">
        <v>448</v>
      </c>
      <c r="M19" t="s">
        <v>806</v>
      </c>
      <c r="N19" t="s">
        <v>449</v>
      </c>
      <c r="O19" t="s">
        <v>483</v>
      </c>
      <c r="P19" t="s">
        <v>451</v>
      </c>
      <c r="Q19" t="s">
        <v>807</v>
      </c>
      <c r="S19" t="s">
        <v>449</v>
      </c>
      <c r="T19" t="s">
        <v>453</v>
      </c>
      <c r="U19" t="s">
        <v>473</v>
      </c>
    </row>
    <row r="20" spans="1:21" x14ac:dyDescent="0.2">
      <c r="A20" t="s">
        <v>808</v>
      </c>
      <c r="B20" t="s">
        <v>389</v>
      </c>
      <c r="C20" t="s">
        <v>447</v>
      </c>
      <c r="D20" s="2">
        <v>44525.633301967595</v>
      </c>
      <c r="E20" s="2">
        <v>44525.65999320602</v>
      </c>
      <c r="F20">
        <v>2306.123</v>
      </c>
      <c r="G20">
        <v>41</v>
      </c>
      <c r="H20">
        <v>78</v>
      </c>
      <c r="I20">
        <v>1</v>
      </c>
      <c r="J20">
        <v>99</v>
      </c>
      <c r="K20" s="2">
        <v>44525.740641342592</v>
      </c>
      <c r="L20" t="s">
        <v>448</v>
      </c>
      <c r="M20" t="s">
        <v>462</v>
      </c>
      <c r="N20" t="s">
        <v>462</v>
      </c>
      <c r="O20" t="s">
        <v>483</v>
      </c>
      <c r="P20" t="s">
        <v>451</v>
      </c>
      <c r="Q20" t="s">
        <v>451</v>
      </c>
      <c r="S20" t="s">
        <v>462</v>
      </c>
      <c r="T20" t="s">
        <v>453</v>
      </c>
      <c r="U20" t="s">
        <v>473</v>
      </c>
    </row>
    <row r="21" spans="1:21" x14ac:dyDescent="0.2">
      <c r="A21" t="s">
        <v>809</v>
      </c>
      <c r="B21" t="s">
        <v>380</v>
      </c>
      <c r="C21" t="s">
        <v>447</v>
      </c>
      <c r="D21" s="2">
        <v>44525.632617766205</v>
      </c>
      <c r="E21" s="2">
        <v>44525.644085300926</v>
      </c>
      <c r="F21">
        <v>990.79499999999996</v>
      </c>
      <c r="G21">
        <v>27</v>
      </c>
      <c r="H21">
        <v>273</v>
      </c>
      <c r="I21">
        <v>11</v>
      </c>
      <c r="J21">
        <v>95</v>
      </c>
      <c r="K21" s="2">
        <v>44525.740642395831</v>
      </c>
      <c r="L21" t="s">
        <v>448</v>
      </c>
      <c r="M21" t="s">
        <v>449</v>
      </c>
      <c r="N21" t="s">
        <v>449</v>
      </c>
      <c r="O21" t="s">
        <v>456</v>
      </c>
      <c r="P21" t="s">
        <v>451</v>
      </c>
      <c r="Q21" t="s">
        <v>810</v>
      </c>
      <c r="S21" t="s">
        <v>449</v>
      </c>
      <c r="T21" t="s">
        <v>453</v>
      </c>
      <c r="U21" t="s">
        <v>473</v>
      </c>
    </row>
    <row r="22" spans="1:21" x14ac:dyDescent="0.2">
      <c r="A22" t="s">
        <v>811</v>
      </c>
      <c r="B22" t="s">
        <v>381</v>
      </c>
      <c r="C22" t="s">
        <v>447</v>
      </c>
      <c r="D22" s="2">
        <v>44525.632964999997</v>
      </c>
      <c r="E22" s="2">
        <v>44525.641195393517</v>
      </c>
      <c r="F22">
        <v>711.10599999999999</v>
      </c>
      <c r="G22">
        <v>19</v>
      </c>
      <c r="H22">
        <v>17</v>
      </c>
      <c r="I22">
        <v>0</v>
      </c>
      <c r="J22">
        <v>100</v>
      </c>
      <c r="K22" s="2">
        <v>44525.740643182871</v>
      </c>
      <c r="L22" t="s">
        <v>448</v>
      </c>
      <c r="M22" t="s">
        <v>449</v>
      </c>
      <c r="N22" t="s">
        <v>449</v>
      </c>
      <c r="O22" t="s">
        <v>456</v>
      </c>
      <c r="P22" t="s">
        <v>451</v>
      </c>
      <c r="Q22" t="s">
        <v>451</v>
      </c>
      <c r="S22" t="s">
        <v>449</v>
      </c>
      <c r="T22" t="s">
        <v>467</v>
      </c>
      <c r="U22" t="s">
        <v>459</v>
      </c>
    </row>
    <row r="23" spans="1:21" x14ac:dyDescent="0.2">
      <c r="A23" t="s">
        <v>812</v>
      </c>
      <c r="B23" t="s">
        <v>395</v>
      </c>
      <c r="C23" t="s">
        <v>447</v>
      </c>
      <c r="D23" s="2">
        <v>44525.633765937499</v>
      </c>
      <c r="E23" s="2">
        <v>44525.655876041666</v>
      </c>
      <c r="F23">
        <v>1910.3130000000001</v>
      </c>
      <c r="G23">
        <v>56</v>
      </c>
      <c r="H23">
        <v>1157</v>
      </c>
      <c r="I23">
        <v>5</v>
      </c>
      <c r="J23">
        <v>100</v>
      </c>
      <c r="K23" s="2">
        <v>44525.740644224534</v>
      </c>
      <c r="L23" t="s">
        <v>448</v>
      </c>
      <c r="M23" t="s">
        <v>449</v>
      </c>
      <c r="N23" t="s">
        <v>449</v>
      </c>
      <c r="O23" t="s">
        <v>483</v>
      </c>
      <c r="P23" t="s">
        <v>451</v>
      </c>
      <c r="Q23" t="s">
        <v>451</v>
      </c>
      <c r="S23" t="s">
        <v>449</v>
      </c>
      <c r="T23" t="s">
        <v>453</v>
      </c>
      <c r="U23" t="s">
        <v>473</v>
      </c>
    </row>
    <row r="24" spans="1:21" x14ac:dyDescent="0.2">
      <c r="A24" t="s">
        <v>813</v>
      </c>
      <c r="B24" t="s">
        <v>384</v>
      </c>
      <c r="C24" t="s">
        <v>447</v>
      </c>
      <c r="D24" s="2">
        <v>44525.633086018519</v>
      </c>
      <c r="E24" s="2">
        <v>44525.648758645832</v>
      </c>
      <c r="F24">
        <v>1354.115</v>
      </c>
      <c r="G24">
        <v>59</v>
      </c>
      <c r="H24">
        <v>57</v>
      </c>
      <c r="I24">
        <v>0</v>
      </c>
      <c r="J24">
        <v>100</v>
      </c>
      <c r="K24" s="2">
        <v>44525.740645138889</v>
      </c>
      <c r="L24" t="s">
        <v>448</v>
      </c>
      <c r="M24" t="s">
        <v>502</v>
      </c>
      <c r="N24" t="s">
        <v>502</v>
      </c>
      <c r="O24" t="s">
        <v>478</v>
      </c>
      <c r="P24" t="s">
        <v>451</v>
      </c>
      <c r="Q24" t="s">
        <v>451</v>
      </c>
      <c r="S24" t="s">
        <v>450</v>
      </c>
      <c r="T24" t="s">
        <v>450</v>
      </c>
      <c r="U24" t="s">
        <v>450</v>
      </c>
    </row>
    <row r="25" spans="1:21" x14ac:dyDescent="0.2">
      <c r="A25" t="s">
        <v>814</v>
      </c>
      <c r="B25" t="s">
        <v>382</v>
      </c>
      <c r="C25" t="s">
        <v>447</v>
      </c>
      <c r="D25" s="2">
        <v>44525.633065439812</v>
      </c>
      <c r="E25" s="2">
        <v>44525.655664664351</v>
      </c>
      <c r="F25">
        <v>1952.5730000000001</v>
      </c>
      <c r="G25">
        <v>50</v>
      </c>
      <c r="H25">
        <v>270</v>
      </c>
      <c r="I25">
        <v>0</v>
      </c>
      <c r="J25">
        <v>100</v>
      </c>
      <c r="K25" s="2">
        <v>44525.740646284721</v>
      </c>
      <c r="L25" t="s">
        <v>448</v>
      </c>
      <c r="M25" t="s">
        <v>449</v>
      </c>
      <c r="N25" t="s">
        <v>449</v>
      </c>
      <c r="O25" t="s">
        <v>478</v>
      </c>
      <c r="P25" t="s">
        <v>451</v>
      </c>
      <c r="Q25" t="s">
        <v>451</v>
      </c>
      <c r="S25" t="s">
        <v>449</v>
      </c>
      <c r="T25" t="s">
        <v>453</v>
      </c>
      <c r="U25" t="s">
        <v>473</v>
      </c>
    </row>
    <row r="26" spans="1:21" x14ac:dyDescent="0.2">
      <c r="A26" t="s">
        <v>815</v>
      </c>
      <c r="B26" t="s">
        <v>385</v>
      </c>
      <c r="C26" t="s">
        <v>444</v>
      </c>
      <c r="D26" s="2">
        <v>44525.633102731481</v>
      </c>
      <c r="F26">
        <v>3892612.581036</v>
      </c>
      <c r="G26">
        <v>60</v>
      </c>
      <c r="H26">
        <v>112</v>
      </c>
      <c r="I26">
        <v>1</v>
      </c>
      <c r="J26">
        <v>100</v>
      </c>
      <c r="M26" t="s">
        <v>445</v>
      </c>
      <c r="N26" t="s">
        <v>445</v>
      </c>
      <c r="O26" t="s">
        <v>445</v>
      </c>
      <c r="P26" t="s">
        <v>445</v>
      </c>
      <c r="Q26" t="s">
        <v>445</v>
      </c>
      <c r="S26" t="s">
        <v>445</v>
      </c>
      <c r="T26" t="s">
        <v>445</v>
      </c>
      <c r="U26" t="s">
        <v>445</v>
      </c>
    </row>
    <row r="27" spans="1:21" x14ac:dyDescent="0.2">
      <c r="A27" t="s">
        <v>816</v>
      </c>
      <c r="B27" t="s">
        <v>817</v>
      </c>
      <c r="C27" t="s">
        <v>444</v>
      </c>
      <c r="D27" s="2">
        <v>44525.640278576386</v>
      </c>
      <c r="F27">
        <v>3891992.6050840002</v>
      </c>
      <c r="G27">
        <v>32</v>
      </c>
      <c r="H27">
        <v>165</v>
      </c>
      <c r="I27">
        <v>0</v>
      </c>
      <c r="J27">
        <v>100</v>
      </c>
      <c r="M27" t="s">
        <v>445</v>
      </c>
      <c r="N27" t="s">
        <v>445</v>
      </c>
      <c r="O27" t="s">
        <v>445</v>
      </c>
      <c r="P27" t="s">
        <v>445</v>
      </c>
      <c r="Q27" t="s">
        <v>445</v>
      </c>
      <c r="S27" t="s">
        <v>445</v>
      </c>
      <c r="T27" t="s">
        <v>445</v>
      </c>
      <c r="U27" t="s">
        <v>445</v>
      </c>
    </row>
    <row r="28" spans="1:21" x14ac:dyDescent="0.2">
      <c r="A28" t="s">
        <v>818</v>
      </c>
      <c r="B28" t="s">
        <v>386</v>
      </c>
      <c r="C28" t="s">
        <v>447</v>
      </c>
      <c r="D28" s="2">
        <v>44525.63322880787</v>
      </c>
      <c r="E28" s="2">
        <v>44525.69484679398</v>
      </c>
      <c r="F28">
        <v>5323.7939999999999</v>
      </c>
      <c r="G28">
        <v>46</v>
      </c>
      <c r="H28">
        <v>125</v>
      </c>
      <c r="I28">
        <v>1</v>
      </c>
      <c r="J28">
        <v>99</v>
      </c>
      <c r="K28" s="2">
        <v>44525.694851875</v>
      </c>
      <c r="L28" t="s">
        <v>819</v>
      </c>
      <c r="M28" t="s">
        <v>533</v>
      </c>
      <c r="N28" t="s">
        <v>449</v>
      </c>
      <c r="O28" t="s">
        <v>483</v>
      </c>
      <c r="P28" t="s">
        <v>579</v>
      </c>
      <c r="Q28" t="s">
        <v>555</v>
      </c>
      <c r="S28" t="s">
        <v>848</v>
      </c>
      <c r="T28" t="s">
        <v>467</v>
      </c>
      <c r="U28" t="s">
        <v>459</v>
      </c>
    </row>
    <row r="29" spans="1:21" x14ac:dyDescent="0.2">
      <c r="A29" t="s">
        <v>820</v>
      </c>
      <c r="B29" t="s">
        <v>387</v>
      </c>
      <c r="C29" t="s">
        <v>447</v>
      </c>
      <c r="D29" s="2">
        <v>44525.63328840278</v>
      </c>
      <c r="E29" s="2">
        <v>44525.653974699075</v>
      </c>
      <c r="F29">
        <v>1787.296</v>
      </c>
      <c r="G29">
        <v>30</v>
      </c>
      <c r="H29">
        <v>261</v>
      </c>
      <c r="I29">
        <v>4</v>
      </c>
      <c r="J29">
        <v>99</v>
      </c>
      <c r="K29" s="2">
        <v>44525.740647280094</v>
      </c>
      <c r="L29" t="s">
        <v>448</v>
      </c>
      <c r="M29" t="s">
        <v>449</v>
      </c>
      <c r="N29" t="s">
        <v>449</v>
      </c>
      <c r="O29" t="s">
        <v>450</v>
      </c>
      <c r="P29" t="s">
        <v>451</v>
      </c>
      <c r="Q29" t="s">
        <v>451</v>
      </c>
      <c r="S29" t="s">
        <v>449</v>
      </c>
      <c r="T29" t="s">
        <v>467</v>
      </c>
      <c r="U29" t="s">
        <v>450</v>
      </c>
    </row>
    <row r="30" spans="1:21" x14ac:dyDescent="0.2">
      <c r="A30" t="s">
        <v>821</v>
      </c>
      <c r="B30" t="s">
        <v>391</v>
      </c>
      <c r="C30" t="s">
        <v>575</v>
      </c>
      <c r="D30" s="2">
        <v>44525.633400416664</v>
      </c>
      <c r="E30" s="2">
        <v>44525.649833391202</v>
      </c>
      <c r="F30">
        <v>1419.809</v>
      </c>
      <c r="G30">
        <v>41</v>
      </c>
      <c r="H30">
        <v>111</v>
      </c>
      <c r="I30">
        <v>3</v>
      </c>
      <c r="J30">
        <v>96</v>
      </c>
      <c r="K30" s="2">
        <v>44525.744845196758</v>
      </c>
      <c r="L30" t="s">
        <v>448</v>
      </c>
      <c r="M30" t="s">
        <v>674</v>
      </c>
      <c r="N30" t="s">
        <v>449</v>
      </c>
      <c r="O30" t="s">
        <v>487</v>
      </c>
      <c r="P30" t="s">
        <v>675</v>
      </c>
      <c r="Q30" t="s">
        <v>822</v>
      </c>
      <c r="S30" t="s">
        <v>674</v>
      </c>
      <c r="T30" t="s">
        <v>453</v>
      </c>
      <c r="U30" t="s">
        <v>473</v>
      </c>
    </row>
    <row r="31" spans="1:21" x14ac:dyDescent="0.2">
      <c r="A31" t="s">
        <v>823</v>
      </c>
      <c r="B31" t="s">
        <v>393</v>
      </c>
      <c r="C31" t="s">
        <v>447</v>
      </c>
      <c r="D31" s="2">
        <v>44525.633602881942</v>
      </c>
      <c r="E31" s="2">
        <v>44525.64897328704</v>
      </c>
      <c r="F31">
        <v>1328.0029999999999</v>
      </c>
      <c r="G31">
        <v>25</v>
      </c>
      <c r="H31">
        <v>455</v>
      </c>
      <c r="I31">
        <v>1</v>
      </c>
      <c r="J31">
        <v>100</v>
      </c>
      <c r="K31" s="2">
        <v>44525.740648113424</v>
      </c>
      <c r="L31" t="s">
        <v>448</v>
      </c>
      <c r="M31" t="s">
        <v>449</v>
      </c>
      <c r="N31" t="s">
        <v>449</v>
      </c>
      <c r="O31" t="s">
        <v>456</v>
      </c>
      <c r="P31" t="s">
        <v>451</v>
      </c>
      <c r="Q31" t="s">
        <v>824</v>
      </c>
      <c r="S31" t="s">
        <v>449</v>
      </c>
      <c r="T31" t="s">
        <v>467</v>
      </c>
      <c r="U31" t="s">
        <v>473</v>
      </c>
    </row>
    <row r="32" spans="1:21" x14ac:dyDescent="0.2">
      <c r="A32" t="s">
        <v>825</v>
      </c>
      <c r="B32" t="s">
        <v>392</v>
      </c>
      <c r="C32" t="s">
        <v>444</v>
      </c>
      <c r="D32" s="2">
        <v>44525.633612118057</v>
      </c>
      <c r="F32">
        <v>3892568.6686689998</v>
      </c>
      <c r="G32">
        <v>37</v>
      </c>
      <c r="H32">
        <v>123</v>
      </c>
      <c r="I32">
        <v>1</v>
      </c>
      <c r="J32">
        <v>99</v>
      </c>
      <c r="M32" t="s">
        <v>445</v>
      </c>
      <c r="N32" t="s">
        <v>445</v>
      </c>
      <c r="O32" t="s">
        <v>445</v>
      </c>
      <c r="P32" t="s">
        <v>445</v>
      </c>
      <c r="Q32" t="s">
        <v>445</v>
      </c>
      <c r="S32" t="s">
        <v>445</v>
      </c>
      <c r="T32" t="s">
        <v>445</v>
      </c>
      <c r="U32" t="s">
        <v>445</v>
      </c>
    </row>
    <row r="33" spans="1:21" x14ac:dyDescent="0.2">
      <c r="A33" t="s">
        <v>826</v>
      </c>
      <c r="B33" t="s">
        <v>399</v>
      </c>
      <c r="C33" t="s">
        <v>447</v>
      </c>
      <c r="D33" s="2">
        <v>44525.633930115742</v>
      </c>
      <c r="E33" s="2">
        <v>44525.657257523148</v>
      </c>
      <c r="F33">
        <v>2015.4880000000001</v>
      </c>
      <c r="G33">
        <v>40</v>
      </c>
      <c r="H33">
        <v>714</v>
      </c>
      <c r="I33">
        <v>4</v>
      </c>
      <c r="J33">
        <v>100</v>
      </c>
      <c r="K33" s="2">
        <v>44525.740648969906</v>
      </c>
      <c r="L33" t="s">
        <v>448</v>
      </c>
      <c r="M33" t="s">
        <v>449</v>
      </c>
      <c r="N33" t="s">
        <v>449</v>
      </c>
      <c r="O33" t="s">
        <v>450</v>
      </c>
      <c r="P33" t="s">
        <v>451</v>
      </c>
      <c r="Q33" t="s">
        <v>451</v>
      </c>
      <c r="S33" t="s">
        <v>449</v>
      </c>
      <c r="T33" t="s">
        <v>453</v>
      </c>
      <c r="U33" t="s">
        <v>450</v>
      </c>
    </row>
    <row r="34" spans="1:21" x14ac:dyDescent="0.2">
      <c r="A34" t="s">
        <v>827</v>
      </c>
      <c r="B34" t="s">
        <v>396</v>
      </c>
      <c r="C34" t="s">
        <v>447</v>
      </c>
      <c r="D34" s="2">
        <v>44525.633856597226</v>
      </c>
      <c r="E34" s="2">
        <v>44525.641305266203</v>
      </c>
      <c r="F34">
        <v>643.56500000000005</v>
      </c>
      <c r="G34">
        <v>25</v>
      </c>
      <c r="H34">
        <v>136</v>
      </c>
      <c r="I34">
        <v>2</v>
      </c>
      <c r="J34">
        <v>98</v>
      </c>
      <c r="K34" s="2">
        <v>44525.74064989583</v>
      </c>
      <c r="L34" t="s">
        <v>448</v>
      </c>
      <c r="M34" t="s">
        <v>449</v>
      </c>
      <c r="N34" t="s">
        <v>449</v>
      </c>
      <c r="O34" t="s">
        <v>483</v>
      </c>
      <c r="P34" t="s">
        <v>451</v>
      </c>
      <c r="Q34" t="s">
        <v>451</v>
      </c>
      <c r="S34" t="s">
        <v>449</v>
      </c>
      <c r="T34" t="s">
        <v>467</v>
      </c>
      <c r="U34" t="s">
        <v>459</v>
      </c>
    </row>
    <row r="35" spans="1:21" x14ac:dyDescent="0.2">
      <c r="A35" t="s">
        <v>828</v>
      </c>
      <c r="B35" t="s">
        <v>398</v>
      </c>
      <c r="C35" t="s">
        <v>447</v>
      </c>
      <c r="D35" s="2">
        <v>44525.633904479168</v>
      </c>
      <c r="E35" s="2">
        <v>44525.654583553238</v>
      </c>
      <c r="F35">
        <v>1786.672</v>
      </c>
      <c r="G35">
        <v>31</v>
      </c>
      <c r="H35">
        <v>613</v>
      </c>
      <c r="I35">
        <v>6</v>
      </c>
      <c r="J35">
        <v>99</v>
      </c>
      <c r="K35" s="2">
        <v>44525.740650925924</v>
      </c>
      <c r="L35" t="s">
        <v>448</v>
      </c>
      <c r="M35" t="s">
        <v>449</v>
      </c>
      <c r="N35" t="s">
        <v>449</v>
      </c>
      <c r="O35" t="s">
        <v>483</v>
      </c>
      <c r="P35" t="s">
        <v>451</v>
      </c>
      <c r="Q35" t="s">
        <v>451</v>
      </c>
      <c r="S35" t="s">
        <v>449</v>
      </c>
      <c r="T35" t="s">
        <v>467</v>
      </c>
      <c r="U35" t="s">
        <v>459</v>
      </c>
    </row>
    <row r="36" spans="1:21" x14ac:dyDescent="0.2">
      <c r="A36" t="s">
        <v>829</v>
      </c>
      <c r="B36" t="s">
        <v>401</v>
      </c>
      <c r="C36" t="s">
        <v>447</v>
      </c>
      <c r="D36" s="2">
        <v>44525.633905879629</v>
      </c>
      <c r="E36" s="2">
        <v>44525.644158275463</v>
      </c>
      <c r="F36">
        <v>885.80700000000002</v>
      </c>
      <c r="G36">
        <v>54</v>
      </c>
      <c r="H36">
        <v>1188</v>
      </c>
      <c r="I36">
        <v>8</v>
      </c>
      <c r="J36">
        <v>99</v>
      </c>
      <c r="K36" s="2">
        <v>44525.740652094908</v>
      </c>
      <c r="L36" t="s">
        <v>448</v>
      </c>
      <c r="M36" t="s">
        <v>449</v>
      </c>
      <c r="N36" t="s">
        <v>449</v>
      </c>
      <c r="O36" t="s">
        <v>450</v>
      </c>
      <c r="P36" t="s">
        <v>451</v>
      </c>
      <c r="Q36" t="s">
        <v>451</v>
      </c>
      <c r="S36" t="s">
        <v>449</v>
      </c>
      <c r="T36" t="s">
        <v>467</v>
      </c>
      <c r="U36" t="s">
        <v>473</v>
      </c>
    </row>
    <row r="37" spans="1:21" x14ac:dyDescent="0.2">
      <c r="A37" t="s">
        <v>830</v>
      </c>
      <c r="B37" t="s">
        <v>402</v>
      </c>
      <c r="C37" t="s">
        <v>447</v>
      </c>
      <c r="D37" s="2">
        <v>44525.634160682872</v>
      </c>
      <c r="E37" s="2">
        <v>44525.642173159722</v>
      </c>
      <c r="F37">
        <v>692.27800000000002</v>
      </c>
      <c r="G37">
        <v>18</v>
      </c>
      <c r="H37">
        <v>83</v>
      </c>
      <c r="I37">
        <v>3</v>
      </c>
      <c r="J37">
        <v>97</v>
      </c>
      <c r="K37" s="2">
        <v>44525.740653020832</v>
      </c>
      <c r="L37" t="s">
        <v>448</v>
      </c>
      <c r="M37" t="s">
        <v>449</v>
      </c>
      <c r="N37" t="s">
        <v>449</v>
      </c>
      <c r="O37" t="s">
        <v>456</v>
      </c>
      <c r="P37" t="s">
        <v>451</v>
      </c>
      <c r="Q37" t="s">
        <v>831</v>
      </c>
      <c r="S37" t="s">
        <v>449</v>
      </c>
      <c r="T37" t="s">
        <v>453</v>
      </c>
      <c r="U37" t="s">
        <v>459</v>
      </c>
    </row>
    <row r="38" spans="1:21" x14ac:dyDescent="0.2">
      <c r="A38" t="s">
        <v>832</v>
      </c>
      <c r="B38" t="s">
        <v>412</v>
      </c>
      <c r="C38" t="s">
        <v>447</v>
      </c>
      <c r="D38" s="2">
        <v>44525.635847951387</v>
      </c>
      <c r="E38" s="2">
        <v>44525.678344444445</v>
      </c>
      <c r="F38">
        <v>3671.6970000000001</v>
      </c>
      <c r="H38">
        <v>580</v>
      </c>
      <c r="I38">
        <v>1</v>
      </c>
      <c r="J38">
        <v>100</v>
      </c>
      <c r="K38" s="2">
        <v>44525.740653923611</v>
      </c>
      <c r="L38" t="s">
        <v>448</v>
      </c>
      <c r="M38" t="s">
        <v>449</v>
      </c>
      <c r="N38" t="s">
        <v>449</v>
      </c>
      <c r="O38" t="s">
        <v>450</v>
      </c>
      <c r="P38" t="s">
        <v>451</v>
      </c>
      <c r="Q38" t="s">
        <v>451</v>
      </c>
      <c r="S38" t="s">
        <v>449</v>
      </c>
      <c r="T38" t="s">
        <v>453</v>
      </c>
      <c r="U38" t="s">
        <v>450</v>
      </c>
    </row>
    <row r="39" spans="1:21" x14ac:dyDescent="0.2">
      <c r="A39" t="s">
        <v>833</v>
      </c>
      <c r="B39" t="s">
        <v>403</v>
      </c>
      <c r="C39" t="s">
        <v>447</v>
      </c>
      <c r="D39" s="2">
        <v>44525.634199016204</v>
      </c>
      <c r="E39" s="2">
        <v>44525.649823819447</v>
      </c>
      <c r="F39">
        <v>1349.9829999999999</v>
      </c>
      <c r="G39">
        <v>26</v>
      </c>
      <c r="H39">
        <v>475</v>
      </c>
      <c r="I39">
        <v>1</v>
      </c>
      <c r="J39">
        <v>100</v>
      </c>
      <c r="K39" s="2">
        <v>44525.74065540509</v>
      </c>
      <c r="L39" t="s">
        <v>448</v>
      </c>
      <c r="M39" t="s">
        <v>449</v>
      </c>
      <c r="N39" t="s">
        <v>449</v>
      </c>
      <c r="O39" t="s">
        <v>450</v>
      </c>
      <c r="P39" t="s">
        <v>451</v>
      </c>
      <c r="Q39" t="s">
        <v>451</v>
      </c>
      <c r="S39" t="s">
        <v>449</v>
      </c>
      <c r="T39" t="s">
        <v>453</v>
      </c>
      <c r="U39" t="s">
        <v>450</v>
      </c>
    </row>
    <row r="40" spans="1:21" x14ac:dyDescent="0.2">
      <c r="A40" t="s">
        <v>834</v>
      </c>
      <c r="B40" t="s">
        <v>404</v>
      </c>
      <c r="C40" t="s">
        <v>447</v>
      </c>
      <c r="D40" s="2">
        <v>44525.634678043978</v>
      </c>
      <c r="E40" s="2">
        <v>44525.641989687501</v>
      </c>
      <c r="F40">
        <v>631.726</v>
      </c>
      <c r="G40">
        <v>37</v>
      </c>
      <c r="H40">
        <v>96</v>
      </c>
      <c r="I40">
        <v>2</v>
      </c>
      <c r="J40">
        <v>98</v>
      </c>
      <c r="K40" s="2">
        <v>44525.740656388887</v>
      </c>
      <c r="L40" t="s">
        <v>448</v>
      </c>
      <c r="M40" t="s">
        <v>462</v>
      </c>
      <c r="N40" t="s">
        <v>449</v>
      </c>
      <c r="O40" t="s">
        <v>487</v>
      </c>
      <c r="P40" t="s">
        <v>451</v>
      </c>
      <c r="Q40" t="s">
        <v>451</v>
      </c>
      <c r="S40" t="s">
        <v>462</v>
      </c>
      <c r="T40" t="s">
        <v>453</v>
      </c>
      <c r="U40" t="s">
        <v>459</v>
      </c>
    </row>
    <row r="41" spans="1:21" x14ac:dyDescent="0.2">
      <c r="A41" t="s">
        <v>835</v>
      </c>
      <c r="B41" t="s">
        <v>406</v>
      </c>
      <c r="C41" t="s">
        <v>444</v>
      </c>
      <c r="D41" s="2">
        <v>44525.634673854169</v>
      </c>
      <c r="F41">
        <v>3892477.095185</v>
      </c>
      <c r="G41">
        <v>24</v>
      </c>
      <c r="H41">
        <v>126</v>
      </c>
      <c r="I41">
        <v>3</v>
      </c>
      <c r="J41">
        <v>99</v>
      </c>
      <c r="M41" t="s">
        <v>445</v>
      </c>
      <c r="N41" t="s">
        <v>445</v>
      </c>
      <c r="O41" t="s">
        <v>445</v>
      </c>
      <c r="P41" t="s">
        <v>445</v>
      </c>
      <c r="Q41" t="s">
        <v>445</v>
      </c>
      <c r="S41" t="s">
        <v>445</v>
      </c>
      <c r="T41" t="s">
        <v>445</v>
      </c>
      <c r="U41" t="s">
        <v>445</v>
      </c>
    </row>
    <row r="42" spans="1:21" x14ac:dyDescent="0.2">
      <c r="A42" t="s">
        <v>836</v>
      </c>
      <c r="B42" t="s">
        <v>407</v>
      </c>
      <c r="C42" t="s">
        <v>447</v>
      </c>
      <c r="D42" s="2">
        <v>44525.634709224534</v>
      </c>
      <c r="E42" s="2">
        <v>44525.649704120369</v>
      </c>
      <c r="F42">
        <v>1295.559</v>
      </c>
      <c r="G42">
        <v>41</v>
      </c>
      <c r="H42">
        <v>164</v>
      </c>
      <c r="I42">
        <v>0</v>
      </c>
      <c r="J42">
        <v>100</v>
      </c>
      <c r="K42" s="2">
        <v>44525.740657569448</v>
      </c>
      <c r="L42" t="s">
        <v>448</v>
      </c>
      <c r="M42" t="s">
        <v>449</v>
      </c>
      <c r="N42" t="s">
        <v>449</v>
      </c>
      <c r="O42" t="s">
        <v>450</v>
      </c>
      <c r="P42" t="s">
        <v>451</v>
      </c>
      <c r="Q42" t="s">
        <v>451</v>
      </c>
      <c r="S42" t="s">
        <v>449</v>
      </c>
      <c r="T42" t="s">
        <v>467</v>
      </c>
      <c r="U42" t="s">
        <v>450</v>
      </c>
    </row>
    <row r="43" spans="1:21" x14ac:dyDescent="0.2">
      <c r="A43" t="s">
        <v>837</v>
      </c>
      <c r="B43" s="1" t="s">
        <v>408</v>
      </c>
      <c r="C43" t="s">
        <v>447</v>
      </c>
      <c r="D43" s="2">
        <v>44525.635328101853</v>
      </c>
      <c r="E43" s="2">
        <v>44525.694668981479</v>
      </c>
      <c r="F43">
        <v>5127.0519999999997</v>
      </c>
      <c r="G43">
        <v>63</v>
      </c>
      <c r="H43">
        <v>114</v>
      </c>
      <c r="I43">
        <v>0</v>
      </c>
      <c r="J43">
        <v>100</v>
      </c>
      <c r="K43" s="2">
        <v>44525.694674050923</v>
      </c>
      <c r="L43" t="s">
        <v>649</v>
      </c>
      <c r="M43" t="s">
        <v>449</v>
      </c>
      <c r="N43" t="s">
        <v>449</v>
      </c>
      <c r="O43" t="s">
        <v>487</v>
      </c>
      <c r="P43" t="s">
        <v>451</v>
      </c>
      <c r="Q43" t="s">
        <v>451</v>
      </c>
      <c r="S43" t="s">
        <v>449</v>
      </c>
      <c r="T43" t="s">
        <v>453</v>
      </c>
      <c r="U43" t="s">
        <v>473</v>
      </c>
    </row>
    <row r="44" spans="1:21" x14ac:dyDescent="0.2">
      <c r="A44" t="s">
        <v>838</v>
      </c>
      <c r="B44" s="1" t="s">
        <v>410</v>
      </c>
      <c r="C44" t="s">
        <v>447</v>
      </c>
      <c r="D44" s="2">
        <v>44525.635382083332</v>
      </c>
      <c r="E44" s="2">
        <v>44525.664215011573</v>
      </c>
      <c r="F44">
        <v>2491.165</v>
      </c>
      <c r="G44">
        <v>29</v>
      </c>
      <c r="H44">
        <v>478</v>
      </c>
      <c r="I44">
        <v>2</v>
      </c>
      <c r="J44">
        <v>100</v>
      </c>
      <c r="K44" s="2">
        <v>44525.740658969909</v>
      </c>
      <c r="L44" t="s">
        <v>448</v>
      </c>
      <c r="M44" t="s">
        <v>449</v>
      </c>
      <c r="N44" t="s">
        <v>449</v>
      </c>
      <c r="O44" t="s">
        <v>478</v>
      </c>
      <c r="P44" t="s">
        <v>839</v>
      </c>
      <c r="Q44" t="s">
        <v>451</v>
      </c>
      <c r="S44" t="s">
        <v>449</v>
      </c>
      <c r="T44" t="s">
        <v>467</v>
      </c>
      <c r="U44" t="s">
        <v>473</v>
      </c>
    </row>
    <row r="45" spans="1:21" x14ac:dyDescent="0.2">
      <c r="A45" t="s">
        <v>840</v>
      </c>
      <c r="B45" t="s">
        <v>841</v>
      </c>
      <c r="C45" t="s">
        <v>447</v>
      </c>
      <c r="D45" s="2">
        <v>44525.636202708331</v>
      </c>
      <c r="E45" s="2">
        <v>44525.657197187502</v>
      </c>
      <c r="F45">
        <v>1813.923</v>
      </c>
      <c r="H45">
        <v>284</v>
      </c>
      <c r="I45">
        <v>0</v>
      </c>
      <c r="J45">
        <v>100</v>
      </c>
      <c r="K45" s="2">
        <v>44525.746025046297</v>
      </c>
      <c r="L45" t="s">
        <v>448</v>
      </c>
      <c r="M45" t="s">
        <v>450</v>
      </c>
      <c r="N45" t="s">
        <v>449</v>
      </c>
      <c r="O45" t="s">
        <v>450</v>
      </c>
      <c r="P45" t="s">
        <v>451</v>
      </c>
      <c r="Q45" t="s">
        <v>451</v>
      </c>
      <c r="S45" t="s">
        <v>449</v>
      </c>
      <c r="T45" t="s">
        <v>453</v>
      </c>
      <c r="U45" t="s">
        <v>473</v>
      </c>
    </row>
    <row r="46" spans="1:21" x14ac:dyDescent="0.2">
      <c r="A46" t="s">
        <v>842</v>
      </c>
      <c r="B46" t="s">
        <v>414</v>
      </c>
      <c r="C46" t="s">
        <v>447</v>
      </c>
      <c r="D46" s="2">
        <v>44525.637436898149</v>
      </c>
      <c r="E46" s="2">
        <v>44525.661944039355</v>
      </c>
      <c r="F46">
        <v>2117.4169999999999</v>
      </c>
      <c r="G46">
        <v>19</v>
      </c>
      <c r="H46">
        <v>207</v>
      </c>
      <c r="I46">
        <v>1</v>
      </c>
      <c r="J46">
        <v>100</v>
      </c>
      <c r="K46" s="2">
        <v>44525.740660127318</v>
      </c>
      <c r="L46" t="s">
        <v>448</v>
      </c>
      <c r="M46" t="s">
        <v>715</v>
      </c>
      <c r="N46" t="s">
        <v>449</v>
      </c>
      <c r="O46" t="s">
        <v>450</v>
      </c>
      <c r="P46" t="s">
        <v>451</v>
      </c>
      <c r="Q46" t="s">
        <v>451</v>
      </c>
      <c r="S46" t="s">
        <v>449</v>
      </c>
      <c r="T46" t="s">
        <v>467</v>
      </c>
      <c r="U46" t="s">
        <v>450</v>
      </c>
    </row>
    <row r="47" spans="1:21" x14ac:dyDescent="0.2">
      <c r="A47" t="s">
        <v>843</v>
      </c>
      <c r="B47" t="s">
        <v>415</v>
      </c>
      <c r="C47" t="s">
        <v>447</v>
      </c>
      <c r="D47" s="2">
        <v>44525.640506516203</v>
      </c>
      <c r="E47" s="2">
        <v>44525.650503275465</v>
      </c>
      <c r="F47">
        <v>863.72</v>
      </c>
      <c r="G47">
        <v>35</v>
      </c>
      <c r="H47">
        <v>200</v>
      </c>
      <c r="I47">
        <v>0</v>
      </c>
      <c r="J47">
        <v>100</v>
      </c>
      <c r="K47" s="2">
        <v>44525.740661111115</v>
      </c>
      <c r="L47" t="s">
        <v>448</v>
      </c>
      <c r="M47" t="s">
        <v>717</v>
      </c>
      <c r="N47" t="s">
        <v>449</v>
      </c>
      <c r="O47" t="s">
        <v>463</v>
      </c>
      <c r="P47" t="s">
        <v>718</v>
      </c>
      <c r="Q47" t="s">
        <v>719</v>
      </c>
      <c r="S47" t="s">
        <v>717</v>
      </c>
      <c r="T47" t="s">
        <v>467</v>
      </c>
      <c r="U47" t="s">
        <v>473</v>
      </c>
    </row>
    <row r="48" spans="1:21" x14ac:dyDescent="0.2">
      <c r="A48" t="s">
        <v>844</v>
      </c>
      <c r="B48" t="s">
        <v>417</v>
      </c>
      <c r="C48" t="s">
        <v>444</v>
      </c>
      <c r="D48" s="2">
        <v>44525.661189074075</v>
      </c>
      <c r="F48">
        <v>3890186.3073649998</v>
      </c>
      <c r="G48">
        <v>20</v>
      </c>
      <c r="H48">
        <v>113</v>
      </c>
      <c r="I48">
        <v>0</v>
      </c>
      <c r="J48">
        <v>100</v>
      </c>
      <c r="M48" t="s">
        <v>445</v>
      </c>
      <c r="N48" t="s">
        <v>445</v>
      </c>
      <c r="O48" t="s">
        <v>445</v>
      </c>
      <c r="P48" t="s">
        <v>445</v>
      </c>
      <c r="Q48" t="s">
        <v>445</v>
      </c>
      <c r="S48" t="s">
        <v>445</v>
      </c>
      <c r="T48" t="s">
        <v>445</v>
      </c>
      <c r="U48" t="s">
        <v>445</v>
      </c>
    </row>
    <row r="49" spans="1:21" x14ac:dyDescent="0.2">
      <c r="A49" t="s">
        <v>845</v>
      </c>
      <c r="B49" t="s">
        <v>418</v>
      </c>
      <c r="C49" t="s">
        <v>447</v>
      </c>
      <c r="D49" s="2">
        <v>44525.665290254627</v>
      </c>
      <c r="E49" s="2">
        <v>44525.689531539349</v>
      </c>
      <c r="F49">
        <v>2094.4470000000001</v>
      </c>
      <c r="G49">
        <v>25</v>
      </c>
      <c r="H49">
        <v>451</v>
      </c>
      <c r="I49">
        <v>3</v>
      </c>
      <c r="J49">
        <v>100</v>
      </c>
      <c r="K49" s="2">
        <v>44525.740662060183</v>
      </c>
      <c r="L49" t="s">
        <v>448</v>
      </c>
      <c r="M49" t="s">
        <v>449</v>
      </c>
      <c r="N49" t="s">
        <v>449</v>
      </c>
      <c r="O49" t="s">
        <v>487</v>
      </c>
      <c r="P49" t="s">
        <v>451</v>
      </c>
      <c r="Q49" t="s">
        <v>451</v>
      </c>
      <c r="S49" t="s">
        <v>449</v>
      </c>
      <c r="T49" t="s">
        <v>453</v>
      </c>
      <c r="U49" t="s">
        <v>473</v>
      </c>
    </row>
    <row r="50" spans="1:21" x14ac:dyDescent="0.2">
      <c r="A50" t="s">
        <v>846</v>
      </c>
      <c r="B50" t="s">
        <v>419</v>
      </c>
      <c r="C50" t="s">
        <v>447</v>
      </c>
      <c r="D50" s="2">
        <v>44525.680933171294</v>
      </c>
      <c r="E50" s="2">
        <v>44525.693246620373</v>
      </c>
      <c r="F50">
        <v>1063.8820000000001</v>
      </c>
      <c r="G50">
        <v>37</v>
      </c>
      <c r="H50">
        <v>168</v>
      </c>
      <c r="I50">
        <v>3</v>
      </c>
      <c r="J50">
        <v>99</v>
      </c>
      <c r="K50" s="2">
        <v>44525.740662916665</v>
      </c>
      <c r="L50" t="s">
        <v>448</v>
      </c>
      <c r="M50" t="s">
        <v>559</v>
      </c>
      <c r="N50" t="s">
        <v>449</v>
      </c>
      <c r="O50" t="s">
        <v>483</v>
      </c>
      <c r="P50" t="s">
        <v>560</v>
      </c>
      <c r="Q50" t="s">
        <v>702</v>
      </c>
      <c r="S50" t="s">
        <v>559</v>
      </c>
      <c r="T50" t="s">
        <v>453</v>
      </c>
      <c r="U50" t="s">
        <v>473</v>
      </c>
    </row>
    <row r="51" spans="1:21" x14ac:dyDescent="0.2">
      <c r="A51" t="s">
        <v>847</v>
      </c>
      <c r="B51" t="s">
        <v>420</v>
      </c>
      <c r="C51" t="s">
        <v>447</v>
      </c>
      <c r="D51" s="2">
        <v>44525.68300946759</v>
      </c>
      <c r="E51" s="2">
        <v>44525.693413148147</v>
      </c>
      <c r="F51">
        <v>898.87800000000004</v>
      </c>
      <c r="G51">
        <v>34</v>
      </c>
      <c r="H51">
        <v>91</v>
      </c>
      <c r="I51">
        <v>4</v>
      </c>
      <c r="J51">
        <v>98</v>
      </c>
      <c r="K51" s="2">
        <v>44525.740663923614</v>
      </c>
      <c r="L51" t="s">
        <v>448</v>
      </c>
      <c r="M51" t="s">
        <v>462</v>
      </c>
      <c r="N51" t="s">
        <v>462</v>
      </c>
      <c r="O51" t="s">
        <v>483</v>
      </c>
      <c r="P51" t="s">
        <v>451</v>
      </c>
      <c r="Q51" t="s">
        <v>451</v>
      </c>
      <c r="S51" t="s">
        <v>462</v>
      </c>
      <c r="T51" t="s">
        <v>453</v>
      </c>
      <c r="U51" t="s">
        <v>473</v>
      </c>
    </row>
    <row r="52" spans="1:21" x14ac:dyDescent="0.2">
      <c r="A52" t="s">
        <v>443</v>
      </c>
      <c r="B52" s="1" t="s">
        <v>52</v>
      </c>
      <c r="C52" t="s">
        <v>444</v>
      </c>
      <c r="D52" s="2">
        <v>44529.601926087962</v>
      </c>
      <c r="F52">
        <v>3549751.4796150001</v>
      </c>
      <c r="G52">
        <v>24</v>
      </c>
      <c r="H52">
        <v>287</v>
      </c>
      <c r="I52">
        <v>3</v>
      </c>
      <c r="J52">
        <v>99</v>
      </c>
      <c r="M52" t="s">
        <v>445</v>
      </c>
      <c r="N52" t="s">
        <v>445</v>
      </c>
      <c r="O52" t="s">
        <v>445</v>
      </c>
      <c r="P52" t="s">
        <v>445</v>
      </c>
      <c r="Q52" t="s">
        <v>445</v>
      </c>
      <c r="R52" t="s">
        <v>445</v>
      </c>
      <c r="S52" t="s">
        <v>445</v>
      </c>
      <c r="T52" t="s">
        <v>445</v>
      </c>
      <c r="U52" t="s">
        <v>445</v>
      </c>
    </row>
    <row r="53" spans="1:21" x14ac:dyDescent="0.2">
      <c r="A53" t="s">
        <v>446</v>
      </c>
      <c r="B53" t="s">
        <v>53</v>
      </c>
      <c r="C53" t="s">
        <v>447</v>
      </c>
      <c r="D53" s="2">
        <v>44529.60303337963</v>
      </c>
      <c r="E53" s="2">
        <v>44529.62527232639</v>
      </c>
      <c r="F53">
        <v>1921.4449999999999</v>
      </c>
      <c r="G53">
        <v>28</v>
      </c>
      <c r="H53">
        <v>809</v>
      </c>
      <c r="I53">
        <v>3</v>
      </c>
      <c r="J53">
        <v>100</v>
      </c>
      <c r="K53" s="2">
        <v>44529.871512418984</v>
      </c>
      <c r="L53" t="s">
        <v>448</v>
      </c>
      <c r="M53" t="s">
        <v>449</v>
      </c>
      <c r="N53" t="s">
        <v>449</v>
      </c>
      <c r="O53" t="s">
        <v>450</v>
      </c>
      <c r="P53" t="s">
        <v>451</v>
      </c>
      <c r="Q53" t="s">
        <v>451</v>
      </c>
      <c r="R53" t="s">
        <v>452</v>
      </c>
      <c r="S53" t="s">
        <v>449</v>
      </c>
      <c r="T53" t="s">
        <v>453</v>
      </c>
      <c r="U53" t="s">
        <v>450</v>
      </c>
    </row>
    <row r="54" spans="1:21" x14ac:dyDescent="0.2">
      <c r="A54" t="s">
        <v>454</v>
      </c>
      <c r="B54" t="s">
        <v>56</v>
      </c>
      <c r="C54" t="s">
        <v>447</v>
      </c>
      <c r="D54" s="2">
        <v>44529.603491956019</v>
      </c>
      <c r="E54" s="2">
        <v>44529.630299629629</v>
      </c>
      <c r="F54">
        <v>2316.183</v>
      </c>
      <c r="G54">
        <v>31</v>
      </c>
      <c r="H54">
        <v>63</v>
      </c>
      <c r="I54">
        <v>0</v>
      </c>
      <c r="J54">
        <v>100</v>
      </c>
      <c r="K54" s="2">
        <v>44529.871514652776</v>
      </c>
      <c r="L54" t="s">
        <v>448</v>
      </c>
      <c r="M54" t="s">
        <v>455</v>
      </c>
      <c r="N54" t="s">
        <v>449</v>
      </c>
      <c r="O54" t="s">
        <v>456</v>
      </c>
      <c r="P54" t="s">
        <v>457</v>
      </c>
      <c r="Q54" t="s">
        <v>458</v>
      </c>
      <c r="R54" t="s">
        <v>452</v>
      </c>
      <c r="S54" t="s">
        <v>455</v>
      </c>
      <c r="T54" t="s">
        <v>453</v>
      </c>
      <c r="U54" t="s">
        <v>459</v>
      </c>
    </row>
    <row r="55" spans="1:21" x14ac:dyDescent="0.2">
      <c r="A55" t="s">
        <v>460</v>
      </c>
      <c r="B55" t="s">
        <v>58</v>
      </c>
      <c r="C55" t="s">
        <v>447</v>
      </c>
      <c r="D55" s="2">
        <v>44529.603881226853</v>
      </c>
      <c r="E55" s="2">
        <v>44529.612574050923</v>
      </c>
      <c r="F55">
        <v>751.06</v>
      </c>
      <c r="G55">
        <v>23</v>
      </c>
      <c r="H55">
        <v>177</v>
      </c>
      <c r="I55">
        <v>0</v>
      </c>
      <c r="J55">
        <v>100</v>
      </c>
      <c r="K55" s="2">
        <v>44529.871516064813</v>
      </c>
      <c r="L55" t="s">
        <v>448</v>
      </c>
      <c r="M55" t="s">
        <v>461</v>
      </c>
      <c r="N55" t="s">
        <v>462</v>
      </c>
      <c r="O55" t="s">
        <v>463</v>
      </c>
      <c r="P55" t="s">
        <v>464</v>
      </c>
      <c r="Q55" t="s">
        <v>465</v>
      </c>
      <c r="R55" t="s">
        <v>466</v>
      </c>
      <c r="S55" t="s">
        <v>461</v>
      </c>
      <c r="T55" t="s">
        <v>467</v>
      </c>
      <c r="U55" t="s">
        <v>459</v>
      </c>
    </row>
    <row r="56" spans="1:21" x14ac:dyDescent="0.2">
      <c r="A56" t="s">
        <v>468</v>
      </c>
      <c r="B56" t="s">
        <v>60</v>
      </c>
      <c r="C56" t="s">
        <v>447</v>
      </c>
      <c r="D56" s="2">
        <v>44529.604564293979</v>
      </c>
      <c r="E56" s="2">
        <v>44529.62055028935</v>
      </c>
      <c r="F56">
        <v>1381.19</v>
      </c>
      <c r="G56">
        <v>28</v>
      </c>
      <c r="H56">
        <v>153</v>
      </c>
      <c r="I56">
        <v>3</v>
      </c>
      <c r="J56">
        <v>98</v>
      </c>
      <c r="K56" s="2">
        <v>44529.871517488427</v>
      </c>
      <c r="L56" t="s">
        <v>448</v>
      </c>
      <c r="M56" t="s">
        <v>469</v>
      </c>
      <c r="N56" t="s">
        <v>449</v>
      </c>
      <c r="O56" t="s">
        <v>456</v>
      </c>
      <c r="P56" t="s">
        <v>470</v>
      </c>
      <c r="Q56" t="s">
        <v>471</v>
      </c>
      <c r="R56" t="s">
        <v>452</v>
      </c>
      <c r="S56" t="s">
        <v>469</v>
      </c>
      <c r="T56" t="s">
        <v>467</v>
      </c>
      <c r="U56" t="s">
        <v>459</v>
      </c>
    </row>
    <row r="57" spans="1:21" x14ac:dyDescent="0.2">
      <c r="A57" t="s">
        <v>472</v>
      </c>
      <c r="B57" t="s">
        <v>74</v>
      </c>
      <c r="C57" t="s">
        <v>447</v>
      </c>
      <c r="D57" s="2">
        <v>44529.609900393516</v>
      </c>
      <c r="E57" s="2">
        <v>44529.621087465275</v>
      </c>
      <c r="F57">
        <v>966.56299999999999</v>
      </c>
      <c r="G57">
        <v>31</v>
      </c>
      <c r="H57">
        <v>283</v>
      </c>
      <c r="I57">
        <v>1</v>
      </c>
      <c r="J57">
        <v>100</v>
      </c>
      <c r="K57" s="2">
        <v>44529.974628240743</v>
      </c>
      <c r="L57" t="s">
        <v>448</v>
      </c>
      <c r="M57" t="s">
        <v>449</v>
      </c>
      <c r="N57" t="s">
        <v>449</v>
      </c>
      <c r="O57" t="s">
        <v>456</v>
      </c>
      <c r="P57" t="s">
        <v>451</v>
      </c>
      <c r="Q57" t="s">
        <v>451</v>
      </c>
      <c r="R57" t="s">
        <v>466</v>
      </c>
      <c r="S57" t="s">
        <v>449</v>
      </c>
      <c r="T57" t="s">
        <v>453</v>
      </c>
      <c r="U57" t="s">
        <v>473</v>
      </c>
    </row>
    <row r="58" spans="1:21" x14ac:dyDescent="0.2">
      <c r="A58" t="s">
        <v>474</v>
      </c>
      <c r="B58" t="s">
        <v>61</v>
      </c>
      <c r="C58" t="s">
        <v>447</v>
      </c>
      <c r="D58" s="2">
        <v>44529.605455694444</v>
      </c>
      <c r="E58" s="2">
        <v>44529.62992172454</v>
      </c>
      <c r="F58">
        <v>2113.8649999999998</v>
      </c>
      <c r="G58">
        <v>38</v>
      </c>
      <c r="H58">
        <v>116</v>
      </c>
      <c r="I58">
        <v>0</v>
      </c>
      <c r="J58">
        <v>100</v>
      </c>
      <c r="K58" s="2">
        <v>44529.871518506945</v>
      </c>
      <c r="L58" t="s">
        <v>448</v>
      </c>
      <c r="M58" t="s">
        <v>461</v>
      </c>
      <c r="N58" t="s">
        <v>449</v>
      </c>
      <c r="O58" t="s">
        <v>463</v>
      </c>
      <c r="P58" t="s">
        <v>464</v>
      </c>
      <c r="Q58" t="s">
        <v>475</v>
      </c>
      <c r="R58" t="s">
        <v>452</v>
      </c>
      <c r="S58" t="s">
        <v>461</v>
      </c>
      <c r="T58" t="s">
        <v>453</v>
      </c>
      <c r="U58" t="s">
        <v>473</v>
      </c>
    </row>
    <row r="59" spans="1:21" x14ac:dyDescent="0.2">
      <c r="A59" t="s">
        <v>476</v>
      </c>
      <c r="B59" t="s">
        <v>63</v>
      </c>
      <c r="C59" t="s">
        <v>477</v>
      </c>
      <c r="D59" s="2">
        <v>44529.606293136574</v>
      </c>
      <c r="F59">
        <v>3549374.2850560001</v>
      </c>
      <c r="G59">
        <v>24</v>
      </c>
      <c r="H59">
        <v>62</v>
      </c>
      <c r="I59">
        <v>0</v>
      </c>
      <c r="J59">
        <v>100</v>
      </c>
      <c r="M59" t="s">
        <v>449</v>
      </c>
      <c r="N59" t="s">
        <v>449</v>
      </c>
      <c r="O59" t="s">
        <v>478</v>
      </c>
      <c r="P59" t="s">
        <v>479</v>
      </c>
      <c r="Q59" t="s">
        <v>480</v>
      </c>
      <c r="R59" t="s">
        <v>466</v>
      </c>
      <c r="S59" t="s">
        <v>449</v>
      </c>
      <c r="T59" t="s">
        <v>453</v>
      </c>
      <c r="U59" t="s">
        <v>473</v>
      </c>
    </row>
    <row r="60" spans="1:21" x14ac:dyDescent="0.2">
      <c r="A60" t="s">
        <v>481</v>
      </c>
      <c r="B60" t="s">
        <v>64</v>
      </c>
      <c r="C60" t="s">
        <v>447</v>
      </c>
      <c r="D60" s="2">
        <v>44529.606458055554</v>
      </c>
      <c r="E60" s="2">
        <v>44529.620452905096</v>
      </c>
      <c r="F60">
        <v>1209.155</v>
      </c>
      <c r="G60">
        <v>30</v>
      </c>
      <c r="H60">
        <v>236</v>
      </c>
      <c r="I60">
        <v>3</v>
      </c>
      <c r="J60">
        <v>99</v>
      </c>
      <c r="K60" s="2">
        <v>44529.871519560184</v>
      </c>
      <c r="L60" t="s">
        <v>448</v>
      </c>
      <c r="M60" t="s">
        <v>449</v>
      </c>
      <c r="N60" t="s">
        <v>449</v>
      </c>
      <c r="O60" t="s">
        <v>463</v>
      </c>
      <c r="P60" t="s">
        <v>451</v>
      </c>
      <c r="Q60" t="s">
        <v>451</v>
      </c>
      <c r="R60" t="s">
        <v>452</v>
      </c>
      <c r="S60" t="s">
        <v>449</v>
      </c>
      <c r="T60" t="s">
        <v>467</v>
      </c>
      <c r="U60" t="s">
        <v>459</v>
      </c>
    </row>
    <row r="61" spans="1:21" x14ac:dyDescent="0.2">
      <c r="A61" t="s">
        <v>482</v>
      </c>
      <c r="B61" t="s">
        <v>65</v>
      </c>
      <c r="C61" t="s">
        <v>447</v>
      </c>
      <c r="D61" s="2">
        <v>44529.606800300928</v>
      </c>
      <c r="E61" s="2">
        <v>44529.628875393515</v>
      </c>
      <c r="F61">
        <v>1907.288</v>
      </c>
      <c r="G61">
        <v>33</v>
      </c>
      <c r="H61">
        <v>77</v>
      </c>
      <c r="I61">
        <v>0</v>
      </c>
      <c r="J61">
        <v>100</v>
      </c>
      <c r="K61" s="2">
        <v>44529.871520601853</v>
      </c>
      <c r="L61" t="s">
        <v>448</v>
      </c>
      <c r="M61" t="s">
        <v>462</v>
      </c>
      <c r="N61" t="s">
        <v>462</v>
      </c>
      <c r="O61" t="s">
        <v>483</v>
      </c>
      <c r="P61" t="s">
        <v>451</v>
      </c>
      <c r="Q61" t="s">
        <v>484</v>
      </c>
      <c r="R61" t="s">
        <v>452</v>
      </c>
      <c r="S61" t="s">
        <v>462</v>
      </c>
      <c r="T61" t="s">
        <v>453</v>
      </c>
      <c r="U61" t="s">
        <v>473</v>
      </c>
    </row>
    <row r="62" spans="1:21" x14ac:dyDescent="0.2">
      <c r="A62" t="s">
        <v>485</v>
      </c>
      <c r="B62" t="s">
        <v>66</v>
      </c>
      <c r="C62" t="s">
        <v>447</v>
      </c>
      <c r="D62" s="2">
        <v>44529.60710277778</v>
      </c>
      <c r="E62" s="2">
        <v>44529.626839421297</v>
      </c>
      <c r="F62">
        <v>1705.2460000000001</v>
      </c>
      <c r="G62">
        <v>43</v>
      </c>
      <c r="H62">
        <v>129</v>
      </c>
      <c r="I62">
        <v>0</v>
      </c>
      <c r="J62">
        <v>100</v>
      </c>
      <c r="K62" s="2">
        <v>44529.87152173611</v>
      </c>
      <c r="L62" t="s">
        <v>448</v>
      </c>
      <c r="M62" t="s">
        <v>486</v>
      </c>
      <c r="N62" t="s">
        <v>449</v>
      </c>
      <c r="O62" t="s">
        <v>487</v>
      </c>
      <c r="P62" t="s">
        <v>488</v>
      </c>
      <c r="Q62" t="s">
        <v>489</v>
      </c>
      <c r="R62" t="s">
        <v>490</v>
      </c>
      <c r="S62" t="s">
        <v>449</v>
      </c>
      <c r="T62" t="s">
        <v>453</v>
      </c>
      <c r="U62" t="s">
        <v>473</v>
      </c>
    </row>
    <row r="63" spans="1:21" x14ac:dyDescent="0.2">
      <c r="A63" t="s">
        <v>491</v>
      </c>
      <c r="B63" t="s">
        <v>67</v>
      </c>
      <c r="C63" t="s">
        <v>447</v>
      </c>
      <c r="D63" s="2">
        <v>44529.60754041667</v>
      </c>
      <c r="E63" s="2">
        <v>44529.618441620369</v>
      </c>
      <c r="F63">
        <v>941.86400000000003</v>
      </c>
      <c r="G63">
        <v>61</v>
      </c>
      <c r="H63">
        <v>878</v>
      </c>
      <c r="I63">
        <v>4</v>
      </c>
      <c r="J63">
        <v>100</v>
      </c>
      <c r="K63" s="2">
        <v>44529.871522905094</v>
      </c>
      <c r="L63" t="s">
        <v>448</v>
      </c>
      <c r="M63" t="s">
        <v>449</v>
      </c>
      <c r="N63" t="s">
        <v>449</v>
      </c>
      <c r="O63" t="s">
        <v>483</v>
      </c>
      <c r="P63" t="s">
        <v>451</v>
      </c>
      <c r="Q63" t="s">
        <v>451</v>
      </c>
      <c r="R63" t="s">
        <v>466</v>
      </c>
      <c r="S63" t="s">
        <v>449</v>
      </c>
      <c r="T63" t="s">
        <v>467</v>
      </c>
      <c r="U63" t="s">
        <v>473</v>
      </c>
    </row>
    <row r="64" spans="1:21" x14ac:dyDescent="0.2">
      <c r="A64" t="s">
        <v>492</v>
      </c>
      <c r="B64" t="s">
        <v>69</v>
      </c>
      <c r="C64" t="s">
        <v>444</v>
      </c>
      <c r="D64" s="2">
        <v>44529.607794004631</v>
      </c>
      <c r="F64">
        <v>3549244.6976749999</v>
      </c>
      <c r="G64">
        <v>57</v>
      </c>
      <c r="H64">
        <v>672</v>
      </c>
      <c r="I64">
        <v>2</v>
      </c>
      <c r="J64">
        <v>100</v>
      </c>
      <c r="M64" t="s">
        <v>445</v>
      </c>
      <c r="N64" t="s">
        <v>445</v>
      </c>
      <c r="O64" t="s">
        <v>445</v>
      </c>
      <c r="P64" t="s">
        <v>445</v>
      </c>
      <c r="Q64" t="s">
        <v>445</v>
      </c>
      <c r="R64" t="s">
        <v>445</v>
      </c>
      <c r="S64" t="s">
        <v>445</v>
      </c>
      <c r="T64" t="s">
        <v>445</v>
      </c>
      <c r="U64" t="s">
        <v>445</v>
      </c>
    </row>
    <row r="65" spans="1:21" x14ac:dyDescent="0.2">
      <c r="A65" t="s">
        <v>493</v>
      </c>
      <c r="B65" t="s">
        <v>70</v>
      </c>
      <c r="C65" t="s">
        <v>444</v>
      </c>
      <c r="D65" s="2">
        <v>44529.609113287035</v>
      </c>
      <c r="E65" s="2">
        <v>44529.624372013888</v>
      </c>
      <c r="F65">
        <v>1318.354</v>
      </c>
      <c r="G65">
        <v>35</v>
      </c>
      <c r="H65">
        <v>346</v>
      </c>
      <c r="I65">
        <v>0</v>
      </c>
      <c r="J65">
        <v>100</v>
      </c>
      <c r="L65" t="s">
        <v>448</v>
      </c>
      <c r="M65" t="s">
        <v>445</v>
      </c>
      <c r="N65" t="s">
        <v>445</v>
      </c>
      <c r="O65" t="s">
        <v>445</v>
      </c>
      <c r="P65" t="s">
        <v>445</v>
      </c>
      <c r="Q65" t="s">
        <v>445</v>
      </c>
      <c r="R65" t="s">
        <v>445</v>
      </c>
      <c r="S65" t="s">
        <v>445</v>
      </c>
      <c r="T65" t="s">
        <v>445</v>
      </c>
      <c r="U65" t="s">
        <v>445</v>
      </c>
    </row>
    <row r="66" spans="1:21" x14ac:dyDescent="0.2">
      <c r="A66" t="s">
        <v>494</v>
      </c>
      <c r="B66" t="s">
        <v>72</v>
      </c>
      <c r="C66" t="s">
        <v>444</v>
      </c>
      <c r="D66" s="2">
        <v>44529.609548854169</v>
      </c>
      <c r="F66">
        <v>3549093.1110939998</v>
      </c>
      <c r="G66">
        <v>23</v>
      </c>
      <c r="H66">
        <v>111</v>
      </c>
      <c r="I66">
        <v>1</v>
      </c>
      <c r="J66">
        <v>100</v>
      </c>
      <c r="M66" t="s">
        <v>445</v>
      </c>
      <c r="N66" t="s">
        <v>445</v>
      </c>
      <c r="O66" t="s">
        <v>445</v>
      </c>
      <c r="P66" t="s">
        <v>445</v>
      </c>
      <c r="Q66" t="s">
        <v>445</v>
      </c>
      <c r="R66" t="s">
        <v>445</v>
      </c>
      <c r="S66" t="s">
        <v>445</v>
      </c>
      <c r="T66" t="s">
        <v>445</v>
      </c>
      <c r="U66" t="s">
        <v>445</v>
      </c>
    </row>
    <row r="67" spans="1:21" x14ac:dyDescent="0.2">
      <c r="A67" t="s">
        <v>495</v>
      </c>
      <c r="B67" t="s">
        <v>71</v>
      </c>
      <c r="C67" t="s">
        <v>447</v>
      </c>
      <c r="D67" s="2">
        <v>44529.609655590277</v>
      </c>
      <c r="E67" s="2">
        <v>44529.617068356485</v>
      </c>
      <c r="F67">
        <v>640.46299999999997</v>
      </c>
      <c r="G67">
        <v>29</v>
      </c>
      <c r="H67">
        <v>106</v>
      </c>
      <c r="I67">
        <v>2</v>
      </c>
      <c r="J67">
        <v>99</v>
      </c>
      <c r="K67" s="2">
        <v>44529.871524085647</v>
      </c>
      <c r="L67" t="s">
        <v>448</v>
      </c>
      <c r="M67" t="s">
        <v>469</v>
      </c>
      <c r="N67" t="s">
        <v>449</v>
      </c>
      <c r="O67" t="s">
        <v>483</v>
      </c>
      <c r="P67" t="s">
        <v>470</v>
      </c>
      <c r="Q67" t="s">
        <v>496</v>
      </c>
      <c r="R67" t="s">
        <v>452</v>
      </c>
      <c r="S67" t="s">
        <v>469</v>
      </c>
      <c r="T67" t="s">
        <v>453</v>
      </c>
      <c r="U67" t="s">
        <v>473</v>
      </c>
    </row>
    <row r="68" spans="1:21" x14ac:dyDescent="0.2">
      <c r="A68" t="s">
        <v>497</v>
      </c>
      <c r="B68" t="s">
        <v>73</v>
      </c>
      <c r="C68" t="s">
        <v>447</v>
      </c>
      <c r="D68" s="2">
        <v>44529.609768368056</v>
      </c>
      <c r="E68" s="2">
        <v>44529.626216365737</v>
      </c>
      <c r="F68">
        <v>1421.107</v>
      </c>
      <c r="G68">
        <v>29</v>
      </c>
      <c r="H68">
        <v>89</v>
      </c>
      <c r="I68">
        <v>0</v>
      </c>
      <c r="J68">
        <v>100</v>
      </c>
      <c r="K68" s="2">
        <v>44529.87152523148</v>
      </c>
      <c r="L68" t="s">
        <v>448</v>
      </c>
      <c r="M68" t="s">
        <v>449</v>
      </c>
      <c r="N68" t="s">
        <v>449</v>
      </c>
      <c r="O68" t="s">
        <v>456</v>
      </c>
      <c r="P68" t="s">
        <v>451</v>
      </c>
      <c r="Q68" t="s">
        <v>451</v>
      </c>
      <c r="R68" t="s">
        <v>466</v>
      </c>
      <c r="S68" t="s">
        <v>449</v>
      </c>
      <c r="T68" t="s">
        <v>453</v>
      </c>
      <c r="U68" t="s">
        <v>473</v>
      </c>
    </row>
    <row r="69" spans="1:21" x14ac:dyDescent="0.2">
      <c r="A69" t="s">
        <v>498</v>
      </c>
      <c r="B69" t="s">
        <v>80</v>
      </c>
      <c r="C69" t="s">
        <v>447</v>
      </c>
      <c r="D69" s="2">
        <v>44529.610670856484</v>
      </c>
      <c r="E69" s="2">
        <v>44529.643903368058</v>
      </c>
      <c r="F69">
        <v>2871.2890000000002</v>
      </c>
      <c r="G69">
        <v>40</v>
      </c>
      <c r="H69">
        <v>155</v>
      </c>
      <c r="I69">
        <v>1</v>
      </c>
      <c r="J69">
        <v>100</v>
      </c>
      <c r="K69" s="2">
        <v>44529.871526481482</v>
      </c>
      <c r="L69" t="s">
        <v>448</v>
      </c>
      <c r="M69" t="s">
        <v>450</v>
      </c>
      <c r="N69" t="s">
        <v>449</v>
      </c>
      <c r="O69" t="s">
        <v>450</v>
      </c>
      <c r="P69" t="s">
        <v>499</v>
      </c>
      <c r="Q69" t="s">
        <v>500</v>
      </c>
      <c r="R69" t="s">
        <v>452</v>
      </c>
      <c r="S69" t="s">
        <v>450</v>
      </c>
      <c r="T69" t="s">
        <v>450</v>
      </c>
      <c r="U69" t="s">
        <v>450</v>
      </c>
    </row>
    <row r="70" spans="1:21" x14ac:dyDescent="0.2">
      <c r="A70" t="s">
        <v>501</v>
      </c>
      <c r="B70" t="s">
        <v>75</v>
      </c>
      <c r="C70" t="s">
        <v>447</v>
      </c>
      <c r="D70" s="2">
        <v>44529.610256967593</v>
      </c>
      <c r="E70" s="2">
        <v>44529.617006851855</v>
      </c>
      <c r="F70">
        <v>583.19000000000005</v>
      </c>
      <c r="G70">
        <v>25</v>
      </c>
      <c r="H70">
        <v>51</v>
      </c>
      <c r="I70">
        <v>1</v>
      </c>
      <c r="J70">
        <v>100</v>
      </c>
      <c r="K70" s="2">
        <v>44529.871527719908</v>
      </c>
      <c r="L70" t="s">
        <v>448</v>
      </c>
      <c r="M70" t="s">
        <v>502</v>
      </c>
      <c r="N70" t="s">
        <v>502</v>
      </c>
      <c r="O70" t="s">
        <v>456</v>
      </c>
      <c r="P70" t="s">
        <v>451</v>
      </c>
      <c r="Q70" t="s">
        <v>451</v>
      </c>
      <c r="R70" t="s">
        <v>503</v>
      </c>
      <c r="S70" t="s">
        <v>502</v>
      </c>
      <c r="T70" t="s">
        <v>453</v>
      </c>
      <c r="U70" t="s">
        <v>459</v>
      </c>
    </row>
    <row r="71" spans="1:21" x14ac:dyDescent="0.2">
      <c r="A71" t="s">
        <v>504</v>
      </c>
      <c r="B71" t="s">
        <v>505</v>
      </c>
      <c r="C71" t="s">
        <v>444</v>
      </c>
      <c r="D71" s="2">
        <v>44529.6104003125</v>
      </c>
      <c r="F71">
        <v>3549019.6243360001</v>
      </c>
      <c r="G71">
        <v>58</v>
      </c>
      <c r="H71">
        <v>251</v>
      </c>
      <c r="I71">
        <v>4</v>
      </c>
      <c r="J71">
        <v>98</v>
      </c>
      <c r="M71" t="s">
        <v>445</v>
      </c>
      <c r="N71" t="s">
        <v>445</v>
      </c>
      <c r="O71" t="s">
        <v>445</v>
      </c>
      <c r="P71" t="s">
        <v>445</v>
      </c>
      <c r="Q71" t="s">
        <v>445</v>
      </c>
      <c r="R71" t="s">
        <v>445</v>
      </c>
      <c r="S71" t="s">
        <v>445</v>
      </c>
      <c r="T71" t="s">
        <v>445</v>
      </c>
      <c r="U71" t="s">
        <v>445</v>
      </c>
    </row>
    <row r="72" spans="1:21" x14ac:dyDescent="0.2">
      <c r="A72" t="s">
        <v>506</v>
      </c>
      <c r="B72" t="s">
        <v>77</v>
      </c>
      <c r="C72" t="s">
        <v>447</v>
      </c>
      <c r="D72" s="2">
        <v>44529.610340451392</v>
      </c>
      <c r="E72" s="2">
        <v>44529.620899965281</v>
      </c>
      <c r="F72">
        <v>912.34199999999998</v>
      </c>
      <c r="G72">
        <v>22</v>
      </c>
      <c r="H72">
        <v>91</v>
      </c>
      <c r="I72">
        <v>1</v>
      </c>
      <c r="J72">
        <v>100</v>
      </c>
      <c r="K72" s="2">
        <v>44529.871528912037</v>
      </c>
      <c r="L72" t="s">
        <v>448</v>
      </c>
      <c r="M72" t="s">
        <v>507</v>
      </c>
      <c r="N72" t="s">
        <v>449</v>
      </c>
      <c r="O72" t="s">
        <v>450</v>
      </c>
      <c r="P72" t="s">
        <v>508</v>
      </c>
      <c r="Q72" t="s">
        <v>509</v>
      </c>
      <c r="R72" t="s">
        <v>466</v>
      </c>
      <c r="S72" t="s">
        <v>507</v>
      </c>
      <c r="T72" t="s">
        <v>453</v>
      </c>
      <c r="U72" t="s">
        <v>450</v>
      </c>
    </row>
    <row r="73" spans="1:21" x14ac:dyDescent="0.2">
      <c r="A73" t="s">
        <v>510</v>
      </c>
      <c r="B73" t="s">
        <v>79</v>
      </c>
      <c r="C73" t="s">
        <v>447</v>
      </c>
      <c r="D73" s="2">
        <v>44529.61061427083</v>
      </c>
      <c r="E73" s="2">
        <v>44529.636542592591</v>
      </c>
      <c r="F73">
        <v>2240.2069999999999</v>
      </c>
      <c r="G73">
        <v>37</v>
      </c>
      <c r="H73">
        <v>470</v>
      </c>
      <c r="I73">
        <v>0</v>
      </c>
      <c r="J73">
        <v>100</v>
      </c>
      <c r="K73" s="2">
        <v>44529.871530277778</v>
      </c>
      <c r="L73" t="s">
        <v>448</v>
      </c>
      <c r="M73" t="s">
        <v>449</v>
      </c>
      <c r="N73" t="s">
        <v>449</v>
      </c>
      <c r="O73" t="s">
        <v>483</v>
      </c>
      <c r="P73" t="s">
        <v>451</v>
      </c>
      <c r="Q73" t="s">
        <v>451</v>
      </c>
      <c r="R73" t="s">
        <v>452</v>
      </c>
      <c r="S73" t="s">
        <v>449</v>
      </c>
      <c r="T73" t="s">
        <v>467</v>
      </c>
      <c r="U73" t="s">
        <v>459</v>
      </c>
    </row>
    <row r="74" spans="1:21" x14ac:dyDescent="0.2">
      <c r="A74" t="s">
        <v>511</v>
      </c>
      <c r="B74" t="s">
        <v>88</v>
      </c>
      <c r="C74" t="s">
        <v>444</v>
      </c>
      <c r="D74" s="2">
        <v>44529.611686643519</v>
      </c>
      <c r="F74">
        <v>3548908.5382849998</v>
      </c>
      <c r="G74">
        <v>23</v>
      </c>
      <c r="H74">
        <v>54</v>
      </c>
      <c r="I74">
        <v>0</v>
      </c>
      <c r="J74">
        <v>100</v>
      </c>
      <c r="M74" t="s">
        <v>445</v>
      </c>
      <c r="N74" t="s">
        <v>445</v>
      </c>
      <c r="O74" t="s">
        <v>445</v>
      </c>
      <c r="P74" t="s">
        <v>445</v>
      </c>
      <c r="Q74" t="s">
        <v>445</v>
      </c>
      <c r="R74" t="s">
        <v>445</v>
      </c>
      <c r="S74" t="s">
        <v>445</v>
      </c>
      <c r="T74" t="s">
        <v>445</v>
      </c>
      <c r="U74" t="s">
        <v>445</v>
      </c>
    </row>
    <row r="75" spans="1:21" x14ac:dyDescent="0.2">
      <c r="A75" t="s">
        <v>512</v>
      </c>
      <c r="B75" t="s">
        <v>82</v>
      </c>
      <c r="C75" t="s">
        <v>444</v>
      </c>
      <c r="D75" s="2">
        <v>44529.610919918981</v>
      </c>
      <c r="F75">
        <v>3548974.8015859998</v>
      </c>
      <c r="G75">
        <v>33</v>
      </c>
      <c r="H75">
        <v>39</v>
      </c>
      <c r="I75">
        <v>0</v>
      </c>
      <c r="J75">
        <v>100</v>
      </c>
      <c r="M75" t="s">
        <v>445</v>
      </c>
      <c r="N75" t="s">
        <v>445</v>
      </c>
      <c r="O75" t="s">
        <v>445</v>
      </c>
      <c r="P75" t="s">
        <v>445</v>
      </c>
      <c r="Q75" t="s">
        <v>445</v>
      </c>
      <c r="R75" t="s">
        <v>445</v>
      </c>
      <c r="S75" t="s">
        <v>445</v>
      </c>
      <c r="T75" t="s">
        <v>445</v>
      </c>
      <c r="U75" t="s">
        <v>445</v>
      </c>
    </row>
    <row r="76" spans="1:21" x14ac:dyDescent="0.2">
      <c r="A76" t="s">
        <v>513</v>
      </c>
      <c r="B76" t="s">
        <v>91</v>
      </c>
      <c r="C76" t="s">
        <v>447</v>
      </c>
      <c r="D76" s="2">
        <v>44529.612011400466</v>
      </c>
      <c r="E76" s="2">
        <v>44529.62551730324</v>
      </c>
      <c r="F76">
        <v>1166.9100000000001</v>
      </c>
      <c r="G76">
        <v>29</v>
      </c>
      <c r="H76">
        <v>80</v>
      </c>
      <c r="I76">
        <v>0</v>
      </c>
      <c r="J76">
        <v>100</v>
      </c>
      <c r="K76" s="2">
        <v>44529.871531446763</v>
      </c>
      <c r="L76" t="s">
        <v>448</v>
      </c>
      <c r="M76" t="s">
        <v>449</v>
      </c>
      <c r="N76" t="s">
        <v>449</v>
      </c>
      <c r="O76" t="s">
        <v>483</v>
      </c>
      <c r="P76" t="s">
        <v>451</v>
      </c>
      <c r="Q76" t="s">
        <v>451</v>
      </c>
      <c r="R76" t="s">
        <v>466</v>
      </c>
      <c r="S76" t="s">
        <v>449</v>
      </c>
      <c r="T76" t="s">
        <v>453</v>
      </c>
      <c r="U76" t="s">
        <v>473</v>
      </c>
    </row>
    <row r="77" spans="1:21" x14ac:dyDescent="0.2">
      <c r="A77" t="s">
        <v>514</v>
      </c>
      <c r="B77" t="s">
        <v>83</v>
      </c>
      <c r="C77" t="s">
        <v>447</v>
      </c>
      <c r="D77" s="2">
        <v>44529.611194050929</v>
      </c>
      <c r="E77" s="2">
        <v>44529.621981261575</v>
      </c>
      <c r="F77">
        <v>932.01499999999999</v>
      </c>
      <c r="G77">
        <v>28</v>
      </c>
      <c r="H77">
        <v>513</v>
      </c>
      <c r="I77">
        <v>2</v>
      </c>
      <c r="J77">
        <v>100</v>
      </c>
      <c r="K77" s="2">
        <v>44529.975340081015</v>
      </c>
      <c r="L77" t="s">
        <v>448</v>
      </c>
      <c r="M77" t="s">
        <v>449</v>
      </c>
      <c r="N77" t="s">
        <v>449</v>
      </c>
      <c r="O77" t="s">
        <v>483</v>
      </c>
      <c r="P77" t="s">
        <v>451</v>
      </c>
      <c r="Q77" t="s">
        <v>451</v>
      </c>
      <c r="R77" t="s">
        <v>503</v>
      </c>
      <c r="S77" t="s">
        <v>449</v>
      </c>
      <c r="T77" t="s">
        <v>453</v>
      </c>
      <c r="U77" t="s">
        <v>459</v>
      </c>
    </row>
    <row r="78" spans="1:21" x14ac:dyDescent="0.2">
      <c r="A78" t="s">
        <v>515</v>
      </c>
      <c r="B78" t="s">
        <v>84</v>
      </c>
      <c r="C78" t="s">
        <v>447</v>
      </c>
      <c r="D78" s="2">
        <v>44529.611330775464</v>
      </c>
      <c r="E78" s="2">
        <v>44529.651708148151</v>
      </c>
      <c r="F78">
        <v>3488.605</v>
      </c>
      <c r="G78">
        <v>37</v>
      </c>
      <c r="H78">
        <v>183</v>
      </c>
      <c r="I78">
        <v>4</v>
      </c>
      <c r="J78">
        <v>97</v>
      </c>
      <c r="K78" s="2">
        <v>44529.871532777775</v>
      </c>
      <c r="L78" t="s">
        <v>448</v>
      </c>
      <c r="M78" t="s">
        <v>516</v>
      </c>
      <c r="N78" t="s">
        <v>449</v>
      </c>
      <c r="O78" t="s">
        <v>456</v>
      </c>
      <c r="P78" t="s">
        <v>517</v>
      </c>
      <c r="Q78" t="s">
        <v>518</v>
      </c>
      <c r="R78" t="s">
        <v>466</v>
      </c>
      <c r="S78" t="s">
        <v>516</v>
      </c>
      <c r="T78" t="s">
        <v>453</v>
      </c>
      <c r="U78" t="s">
        <v>473</v>
      </c>
    </row>
    <row r="79" spans="1:21" x14ac:dyDescent="0.2">
      <c r="A79" t="s">
        <v>519</v>
      </c>
      <c r="B79" t="s">
        <v>97</v>
      </c>
      <c r="C79" t="s">
        <v>447</v>
      </c>
      <c r="D79" s="2">
        <v>44529.613043182871</v>
      </c>
      <c r="E79" s="2">
        <v>44529.624638576388</v>
      </c>
      <c r="F79">
        <v>1001.842</v>
      </c>
      <c r="G79">
        <v>31</v>
      </c>
      <c r="H79">
        <v>251</v>
      </c>
      <c r="I79">
        <v>0</v>
      </c>
      <c r="J79">
        <v>100</v>
      </c>
      <c r="K79" s="2">
        <v>44529.871534108795</v>
      </c>
      <c r="L79" t="s">
        <v>448</v>
      </c>
      <c r="M79" t="s">
        <v>520</v>
      </c>
      <c r="N79" t="s">
        <v>462</v>
      </c>
      <c r="O79" t="s">
        <v>483</v>
      </c>
      <c r="P79" t="s">
        <v>521</v>
      </c>
      <c r="Q79" t="s">
        <v>522</v>
      </c>
      <c r="R79" t="s">
        <v>466</v>
      </c>
      <c r="S79" t="s">
        <v>520</v>
      </c>
      <c r="T79" t="s">
        <v>467</v>
      </c>
      <c r="U79" t="s">
        <v>473</v>
      </c>
    </row>
    <row r="80" spans="1:21" x14ac:dyDescent="0.2">
      <c r="A80" t="s">
        <v>523</v>
      </c>
      <c r="B80" t="s">
        <v>87</v>
      </c>
      <c r="C80" t="s">
        <v>447</v>
      </c>
      <c r="D80" s="2">
        <v>44529.611631319443</v>
      </c>
      <c r="E80" s="2">
        <v>44529.630972673614</v>
      </c>
      <c r="F80">
        <v>1671.0930000000001</v>
      </c>
      <c r="G80">
        <v>40</v>
      </c>
      <c r="H80">
        <v>1290</v>
      </c>
      <c r="I80">
        <v>3</v>
      </c>
      <c r="J80">
        <v>100</v>
      </c>
      <c r="K80" s="2">
        <v>44529.871535069447</v>
      </c>
      <c r="L80" t="s">
        <v>448</v>
      </c>
      <c r="M80" t="s">
        <v>449</v>
      </c>
      <c r="N80" t="s">
        <v>449</v>
      </c>
      <c r="O80" t="s">
        <v>450</v>
      </c>
      <c r="P80" t="s">
        <v>451</v>
      </c>
      <c r="Q80" t="s">
        <v>451</v>
      </c>
      <c r="R80" t="s">
        <v>503</v>
      </c>
      <c r="S80" t="s">
        <v>449</v>
      </c>
      <c r="T80" t="s">
        <v>453</v>
      </c>
      <c r="U80" t="s">
        <v>450</v>
      </c>
    </row>
    <row r="81" spans="1:21" x14ac:dyDescent="0.2">
      <c r="A81" t="s">
        <v>524</v>
      </c>
      <c r="B81" t="s">
        <v>89</v>
      </c>
      <c r="C81" t="s">
        <v>447</v>
      </c>
      <c r="D81" s="2">
        <v>44529.611594004629</v>
      </c>
      <c r="E81" s="2">
        <v>44529.637789618057</v>
      </c>
      <c r="F81">
        <v>2263.3009999999999</v>
      </c>
      <c r="G81">
        <v>25</v>
      </c>
      <c r="H81">
        <v>64</v>
      </c>
      <c r="I81">
        <v>0</v>
      </c>
      <c r="J81">
        <v>100</v>
      </c>
      <c r="K81" s="2">
        <v>44529.87153596065</v>
      </c>
      <c r="L81" t="s">
        <v>448</v>
      </c>
      <c r="M81" t="s">
        <v>525</v>
      </c>
      <c r="N81" t="s">
        <v>449</v>
      </c>
      <c r="O81" t="s">
        <v>478</v>
      </c>
      <c r="P81" t="s">
        <v>526</v>
      </c>
      <c r="Q81" t="s">
        <v>527</v>
      </c>
      <c r="R81" t="s">
        <v>466</v>
      </c>
      <c r="S81" t="s">
        <v>525</v>
      </c>
      <c r="T81" t="s">
        <v>453</v>
      </c>
      <c r="U81" t="s">
        <v>450</v>
      </c>
    </row>
    <row r="82" spans="1:21" x14ac:dyDescent="0.2">
      <c r="A82" t="s">
        <v>528</v>
      </c>
      <c r="B82" t="s">
        <v>86</v>
      </c>
      <c r="C82" t="s">
        <v>444</v>
      </c>
      <c r="D82" s="2">
        <v>44529.611633842593</v>
      </c>
      <c r="F82">
        <v>3548913.2573449998</v>
      </c>
      <c r="G82">
        <v>35</v>
      </c>
      <c r="H82">
        <v>239</v>
      </c>
      <c r="I82">
        <v>1</v>
      </c>
      <c r="J82">
        <v>100</v>
      </c>
      <c r="M82" t="s">
        <v>445</v>
      </c>
      <c r="N82" t="s">
        <v>445</v>
      </c>
      <c r="O82" t="s">
        <v>445</v>
      </c>
      <c r="P82" t="s">
        <v>445</v>
      </c>
      <c r="Q82" t="s">
        <v>445</v>
      </c>
      <c r="R82" t="s">
        <v>445</v>
      </c>
      <c r="S82" t="s">
        <v>445</v>
      </c>
      <c r="T82" t="s">
        <v>445</v>
      </c>
      <c r="U82" t="s">
        <v>445</v>
      </c>
    </row>
    <row r="83" spans="1:21" x14ac:dyDescent="0.2">
      <c r="A83" t="s">
        <v>529</v>
      </c>
      <c r="B83" t="s">
        <v>93</v>
      </c>
      <c r="C83" t="s">
        <v>444</v>
      </c>
      <c r="D83" s="2">
        <v>44529.612186064813</v>
      </c>
      <c r="F83">
        <v>3548865.562655</v>
      </c>
      <c r="G83">
        <v>29</v>
      </c>
      <c r="H83">
        <v>145</v>
      </c>
      <c r="I83">
        <v>0</v>
      </c>
      <c r="J83">
        <v>100</v>
      </c>
      <c r="M83" t="s">
        <v>445</v>
      </c>
      <c r="N83" t="s">
        <v>445</v>
      </c>
      <c r="O83" t="s">
        <v>445</v>
      </c>
      <c r="P83" t="s">
        <v>445</v>
      </c>
      <c r="Q83" t="s">
        <v>445</v>
      </c>
      <c r="R83" t="s">
        <v>445</v>
      </c>
      <c r="S83" t="s">
        <v>445</v>
      </c>
      <c r="T83" t="s">
        <v>445</v>
      </c>
      <c r="U83" t="s">
        <v>445</v>
      </c>
    </row>
    <row r="84" spans="1:21" x14ac:dyDescent="0.2">
      <c r="A84" t="s">
        <v>530</v>
      </c>
      <c r="B84" t="s">
        <v>100</v>
      </c>
      <c r="C84" t="s">
        <v>447</v>
      </c>
      <c r="D84" s="2">
        <v>44529.61359148148</v>
      </c>
      <c r="E84" s="2">
        <v>44529.625798136571</v>
      </c>
      <c r="F84">
        <v>1054.655</v>
      </c>
      <c r="G84">
        <v>26</v>
      </c>
      <c r="H84">
        <v>1069</v>
      </c>
      <c r="I84">
        <v>2</v>
      </c>
      <c r="J84">
        <v>100</v>
      </c>
      <c r="K84" s="2">
        <v>44529.972551840277</v>
      </c>
      <c r="L84" t="s">
        <v>448</v>
      </c>
      <c r="M84" t="s">
        <v>449</v>
      </c>
      <c r="N84" t="s">
        <v>449</v>
      </c>
      <c r="O84" t="s">
        <v>483</v>
      </c>
      <c r="P84" t="s">
        <v>451</v>
      </c>
      <c r="Q84" t="s">
        <v>531</v>
      </c>
      <c r="R84" t="s">
        <v>466</v>
      </c>
      <c r="S84" t="s">
        <v>449</v>
      </c>
      <c r="T84" t="s">
        <v>453</v>
      </c>
      <c r="U84" t="s">
        <v>473</v>
      </c>
    </row>
    <row r="85" spans="1:21" x14ac:dyDescent="0.2">
      <c r="A85" t="s">
        <v>532</v>
      </c>
      <c r="B85" t="s">
        <v>94</v>
      </c>
      <c r="C85" t="s">
        <v>447</v>
      </c>
      <c r="D85" s="2">
        <v>44529.612344050925</v>
      </c>
      <c r="E85" s="2">
        <v>44529.643205868058</v>
      </c>
      <c r="F85">
        <v>2666.4609999999998</v>
      </c>
      <c r="G85">
        <v>29</v>
      </c>
      <c r="H85">
        <v>369</v>
      </c>
      <c r="I85">
        <v>4</v>
      </c>
      <c r="J85">
        <v>99</v>
      </c>
      <c r="K85" s="2">
        <v>44529.871536874998</v>
      </c>
      <c r="L85" t="s">
        <v>448</v>
      </c>
      <c r="M85" t="s">
        <v>533</v>
      </c>
      <c r="N85" t="s">
        <v>449</v>
      </c>
      <c r="O85" t="s">
        <v>483</v>
      </c>
      <c r="P85" t="s">
        <v>534</v>
      </c>
      <c r="Q85" t="s">
        <v>535</v>
      </c>
      <c r="R85" t="s">
        <v>452</v>
      </c>
      <c r="S85" t="s">
        <v>536</v>
      </c>
      <c r="T85" t="s">
        <v>453</v>
      </c>
      <c r="U85" t="s">
        <v>459</v>
      </c>
    </row>
    <row r="86" spans="1:21" x14ac:dyDescent="0.2">
      <c r="A86" t="s">
        <v>537</v>
      </c>
      <c r="B86" t="s">
        <v>101</v>
      </c>
      <c r="C86" t="s">
        <v>447</v>
      </c>
      <c r="D86" s="2">
        <v>44529.613791828706</v>
      </c>
      <c r="E86" s="2">
        <v>44529.639528356478</v>
      </c>
      <c r="F86">
        <v>2223.636</v>
      </c>
      <c r="G86">
        <v>24</v>
      </c>
      <c r="H86">
        <v>70</v>
      </c>
      <c r="I86">
        <v>1</v>
      </c>
      <c r="J86">
        <v>100</v>
      </c>
      <c r="K86" s="2">
        <v>44529.871537939813</v>
      </c>
      <c r="L86" t="s">
        <v>448</v>
      </c>
      <c r="M86" t="s">
        <v>449</v>
      </c>
      <c r="N86" t="s">
        <v>449</v>
      </c>
      <c r="O86" t="s">
        <v>463</v>
      </c>
      <c r="P86" t="s">
        <v>451</v>
      </c>
      <c r="Q86" t="s">
        <v>451</v>
      </c>
      <c r="R86" t="s">
        <v>452</v>
      </c>
      <c r="S86" t="s">
        <v>449</v>
      </c>
      <c r="T86" t="s">
        <v>453</v>
      </c>
      <c r="U86" t="s">
        <v>473</v>
      </c>
    </row>
    <row r="87" spans="1:21" x14ac:dyDescent="0.2">
      <c r="A87" t="s">
        <v>538</v>
      </c>
      <c r="B87" s="1" t="s">
        <v>96</v>
      </c>
      <c r="C87" t="s">
        <v>444</v>
      </c>
      <c r="D87" s="2">
        <v>44529.613004305553</v>
      </c>
      <c r="F87">
        <v>3548794.9377930001</v>
      </c>
      <c r="G87">
        <v>36</v>
      </c>
      <c r="H87">
        <v>142</v>
      </c>
      <c r="I87">
        <v>2</v>
      </c>
      <c r="J87">
        <v>99</v>
      </c>
      <c r="M87" t="s">
        <v>445</v>
      </c>
      <c r="N87" t="s">
        <v>445</v>
      </c>
      <c r="O87" t="s">
        <v>445</v>
      </c>
      <c r="P87" t="s">
        <v>445</v>
      </c>
      <c r="Q87" t="s">
        <v>445</v>
      </c>
      <c r="R87" t="s">
        <v>445</v>
      </c>
      <c r="S87" t="s">
        <v>445</v>
      </c>
      <c r="T87" t="s">
        <v>445</v>
      </c>
      <c r="U87" t="s">
        <v>445</v>
      </c>
    </row>
    <row r="88" spans="1:21" x14ac:dyDescent="0.2">
      <c r="A88" t="s">
        <v>539</v>
      </c>
      <c r="B88" t="s">
        <v>95</v>
      </c>
      <c r="C88" t="s">
        <v>447</v>
      </c>
      <c r="D88" s="2">
        <v>44529.612970706017</v>
      </c>
      <c r="E88" s="2">
        <v>44529.625817430555</v>
      </c>
      <c r="F88">
        <v>1109.9570000000001</v>
      </c>
      <c r="G88">
        <v>54</v>
      </c>
      <c r="H88">
        <v>329</v>
      </c>
      <c r="I88">
        <v>4</v>
      </c>
      <c r="J88">
        <v>99</v>
      </c>
      <c r="K88" s="2">
        <v>44529.871538923609</v>
      </c>
      <c r="L88" t="s">
        <v>448</v>
      </c>
      <c r="M88" t="s">
        <v>449</v>
      </c>
      <c r="N88" t="s">
        <v>449</v>
      </c>
      <c r="O88" t="s">
        <v>450</v>
      </c>
      <c r="P88" t="s">
        <v>451</v>
      </c>
      <c r="Q88" t="s">
        <v>451</v>
      </c>
      <c r="R88" t="s">
        <v>466</v>
      </c>
      <c r="S88" t="s">
        <v>449</v>
      </c>
      <c r="T88" t="s">
        <v>453</v>
      </c>
      <c r="U88" t="s">
        <v>450</v>
      </c>
    </row>
    <row r="89" spans="1:21" x14ac:dyDescent="0.2">
      <c r="A89" t="s">
        <v>540</v>
      </c>
      <c r="B89" t="s">
        <v>98</v>
      </c>
      <c r="C89" t="s">
        <v>447</v>
      </c>
      <c r="D89" s="2">
        <v>44529.613290868052</v>
      </c>
      <c r="E89" s="2">
        <v>44529.632797256942</v>
      </c>
      <c r="F89">
        <v>1685.3520000000001</v>
      </c>
      <c r="G89">
        <v>23</v>
      </c>
      <c r="H89">
        <v>59</v>
      </c>
      <c r="I89">
        <v>1</v>
      </c>
      <c r="J89">
        <v>100</v>
      </c>
      <c r="K89" s="2">
        <v>44529.871540115739</v>
      </c>
      <c r="L89" t="s">
        <v>448</v>
      </c>
      <c r="M89" t="s">
        <v>462</v>
      </c>
      <c r="N89" t="s">
        <v>462</v>
      </c>
      <c r="O89" t="s">
        <v>483</v>
      </c>
      <c r="P89" t="s">
        <v>451</v>
      </c>
      <c r="Q89" t="s">
        <v>451</v>
      </c>
      <c r="R89" t="s">
        <v>466</v>
      </c>
      <c r="S89" t="s">
        <v>462</v>
      </c>
      <c r="T89" t="s">
        <v>453</v>
      </c>
      <c r="U89" t="s">
        <v>459</v>
      </c>
    </row>
    <row r="90" spans="1:21" x14ac:dyDescent="0.2">
      <c r="A90" t="s">
        <v>541</v>
      </c>
      <c r="B90" t="s">
        <v>111</v>
      </c>
      <c r="C90" t="s">
        <v>447</v>
      </c>
      <c r="D90" s="2">
        <v>44529.614523321761</v>
      </c>
      <c r="E90" s="2">
        <v>44529.629049513889</v>
      </c>
      <c r="F90">
        <v>1255.0630000000001</v>
      </c>
      <c r="G90">
        <v>27</v>
      </c>
      <c r="H90">
        <v>270</v>
      </c>
      <c r="I90">
        <v>0</v>
      </c>
      <c r="J90">
        <v>100</v>
      </c>
      <c r="K90" s="2">
        <v>44529.871541192129</v>
      </c>
      <c r="L90" t="s">
        <v>448</v>
      </c>
      <c r="M90" t="s">
        <v>542</v>
      </c>
      <c r="N90" t="s">
        <v>462</v>
      </c>
      <c r="O90" t="s">
        <v>483</v>
      </c>
      <c r="P90" t="s">
        <v>543</v>
      </c>
      <c r="Q90" t="s">
        <v>544</v>
      </c>
      <c r="R90" t="s">
        <v>466</v>
      </c>
      <c r="S90" t="s">
        <v>542</v>
      </c>
      <c r="T90" t="s">
        <v>453</v>
      </c>
      <c r="U90" t="s">
        <v>473</v>
      </c>
    </row>
    <row r="91" spans="1:21" x14ac:dyDescent="0.2">
      <c r="A91" t="s">
        <v>545</v>
      </c>
      <c r="B91" t="s">
        <v>102</v>
      </c>
      <c r="C91" t="s">
        <v>444</v>
      </c>
      <c r="D91" s="2">
        <v>44529.61380634259</v>
      </c>
      <c r="F91">
        <v>3548725.7075490002</v>
      </c>
      <c r="G91">
        <v>32</v>
      </c>
      <c r="H91">
        <v>113</v>
      </c>
      <c r="I91">
        <v>1</v>
      </c>
      <c r="J91">
        <v>100</v>
      </c>
      <c r="M91" t="s">
        <v>445</v>
      </c>
      <c r="N91" t="s">
        <v>445</v>
      </c>
      <c r="O91" t="s">
        <v>445</v>
      </c>
      <c r="P91" t="s">
        <v>445</v>
      </c>
      <c r="Q91" t="s">
        <v>445</v>
      </c>
      <c r="R91" t="s">
        <v>445</v>
      </c>
      <c r="S91" t="s">
        <v>445</v>
      </c>
      <c r="T91" t="s">
        <v>445</v>
      </c>
      <c r="U91" t="s">
        <v>445</v>
      </c>
    </row>
    <row r="92" spans="1:21" x14ac:dyDescent="0.2">
      <c r="A92" t="s">
        <v>546</v>
      </c>
      <c r="B92" t="s">
        <v>547</v>
      </c>
      <c r="C92" t="s">
        <v>444</v>
      </c>
      <c r="D92" s="2">
        <v>44529.620726423615</v>
      </c>
      <c r="F92">
        <v>3548127.827455</v>
      </c>
      <c r="G92">
        <v>21</v>
      </c>
      <c r="H92">
        <v>181</v>
      </c>
      <c r="I92">
        <v>2</v>
      </c>
      <c r="J92">
        <v>99</v>
      </c>
      <c r="M92" t="s">
        <v>445</v>
      </c>
      <c r="N92" t="s">
        <v>445</v>
      </c>
      <c r="O92" t="s">
        <v>445</v>
      </c>
      <c r="P92" t="s">
        <v>445</v>
      </c>
      <c r="Q92" t="s">
        <v>445</v>
      </c>
      <c r="R92" t="s">
        <v>445</v>
      </c>
      <c r="S92" t="s">
        <v>445</v>
      </c>
      <c r="T92" t="s">
        <v>445</v>
      </c>
      <c r="U92" t="s">
        <v>445</v>
      </c>
    </row>
    <row r="93" spans="1:21" x14ac:dyDescent="0.2">
      <c r="A93" t="s">
        <v>548</v>
      </c>
      <c r="B93" t="s">
        <v>103</v>
      </c>
      <c r="C93" t="s">
        <v>447</v>
      </c>
      <c r="D93" s="2">
        <v>44529.613889513887</v>
      </c>
      <c r="E93" s="2">
        <v>44529.628834363422</v>
      </c>
      <c r="F93">
        <v>1291.2349999999999</v>
      </c>
      <c r="G93">
        <v>25</v>
      </c>
      <c r="H93">
        <v>597</v>
      </c>
      <c r="I93">
        <v>0</v>
      </c>
      <c r="J93">
        <v>100</v>
      </c>
      <c r="K93" s="2">
        <v>44529.871542037035</v>
      </c>
      <c r="L93" t="s">
        <v>448</v>
      </c>
      <c r="M93" t="s">
        <v>449</v>
      </c>
      <c r="N93" t="s">
        <v>449</v>
      </c>
      <c r="O93" t="s">
        <v>463</v>
      </c>
      <c r="P93" t="s">
        <v>451</v>
      </c>
      <c r="Q93" t="s">
        <v>549</v>
      </c>
      <c r="R93" t="s">
        <v>466</v>
      </c>
      <c r="S93" t="s">
        <v>449</v>
      </c>
      <c r="T93" t="s">
        <v>453</v>
      </c>
      <c r="U93" t="s">
        <v>459</v>
      </c>
    </row>
    <row r="94" spans="1:21" x14ac:dyDescent="0.2">
      <c r="A94" t="s">
        <v>550</v>
      </c>
      <c r="B94" t="s">
        <v>105</v>
      </c>
      <c r="C94" t="s">
        <v>447</v>
      </c>
      <c r="D94" s="2">
        <v>44529.613899189811</v>
      </c>
      <c r="E94" s="2">
        <v>44529.634404212964</v>
      </c>
      <c r="F94">
        <v>1771.634</v>
      </c>
      <c r="G94">
        <v>33</v>
      </c>
      <c r="H94">
        <v>143</v>
      </c>
      <c r="I94">
        <v>0</v>
      </c>
      <c r="J94">
        <v>100</v>
      </c>
      <c r="K94" s="2">
        <v>44529.871543414352</v>
      </c>
      <c r="L94" t="s">
        <v>448</v>
      </c>
      <c r="M94" t="s">
        <v>533</v>
      </c>
      <c r="N94" t="s">
        <v>449</v>
      </c>
      <c r="O94" t="s">
        <v>463</v>
      </c>
      <c r="P94" t="s">
        <v>534</v>
      </c>
      <c r="Q94" t="s">
        <v>551</v>
      </c>
      <c r="R94" t="s">
        <v>452</v>
      </c>
      <c r="S94" t="s">
        <v>536</v>
      </c>
      <c r="T94" t="s">
        <v>453</v>
      </c>
      <c r="U94" t="s">
        <v>473</v>
      </c>
    </row>
    <row r="95" spans="1:21" x14ac:dyDescent="0.2">
      <c r="A95" t="s">
        <v>552</v>
      </c>
      <c r="B95" t="s">
        <v>107</v>
      </c>
      <c r="C95" t="s">
        <v>444</v>
      </c>
      <c r="D95" s="2">
        <v>44529.61399135417</v>
      </c>
      <c r="F95">
        <v>3548709.7867709999</v>
      </c>
      <c r="G95">
        <v>53</v>
      </c>
      <c r="H95">
        <v>334</v>
      </c>
      <c r="I95">
        <v>4</v>
      </c>
      <c r="J95">
        <v>99</v>
      </c>
      <c r="M95" t="s">
        <v>445</v>
      </c>
      <c r="N95" t="s">
        <v>445</v>
      </c>
      <c r="O95" t="s">
        <v>445</v>
      </c>
      <c r="P95" t="s">
        <v>445</v>
      </c>
      <c r="Q95" t="s">
        <v>445</v>
      </c>
      <c r="R95" t="s">
        <v>445</v>
      </c>
      <c r="S95" t="s">
        <v>445</v>
      </c>
      <c r="T95" t="s">
        <v>445</v>
      </c>
      <c r="U95" t="s">
        <v>445</v>
      </c>
    </row>
    <row r="96" spans="1:21" x14ac:dyDescent="0.2">
      <c r="A96" t="s">
        <v>553</v>
      </c>
      <c r="B96" t="s">
        <v>108</v>
      </c>
      <c r="C96" t="s">
        <v>447</v>
      </c>
      <c r="D96" s="2">
        <v>44529.614415081021</v>
      </c>
      <c r="E96" s="2">
        <v>44529.62705884259</v>
      </c>
      <c r="F96">
        <v>1092.421</v>
      </c>
      <c r="G96">
        <v>21</v>
      </c>
      <c r="H96">
        <v>62</v>
      </c>
      <c r="I96">
        <v>0</v>
      </c>
      <c r="J96">
        <v>100</v>
      </c>
      <c r="K96" s="2">
        <v>44529.871544606482</v>
      </c>
      <c r="L96" t="s">
        <v>448</v>
      </c>
      <c r="M96" t="s">
        <v>502</v>
      </c>
      <c r="N96" t="s">
        <v>449</v>
      </c>
      <c r="O96" t="s">
        <v>463</v>
      </c>
      <c r="P96" t="s">
        <v>451</v>
      </c>
      <c r="Q96" t="s">
        <v>451</v>
      </c>
      <c r="R96" t="s">
        <v>466</v>
      </c>
      <c r="S96" t="s">
        <v>449</v>
      </c>
      <c r="T96" t="s">
        <v>453</v>
      </c>
      <c r="U96" t="s">
        <v>459</v>
      </c>
    </row>
    <row r="97" spans="1:21" x14ac:dyDescent="0.2">
      <c r="A97" t="s">
        <v>554</v>
      </c>
      <c r="B97" t="s">
        <v>110</v>
      </c>
      <c r="C97" t="s">
        <v>447</v>
      </c>
      <c r="D97" s="2">
        <v>44529.614466539351</v>
      </c>
      <c r="E97" s="2">
        <v>44529.62848028935</v>
      </c>
      <c r="F97">
        <v>1210.788</v>
      </c>
      <c r="G97">
        <v>41</v>
      </c>
      <c r="H97">
        <v>115</v>
      </c>
      <c r="I97">
        <v>1</v>
      </c>
      <c r="J97">
        <v>100</v>
      </c>
      <c r="K97" s="2">
        <v>44529.87154591435</v>
      </c>
      <c r="L97" t="s">
        <v>448</v>
      </c>
      <c r="M97" t="s">
        <v>533</v>
      </c>
      <c r="N97" t="s">
        <v>449</v>
      </c>
      <c r="O97" t="s">
        <v>456</v>
      </c>
      <c r="P97" t="s">
        <v>451</v>
      </c>
      <c r="Q97" t="s">
        <v>555</v>
      </c>
      <c r="R97" t="s">
        <v>466</v>
      </c>
      <c r="S97" t="s">
        <v>449</v>
      </c>
      <c r="T97" t="s">
        <v>453</v>
      </c>
      <c r="U97" t="s">
        <v>473</v>
      </c>
    </row>
    <row r="98" spans="1:21" x14ac:dyDescent="0.2">
      <c r="A98" t="s">
        <v>556</v>
      </c>
      <c r="B98" t="s">
        <v>113</v>
      </c>
      <c r="C98" t="s">
        <v>444</v>
      </c>
      <c r="D98" s="2">
        <v>44529.614995625001</v>
      </c>
      <c r="F98">
        <v>3548623.078859</v>
      </c>
      <c r="G98">
        <v>25</v>
      </c>
      <c r="H98">
        <v>130</v>
      </c>
      <c r="I98">
        <v>2</v>
      </c>
      <c r="J98">
        <v>100</v>
      </c>
      <c r="M98" t="s">
        <v>445</v>
      </c>
      <c r="N98" t="s">
        <v>445</v>
      </c>
      <c r="O98" t="s">
        <v>445</v>
      </c>
      <c r="P98" t="s">
        <v>445</v>
      </c>
      <c r="Q98" t="s">
        <v>445</v>
      </c>
      <c r="R98" t="s">
        <v>445</v>
      </c>
      <c r="S98" t="s">
        <v>445</v>
      </c>
      <c r="T98" t="s">
        <v>445</v>
      </c>
      <c r="U98" t="s">
        <v>445</v>
      </c>
    </row>
    <row r="99" spans="1:21" x14ac:dyDescent="0.2">
      <c r="A99" t="s">
        <v>557</v>
      </c>
      <c r="B99" t="s">
        <v>114</v>
      </c>
      <c r="C99" t="s">
        <v>447</v>
      </c>
      <c r="D99" s="2">
        <v>44529.616688692127</v>
      </c>
      <c r="E99" s="2">
        <v>44529.626088136574</v>
      </c>
      <c r="F99">
        <v>812.11199999999997</v>
      </c>
      <c r="G99">
        <v>32</v>
      </c>
      <c r="H99">
        <v>62</v>
      </c>
      <c r="I99">
        <v>0</v>
      </c>
      <c r="J99">
        <v>100</v>
      </c>
      <c r="K99" s="2">
        <v>44529.871547060182</v>
      </c>
      <c r="L99" t="s">
        <v>448</v>
      </c>
      <c r="M99" t="s">
        <v>462</v>
      </c>
      <c r="N99" t="s">
        <v>462</v>
      </c>
      <c r="O99" t="s">
        <v>450</v>
      </c>
      <c r="P99" t="s">
        <v>451</v>
      </c>
      <c r="Q99" t="s">
        <v>451</v>
      </c>
      <c r="R99" t="s">
        <v>466</v>
      </c>
      <c r="S99" t="s">
        <v>462</v>
      </c>
      <c r="T99" t="s">
        <v>453</v>
      </c>
      <c r="U99" t="s">
        <v>450</v>
      </c>
    </row>
    <row r="100" spans="1:21" x14ac:dyDescent="0.2">
      <c r="A100" t="s">
        <v>558</v>
      </c>
      <c r="B100" t="s">
        <v>116</v>
      </c>
      <c r="C100" t="s">
        <v>447</v>
      </c>
      <c r="D100" s="2">
        <v>44529.617237604165</v>
      </c>
      <c r="E100" s="2">
        <v>44529.633788113424</v>
      </c>
      <c r="F100">
        <v>1429.9639999999999</v>
      </c>
      <c r="G100">
        <v>47</v>
      </c>
      <c r="H100">
        <v>363</v>
      </c>
      <c r="I100">
        <v>2</v>
      </c>
      <c r="J100">
        <v>100</v>
      </c>
      <c r="K100" s="2">
        <v>44529.96315609954</v>
      </c>
      <c r="L100" t="s">
        <v>448</v>
      </c>
      <c r="M100" t="s">
        <v>559</v>
      </c>
      <c r="N100" t="s">
        <v>449</v>
      </c>
      <c r="O100" t="s">
        <v>450</v>
      </c>
      <c r="P100" t="s">
        <v>560</v>
      </c>
      <c r="Q100" t="s">
        <v>561</v>
      </c>
      <c r="R100" t="s">
        <v>452</v>
      </c>
      <c r="S100" t="s">
        <v>559</v>
      </c>
      <c r="T100" t="s">
        <v>467</v>
      </c>
      <c r="U100" t="s">
        <v>450</v>
      </c>
    </row>
    <row r="101" spans="1:21" x14ac:dyDescent="0.2">
      <c r="A101" t="s">
        <v>562</v>
      </c>
      <c r="B101" t="s">
        <v>117</v>
      </c>
      <c r="C101" t="s">
        <v>447</v>
      </c>
      <c r="D101" s="2">
        <v>44529.618967164351</v>
      </c>
      <c r="E101" s="2">
        <v>44529.641336539353</v>
      </c>
      <c r="F101">
        <v>1932.7139999999999</v>
      </c>
      <c r="G101">
        <v>39</v>
      </c>
      <c r="H101">
        <v>271</v>
      </c>
      <c r="I101">
        <v>3</v>
      </c>
      <c r="J101">
        <v>100</v>
      </c>
      <c r="K101" s="2">
        <v>44529.963554386573</v>
      </c>
      <c r="L101" t="s">
        <v>448</v>
      </c>
      <c r="M101" t="s">
        <v>449</v>
      </c>
      <c r="N101" t="s">
        <v>449</v>
      </c>
      <c r="O101" t="s">
        <v>450</v>
      </c>
      <c r="P101" t="s">
        <v>451</v>
      </c>
      <c r="Q101" t="s">
        <v>451</v>
      </c>
      <c r="R101" t="s">
        <v>450</v>
      </c>
      <c r="S101" t="s">
        <v>449</v>
      </c>
      <c r="T101" t="s">
        <v>467</v>
      </c>
      <c r="U101" t="s">
        <v>450</v>
      </c>
    </row>
    <row r="102" spans="1:21" x14ac:dyDescent="0.2">
      <c r="A102" t="s">
        <v>563</v>
      </c>
      <c r="B102" t="s">
        <v>118</v>
      </c>
      <c r="C102" t="s">
        <v>447</v>
      </c>
      <c r="D102" s="2">
        <v>44529.620919814814</v>
      </c>
      <c r="E102" s="2">
        <v>44529.645977719905</v>
      </c>
      <c r="F102">
        <v>2165.0030000000002</v>
      </c>
      <c r="G102">
        <v>23</v>
      </c>
      <c r="H102">
        <v>337</v>
      </c>
      <c r="I102">
        <v>1</v>
      </c>
      <c r="J102">
        <v>100</v>
      </c>
      <c r="K102" s="2">
        <v>44529.871548020834</v>
      </c>
      <c r="L102" t="s">
        <v>448</v>
      </c>
      <c r="M102" t="s">
        <v>449</v>
      </c>
      <c r="N102" t="s">
        <v>449</v>
      </c>
      <c r="O102" t="s">
        <v>450</v>
      </c>
      <c r="P102" t="s">
        <v>451</v>
      </c>
      <c r="Q102" t="s">
        <v>451</v>
      </c>
      <c r="R102" t="s">
        <v>466</v>
      </c>
      <c r="S102" t="s">
        <v>449</v>
      </c>
      <c r="T102" t="s">
        <v>453</v>
      </c>
      <c r="U102" t="s">
        <v>450</v>
      </c>
    </row>
    <row r="103" spans="1:21" x14ac:dyDescent="0.2">
      <c r="A103" t="s">
        <v>564</v>
      </c>
      <c r="B103" t="s">
        <v>120</v>
      </c>
      <c r="C103" t="s">
        <v>447</v>
      </c>
      <c r="D103" s="2">
        <v>44529.62621072917</v>
      </c>
      <c r="E103" s="2">
        <v>44529.639636608794</v>
      </c>
      <c r="F103">
        <v>1159.9960000000001</v>
      </c>
      <c r="G103">
        <v>34</v>
      </c>
      <c r="H103">
        <v>158</v>
      </c>
      <c r="I103">
        <v>3</v>
      </c>
      <c r="J103">
        <v>99</v>
      </c>
      <c r="K103" s="2">
        <v>44529.87154915509</v>
      </c>
      <c r="L103" t="s">
        <v>448</v>
      </c>
      <c r="M103" t="s">
        <v>449</v>
      </c>
      <c r="N103" t="s">
        <v>449</v>
      </c>
      <c r="O103" t="s">
        <v>483</v>
      </c>
      <c r="P103" t="s">
        <v>451</v>
      </c>
      <c r="Q103" t="s">
        <v>451</v>
      </c>
      <c r="R103" t="s">
        <v>503</v>
      </c>
      <c r="S103" t="s">
        <v>449</v>
      </c>
      <c r="T103" t="s">
        <v>467</v>
      </c>
      <c r="U103" t="s">
        <v>473</v>
      </c>
    </row>
    <row r="104" spans="1:21" x14ac:dyDescent="0.2">
      <c r="A104" t="s">
        <v>565</v>
      </c>
      <c r="B104" t="s">
        <v>124</v>
      </c>
      <c r="C104" t="s">
        <v>447</v>
      </c>
      <c r="D104" s="2">
        <v>44529.656653749997</v>
      </c>
      <c r="E104" s="2">
        <v>44529.676754293978</v>
      </c>
      <c r="F104">
        <v>1736.6869999999999</v>
      </c>
      <c r="G104">
        <v>42</v>
      </c>
      <c r="H104">
        <v>212</v>
      </c>
      <c r="I104">
        <v>1</v>
      </c>
      <c r="J104">
        <v>100</v>
      </c>
      <c r="K104" s="2">
        <v>44529.871550150463</v>
      </c>
      <c r="L104" t="s">
        <v>448</v>
      </c>
      <c r="M104" t="s">
        <v>449</v>
      </c>
      <c r="N104" t="s">
        <v>449</v>
      </c>
      <c r="O104" t="s">
        <v>456</v>
      </c>
      <c r="P104" t="s">
        <v>451</v>
      </c>
      <c r="Q104" t="s">
        <v>451</v>
      </c>
      <c r="R104" t="s">
        <v>466</v>
      </c>
      <c r="S104" t="s">
        <v>449</v>
      </c>
      <c r="T104" t="s">
        <v>453</v>
      </c>
      <c r="U104" t="s">
        <v>473</v>
      </c>
    </row>
    <row r="105" spans="1:21" x14ac:dyDescent="0.2">
      <c r="A105" t="s">
        <v>566</v>
      </c>
      <c r="B105" t="s">
        <v>122</v>
      </c>
      <c r="C105" t="s">
        <v>447</v>
      </c>
      <c r="D105" s="2">
        <v>44529.656299745373</v>
      </c>
      <c r="E105" s="2">
        <v>44529.674623483799</v>
      </c>
      <c r="F105">
        <v>1583.171</v>
      </c>
      <c r="G105">
        <v>43</v>
      </c>
      <c r="H105">
        <v>1090</v>
      </c>
      <c r="I105">
        <v>7</v>
      </c>
      <c r="J105">
        <v>99</v>
      </c>
      <c r="K105" s="2">
        <v>44529.871551064818</v>
      </c>
      <c r="L105" t="s">
        <v>448</v>
      </c>
      <c r="M105" t="s">
        <v>567</v>
      </c>
      <c r="N105" t="s">
        <v>449</v>
      </c>
      <c r="O105" t="s">
        <v>483</v>
      </c>
      <c r="P105" t="s">
        <v>568</v>
      </c>
      <c r="Q105" t="s">
        <v>569</v>
      </c>
      <c r="R105" t="s">
        <v>452</v>
      </c>
      <c r="S105" t="s">
        <v>449</v>
      </c>
      <c r="T105" t="s">
        <v>467</v>
      </c>
      <c r="U105" t="s">
        <v>473</v>
      </c>
    </row>
    <row r="106" spans="1:21" x14ac:dyDescent="0.2">
      <c r="A106" t="s">
        <v>570</v>
      </c>
      <c r="B106" t="s">
        <v>127</v>
      </c>
      <c r="C106" t="s">
        <v>447</v>
      </c>
      <c r="D106" s="2">
        <v>44529.700018738426</v>
      </c>
      <c r="E106" s="2">
        <v>44529.724226157407</v>
      </c>
      <c r="F106">
        <v>2091.5210000000002</v>
      </c>
      <c r="G106">
        <v>61</v>
      </c>
      <c r="H106">
        <v>565</v>
      </c>
      <c r="I106">
        <v>0</v>
      </c>
      <c r="J106">
        <v>100</v>
      </c>
      <c r="K106" s="2">
        <v>44529.871552025463</v>
      </c>
      <c r="L106" t="s">
        <v>448</v>
      </c>
      <c r="M106" t="s">
        <v>502</v>
      </c>
      <c r="N106" t="s">
        <v>502</v>
      </c>
      <c r="O106" t="s">
        <v>487</v>
      </c>
      <c r="P106" t="s">
        <v>451</v>
      </c>
      <c r="Q106" t="s">
        <v>451</v>
      </c>
      <c r="R106" t="s">
        <v>503</v>
      </c>
      <c r="S106" t="s">
        <v>502</v>
      </c>
      <c r="T106" t="s">
        <v>467</v>
      </c>
      <c r="U106" t="s">
        <v>473</v>
      </c>
    </row>
    <row r="107" spans="1:21" x14ac:dyDescent="0.2">
      <c r="A107" t="s">
        <v>571</v>
      </c>
      <c r="B107" t="s">
        <v>125</v>
      </c>
      <c r="C107" t="s">
        <v>447</v>
      </c>
      <c r="D107" s="2">
        <v>44529.699476412039</v>
      </c>
      <c r="E107" s="2">
        <v>44529.729233495367</v>
      </c>
      <c r="F107">
        <v>2571.0120000000002</v>
      </c>
      <c r="G107">
        <v>35</v>
      </c>
      <c r="H107">
        <v>551</v>
      </c>
      <c r="I107">
        <v>1</v>
      </c>
      <c r="J107">
        <v>100</v>
      </c>
      <c r="K107" s="2">
        <v>44529.871553182871</v>
      </c>
      <c r="L107" t="s">
        <v>448</v>
      </c>
      <c r="M107" t="s">
        <v>572</v>
      </c>
      <c r="N107" t="s">
        <v>449</v>
      </c>
      <c r="O107" t="s">
        <v>483</v>
      </c>
      <c r="P107" t="s">
        <v>451</v>
      </c>
      <c r="Q107" t="s">
        <v>465</v>
      </c>
      <c r="R107" t="s">
        <v>466</v>
      </c>
      <c r="S107" t="s">
        <v>449</v>
      </c>
      <c r="T107" t="s">
        <v>467</v>
      </c>
      <c r="U107" t="s">
        <v>473</v>
      </c>
    </row>
    <row r="108" spans="1:21" x14ac:dyDescent="0.2">
      <c r="A108" t="s">
        <v>573</v>
      </c>
      <c r="B108" t="s">
        <v>128</v>
      </c>
      <c r="C108" t="s">
        <v>444</v>
      </c>
      <c r="D108" s="2">
        <v>44529.732470254632</v>
      </c>
      <c r="F108">
        <v>3538473.4315269999</v>
      </c>
      <c r="G108">
        <v>22</v>
      </c>
      <c r="H108">
        <v>110</v>
      </c>
      <c r="I108">
        <v>2</v>
      </c>
      <c r="J108">
        <v>98</v>
      </c>
      <c r="M108" t="s">
        <v>445</v>
      </c>
      <c r="N108" t="s">
        <v>445</v>
      </c>
      <c r="O108" t="s">
        <v>445</v>
      </c>
      <c r="P108" t="s">
        <v>445</v>
      </c>
      <c r="Q108" t="s">
        <v>445</v>
      </c>
      <c r="R108" t="s">
        <v>445</v>
      </c>
      <c r="S108" t="s">
        <v>445</v>
      </c>
      <c r="T108" t="s">
        <v>445</v>
      </c>
      <c r="U108" t="s">
        <v>445</v>
      </c>
    </row>
    <row r="109" spans="1:21" x14ac:dyDescent="0.2">
      <c r="A109" t="s">
        <v>574</v>
      </c>
      <c r="B109" t="s">
        <v>129</v>
      </c>
      <c r="C109" t="s">
        <v>575</v>
      </c>
      <c r="D109" s="2">
        <v>44529.738662326388</v>
      </c>
      <c r="E109" s="2">
        <v>44529.764577847222</v>
      </c>
      <c r="F109">
        <v>2239.1010000000001</v>
      </c>
      <c r="G109">
        <v>35</v>
      </c>
      <c r="H109">
        <v>489</v>
      </c>
      <c r="I109">
        <v>2</v>
      </c>
      <c r="J109">
        <v>100</v>
      </c>
      <c r="K109" s="2">
        <v>44529.876171678239</v>
      </c>
      <c r="L109" t="s">
        <v>448</v>
      </c>
      <c r="M109" t="s">
        <v>469</v>
      </c>
      <c r="N109" t="s">
        <v>449</v>
      </c>
      <c r="O109" t="s">
        <v>456</v>
      </c>
      <c r="P109" t="s">
        <v>470</v>
      </c>
      <c r="Q109" t="s">
        <v>576</v>
      </c>
      <c r="R109" t="s">
        <v>452</v>
      </c>
      <c r="S109" t="s">
        <v>469</v>
      </c>
      <c r="T109" t="s">
        <v>453</v>
      </c>
      <c r="U109" t="s">
        <v>473</v>
      </c>
    </row>
    <row r="110" spans="1:21" x14ac:dyDescent="0.2">
      <c r="A110" t="s">
        <v>577</v>
      </c>
      <c r="B110" t="s">
        <v>130</v>
      </c>
      <c r="C110" t="s">
        <v>444</v>
      </c>
      <c r="D110" s="2">
        <v>44529.761826504633</v>
      </c>
      <c r="F110">
        <v>3535937.0835210001</v>
      </c>
      <c r="G110">
        <v>28</v>
      </c>
      <c r="H110">
        <v>1243</v>
      </c>
      <c r="I110">
        <v>7</v>
      </c>
      <c r="J110">
        <v>99</v>
      </c>
      <c r="M110" t="s">
        <v>445</v>
      </c>
      <c r="N110" t="s">
        <v>445</v>
      </c>
      <c r="O110" t="s">
        <v>445</v>
      </c>
      <c r="P110" t="s">
        <v>445</v>
      </c>
      <c r="Q110" t="s">
        <v>445</v>
      </c>
      <c r="R110" t="s">
        <v>445</v>
      </c>
      <c r="S110" t="s">
        <v>445</v>
      </c>
      <c r="T110" t="s">
        <v>445</v>
      </c>
      <c r="U110" t="s">
        <v>445</v>
      </c>
    </row>
    <row r="111" spans="1:21" x14ac:dyDescent="0.2">
      <c r="A111" t="s">
        <v>578</v>
      </c>
      <c r="B111" t="s">
        <v>131</v>
      </c>
      <c r="C111" t="s">
        <v>447</v>
      </c>
      <c r="D111" s="2">
        <v>44529.766798865741</v>
      </c>
      <c r="E111" s="2">
        <v>44529.787266030093</v>
      </c>
      <c r="F111">
        <v>1768.3630000000001</v>
      </c>
      <c r="G111">
        <v>28</v>
      </c>
      <c r="H111">
        <v>96</v>
      </c>
      <c r="I111">
        <v>1</v>
      </c>
      <c r="J111">
        <v>100</v>
      </c>
      <c r="K111" s="2">
        <v>44529.871554270831</v>
      </c>
      <c r="L111" t="s">
        <v>448</v>
      </c>
      <c r="M111" t="s">
        <v>455</v>
      </c>
      <c r="N111" t="s">
        <v>449</v>
      </c>
      <c r="O111" t="s">
        <v>483</v>
      </c>
      <c r="P111" t="s">
        <v>579</v>
      </c>
      <c r="Q111" t="s">
        <v>580</v>
      </c>
      <c r="R111" t="s">
        <v>466</v>
      </c>
      <c r="S111" t="s">
        <v>455</v>
      </c>
      <c r="T111" t="s">
        <v>467</v>
      </c>
      <c r="U111" t="s">
        <v>473</v>
      </c>
    </row>
    <row r="112" spans="1:21" x14ac:dyDescent="0.2">
      <c r="A112" t="s">
        <v>581</v>
      </c>
      <c r="B112" t="s">
        <v>132</v>
      </c>
      <c r="C112" t="s">
        <v>447</v>
      </c>
      <c r="D112" s="2">
        <v>44543.777402141204</v>
      </c>
      <c r="E112" s="2">
        <v>44543.788977002318</v>
      </c>
      <c r="F112">
        <v>1000.068</v>
      </c>
      <c r="G112">
        <v>35</v>
      </c>
      <c r="H112">
        <v>146</v>
      </c>
      <c r="I112">
        <v>4</v>
      </c>
      <c r="J112">
        <v>96</v>
      </c>
      <c r="K112" s="2">
        <v>44544.766289525462</v>
      </c>
      <c r="L112" t="s">
        <v>448</v>
      </c>
      <c r="M112" t="s">
        <v>449</v>
      </c>
      <c r="N112" t="s">
        <v>449</v>
      </c>
      <c r="O112" t="s">
        <v>483</v>
      </c>
      <c r="P112" t="s">
        <v>451</v>
      </c>
      <c r="Q112" t="s">
        <v>451</v>
      </c>
      <c r="R112" t="s">
        <v>503</v>
      </c>
      <c r="S112" t="s">
        <v>449</v>
      </c>
      <c r="T112" t="s">
        <v>453</v>
      </c>
      <c r="U112" t="s">
        <v>473</v>
      </c>
    </row>
    <row r="113" spans="1:21" x14ac:dyDescent="0.2">
      <c r="A113" t="s">
        <v>582</v>
      </c>
      <c r="B113" t="s">
        <v>133</v>
      </c>
      <c r="C113" t="s">
        <v>447</v>
      </c>
      <c r="D113" s="2">
        <v>44543.779056064814</v>
      </c>
      <c r="E113" s="2">
        <v>44543.789685000003</v>
      </c>
      <c r="F113">
        <v>918.34</v>
      </c>
      <c r="G113">
        <v>32</v>
      </c>
      <c r="H113">
        <v>106</v>
      </c>
      <c r="I113">
        <v>0</v>
      </c>
      <c r="J113">
        <v>100</v>
      </c>
      <c r="K113" s="2">
        <v>44544.766291342596</v>
      </c>
      <c r="L113" t="s">
        <v>448</v>
      </c>
      <c r="M113" t="s">
        <v>449</v>
      </c>
      <c r="N113" t="s">
        <v>449</v>
      </c>
      <c r="O113" t="s">
        <v>483</v>
      </c>
      <c r="P113" t="s">
        <v>451</v>
      </c>
      <c r="Q113" t="s">
        <v>451</v>
      </c>
      <c r="R113" t="s">
        <v>452</v>
      </c>
      <c r="S113" t="s">
        <v>449</v>
      </c>
      <c r="T113" t="s">
        <v>453</v>
      </c>
      <c r="U113" t="s">
        <v>473</v>
      </c>
    </row>
    <row r="114" spans="1:21" x14ac:dyDescent="0.2">
      <c r="A114" t="s">
        <v>583</v>
      </c>
      <c r="B114" t="s">
        <v>135</v>
      </c>
      <c r="C114" t="s">
        <v>444</v>
      </c>
      <c r="D114" s="2">
        <v>44543.779327546297</v>
      </c>
      <c r="E114" s="2">
        <v>44543.79003152778</v>
      </c>
      <c r="F114">
        <v>924.82399999999996</v>
      </c>
      <c r="G114">
        <v>27</v>
      </c>
      <c r="H114">
        <v>13</v>
      </c>
      <c r="I114">
        <v>0</v>
      </c>
      <c r="J114">
        <v>100</v>
      </c>
      <c r="L114" t="s">
        <v>584</v>
      </c>
      <c r="M114" t="s">
        <v>445</v>
      </c>
      <c r="N114" t="s">
        <v>445</v>
      </c>
      <c r="O114" t="s">
        <v>445</v>
      </c>
      <c r="P114" t="s">
        <v>445</v>
      </c>
      <c r="Q114" t="s">
        <v>445</v>
      </c>
      <c r="R114" t="s">
        <v>445</v>
      </c>
      <c r="S114" t="s">
        <v>445</v>
      </c>
      <c r="T114" t="s">
        <v>445</v>
      </c>
      <c r="U114" t="s">
        <v>445</v>
      </c>
    </row>
    <row r="115" spans="1:21" x14ac:dyDescent="0.2">
      <c r="A115" t="s">
        <v>585</v>
      </c>
      <c r="B115" t="s">
        <v>136</v>
      </c>
      <c r="C115" t="s">
        <v>447</v>
      </c>
      <c r="D115" s="2">
        <v>44543.779468715278</v>
      </c>
      <c r="E115" s="2">
        <v>44543.793395659719</v>
      </c>
      <c r="F115">
        <v>1203.288</v>
      </c>
      <c r="G115">
        <v>20</v>
      </c>
      <c r="H115">
        <v>69</v>
      </c>
      <c r="I115">
        <v>1</v>
      </c>
      <c r="J115">
        <v>100</v>
      </c>
      <c r="K115" s="2">
        <v>44544.766292824075</v>
      </c>
      <c r="L115" t="s">
        <v>448</v>
      </c>
      <c r="M115" t="s">
        <v>449</v>
      </c>
      <c r="N115" t="s">
        <v>449</v>
      </c>
      <c r="O115" t="s">
        <v>487</v>
      </c>
      <c r="P115" t="s">
        <v>451</v>
      </c>
      <c r="Q115" t="s">
        <v>451</v>
      </c>
      <c r="R115" t="s">
        <v>503</v>
      </c>
      <c r="S115" t="s">
        <v>449</v>
      </c>
      <c r="T115" t="s">
        <v>453</v>
      </c>
      <c r="U115" t="s">
        <v>459</v>
      </c>
    </row>
    <row r="116" spans="1:21" x14ac:dyDescent="0.2">
      <c r="A116" t="s">
        <v>586</v>
      </c>
      <c r="B116" t="s">
        <v>137</v>
      </c>
      <c r="C116" t="s">
        <v>447</v>
      </c>
      <c r="D116" s="2">
        <v>44543.779629618053</v>
      </c>
      <c r="E116" s="2">
        <v>44543.7866655787</v>
      </c>
      <c r="F116">
        <v>607.90700000000004</v>
      </c>
      <c r="G116">
        <v>53</v>
      </c>
      <c r="H116">
        <v>412</v>
      </c>
      <c r="I116">
        <v>2</v>
      </c>
      <c r="J116">
        <v>100</v>
      </c>
      <c r="K116" s="2">
        <v>44544.766294131943</v>
      </c>
      <c r="L116" t="s">
        <v>448</v>
      </c>
      <c r="M116" t="s">
        <v>449</v>
      </c>
      <c r="N116" t="s">
        <v>449</v>
      </c>
      <c r="O116" t="s">
        <v>456</v>
      </c>
      <c r="P116" t="s">
        <v>451</v>
      </c>
      <c r="Q116" t="s">
        <v>451</v>
      </c>
      <c r="R116" t="s">
        <v>466</v>
      </c>
      <c r="S116" t="s">
        <v>449</v>
      </c>
      <c r="T116" t="s">
        <v>453</v>
      </c>
      <c r="U116" t="s">
        <v>473</v>
      </c>
    </row>
    <row r="117" spans="1:21" x14ac:dyDescent="0.2">
      <c r="A117" t="s">
        <v>587</v>
      </c>
      <c r="B117" t="s">
        <v>139</v>
      </c>
      <c r="C117" t="s">
        <v>444</v>
      </c>
      <c r="D117" s="2">
        <v>44543.780042673614</v>
      </c>
      <c r="E117" s="2">
        <v>44543.790087256944</v>
      </c>
      <c r="F117">
        <v>867.85199999999998</v>
      </c>
      <c r="G117">
        <v>38</v>
      </c>
      <c r="H117">
        <v>208</v>
      </c>
      <c r="I117">
        <v>0</v>
      </c>
      <c r="J117">
        <v>100</v>
      </c>
      <c r="L117" t="s">
        <v>448</v>
      </c>
      <c r="M117" t="s">
        <v>445</v>
      </c>
      <c r="N117" t="s">
        <v>445</v>
      </c>
      <c r="O117" t="s">
        <v>445</v>
      </c>
      <c r="P117" t="s">
        <v>445</v>
      </c>
      <c r="Q117" t="s">
        <v>445</v>
      </c>
      <c r="R117" t="s">
        <v>445</v>
      </c>
      <c r="S117" t="s">
        <v>445</v>
      </c>
      <c r="T117" t="s">
        <v>445</v>
      </c>
      <c r="U117" t="s">
        <v>445</v>
      </c>
    </row>
    <row r="118" spans="1:21" x14ac:dyDescent="0.2">
      <c r="A118" t="s">
        <v>588</v>
      </c>
      <c r="B118" t="s">
        <v>141</v>
      </c>
      <c r="C118" t="s">
        <v>447</v>
      </c>
      <c r="D118" s="2">
        <v>44543.780989826388</v>
      </c>
      <c r="E118" s="2">
        <v>44543.794477673611</v>
      </c>
      <c r="F118">
        <v>1165.3499999999999</v>
      </c>
      <c r="G118">
        <v>24</v>
      </c>
      <c r="H118">
        <v>537</v>
      </c>
      <c r="I118">
        <v>3</v>
      </c>
      <c r="J118">
        <v>100</v>
      </c>
      <c r="K118" s="2">
        <v>44544.766295324072</v>
      </c>
      <c r="L118" t="s">
        <v>448</v>
      </c>
      <c r="M118" t="s">
        <v>449</v>
      </c>
      <c r="N118" t="s">
        <v>449</v>
      </c>
      <c r="O118" t="s">
        <v>450</v>
      </c>
      <c r="P118" t="s">
        <v>451</v>
      </c>
      <c r="Q118" t="s">
        <v>451</v>
      </c>
      <c r="R118" t="s">
        <v>466</v>
      </c>
      <c r="S118" t="s">
        <v>449</v>
      </c>
      <c r="T118" t="s">
        <v>467</v>
      </c>
      <c r="U118" t="s">
        <v>450</v>
      </c>
    </row>
    <row r="119" spans="1:21" x14ac:dyDescent="0.2">
      <c r="A119" t="s">
        <v>589</v>
      </c>
      <c r="B119" t="s">
        <v>140</v>
      </c>
      <c r="C119" t="s">
        <v>447</v>
      </c>
      <c r="D119" s="2">
        <v>44543.781073171296</v>
      </c>
      <c r="E119" s="2">
        <v>44543.789432951387</v>
      </c>
      <c r="F119">
        <v>722.28499999999997</v>
      </c>
      <c r="G119">
        <v>36</v>
      </c>
      <c r="H119">
        <v>279</v>
      </c>
      <c r="I119">
        <v>5</v>
      </c>
      <c r="J119">
        <v>97</v>
      </c>
      <c r="K119" s="2">
        <v>44544.770188506947</v>
      </c>
      <c r="L119" t="s">
        <v>590</v>
      </c>
      <c r="M119" t="s">
        <v>449</v>
      </c>
      <c r="N119" t="s">
        <v>449</v>
      </c>
      <c r="O119" t="s">
        <v>483</v>
      </c>
      <c r="P119" t="s">
        <v>451</v>
      </c>
      <c r="Q119" t="s">
        <v>451</v>
      </c>
      <c r="R119" t="s">
        <v>466</v>
      </c>
      <c r="S119" t="s">
        <v>449</v>
      </c>
      <c r="T119" t="s">
        <v>467</v>
      </c>
      <c r="U119" t="s">
        <v>473</v>
      </c>
    </row>
    <row r="120" spans="1:21" x14ac:dyDescent="0.2">
      <c r="A120" t="s">
        <v>591</v>
      </c>
      <c r="B120" t="s">
        <v>142</v>
      </c>
      <c r="C120" t="s">
        <v>447</v>
      </c>
      <c r="D120" s="2">
        <v>44543.783052858795</v>
      </c>
      <c r="E120" s="2">
        <v>44543.802354108797</v>
      </c>
      <c r="F120">
        <v>1667.6279999999999</v>
      </c>
      <c r="G120">
        <v>21</v>
      </c>
      <c r="H120">
        <v>18</v>
      </c>
      <c r="I120">
        <v>0</v>
      </c>
      <c r="J120">
        <v>100</v>
      </c>
      <c r="K120" s="2">
        <v>44544.766297071757</v>
      </c>
      <c r="L120" t="s">
        <v>448</v>
      </c>
      <c r="M120" t="s">
        <v>542</v>
      </c>
      <c r="N120" t="s">
        <v>449</v>
      </c>
      <c r="O120" t="s">
        <v>463</v>
      </c>
      <c r="P120" t="s">
        <v>543</v>
      </c>
      <c r="Q120" t="s">
        <v>592</v>
      </c>
      <c r="R120" t="s">
        <v>466</v>
      </c>
      <c r="S120" t="s">
        <v>542</v>
      </c>
      <c r="T120" t="s">
        <v>453</v>
      </c>
      <c r="U120" t="s">
        <v>459</v>
      </c>
    </row>
    <row r="121" spans="1:21" x14ac:dyDescent="0.2">
      <c r="A121" t="s">
        <v>593</v>
      </c>
      <c r="B121" t="s">
        <v>143</v>
      </c>
      <c r="C121" t="s">
        <v>444</v>
      </c>
      <c r="D121" s="2">
        <v>44543.784048946756</v>
      </c>
      <c r="E121" s="2">
        <v>44543.792012592596</v>
      </c>
      <c r="F121">
        <v>688.05899999999997</v>
      </c>
      <c r="G121">
        <v>33</v>
      </c>
      <c r="H121">
        <v>87</v>
      </c>
      <c r="I121">
        <v>0</v>
      </c>
      <c r="J121">
        <v>100</v>
      </c>
      <c r="L121" t="s">
        <v>448</v>
      </c>
      <c r="M121" t="s">
        <v>445</v>
      </c>
      <c r="N121" t="s">
        <v>445</v>
      </c>
      <c r="O121" t="s">
        <v>445</v>
      </c>
      <c r="P121" t="s">
        <v>445</v>
      </c>
      <c r="Q121" t="s">
        <v>445</v>
      </c>
      <c r="R121" t="s">
        <v>445</v>
      </c>
      <c r="S121" t="s">
        <v>445</v>
      </c>
      <c r="T121" t="s">
        <v>445</v>
      </c>
      <c r="U121" t="s">
        <v>445</v>
      </c>
    </row>
    <row r="122" spans="1:21" x14ac:dyDescent="0.2">
      <c r="A122" t="s">
        <v>594</v>
      </c>
      <c r="B122" t="s">
        <v>144</v>
      </c>
      <c r="C122" t="s">
        <v>447</v>
      </c>
      <c r="D122" s="2">
        <v>44543.784396354167</v>
      </c>
      <c r="E122" s="2">
        <v>44543.80377608796</v>
      </c>
      <c r="F122">
        <v>1674.4090000000001</v>
      </c>
      <c r="G122">
        <v>30</v>
      </c>
      <c r="H122">
        <v>190</v>
      </c>
      <c r="I122">
        <v>1</v>
      </c>
      <c r="J122">
        <v>100</v>
      </c>
      <c r="K122" s="2">
        <v>44544.766298761577</v>
      </c>
      <c r="L122" t="s">
        <v>448</v>
      </c>
      <c r="M122" t="s">
        <v>486</v>
      </c>
      <c r="N122" t="s">
        <v>449</v>
      </c>
      <c r="O122" t="s">
        <v>483</v>
      </c>
      <c r="P122" t="s">
        <v>451</v>
      </c>
      <c r="Q122" t="s">
        <v>531</v>
      </c>
      <c r="R122" t="s">
        <v>452</v>
      </c>
      <c r="S122" t="s">
        <v>486</v>
      </c>
      <c r="T122" t="s">
        <v>467</v>
      </c>
      <c r="U122" t="s">
        <v>459</v>
      </c>
    </row>
    <row r="123" spans="1:21" x14ac:dyDescent="0.2">
      <c r="A123" t="s">
        <v>595</v>
      </c>
      <c r="B123" t="s">
        <v>148</v>
      </c>
      <c r="C123" t="s">
        <v>444</v>
      </c>
      <c r="D123" s="2">
        <v>44543.784654710646</v>
      </c>
      <c r="F123">
        <v>2324388.9109029998</v>
      </c>
      <c r="G123">
        <v>32</v>
      </c>
      <c r="H123">
        <v>186</v>
      </c>
      <c r="I123">
        <v>6</v>
      </c>
      <c r="J123">
        <v>97</v>
      </c>
      <c r="M123" t="s">
        <v>445</v>
      </c>
      <c r="N123" t="s">
        <v>445</v>
      </c>
      <c r="O123" t="s">
        <v>445</v>
      </c>
      <c r="P123" t="s">
        <v>445</v>
      </c>
      <c r="Q123" t="s">
        <v>445</v>
      </c>
      <c r="R123" t="s">
        <v>445</v>
      </c>
      <c r="S123" t="s">
        <v>445</v>
      </c>
      <c r="T123" t="s">
        <v>445</v>
      </c>
      <c r="U123" t="s">
        <v>445</v>
      </c>
    </row>
    <row r="124" spans="1:21" x14ac:dyDescent="0.2">
      <c r="A124" t="s">
        <v>596</v>
      </c>
      <c r="B124" t="s">
        <v>146</v>
      </c>
      <c r="C124" t="s">
        <v>447</v>
      </c>
      <c r="D124" s="2">
        <v>44543.784474293985</v>
      </c>
      <c r="E124" s="2">
        <v>44543.807089340276</v>
      </c>
      <c r="F124">
        <v>1953.94</v>
      </c>
      <c r="G124">
        <v>43</v>
      </c>
      <c r="H124">
        <v>71</v>
      </c>
      <c r="I124">
        <v>0</v>
      </c>
      <c r="J124">
        <v>100</v>
      </c>
      <c r="K124" s="2">
        <v>44544.766300509262</v>
      </c>
      <c r="L124" t="s">
        <v>448</v>
      </c>
      <c r="M124" t="s">
        <v>461</v>
      </c>
      <c r="N124" t="s">
        <v>462</v>
      </c>
      <c r="O124" t="s">
        <v>478</v>
      </c>
      <c r="P124" t="s">
        <v>464</v>
      </c>
      <c r="Q124" t="s">
        <v>475</v>
      </c>
      <c r="R124" t="s">
        <v>452</v>
      </c>
      <c r="S124" t="s">
        <v>461</v>
      </c>
      <c r="T124" t="s">
        <v>467</v>
      </c>
      <c r="U124" t="s">
        <v>473</v>
      </c>
    </row>
    <row r="125" spans="1:21" x14ac:dyDescent="0.2">
      <c r="A125" t="s">
        <v>597</v>
      </c>
      <c r="B125" t="s">
        <v>147</v>
      </c>
      <c r="C125" t="s">
        <v>444</v>
      </c>
      <c r="D125" s="2">
        <v>44543.78453099537</v>
      </c>
      <c r="F125">
        <v>2324399.6321330001</v>
      </c>
      <c r="G125">
        <v>21</v>
      </c>
      <c r="H125">
        <v>49</v>
      </c>
      <c r="I125">
        <v>0</v>
      </c>
      <c r="J125">
        <v>100</v>
      </c>
      <c r="M125" t="s">
        <v>445</v>
      </c>
      <c r="N125" t="s">
        <v>445</v>
      </c>
      <c r="O125" t="s">
        <v>445</v>
      </c>
      <c r="P125" t="s">
        <v>445</v>
      </c>
      <c r="Q125" t="s">
        <v>445</v>
      </c>
      <c r="R125" t="s">
        <v>445</v>
      </c>
      <c r="S125" t="s">
        <v>445</v>
      </c>
      <c r="T125" t="s">
        <v>445</v>
      </c>
      <c r="U125" t="s">
        <v>445</v>
      </c>
    </row>
    <row r="126" spans="1:21" x14ac:dyDescent="0.2">
      <c r="A126" t="s">
        <v>598</v>
      </c>
      <c r="B126" t="s">
        <v>149</v>
      </c>
      <c r="C126" t="s">
        <v>447</v>
      </c>
      <c r="D126" s="2">
        <v>44543.785208935187</v>
      </c>
      <c r="E126" s="2">
        <v>44543.796287870369</v>
      </c>
      <c r="F126">
        <v>957.22</v>
      </c>
      <c r="G126">
        <v>33</v>
      </c>
      <c r="H126">
        <v>207</v>
      </c>
      <c r="I126">
        <v>3</v>
      </c>
      <c r="J126">
        <v>98</v>
      </c>
      <c r="K126" s="2">
        <v>44544.769442835648</v>
      </c>
      <c r="L126" t="s">
        <v>448</v>
      </c>
      <c r="M126" t="s">
        <v>449</v>
      </c>
      <c r="N126" t="s">
        <v>449</v>
      </c>
      <c r="O126" t="s">
        <v>483</v>
      </c>
      <c r="P126" t="s">
        <v>451</v>
      </c>
      <c r="Q126" t="s">
        <v>451</v>
      </c>
      <c r="R126" t="s">
        <v>466</v>
      </c>
      <c r="S126" t="s">
        <v>449</v>
      </c>
      <c r="T126" t="s">
        <v>467</v>
      </c>
      <c r="U126" t="s">
        <v>473</v>
      </c>
    </row>
    <row r="127" spans="1:21" x14ac:dyDescent="0.2">
      <c r="A127" t="s">
        <v>599</v>
      </c>
      <c r="B127" t="s">
        <v>150</v>
      </c>
      <c r="C127" t="s">
        <v>447</v>
      </c>
      <c r="D127" s="2">
        <v>44543.785278124997</v>
      </c>
      <c r="E127" s="2">
        <v>44543.798292824074</v>
      </c>
      <c r="F127">
        <v>1124.47</v>
      </c>
      <c r="G127">
        <v>25</v>
      </c>
      <c r="H127">
        <v>37</v>
      </c>
      <c r="I127">
        <v>1</v>
      </c>
      <c r="J127">
        <v>97</v>
      </c>
      <c r="K127" s="2">
        <v>44544.766301875003</v>
      </c>
      <c r="L127" t="s">
        <v>448</v>
      </c>
      <c r="M127" t="s">
        <v>469</v>
      </c>
      <c r="N127" t="s">
        <v>449</v>
      </c>
      <c r="O127" t="s">
        <v>456</v>
      </c>
      <c r="P127" t="s">
        <v>470</v>
      </c>
      <c r="Q127" t="s">
        <v>471</v>
      </c>
      <c r="R127" t="s">
        <v>452</v>
      </c>
      <c r="S127" t="s">
        <v>469</v>
      </c>
      <c r="T127" t="s">
        <v>467</v>
      </c>
      <c r="U127" t="s">
        <v>473</v>
      </c>
    </row>
    <row r="128" spans="1:21" x14ac:dyDescent="0.2">
      <c r="A128" t="s">
        <v>600</v>
      </c>
      <c r="B128" t="s">
        <v>152</v>
      </c>
      <c r="C128" t="s">
        <v>444</v>
      </c>
      <c r="D128" s="2">
        <v>44543.78555439815</v>
      </c>
      <c r="E128" s="2">
        <v>44543.800807106483</v>
      </c>
      <c r="F128">
        <v>1317.8340000000001</v>
      </c>
      <c r="G128">
        <v>23</v>
      </c>
      <c r="H128">
        <v>58</v>
      </c>
      <c r="I128">
        <v>0</v>
      </c>
      <c r="J128">
        <v>100</v>
      </c>
      <c r="L128" t="s">
        <v>448</v>
      </c>
      <c r="M128" t="s">
        <v>445</v>
      </c>
      <c r="N128" t="s">
        <v>445</v>
      </c>
      <c r="O128" t="s">
        <v>445</v>
      </c>
      <c r="P128" t="s">
        <v>445</v>
      </c>
      <c r="Q128" t="s">
        <v>445</v>
      </c>
      <c r="R128" t="s">
        <v>445</v>
      </c>
      <c r="S128" t="s">
        <v>445</v>
      </c>
      <c r="T128" t="s">
        <v>445</v>
      </c>
      <c r="U128" t="s">
        <v>445</v>
      </c>
    </row>
    <row r="129" spans="1:21" x14ac:dyDescent="0.2">
      <c r="A129" t="s">
        <v>601</v>
      </c>
      <c r="B129" t="s">
        <v>153</v>
      </c>
      <c r="C129" t="s">
        <v>447</v>
      </c>
      <c r="D129" s="2">
        <v>44543.785648750003</v>
      </c>
      <c r="E129" s="2">
        <v>44543.804213090276</v>
      </c>
      <c r="F129">
        <v>1603.9590000000001</v>
      </c>
      <c r="G129">
        <v>44</v>
      </c>
      <c r="H129">
        <v>416</v>
      </c>
      <c r="I129">
        <v>3</v>
      </c>
      <c r="J129">
        <v>100</v>
      </c>
      <c r="K129" s="2">
        <v>44544.766303287041</v>
      </c>
      <c r="L129" t="s">
        <v>448</v>
      </c>
      <c r="M129" t="s">
        <v>449</v>
      </c>
      <c r="N129" t="s">
        <v>449</v>
      </c>
      <c r="O129" t="s">
        <v>450</v>
      </c>
      <c r="P129" t="s">
        <v>451</v>
      </c>
      <c r="Q129" t="s">
        <v>451</v>
      </c>
      <c r="R129" t="s">
        <v>466</v>
      </c>
      <c r="S129" t="s">
        <v>449</v>
      </c>
      <c r="T129" t="s">
        <v>467</v>
      </c>
      <c r="U129" t="s">
        <v>473</v>
      </c>
    </row>
    <row r="130" spans="1:21" x14ac:dyDescent="0.2">
      <c r="A130" t="s">
        <v>602</v>
      </c>
      <c r="B130" t="s">
        <v>155</v>
      </c>
      <c r="C130" t="s">
        <v>447</v>
      </c>
      <c r="D130" s="2">
        <v>44543.785702453701</v>
      </c>
      <c r="E130" s="2">
        <v>44543.798525995371</v>
      </c>
      <c r="F130">
        <v>1107.954</v>
      </c>
      <c r="G130">
        <v>31</v>
      </c>
      <c r="H130">
        <v>123</v>
      </c>
      <c r="I130">
        <v>1</v>
      </c>
      <c r="J130">
        <v>100</v>
      </c>
      <c r="K130" s="2">
        <v>44544.769117256947</v>
      </c>
      <c r="L130" t="s">
        <v>448</v>
      </c>
      <c r="M130" t="s">
        <v>449</v>
      </c>
      <c r="N130" t="s">
        <v>449</v>
      </c>
      <c r="O130" t="s">
        <v>483</v>
      </c>
      <c r="P130" t="s">
        <v>451</v>
      </c>
      <c r="Q130" t="s">
        <v>451</v>
      </c>
      <c r="R130" t="s">
        <v>466</v>
      </c>
      <c r="S130" t="s">
        <v>449</v>
      </c>
      <c r="T130" t="s">
        <v>467</v>
      </c>
      <c r="U130" t="s">
        <v>473</v>
      </c>
    </row>
    <row r="131" spans="1:21" x14ac:dyDescent="0.2">
      <c r="A131" t="s">
        <v>603</v>
      </c>
      <c r="B131" t="s">
        <v>156</v>
      </c>
      <c r="C131" t="s">
        <v>447</v>
      </c>
      <c r="D131" s="2">
        <v>44543.785778599537</v>
      </c>
      <c r="E131" s="2">
        <v>44543.805051423609</v>
      </c>
      <c r="F131">
        <v>1665.172</v>
      </c>
      <c r="G131">
        <v>32</v>
      </c>
      <c r="H131">
        <v>977</v>
      </c>
      <c r="I131">
        <v>0</v>
      </c>
      <c r="J131">
        <v>100</v>
      </c>
      <c r="K131" s="2">
        <v>44544.766304965277</v>
      </c>
      <c r="L131" t="s">
        <v>448</v>
      </c>
      <c r="M131" t="s">
        <v>449</v>
      </c>
      <c r="N131" t="s">
        <v>449</v>
      </c>
      <c r="O131" t="s">
        <v>483</v>
      </c>
      <c r="P131" t="s">
        <v>451</v>
      </c>
      <c r="Q131" t="s">
        <v>451</v>
      </c>
      <c r="R131" t="s">
        <v>466</v>
      </c>
      <c r="S131" t="s">
        <v>449</v>
      </c>
      <c r="T131" t="s">
        <v>450</v>
      </c>
      <c r="U131" t="s">
        <v>473</v>
      </c>
    </row>
    <row r="132" spans="1:21" x14ac:dyDescent="0.2">
      <c r="A132" t="s">
        <v>604</v>
      </c>
      <c r="B132" t="s">
        <v>158</v>
      </c>
      <c r="C132" t="s">
        <v>447</v>
      </c>
      <c r="D132" s="2">
        <v>44543.785975243052</v>
      </c>
      <c r="E132" s="2">
        <v>44543.804606469908</v>
      </c>
      <c r="F132">
        <v>1609.7380000000001</v>
      </c>
      <c r="G132">
        <v>49</v>
      </c>
      <c r="H132">
        <v>72</v>
      </c>
      <c r="I132">
        <v>0</v>
      </c>
      <c r="J132">
        <v>100</v>
      </c>
      <c r="K132" s="2">
        <v>44544.766306412035</v>
      </c>
      <c r="L132" t="s">
        <v>448</v>
      </c>
      <c r="M132" t="s">
        <v>605</v>
      </c>
      <c r="N132" t="s">
        <v>462</v>
      </c>
      <c r="O132" t="s">
        <v>456</v>
      </c>
      <c r="P132" t="s">
        <v>606</v>
      </c>
      <c r="Q132" t="s">
        <v>607</v>
      </c>
      <c r="R132" t="s">
        <v>466</v>
      </c>
      <c r="S132" t="s">
        <v>462</v>
      </c>
      <c r="T132" t="s">
        <v>467</v>
      </c>
      <c r="U132" t="s">
        <v>473</v>
      </c>
    </row>
    <row r="133" spans="1:21" x14ac:dyDescent="0.2">
      <c r="A133" t="s">
        <v>608</v>
      </c>
      <c r="B133" t="s">
        <v>157</v>
      </c>
      <c r="C133" t="s">
        <v>447</v>
      </c>
      <c r="D133" s="2">
        <v>44543.785980474539</v>
      </c>
      <c r="E133" s="2">
        <v>44543.799821597226</v>
      </c>
      <c r="F133">
        <v>1195.873</v>
      </c>
      <c r="G133">
        <v>46</v>
      </c>
      <c r="H133">
        <v>556</v>
      </c>
      <c r="I133">
        <v>1</v>
      </c>
      <c r="J133">
        <v>100</v>
      </c>
      <c r="K133" s="2">
        <v>44544.766307835649</v>
      </c>
      <c r="L133" t="s">
        <v>448</v>
      </c>
      <c r="M133" t="s">
        <v>449</v>
      </c>
      <c r="N133" t="s">
        <v>449</v>
      </c>
      <c r="O133" t="s">
        <v>487</v>
      </c>
      <c r="P133" t="s">
        <v>451</v>
      </c>
      <c r="Q133" t="s">
        <v>451</v>
      </c>
      <c r="R133" t="s">
        <v>466</v>
      </c>
      <c r="S133" t="s">
        <v>449</v>
      </c>
      <c r="T133" t="s">
        <v>453</v>
      </c>
      <c r="U133" t="s">
        <v>473</v>
      </c>
    </row>
    <row r="134" spans="1:21" x14ac:dyDescent="0.2">
      <c r="A134" t="s">
        <v>609</v>
      </c>
      <c r="B134" t="s">
        <v>159</v>
      </c>
      <c r="C134" t="s">
        <v>447</v>
      </c>
      <c r="D134" s="2">
        <v>44543.786303831017</v>
      </c>
      <c r="E134" s="2">
        <v>44543.794337754633</v>
      </c>
      <c r="F134">
        <v>694.13099999999997</v>
      </c>
      <c r="H134">
        <v>108</v>
      </c>
      <c r="I134">
        <v>0</v>
      </c>
      <c r="J134">
        <v>100</v>
      </c>
      <c r="K134" s="2">
        <v>44544.766309212966</v>
      </c>
      <c r="L134" t="s">
        <v>448</v>
      </c>
      <c r="M134" t="s">
        <v>450</v>
      </c>
      <c r="N134" t="s">
        <v>502</v>
      </c>
      <c r="O134" t="s">
        <v>483</v>
      </c>
      <c r="P134" t="s">
        <v>451</v>
      </c>
      <c r="Q134" t="s">
        <v>451</v>
      </c>
      <c r="R134" t="s">
        <v>466</v>
      </c>
      <c r="S134" t="s">
        <v>450</v>
      </c>
      <c r="T134" t="s">
        <v>450</v>
      </c>
      <c r="U134" t="s">
        <v>473</v>
      </c>
    </row>
    <row r="135" spans="1:21" x14ac:dyDescent="0.2">
      <c r="A135" t="s">
        <v>610</v>
      </c>
      <c r="B135" t="s">
        <v>160</v>
      </c>
      <c r="C135" t="s">
        <v>447</v>
      </c>
      <c r="D135" s="2">
        <v>44543.786933796298</v>
      </c>
      <c r="E135" s="2">
        <v>44543.804038831018</v>
      </c>
      <c r="F135">
        <v>1477.875</v>
      </c>
      <c r="G135">
        <v>45</v>
      </c>
      <c r="H135">
        <v>220</v>
      </c>
      <c r="I135">
        <v>0</v>
      </c>
      <c r="J135">
        <v>100</v>
      </c>
      <c r="K135" s="2">
        <v>44544.766310706022</v>
      </c>
      <c r="L135" t="s">
        <v>448</v>
      </c>
      <c r="M135" t="s">
        <v>449</v>
      </c>
      <c r="N135" t="s">
        <v>449</v>
      </c>
      <c r="O135" t="s">
        <v>478</v>
      </c>
      <c r="P135" t="s">
        <v>451</v>
      </c>
      <c r="Q135" t="s">
        <v>451</v>
      </c>
      <c r="R135" t="s">
        <v>503</v>
      </c>
      <c r="S135" t="s">
        <v>449</v>
      </c>
      <c r="T135" t="s">
        <v>453</v>
      </c>
      <c r="U135" t="s">
        <v>459</v>
      </c>
    </row>
    <row r="136" spans="1:21" x14ac:dyDescent="0.2">
      <c r="A136" t="s">
        <v>611</v>
      </c>
      <c r="B136" t="s">
        <v>180</v>
      </c>
      <c r="C136" t="s">
        <v>447</v>
      </c>
      <c r="D136" s="2">
        <v>44543.790888888892</v>
      </c>
      <c r="E136" s="2">
        <v>44543.821229918984</v>
      </c>
      <c r="F136">
        <v>2621.4650000000001</v>
      </c>
      <c r="G136">
        <v>27</v>
      </c>
      <c r="H136">
        <v>94</v>
      </c>
      <c r="I136">
        <v>0</v>
      </c>
      <c r="J136">
        <v>100</v>
      </c>
      <c r="K136" s="2">
        <v>44544.766312650463</v>
      </c>
      <c r="L136" t="s">
        <v>448</v>
      </c>
      <c r="M136" t="s">
        <v>612</v>
      </c>
      <c r="N136" t="s">
        <v>449</v>
      </c>
      <c r="O136" t="s">
        <v>478</v>
      </c>
      <c r="P136" t="s">
        <v>613</v>
      </c>
      <c r="Q136" t="s">
        <v>614</v>
      </c>
      <c r="R136" t="s">
        <v>452</v>
      </c>
      <c r="S136" t="s">
        <v>612</v>
      </c>
      <c r="T136" t="s">
        <v>453</v>
      </c>
      <c r="U136" t="s">
        <v>459</v>
      </c>
    </row>
    <row r="137" spans="1:21" x14ac:dyDescent="0.2">
      <c r="A137" t="s">
        <v>615</v>
      </c>
      <c r="B137" t="s">
        <v>162</v>
      </c>
      <c r="C137" t="s">
        <v>444</v>
      </c>
      <c r="D137" s="2">
        <v>44543.787001724537</v>
      </c>
      <c r="E137" s="2">
        <v>44543.805985925923</v>
      </c>
      <c r="F137">
        <v>1640.2349999999999</v>
      </c>
      <c r="G137">
        <v>29</v>
      </c>
      <c r="H137">
        <v>111</v>
      </c>
      <c r="I137">
        <v>1</v>
      </c>
      <c r="J137">
        <v>100</v>
      </c>
      <c r="L137" t="s">
        <v>448</v>
      </c>
      <c r="M137" t="s">
        <v>445</v>
      </c>
      <c r="N137" t="s">
        <v>445</v>
      </c>
      <c r="O137" t="s">
        <v>445</v>
      </c>
      <c r="P137" t="s">
        <v>445</v>
      </c>
      <c r="Q137" t="s">
        <v>445</v>
      </c>
      <c r="R137" t="s">
        <v>445</v>
      </c>
      <c r="S137" t="s">
        <v>445</v>
      </c>
      <c r="T137" t="s">
        <v>445</v>
      </c>
      <c r="U137" t="s">
        <v>445</v>
      </c>
    </row>
    <row r="138" spans="1:21" x14ac:dyDescent="0.2">
      <c r="A138" t="s">
        <v>616</v>
      </c>
      <c r="B138" t="s">
        <v>183</v>
      </c>
      <c r="C138" t="s">
        <v>447</v>
      </c>
      <c r="D138" s="2">
        <v>44543.791902349534</v>
      </c>
      <c r="E138" s="2">
        <v>44543.811552650463</v>
      </c>
      <c r="F138">
        <v>1697.7860000000001</v>
      </c>
      <c r="G138">
        <v>36</v>
      </c>
      <c r="H138">
        <v>116</v>
      </c>
      <c r="I138">
        <v>0</v>
      </c>
      <c r="J138">
        <v>100</v>
      </c>
      <c r="K138" s="2">
        <v>44544.766314606481</v>
      </c>
      <c r="L138" t="s">
        <v>448</v>
      </c>
      <c r="M138" t="s">
        <v>449</v>
      </c>
      <c r="N138" t="s">
        <v>449</v>
      </c>
      <c r="O138" t="s">
        <v>483</v>
      </c>
      <c r="P138" t="s">
        <v>451</v>
      </c>
      <c r="Q138" t="s">
        <v>451</v>
      </c>
      <c r="R138" t="s">
        <v>466</v>
      </c>
      <c r="S138" t="s">
        <v>449</v>
      </c>
      <c r="T138" t="s">
        <v>453</v>
      </c>
      <c r="U138" t="s">
        <v>459</v>
      </c>
    </row>
    <row r="139" spans="1:21" x14ac:dyDescent="0.2">
      <c r="A139" t="s">
        <v>617</v>
      </c>
      <c r="B139" t="s">
        <v>163</v>
      </c>
      <c r="C139" t="s">
        <v>447</v>
      </c>
      <c r="D139" s="2">
        <v>44543.787883576391</v>
      </c>
      <c r="E139" s="2">
        <v>44543.804956712964</v>
      </c>
      <c r="F139">
        <v>1475.1189999999999</v>
      </c>
      <c r="G139">
        <v>39</v>
      </c>
      <c r="H139">
        <v>126</v>
      </c>
      <c r="I139">
        <v>1</v>
      </c>
      <c r="J139">
        <v>100</v>
      </c>
      <c r="K139" s="2">
        <v>44544.766316539353</v>
      </c>
      <c r="L139" t="s">
        <v>448</v>
      </c>
      <c r="M139" t="s">
        <v>462</v>
      </c>
      <c r="N139" t="s">
        <v>462</v>
      </c>
      <c r="O139" t="s">
        <v>483</v>
      </c>
      <c r="P139" t="s">
        <v>451</v>
      </c>
      <c r="Q139" t="s">
        <v>451</v>
      </c>
      <c r="R139" t="s">
        <v>466</v>
      </c>
      <c r="S139" t="s">
        <v>462</v>
      </c>
      <c r="T139" t="s">
        <v>453</v>
      </c>
      <c r="U139" t="s">
        <v>473</v>
      </c>
    </row>
    <row r="140" spans="1:21" x14ac:dyDescent="0.2">
      <c r="A140" t="s">
        <v>618</v>
      </c>
      <c r="B140" t="s">
        <v>167</v>
      </c>
      <c r="C140" t="s">
        <v>447</v>
      </c>
      <c r="D140" s="2">
        <v>44543.788909745374</v>
      </c>
      <c r="E140" s="2">
        <v>44543.802733761571</v>
      </c>
      <c r="F140">
        <v>1194.395</v>
      </c>
      <c r="G140">
        <v>52</v>
      </c>
      <c r="H140">
        <v>289</v>
      </c>
      <c r="I140">
        <v>5</v>
      </c>
      <c r="J140">
        <v>97</v>
      </c>
      <c r="K140" s="2">
        <v>44544.766318182868</v>
      </c>
      <c r="L140" t="s">
        <v>448</v>
      </c>
      <c r="M140" t="s">
        <v>469</v>
      </c>
      <c r="N140" t="s">
        <v>449</v>
      </c>
      <c r="O140" t="s">
        <v>450</v>
      </c>
      <c r="P140" t="s">
        <v>470</v>
      </c>
      <c r="Q140" t="s">
        <v>471</v>
      </c>
      <c r="R140" t="s">
        <v>466</v>
      </c>
      <c r="S140" t="s">
        <v>469</v>
      </c>
      <c r="T140" t="s">
        <v>453</v>
      </c>
      <c r="U140" t="s">
        <v>473</v>
      </c>
    </row>
    <row r="141" spans="1:21" x14ac:dyDescent="0.2">
      <c r="A141" t="s">
        <v>619</v>
      </c>
      <c r="B141" t="s">
        <v>165</v>
      </c>
      <c r="C141" t="s">
        <v>447</v>
      </c>
      <c r="D141" s="2">
        <v>44543.788364120373</v>
      </c>
      <c r="E141" s="2">
        <v>44543.806490833333</v>
      </c>
      <c r="F141">
        <v>1566.1479999999999</v>
      </c>
      <c r="G141">
        <v>29</v>
      </c>
      <c r="H141">
        <v>138</v>
      </c>
      <c r="I141">
        <v>0</v>
      </c>
      <c r="J141">
        <v>100</v>
      </c>
      <c r="K141" s="2">
        <v>44544.7663196875</v>
      </c>
      <c r="L141" t="s">
        <v>448</v>
      </c>
      <c r="M141" t="s">
        <v>449</v>
      </c>
      <c r="N141" t="s">
        <v>449</v>
      </c>
      <c r="O141" t="s">
        <v>483</v>
      </c>
      <c r="P141" t="s">
        <v>451</v>
      </c>
      <c r="Q141" t="s">
        <v>451</v>
      </c>
      <c r="R141" t="s">
        <v>452</v>
      </c>
      <c r="S141" t="s">
        <v>449</v>
      </c>
      <c r="T141" t="s">
        <v>453</v>
      </c>
      <c r="U141" t="s">
        <v>473</v>
      </c>
    </row>
    <row r="142" spans="1:21" x14ac:dyDescent="0.2">
      <c r="A142" t="s">
        <v>620</v>
      </c>
      <c r="B142" t="s">
        <v>166</v>
      </c>
      <c r="C142" t="s">
        <v>444</v>
      </c>
      <c r="D142" s="2">
        <v>44543.788399722223</v>
      </c>
      <c r="E142" s="2">
        <v>44543.799622627317</v>
      </c>
      <c r="F142">
        <v>969.65899999999999</v>
      </c>
      <c r="G142">
        <v>52</v>
      </c>
      <c r="H142">
        <v>376</v>
      </c>
      <c r="I142">
        <v>2</v>
      </c>
      <c r="J142">
        <v>100</v>
      </c>
      <c r="L142" t="s">
        <v>448</v>
      </c>
      <c r="M142" t="s">
        <v>445</v>
      </c>
      <c r="N142" t="s">
        <v>445</v>
      </c>
      <c r="O142" t="s">
        <v>445</v>
      </c>
      <c r="P142" t="s">
        <v>445</v>
      </c>
      <c r="Q142" t="s">
        <v>445</v>
      </c>
      <c r="R142" t="s">
        <v>445</v>
      </c>
      <c r="S142" t="s">
        <v>445</v>
      </c>
      <c r="T142" t="s">
        <v>445</v>
      </c>
      <c r="U142" t="s">
        <v>445</v>
      </c>
    </row>
    <row r="143" spans="1:21" x14ac:dyDescent="0.2">
      <c r="A143" t="s">
        <v>621</v>
      </c>
      <c r="B143" t="s">
        <v>169</v>
      </c>
      <c r="C143" t="s">
        <v>447</v>
      </c>
      <c r="D143" s="2">
        <v>44543.789148981479</v>
      </c>
      <c r="E143" s="2">
        <v>44543.802523206017</v>
      </c>
      <c r="F143">
        <v>1155.5329999999999</v>
      </c>
      <c r="G143">
        <v>35</v>
      </c>
      <c r="H143">
        <v>285</v>
      </c>
      <c r="I143">
        <v>0</v>
      </c>
      <c r="J143">
        <v>100</v>
      </c>
      <c r="K143" s="2">
        <v>44544.766321261573</v>
      </c>
      <c r="L143" t="s">
        <v>448</v>
      </c>
      <c r="M143" t="s">
        <v>449</v>
      </c>
      <c r="N143" t="s">
        <v>449</v>
      </c>
      <c r="O143" t="s">
        <v>450</v>
      </c>
      <c r="P143" t="s">
        <v>451</v>
      </c>
      <c r="Q143" t="s">
        <v>451</v>
      </c>
      <c r="R143" t="s">
        <v>466</v>
      </c>
      <c r="S143" t="s">
        <v>449</v>
      </c>
      <c r="T143" t="s">
        <v>467</v>
      </c>
      <c r="U143" t="s">
        <v>450</v>
      </c>
    </row>
    <row r="144" spans="1:21" x14ac:dyDescent="0.2">
      <c r="A144" t="s">
        <v>622</v>
      </c>
      <c r="B144" t="s">
        <v>171</v>
      </c>
      <c r="C144" t="s">
        <v>447</v>
      </c>
      <c r="D144" s="2">
        <v>44543.789880509263</v>
      </c>
      <c r="E144" s="2">
        <v>44543.805283715279</v>
      </c>
      <c r="F144">
        <v>1330.837</v>
      </c>
      <c r="G144">
        <v>24</v>
      </c>
      <c r="H144">
        <v>155</v>
      </c>
      <c r="I144">
        <v>3</v>
      </c>
      <c r="J144">
        <v>98</v>
      </c>
      <c r="K144" s="2">
        <v>44544.76632328704</v>
      </c>
      <c r="L144" t="s">
        <v>448</v>
      </c>
      <c r="M144" t="s">
        <v>461</v>
      </c>
      <c r="N144" t="s">
        <v>449</v>
      </c>
      <c r="O144" t="s">
        <v>456</v>
      </c>
      <c r="P144" t="s">
        <v>464</v>
      </c>
      <c r="Q144" t="s">
        <v>475</v>
      </c>
      <c r="R144" t="s">
        <v>503</v>
      </c>
      <c r="S144" t="s">
        <v>461</v>
      </c>
      <c r="T144" t="s">
        <v>467</v>
      </c>
      <c r="U144" t="s">
        <v>473</v>
      </c>
    </row>
    <row r="145" spans="1:21" x14ac:dyDescent="0.2">
      <c r="A145" t="s">
        <v>623</v>
      </c>
      <c r="B145" t="s">
        <v>173</v>
      </c>
      <c r="C145" t="s">
        <v>447</v>
      </c>
      <c r="D145" s="2">
        <v>44543.789983240742</v>
      </c>
      <c r="E145" s="2">
        <v>44543.801344224536</v>
      </c>
      <c r="F145">
        <v>981.58900000000006</v>
      </c>
      <c r="G145">
        <v>40</v>
      </c>
      <c r="H145">
        <v>365</v>
      </c>
      <c r="I145">
        <v>6</v>
      </c>
      <c r="J145">
        <v>97</v>
      </c>
      <c r="K145" s="2">
        <v>44544.766325243058</v>
      </c>
      <c r="L145" t="s">
        <v>448</v>
      </c>
      <c r="M145" t="s">
        <v>449</v>
      </c>
      <c r="N145" t="s">
        <v>449</v>
      </c>
      <c r="O145" t="s">
        <v>487</v>
      </c>
      <c r="P145" t="s">
        <v>451</v>
      </c>
      <c r="Q145" t="s">
        <v>451</v>
      </c>
      <c r="R145" t="s">
        <v>503</v>
      </c>
      <c r="S145" t="s">
        <v>449</v>
      </c>
      <c r="T145" t="s">
        <v>453</v>
      </c>
      <c r="U145" t="s">
        <v>473</v>
      </c>
    </row>
    <row r="146" spans="1:21" x14ac:dyDescent="0.2">
      <c r="A146" t="s">
        <v>624</v>
      </c>
      <c r="B146" t="s">
        <v>202</v>
      </c>
      <c r="C146" t="s">
        <v>447</v>
      </c>
      <c r="D146" s="2">
        <v>44543.790135706018</v>
      </c>
      <c r="E146" s="2">
        <v>44543.822606354166</v>
      </c>
      <c r="F146">
        <v>2805.4639999999999</v>
      </c>
      <c r="G146">
        <v>42</v>
      </c>
      <c r="H146">
        <v>194</v>
      </c>
      <c r="I146">
        <v>1</v>
      </c>
      <c r="J146">
        <v>100</v>
      </c>
      <c r="K146" s="2">
        <v>44544.766326898149</v>
      </c>
      <c r="L146" t="s">
        <v>448</v>
      </c>
      <c r="M146" t="s">
        <v>449</v>
      </c>
      <c r="N146" t="s">
        <v>449</v>
      </c>
      <c r="O146" t="s">
        <v>450</v>
      </c>
      <c r="P146" t="s">
        <v>451</v>
      </c>
      <c r="Q146" t="s">
        <v>451</v>
      </c>
      <c r="R146" t="s">
        <v>466</v>
      </c>
      <c r="S146" t="s">
        <v>449</v>
      </c>
      <c r="T146" t="s">
        <v>453</v>
      </c>
      <c r="U146" t="s">
        <v>450</v>
      </c>
    </row>
    <row r="147" spans="1:21" x14ac:dyDescent="0.2">
      <c r="A147" t="s">
        <v>625</v>
      </c>
      <c r="B147" t="s">
        <v>174</v>
      </c>
      <c r="C147" t="s">
        <v>447</v>
      </c>
      <c r="D147" s="2">
        <v>44543.790258043984</v>
      </c>
      <c r="E147" s="2">
        <v>44543.800953576392</v>
      </c>
      <c r="F147">
        <v>924.09400000000005</v>
      </c>
      <c r="G147">
        <v>26</v>
      </c>
      <c r="H147">
        <v>438</v>
      </c>
      <c r="I147">
        <v>0</v>
      </c>
      <c r="J147">
        <v>100</v>
      </c>
      <c r="K147" s="2">
        <v>44544.76865258102</v>
      </c>
      <c r="L147" t="s">
        <v>448</v>
      </c>
      <c r="M147" t="s">
        <v>449</v>
      </c>
      <c r="N147" t="s">
        <v>449</v>
      </c>
      <c r="O147" t="s">
        <v>483</v>
      </c>
      <c r="P147" t="s">
        <v>451</v>
      </c>
      <c r="Q147" t="s">
        <v>626</v>
      </c>
      <c r="R147" t="s">
        <v>466</v>
      </c>
      <c r="S147" t="s">
        <v>449</v>
      </c>
      <c r="T147" t="s">
        <v>467</v>
      </c>
      <c r="U147" t="s">
        <v>459</v>
      </c>
    </row>
    <row r="148" spans="1:21" x14ac:dyDescent="0.2">
      <c r="A148" t="s">
        <v>627</v>
      </c>
      <c r="B148" t="s">
        <v>175</v>
      </c>
      <c r="C148" t="s">
        <v>447</v>
      </c>
      <c r="D148" s="2">
        <v>44543.790755416667</v>
      </c>
      <c r="E148" s="2">
        <v>44543.807596759259</v>
      </c>
      <c r="F148">
        <v>1455.0920000000001</v>
      </c>
      <c r="G148">
        <v>21</v>
      </c>
      <c r="H148">
        <v>114</v>
      </c>
      <c r="I148">
        <v>0</v>
      </c>
      <c r="J148">
        <v>100</v>
      </c>
      <c r="K148" s="2">
        <v>44544.766328518519</v>
      </c>
      <c r="L148" t="s">
        <v>448</v>
      </c>
      <c r="M148" t="s">
        <v>449</v>
      </c>
      <c r="N148" t="s">
        <v>449</v>
      </c>
      <c r="O148" t="s">
        <v>456</v>
      </c>
      <c r="P148" t="s">
        <v>451</v>
      </c>
      <c r="Q148" t="s">
        <v>628</v>
      </c>
      <c r="R148" t="s">
        <v>466</v>
      </c>
      <c r="S148" t="s">
        <v>449</v>
      </c>
      <c r="T148" t="s">
        <v>467</v>
      </c>
      <c r="U148" t="s">
        <v>450</v>
      </c>
    </row>
    <row r="149" spans="1:21" x14ac:dyDescent="0.2">
      <c r="A149" t="s">
        <v>629</v>
      </c>
      <c r="B149" t="s">
        <v>178</v>
      </c>
      <c r="C149" t="s">
        <v>447</v>
      </c>
      <c r="D149" s="2">
        <v>44543.790792326392</v>
      </c>
      <c r="E149" s="2">
        <v>44543.809723483799</v>
      </c>
      <c r="F149">
        <v>1635.652</v>
      </c>
      <c r="G149">
        <v>35</v>
      </c>
      <c r="H149">
        <v>776</v>
      </c>
      <c r="I149">
        <v>0</v>
      </c>
      <c r="J149">
        <v>100</v>
      </c>
      <c r="K149" s="2">
        <v>44544.766330127313</v>
      </c>
      <c r="L149" t="s">
        <v>448</v>
      </c>
      <c r="M149" t="s">
        <v>449</v>
      </c>
      <c r="N149" t="s">
        <v>449</v>
      </c>
      <c r="O149" t="s">
        <v>483</v>
      </c>
      <c r="P149" t="s">
        <v>451</v>
      </c>
      <c r="Q149" t="s">
        <v>630</v>
      </c>
      <c r="R149" t="s">
        <v>466</v>
      </c>
      <c r="S149" t="s">
        <v>449</v>
      </c>
      <c r="T149" t="s">
        <v>453</v>
      </c>
      <c r="U149" t="s">
        <v>473</v>
      </c>
    </row>
    <row r="150" spans="1:21" x14ac:dyDescent="0.2">
      <c r="A150" t="s">
        <v>631</v>
      </c>
      <c r="B150" t="s">
        <v>176</v>
      </c>
      <c r="C150" t="s">
        <v>447</v>
      </c>
      <c r="D150" s="2">
        <v>44543.79075886574</v>
      </c>
      <c r="E150" s="2">
        <v>44543.825711747682</v>
      </c>
      <c r="F150">
        <v>3019.9290000000001</v>
      </c>
      <c r="G150">
        <v>64</v>
      </c>
      <c r="H150">
        <v>158</v>
      </c>
      <c r="I150">
        <v>0</v>
      </c>
      <c r="J150">
        <v>100</v>
      </c>
      <c r="K150" s="2">
        <v>44544.766331817133</v>
      </c>
      <c r="L150" t="s">
        <v>448</v>
      </c>
      <c r="M150" t="s">
        <v>449</v>
      </c>
      <c r="N150" t="s">
        <v>449</v>
      </c>
      <c r="O150" t="s">
        <v>450</v>
      </c>
      <c r="P150" t="s">
        <v>451</v>
      </c>
      <c r="Q150" t="s">
        <v>451</v>
      </c>
      <c r="R150" t="s">
        <v>466</v>
      </c>
      <c r="S150" t="s">
        <v>449</v>
      </c>
      <c r="T150" t="s">
        <v>453</v>
      </c>
      <c r="U150" t="s">
        <v>450</v>
      </c>
    </row>
    <row r="151" spans="1:21" x14ac:dyDescent="0.2">
      <c r="A151" t="s">
        <v>632</v>
      </c>
      <c r="B151" t="s">
        <v>177</v>
      </c>
      <c r="C151" t="s">
        <v>444</v>
      </c>
      <c r="D151" s="2">
        <v>44543.790794942128</v>
      </c>
      <c r="F151">
        <v>2323858.8670290001</v>
      </c>
      <c r="G151">
        <v>42</v>
      </c>
      <c r="H151">
        <v>140</v>
      </c>
      <c r="I151">
        <v>2</v>
      </c>
      <c r="J151">
        <v>99</v>
      </c>
      <c r="M151" t="s">
        <v>445</v>
      </c>
      <c r="N151" t="s">
        <v>445</v>
      </c>
      <c r="O151" t="s">
        <v>445</v>
      </c>
      <c r="P151" t="s">
        <v>445</v>
      </c>
      <c r="Q151" t="s">
        <v>445</v>
      </c>
      <c r="R151" t="s">
        <v>445</v>
      </c>
      <c r="S151" t="s">
        <v>445</v>
      </c>
      <c r="T151" t="s">
        <v>445</v>
      </c>
      <c r="U151" t="s">
        <v>445</v>
      </c>
    </row>
    <row r="152" spans="1:21" x14ac:dyDescent="0.2">
      <c r="A152" t="s">
        <v>633</v>
      </c>
      <c r="B152" t="s">
        <v>179</v>
      </c>
      <c r="C152" t="s">
        <v>444</v>
      </c>
      <c r="D152" s="2">
        <v>44543.790858993052</v>
      </c>
      <c r="F152">
        <v>2323853.3502270002</v>
      </c>
      <c r="G152">
        <v>24</v>
      </c>
      <c r="H152">
        <v>99</v>
      </c>
      <c r="I152">
        <v>1</v>
      </c>
      <c r="J152">
        <v>100</v>
      </c>
      <c r="M152" t="s">
        <v>445</v>
      </c>
      <c r="N152" t="s">
        <v>445</v>
      </c>
      <c r="O152" t="s">
        <v>445</v>
      </c>
      <c r="P152" t="s">
        <v>445</v>
      </c>
      <c r="Q152" t="s">
        <v>445</v>
      </c>
      <c r="R152" t="s">
        <v>445</v>
      </c>
      <c r="S152" t="s">
        <v>445</v>
      </c>
      <c r="T152" t="s">
        <v>445</v>
      </c>
      <c r="U152" t="s">
        <v>445</v>
      </c>
    </row>
    <row r="153" spans="1:21" x14ac:dyDescent="0.2">
      <c r="A153" t="s">
        <v>634</v>
      </c>
      <c r="B153" t="s">
        <v>189</v>
      </c>
      <c r="C153" t="s">
        <v>447</v>
      </c>
      <c r="D153" s="2">
        <v>44543.792446319443</v>
      </c>
      <c r="E153" s="2">
        <v>44543.811577210647</v>
      </c>
      <c r="F153">
        <v>1652.9090000000001</v>
      </c>
      <c r="G153">
        <v>30</v>
      </c>
      <c r="H153">
        <v>252</v>
      </c>
      <c r="I153">
        <v>0</v>
      </c>
      <c r="J153">
        <v>100</v>
      </c>
      <c r="K153" s="2">
        <v>44544.766333599538</v>
      </c>
      <c r="L153" t="s">
        <v>448</v>
      </c>
      <c r="M153" t="s">
        <v>449</v>
      </c>
      <c r="N153" t="s">
        <v>449</v>
      </c>
      <c r="O153" t="s">
        <v>450</v>
      </c>
      <c r="P153" t="s">
        <v>451</v>
      </c>
      <c r="Q153" t="s">
        <v>451</v>
      </c>
      <c r="R153" t="s">
        <v>466</v>
      </c>
      <c r="S153" t="s">
        <v>449</v>
      </c>
      <c r="T153" t="s">
        <v>453</v>
      </c>
      <c r="U153" t="s">
        <v>473</v>
      </c>
    </row>
    <row r="154" spans="1:21" x14ac:dyDescent="0.2">
      <c r="A154" t="s">
        <v>635</v>
      </c>
      <c r="B154" t="s">
        <v>184</v>
      </c>
      <c r="C154" t="s">
        <v>447</v>
      </c>
      <c r="D154" s="2">
        <v>44543.791792870368</v>
      </c>
      <c r="E154" s="2">
        <v>44543.823054189816</v>
      </c>
      <c r="F154">
        <v>2700.9780000000001</v>
      </c>
      <c r="G154">
        <v>63</v>
      </c>
      <c r="H154">
        <v>98</v>
      </c>
      <c r="I154">
        <v>0</v>
      </c>
      <c r="J154">
        <v>100</v>
      </c>
      <c r="K154" s="2">
        <v>44544.766335208333</v>
      </c>
      <c r="L154" t="s">
        <v>448</v>
      </c>
      <c r="M154" t="s">
        <v>449</v>
      </c>
      <c r="N154" t="s">
        <v>449</v>
      </c>
      <c r="O154" t="s">
        <v>478</v>
      </c>
      <c r="P154" t="s">
        <v>451</v>
      </c>
      <c r="Q154" t="s">
        <v>451</v>
      </c>
      <c r="R154" t="s">
        <v>466</v>
      </c>
      <c r="S154" t="s">
        <v>449</v>
      </c>
      <c r="T154" t="s">
        <v>467</v>
      </c>
      <c r="U154" t="s">
        <v>459</v>
      </c>
    </row>
    <row r="155" spans="1:21" x14ac:dyDescent="0.2">
      <c r="A155" t="s">
        <v>636</v>
      </c>
      <c r="B155" t="s">
        <v>182</v>
      </c>
      <c r="C155" t="s">
        <v>444</v>
      </c>
      <c r="D155" s="2">
        <v>44543.791604432874</v>
      </c>
      <c r="F155">
        <v>2323788.994037</v>
      </c>
      <c r="G155">
        <v>42</v>
      </c>
      <c r="H155">
        <v>255</v>
      </c>
      <c r="I155">
        <v>0</v>
      </c>
      <c r="J155">
        <v>100</v>
      </c>
      <c r="M155" t="s">
        <v>445</v>
      </c>
      <c r="N155" t="s">
        <v>445</v>
      </c>
      <c r="O155" t="s">
        <v>445</v>
      </c>
      <c r="P155" t="s">
        <v>445</v>
      </c>
      <c r="Q155" t="s">
        <v>445</v>
      </c>
      <c r="R155" t="s">
        <v>445</v>
      </c>
      <c r="S155" t="s">
        <v>445</v>
      </c>
      <c r="T155" t="s">
        <v>445</v>
      </c>
      <c r="U155" t="s">
        <v>445</v>
      </c>
    </row>
    <row r="156" spans="1:21" x14ac:dyDescent="0.2">
      <c r="A156" t="s">
        <v>637</v>
      </c>
      <c r="B156" t="s">
        <v>193</v>
      </c>
      <c r="C156" t="s">
        <v>447</v>
      </c>
      <c r="D156" s="2">
        <v>44543.79258119213</v>
      </c>
      <c r="E156" s="2">
        <v>44543.815855810186</v>
      </c>
      <c r="F156">
        <v>2010.9269999999999</v>
      </c>
      <c r="G156">
        <v>33</v>
      </c>
      <c r="H156">
        <v>308</v>
      </c>
      <c r="I156">
        <v>3</v>
      </c>
      <c r="J156">
        <v>99</v>
      </c>
      <c r="K156" s="2">
        <v>44544.766337175926</v>
      </c>
      <c r="L156" t="s">
        <v>448</v>
      </c>
      <c r="M156" t="s">
        <v>559</v>
      </c>
      <c r="N156" t="s">
        <v>449</v>
      </c>
      <c r="O156" t="s">
        <v>483</v>
      </c>
      <c r="P156" t="s">
        <v>560</v>
      </c>
      <c r="Q156" t="s">
        <v>638</v>
      </c>
      <c r="R156" t="s">
        <v>466</v>
      </c>
      <c r="S156" t="s">
        <v>559</v>
      </c>
      <c r="T156" t="s">
        <v>453</v>
      </c>
      <c r="U156" t="s">
        <v>473</v>
      </c>
    </row>
    <row r="157" spans="1:21" x14ac:dyDescent="0.2">
      <c r="A157" t="s">
        <v>639</v>
      </c>
      <c r="B157" t="s">
        <v>187</v>
      </c>
      <c r="C157" t="s">
        <v>447</v>
      </c>
      <c r="D157" s="2">
        <v>44543.792406099536</v>
      </c>
      <c r="E157" s="2">
        <v>44543.820861747685</v>
      </c>
      <c r="F157">
        <v>2458.5680000000002</v>
      </c>
      <c r="G157">
        <v>25</v>
      </c>
      <c r="H157">
        <v>270</v>
      </c>
      <c r="I157">
        <v>1</v>
      </c>
      <c r="J157">
        <v>100</v>
      </c>
      <c r="K157" s="2">
        <v>44544.766339004629</v>
      </c>
      <c r="L157" t="s">
        <v>448</v>
      </c>
      <c r="M157" t="s">
        <v>486</v>
      </c>
      <c r="N157" t="s">
        <v>449</v>
      </c>
      <c r="O157" t="s">
        <v>478</v>
      </c>
      <c r="P157" t="s">
        <v>640</v>
      </c>
      <c r="Q157" t="s">
        <v>451</v>
      </c>
      <c r="R157" t="s">
        <v>466</v>
      </c>
      <c r="S157" t="s">
        <v>449</v>
      </c>
      <c r="T157" t="s">
        <v>467</v>
      </c>
      <c r="U157" t="s">
        <v>459</v>
      </c>
    </row>
    <row r="158" spans="1:21" x14ac:dyDescent="0.2">
      <c r="A158" t="s">
        <v>641</v>
      </c>
      <c r="B158" t="s">
        <v>186</v>
      </c>
      <c r="C158" t="s">
        <v>447</v>
      </c>
      <c r="D158" s="2">
        <v>44543.792252256942</v>
      </c>
      <c r="E158" s="2">
        <v>44543.812333182868</v>
      </c>
      <c r="F158">
        <v>1734.992</v>
      </c>
      <c r="G158">
        <v>38</v>
      </c>
      <c r="H158">
        <v>201</v>
      </c>
      <c r="I158">
        <v>1</v>
      </c>
      <c r="J158">
        <v>100</v>
      </c>
      <c r="K158" s="2">
        <v>44544.766340439812</v>
      </c>
      <c r="L158" t="s">
        <v>448</v>
      </c>
      <c r="M158" t="s">
        <v>642</v>
      </c>
      <c r="N158" t="s">
        <v>449</v>
      </c>
      <c r="O158" t="s">
        <v>450</v>
      </c>
      <c r="P158" t="s">
        <v>508</v>
      </c>
      <c r="Q158" t="s">
        <v>643</v>
      </c>
      <c r="R158" t="s">
        <v>490</v>
      </c>
      <c r="S158" t="s">
        <v>450</v>
      </c>
      <c r="T158" t="s">
        <v>450</v>
      </c>
      <c r="U158" t="s">
        <v>450</v>
      </c>
    </row>
    <row r="159" spans="1:21" x14ac:dyDescent="0.2">
      <c r="A159" t="s">
        <v>644</v>
      </c>
      <c r="B159" t="s">
        <v>194</v>
      </c>
      <c r="C159" t="s">
        <v>444</v>
      </c>
      <c r="D159" s="2">
        <v>44543.79238590278</v>
      </c>
      <c r="F159">
        <v>2323721.5389479999</v>
      </c>
      <c r="G159">
        <v>28</v>
      </c>
      <c r="H159">
        <v>170</v>
      </c>
      <c r="I159">
        <v>0</v>
      </c>
      <c r="J159">
        <v>100</v>
      </c>
      <c r="M159" t="s">
        <v>445</v>
      </c>
      <c r="N159" t="s">
        <v>445</v>
      </c>
      <c r="O159" t="s">
        <v>445</v>
      </c>
      <c r="P159" t="s">
        <v>445</v>
      </c>
      <c r="Q159" t="s">
        <v>445</v>
      </c>
      <c r="R159" t="s">
        <v>445</v>
      </c>
      <c r="S159" t="s">
        <v>445</v>
      </c>
      <c r="T159" t="s">
        <v>445</v>
      </c>
      <c r="U159" t="s">
        <v>445</v>
      </c>
    </row>
    <row r="160" spans="1:21" x14ac:dyDescent="0.2">
      <c r="A160" t="s">
        <v>645</v>
      </c>
      <c r="B160" t="s">
        <v>190</v>
      </c>
      <c r="C160" t="s">
        <v>447</v>
      </c>
      <c r="D160" s="2">
        <v>44543.79249615741</v>
      </c>
      <c r="E160" s="2">
        <v>44543.800305775461</v>
      </c>
      <c r="F160">
        <v>674.75099999999998</v>
      </c>
      <c r="G160">
        <v>23</v>
      </c>
      <c r="H160">
        <v>83</v>
      </c>
      <c r="I160">
        <v>0</v>
      </c>
      <c r="J160">
        <v>100</v>
      </c>
      <c r="K160" s="2">
        <v>44544.766341747687</v>
      </c>
      <c r="L160" t="s">
        <v>448</v>
      </c>
      <c r="M160" t="s">
        <v>449</v>
      </c>
      <c r="N160" t="s">
        <v>449</v>
      </c>
      <c r="O160" t="s">
        <v>456</v>
      </c>
      <c r="P160" t="s">
        <v>451</v>
      </c>
      <c r="Q160" t="s">
        <v>451</v>
      </c>
      <c r="R160" t="s">
        <v>466</v>
      </c>
      <c r="S160" t="s">
        <v>449</v>
      </c>
      <c r="T160" t="s">
        <v>453</v>
      </c>
      <c r="U160" t="s">
        <v>459</v>
      </c>
    </row>
    <row r="161" spans="1:21" x14ac:dyDescent="0.2">
      <c r="A161" t="s">
        <v>646</v>
      </c>
      <c r="B161" t="s">
        <v>192</v>
      </c>
      <c r="C161" t="s">
        <v>447</v>
      </c>
      <c r="D161" s="2">
        <v>44543.792558541667</v>
      </c>
      <c r="E161" s="2">
        <v>44543.809373622687</v>
      </c>
      <c r="F161">
        <v>1452.8230000000001</v>
      </c>
      <c r="G161">
        <v>31</v>
      </c>
      <c r="H161">
        <v>341</v>
      </c>
      <c r="I161">
        <v>1</v>
      </c>
      <c r="J161">
        <v>100</v>
      </c>
      <c r="K161" s="2">
        <v>44544.76634318287</v>
      </c>
      <c r="L161" t="s">
        <v>448</v>
      </c>
      <c r="M161" t="s">
        <v>449</v>
      </c>
      <c r="N161" t="s">
        <v>449</v>
      </c>
      <c r="O161" t="s">
        <v>456</v>
      </c>
      <c r="P161" t="s">
        <v>451</v>
      </c>
      <c r="Q161" t="s">
        <v>451</v>
      </c>
      <c r="R161" t="s">
        <v>466</v>
      </c>
      <c r="S161" t="s">
        <v>449</v>
      </c>
      <c r="T161" t="s">
        <v>453</v>
      </c>
      <c r="U161" t="s">
        <v>473</v>
      </c>
    </row>
    <row r="162" spans="1:21" x14ac:dyDescent="0.2">
      <c r="A162" t="s">
        <v>647</v>
      </c>
      <c r="B162" s="1" t="s">
        <v>197</v>
      </c>
      <c r="C162" t="s">
        <v>444</v>
      </c>
      <c r="D162" s="2">
        <v>44543.797272824071</v>
      </c>
      <c r="F162">
        <v>2323299.3568879999</v>
      </c>
      <c r="G162">
        <v>25</v>
      </c>
      <c r="H162">
        <v>42</v>
      </c>
      <c r="I162">
        <v>1</v>
      </c>
      <c r="J162">
        <v>94</v>
      </c>
      <c r="M162" t="s">
        <v>445</v>
      </c>
      <c r="N162" t="s">
        <v>445</v>
      </c>
      <c r="O162" t="s">
        <v>445</v>
      </c>
      <c r="P162" t="s">
        <v>445</v>
      </c>
      <c r="Q162" t="s">
        <v>445</v>
      </c>
      <c r="R162" t="s">
        <v>445</v>
      </c>
      <c r="S162" t="s">
        <v>445</v>
      </c>
      <c r="T162" t="s">
        <v>445</v>
      </c>
      <c r="U162" t="s">
        <v>445</v>
      </c>
    </row>
    <row r="163" spans="1:21" x14ac:dyDescent="0.2">
      <c r="A163" t="s">
        <v>648</v>
      </c>
      <c r="B163" t="s">
        <v>195</v>
      </c>
      <c r="C163" t="s">
        <v>447</v>
      </c>
      <c r="D163" s="2">
        <v>44543.794819745373</v>
      </c>
      <c r="E163" s="2">
        <v>44544.56767931713</v>
      </c>
      <c r="F163">
        <v>66775.066999999995</v>
      </c>
      <c r="G163">
        <v>21</v>
      </c>
      <c r="H163">
        <v>99</v>
      </c>
      <c r="I163">
        <v>1</v>
      </c>
      <c r="J163">
        <v>100</v>
      </c>
      <c r="K163" s="2">
        <v>44544.567684513888</v>
      </c>
      <c r="L163" t="s">
        <v>649</v>
      </c>
      <c r="M163" t="s">
        <v>650</v>
      </c>
      <c r="N163" t="s">
        <v>449</v>
      </c>
      <c r="O163" t="s">
        <v>456</v>
      </c>
      <c r="P163" t="s">
        <v>651</v>
      </c>
      <c r="Q163" t="s">
        <v>652</v>
      </c>
      <c r="R163" t="s">
        <v>466</v>
      </c>
      <c r="S163" t="s">
        <v>650</v>
      </c>
      <c r="T163" t="s">
        <v>453</v>
      </c>
      <c r="U163" t="s">
        <v>473</v>
      </c>
    </row>
    <row r="164" spans="1:21" x14ac:dyDescent="0.2">
      <c r="A164" t="s">
        <v>653</v>
      </c>
      <c r="B164" t="s">
        <v>198</v>
      </c>
      <c r="C164" t="s">
        <v>444</v>
      </c>
      <c r="D164" s="2">
        <v>44543.798126307869</v>
      </c>
      <c r="F164">
        <v>2323225.6487980001</v>
      </c>
      <c r="G164">
        <v>21</v>
      </c>
      <c r="H164">
        <v>115</v>
      </c>
      <c r="I164">
        <v>1</v>
      </c>
      <c r="J164">
        <v>100</v>
      </c>
      <c r="M164" t="s">
        <v>445</v>
      </c>
      <c r="N164" t="s">
        <v>445</v>
      </c>
      <c r="O164" t="s">
        <v>445</v>
      </c>
      <c r="P164" t="s">
        <v>445</v>
      </c>
      <c r="Q164" t="s">
        <v>445</v>
      </c>
      <c r="R164" t="s">
        <v>445</v>
      </c>
      <c r="S164" t="s">
        <v>445</v>
      </c>
      <c r="T164" t="s">
        <v>445</v>
      </c>
      <c r="U164" t="s">
        <v>445</v>
      </c>
    </row>
    <row r="165" spans="1:21" x14ac:dyDescent="0.2">
      <c r="A165" t="s">
        <v>654</v>
      </c>
      <c r="B165" t="s">
        <v>199</v>
      </c>
      <c r="C165" t="s">
        <v>447</v>
      </c>
      <c r="D165" s="2">
        <v>44543.798231458335</v>
      </c>
      <c r="E165" s="2">
        <v>44543.81191916667</v>
      </c>
      <c r="F165">
        <v>1182.6179999999999</v>
      </c>
      <c r="G165">
        <v>38</v>
      </c>
      <c r="H165">
        <v>84</v>
      </c>
      <c r="I165">
        <v>1</v>
      </c>
      <c r="J165">
        <v>99</v>
      </c>
      <c r="K165" s="2">
        <v>44544.76634490741</v>
      </c>
      <c r="L165" t="s">
        <v>448</v>
      </c>
      <c r="M165" t="s">
        <v>461</v>
      </c>
      <c r="N165" t="s">
        <v>449</v>
      </c>
      <c r="O165" t="s">
        <v>483</v>
      </c>
      <c r="P165" t="s">
        <v>464</v>
      </c>
      <c r="Q165" t="s">
        <v>475</v>
      </c>
      <c r="R165" t="s">
        <v>503</v>
      </c>
      <c r="S165" t="s">
        <v>461</v>
      </c>
      <c r="T165" t="s">
        <v>453</v>
      </c>
      <c r="U165" t="s">
        <v>473</v>
      </c>
    </row>
    <row r="166" spans="1:21" x14ac:dyDescent="0.2">
      <c r="A166" t="s">
        <v>655</v>
      </c>
      <c r="B166" t="s">
        <v>200</v>
      </c>
      <c r="C166" t="s">
        <v>447</v>
      </c>
      <c r="D166" s="2">
        <v>44543.798964120368</v>
      </c>
      <c r="E166" s="2">
        <v>44543.823992731479</v>
      </c>
      <c r="F166">
        <v>2162.4720000000002</v>
      </c>
      <c r="G166">
        <v>30</v>
      </c>
      <c r="H166">
        <v>110</v>
      </c>
      <c r="I166">
        <v>1</v>
      </c>
      <c r="J166">
        <v>99</v>
      </c>
      <c r="K166" s="2">
        <v>44544.766346238423</v>
      </c>
      <c r="L166" t="s">
        <v>448</v>
      </c>
      <c r="M166" t="s">
        <v>572</v>
      </c>
      <c r="N166" t="s">
        <v>449</v>
      </c>
      <c r="O166" t="s">
        <v>487</v>
      </c>
      <c r="P166" t="s">
        <v>451</v>
      </c>
      <c r="Q166" t="s">
        <v>656</v>
      </c>
      <c r="R166" t="s">
        <v>466</v>
      </c>
      <c r="S166" t="s">
        <v>572</v>
      </c>
      <c r="T166" t="s">
        <v>453</v>
      </c>
      <c r="U166" t="s">
        <v>473</v>
      </c>
    </row>
    <row r="167" spans="1:21" x14ac:dyDescent="0.2">
      <c r="A167" t="s">
        <v>657</v>
      </c>
      <c r="B167" t="s">
        <v>201</v>
      </c>
      <c r="C167" t="s">
        <v>447</v>
      </c>
      <c r="D167" s="2">
        <v>44543.802699085645</v>
      </c>
      <c r="E167" s="2">
        <v>44543.818220578702</v>
      </c>
      <c r="F167">
        <v>1341.057</v>
      </c>
      <c r="G167">
        <v>27</v>
      </c>
      <c r="H167">
        <v>930</v>
      </c>
      <c r="I167">
        <v>11</v>
      </c>
      <c r="J167">
        <v>98</v>
      </c>
      <c r="K167" s="2">
        <v>44544.766347638892</v>
      </c>
      <c r="L167" t="s">
        <v>448</v>
      </c>
      <c r="M167" t="s">
        <v>449</v>
      </c>
      <c r="N167" t="s">
        <v>449</v>
      </c>
      <c r="O167" t="s">
        <v>456</v>
      </c>
      <c r="P167" t="s">
        <v>451</v>
      </c>
      <c r="Q167" t="s">
        <v>451</v>
      </c>
      <c r="R167" t="s">
        <v>466</v>
      </c>
      <c r="S167" t="s">
        <v>449</v>
      </c>
      <c r="T167" t="s">
        <v>453</v>
      </c>
      <c r="U167" t="s">
        <v>459</v>
      </c>
    </row>
    <row r="168" spans="1:21" x14ac:dyDescent="0.2">
      <c r="A168" t="s">
        <v>658</v>
      </c>
      <c r="B168" t="s">
        <v>203</v>
      </c>
      <c r="C168" t="s">
        <v>447</v>
      </c>
      <c r="D168" s="2">
        <v>44543.806428923614</v>
      </c>
      <c r="E168" s="2">
        <v>44543.830517627313</v>
      </c>
      <c r="F168">
        <v>2081.2640000000001</v>
      </c>
      <c r="G168">
        <v>23</v>
      </c>
      <c r="H168">
        <v>63</v>
      </c>
      <c r="I168">
        <v>2</v>
      </c>
      <c r="J168">
        <v>93</v>
      </c>
      <c r="K168" s="2">
        <v>44544.766349097219</v>
      </c>
      <c r="L168" t="s">
        <v>448</v>
      </c>
      <c r="M168" t="s">
        <v>659</v>
      </c>
      <c r="N168" t="s">
        <v>449</v>
      </c>
      <c r="O168" t="s">
        <v>450</v>
      </c>
      <c r="P168" t="s">
        <v>660</v>
      </c>
      <c r="Q168" t="s">
        <v>661</v>
      </c>
      <c r="R168" t="s">
        <v>466</v>
      </c>
      <c r="S168" t="s">
        <v>449</v>
      </c>
      <c r="T168" t="s">
        <v>453</v>
      </c>
      <c r="U168" t="s">
        <v>450</v>
      </c>
    </row>
    <row r="169" spans="1:21" x14ac:dyDescent="0.2">
      <c r="A169" t="s">
        <v>662</v>
      </c>
      <c r="B169" t="s">
        <v>204</v>
      </c>
      <c r="C169" t="s">
        <v>447</v>
      </c>
      <c r="D169" s="2">
        <v>44543.817295879628</v>
      </c>
      <c r="E169" s="2">
        <v>44543.842755451391</v>
      </c>
      <c r="F169">
        <v>2199.7069999999999</v>
      </c>
      <c r="G169">
        <v>24</v>
      </c>
      <c r="H169">
        <v>260</v>
      </c>
      <c r="I169">
        <v>4</v>
      </c>
      <c r="J169">
        <v>98</v>
      </c>
      <c r="K169" s="2">
        <v>44544.766350659724</v>
      </c>
      <c r="L169" t="s">
        <v>448</v>
      </c>
      <c r="M169" t="s">
        <v>449</v>
      </c>
      <c r="N169" t="s">
        <v>449</v>
      </c>
      <c r="O169" t="s">
        <v>483</v>
      </c>
      <c r="P169" t="s">
        <v>451</v>
      </c>
      <c r="Q169" t="s">
        <v>451</v>
      </c>
      <c r="R169" t="s">
        <v>466</v>
      </c>
      <c r="S169" t="s">
        <v>449</v>
      </c>
      <c r="T169" t="s">
        <v>453</v>
      </c>
      <c r="U169" t="s">
        <v>473</v>
      </c>
    </row>
    <row r="170" spans="1:21" x14ac:dyDescent="0.2">
      <c r="A170" t="s">
        <v>663</v>
      </c>
      <c r="B170" t="s">
        <v>206</v>
      </c>
      <c r="C170" t="s">
        <v>447</v>
      </c>
      <c r="D170" s="2">
        <v>44543.831412291664</v>
      </c>
      <c r="E170" s="2">
        <v>44543.843769826388</v>
      </c>
      <c r="F170">
        <v>1067.691</v>
      </c>
      <c r="G170">
        <v>25</v>
      </c>
      <c r="H170">
        <v>421</v>
      </c>
      <c r="I170">
        <v>0</v>
      </c>
      <c r="J170">
        <v>100</v>
      </c>
      <c r="K170" s="2">
        <v>44544.766352118058</v>
      </c>
      <c r="L170" t="s">
        <v>448</v>
      </c>
      <c r="M170" t="s">
        <v>502</v>
      </c>
      <c r="N170" t="s">
        <v>502</v>
      </c>
      <c r="O170" t="s">
        <v>478</v>
      </c>
      <c r="P170" t="s">
        <v>451</v>
      </c>
      <c r="Q170" t="s">
        <v>451</v>
      </c>
      <c r="R170" t="s">
        <v>490</v>
      </c>
      <c r="S170" t="s">
        <v>502</v>
      </c>
      <c r="T170" t="s">
        <v>453</v>
      </c>
      <c r="U170" t="s">
        <v>459</v>
      </c>
    </row>
    <row r="171" spans="1:21" x14ac:dyDescent="0.2">
      <c r="A171" t="s">
        <v>664</v>
      </c>
      <c r="B171" t="s">
        <v>207</v>
      </c>
      <c r="C171" t="s">
        <v>447</v>
      </c>
      <c r="D171" s="2">
        <v>44543.837459074071</v>
      </c>
      <c r="E171" s="2">
        <v>44543.873273240744</v>
      </c>
      <c r="F171">
        <v>3094.3440000000001</v>
      </c>
      <c r="G171">
        <v>32</v>
      </c>
      <c r="H171">
        <v>374</v>
      </c>
      <c r="I171">
        <v>1</v>
      </c>
      <c r="J171">
        <v>100</v>
      </c>
      <c r="K171" s="2">
        <v>44544.766353738429</v>
      </c>
      <c r="L171" t="s">
        <v>448</v>
      </c>
      <c r="M171" t="s">
        <v>605</v>
      </c>
      <c r="N171" t="s">
        <v>502</v>
      </c>
      <c r="O171" t="s">
        <v>456</v>
      </c>
      <c r="P171" t="s">
        <v>606</v>
      </c>
      <c r="Q171" t="s">
        <v>607</v>
      </c>
      <c r="R171" t="s">
        <v>466</v>
      </c>
      <c r="S171" t="s">
        <v>605</v>
      </c>
      <c r="T171" t="s">
        <v>453</v>
      </c>
      <c r="U171" t="s">
        <v>473</v>
      </c>
    </row>
    <row r="172" spans="1:21" x14ac:dyDescent="0.2">
      <c r="A172" t="s">
        <v>665</v>
      </c>
      <c r="B172" t="s">
        <v>208</v>
      </c>
      <c r="C172" t="s">
        <v>447</v>
      </c>
      <c r="D172" s="2">
        <v>44543.84382696759</v>
      </c>
      <c r="E172" s="2">
        <v>44543.852785104165</v>
      </c>
      <c r="F172">
        <v>773.98299999999995</v>
      </c>
      <c r="G172">
        <v>24</v>
      </c>
      <c r="H172">
        <v>391</v>
      </c>
      <c r="I172">
        <v>0</v>
      </c>
      <c r="J172">
        <v>100</v>
      </c>
      <c r="K172" s="2">
        <v>44544.766355138891</v>
      </c>
      <c r="L172" t="s">
        <v>448</v>
      </c>
      <c r="M172" t="s">
        <v>449</v>
      </c>
      <c r="N172" t="s">
        <v>449</v>
      </c>
      <c r="O172" t="s">
        <v>483</v>
      </c>
      <c r="P172" t="s">
        <v>451</v>
      </c>
      <c r="Q172" t="s">
        <v>451</v>
      </c>
      <c r="R172" t="s">
        <v>466</v>
      </c>
      <c r="S172" t="s">
        <v>449</v>
      </c>
      <c r="T172" t="s">
        <v>453</v>
      </c>
      <c r="U172" t="s">
        <v>473</v>
      </c>
    </row>
    <row r="173" spans="1:21" x14ac:dyDescent="0.2">
      <c r="A173" t="s">
        <v>666</v>
      </c>
      <c r="B173" t="s">
        <v>210</v>
      </c>
      <c r="C173" t="s">
        <v>447</v>
      </c>
      <c r="D173" s="2">
        <v>44543.860194386572</v>
      </c>
      <c r="E173" s="2">
        <v>44543.871219062501</v>
      </c>
      <c r="F173">
        <v>952.53200000000004</v>
      </c>
      <c r="G173">
        <v>27</v>
      </c>
      <c r="H173">
        <v>351</v>
      </c>
      <c r="I173">
        <v>4</v>
      </c>
      <c r="J173">
        <v>100</v>
      </c>
      <c r="K173" s="2">
        <v>44544.766356712964</v>
      </c>
      <c r="L173" t="s">
        <v>448</v>
      </c>
      <c r="M173" t="s">
        <v>449</v>
      </c>
      <c r="N173" t="s">
        <v>449</v>
      </c>
      <c r="O173" t="s">
        <v>483</v>
      </c>
      <c r="P173" t="s">
        <v>451</v>
      </c>
      <c r="Q173" t="s">
        <v>451</v>
      </c>
      <c r="R173" t="s">
        <v>452</v>
      </c>
      <c r="S173" t="s">
        <v>449</v>
      </c>
      <c r="T173" t="s">
        <v>453</v>
      </c>
      <c r="U173" t="s">
        <v>459</v>
      </c>
    </row>
    <row r="174" spans="1:21" x14ac:dyDescent="0.2">
      <c r="A174" t="s">
        <v>667</v>
      </c>
      <c r="B174" t="s">
        <v>212</v>
      </c>
      <c r="C174" t="s">
        <v>447</v>
      </c>
      <c r="D174" s="2">
        <v>44543.865370254629</v>
      </c>
      <c r="E174" s="2">
        <v>44543.886226053241</v>
      </c>
      <c r="F174">
        <v>1801.941</v>
      </c>
      <c r="G174">
        <v>67</v>
      </c>
      <c r="H174">
        <v>1862</v>
      </c>
      <c r="I174">
        <v>8</v>
      </c>
      <c r="J174">
        <v>100</v>
      </c>
      <c r="K174" s="2">
        <v>44544.766357962966</v>
      </c>
      <c r="L174" t="s">
        <v>448</v>
      </c>
      <c r="M174" t="s">
        <v>449</v>
      </c>
      <c r="N174" t="s">
        <v>449</v>
      </c>
      <c r="O174" t="s">
        <v>463</v>
      </c>
      <c r="P174" t="s">
        <v>451</v>
      </c>
      <c r="Q174" t="s">
        <v>451</v>
      </c>
      <c r="R174" t="s">
        <v>490</v>
      </c>
      <c r="S174" t="s">
        <v>449</v>
      </c>
      <c r="T174" t="s">
        <v>453</v>
      </c>
      <c r="U174" t="s">
        <v>473</v>
      </c>
    </row>
    <row r="175" spans="1:21" x14ac:dyDescent="0.2">
      <c r="A175" t="s">
        <v>668</v>
      </c>
      <c r="B175" t="s">
        <v>213</v>
      </c>
      <c r="C175" t="s">
        <v>444</v>
      </c>
      <c r="D175" s="2">
        <v>44543.871264618057</v>
      </c>
      <c r="F175">
        <v>2316906.6929660002</v>
      </c>
      <c r="G175">
        <v>22</v>
      </c>
      <c r="H175">
        <v>710</v>
      </c>
      <c r="I175">
        <v>0</v>
      </c>
      <c r="J175">
        <v>100</v>
      </c>
      <c r="M175" t="s">
        <v>445</v>
      </c>
      <c r="N175" t="s">
        <v>445</v>
      </c>
      <c r="O175" t="s">
        <v>445</v>
      </c>
      <c r="P175" t="s">
        <v>445</v>
      </c>
      <c r="Q175" t="s">
        <v>445</v>
      </c>
      <c r="R175" t="s">
        <v>445</v>
      </c>
      <c r="S175" t="s">
        <v>445</v>
      </c>
      <c r="T175" t="s">
        <v>445</v>
      </c>
      <c r="U175" t="s">
        <v>445</v>
      </c>
    </row>
    <row r="176" spans="1:21" x14ac:dyDescent="0.2">
      <c r="A176" t="s">
        <v>669</v>
      </c>
      <c r="B176" t="s">
        <v>670</v>
      </c>
      <c r="C176" t="s">
        <v>444</v>
      </c>
      <c r="D176" s="2">
        <v>44543.879861793983</v>
      </c>
      <c r="F176">
        <v>2316163.9127440001</v>
      </c>
      <c r="G176">
        <v>25</v>
      </c>
      <c r="H176">
        <v>246</v>
      </c>
      <c r="I176">
        <v>2</v>
      </c>
      <c r="J176">
        <v>100</v>
      </c>
      <c r="M176" t="s">
        <v>445</v>
      </c>
      <c r="N176" t="s">
        <v>445</v>
      </c>
      <c r="O176" t="s">
        <v>445</v>
      </c>
      <c r="P176" t="s">
        <v>445</v>
      </c>
      <c r="Q176" t="s">
        <v>445</v>
      </c>
      <c r="R176" t="s">
        <v>445</v>
      </c>
      <c r="S176" t="s">
        <v>445</v>
      </c>
      <c r="T176" t="s">
        <v>445</v>
      </c>
      <c r="U176" t="s">
        <v>445</v>
      </c>
    </row>
    <row r="177" spans="1:21" x14ac:dyDescent="0.2">
      <c r="A177" t="s">
        <v>671</v>
      </c>
      <c r="B177" t="s">
        <v>214</v>
      </c>
      <c r="C177" t="s">
        <v>447</v>
      </c>
      <c r="D177" s="2">
        <v>44543.87999361111</v>
      </c>
      <c r="E177" s="2">
        <v>44543.893300844909</v>
      </c>
      <c r="F177">
        <v>1149.7449999999999</v>
      </c>
      <c r="G177">
        <v>22</v>
      </c>
      <c r="H177">
        <v>153</v>
      </c>
      <c r="I177">
        <v>1</v>
      </c>
      <c r="J177">
        <v>100</v>
      </c>
      <c r="K177" s="2">
        <v>44544.766359780093</v>
      </c>
      <c r="L177" t="s">
        <v>448</v>
      </c>
      <c r="M177" t="s">
        <v>449</v>
      </c>
      <c r="N177" t="s">
        <v>449</v>
      </c>
      <c r="O177" t="s">
        <v>487</v>
      </c>
      <c r="P177" t="s">
        <v>451</v>
      </c>
      <c r="Q177" t="s">
        <v>451</v>
      </c>
      <c r="R177" t="s">
        <v>466</v>
      </c>
      <c r="S177" t="s">
        <v>449</v>
      </c>
      <c r="T177" t="s">
        <v>453</v>
      </c>
      <c r="U177" t="s">
        <v>459</v>
      </c>
    </row>
    <row r="178" spans="1:21" x14ac:dyDescent="0.2">
      <c r="A178" t="s">
        <v>672</v>
      </c>
      <c r="B178" t="s">
        <v>97</v>
      </c>
      <c r="C178" t="s">
        <v>444</v>
      </c>
      <c r="D178" s="2">
        <v>44543.888632719907</v>
      </c>
      <c r="F178">
        <v>2315406.1396690002</v>
      </c>
      <c r="G178">
        <v>31</v>
      </c>
      <c r="H178">
        <v>251</v>
      </c>
      <c r="I178">
        <v>0</v>
      </c>
      <c r="J178">
        <v>100</v>
      </c>
      <c r="M178" t="s">
        <v>445</v>
      </c>
      <c r="N178" t="s">
        <v>445</v>
      </c>
      <c r="O178" t="s">
        <v>445</v>
      </c>
      <c r="P178" t="s">
        <v>445</v>
      </c>
      <c r="Q178" t="s">
        <v>445</v>
      </c>
      <c r="R178" t="s">
        <v>445</v>
      </c>
      <c r="S178" t="s">
        <v>445</v>
      </c>
      <c r="T178" t="s">
        <v>445</v>
      </c>
      <c r="U178" t="s">
        <v>445</v>
      </c>
    </row>
    <row r="179" spans="1:21" x14ac:dyDescent="0.2">
      <c r="A179" t="s">
        <v>673</v>
      </c>
      <c r="B179" t="s">
        <v>215</v>
      </c>
      <c r="C179" t="s">
        <v>447</v>
      </c>
      <c r="D179" s="2">
        <v>44543.889039513888</v>
      </c>
      <c r="E179" s="2">
        <v>44543.896350821757</v>
      </c>
      <c r="F179">
        <v>631.697</v>
      </c>
      <c r="G179">
        <v>26</v>
      </c>
      <c r="H179">
        <v>354</v>
      </c>
      <c r="I179">
        <v>2</v>
      </c>
      <c r="J179">
        <v>100</v>
      </c>
      <c r="K179" s="2">
        <v>44544.766361493057</v>
      </c>
      <c r="L179" t="s">
        <v>448</v>
      </c>
      <c r="M179" t="s">
        <v>674</v>
      </c>
      <c r="N179" t="s">
        <v>502</v>
      </c>
      <c r="O179" t="s">
        <v>483</v>
      </c>
      <c r="P179" t="s">
        <v>675</v>
      </c>
      <c r="Q179" t="s">
        <v>676</v>
      </c>
      <c r="R179" t="s">
        <v>466</v>
      </c>
      <c r="S179" t="s">
        <v>674</v>
      </c>
      <c r="T179" t="s">
        <v>467</v>
      </c>
      <c r="U179" t="s">
        <v>473</v>
      </c>
    </row>
    <row r="180" spans="1:21" x14ac:dyDescent="0.2">
      <c r="A180" t="s">
        <v>677</v>
      </c>
      <c r="B180" t="s">
        <v>219</v>
      </c>
      <c r="C180" t="s">
        <v>447</v>
      </c>
      <c r="D180" s="2">
        <v>44558.546716342593</v>
      </c>
      <c r="E180" s="2">
        <v>44558.558032118053</v>
      </c>
      <c r="F180">
        <v>977.68299999999999</v>
      </c>
      <c r="G180">
        <v>42</v>
      </c>
      <c r="H180">
        <v>251</v>
      </c>
      <c r="I180">
        <v>6</v>
      </c>
      <c r="J180">
        <v>96</v>
      </c>
      <c r="K180" s="2">
        <v>44558.649972546293</v>
      </c>
      <c r="L180" t="s">
        <v>448</v>
      </c>
      <c r="M180" t="s">
        <v>449</v>
      </c>
      <c r="N180" t="s">
        <v>449</v>
      </c>
      <c r="O180" t="s">
        <v>483</v>
      </c>
      <c r="P180" t="s">
        <v>451</v>
      </c>
      <c r="Q180" t="s">
        <v>451</v>
      </c>
      <c r="R180" t="s">
        <v>452</v>
      </c>
      <c r="S180" t="s">
        <v>449</v>
      </c>
      <c r="T180" t="s">
        <v>467</v>
      </c>
      <c r="U180" t="s">
        <v>473</v>
      </c>
    </row>
    <row r="181" spans="1:21" x14ac:dyDescent="0.2">
      <c r="A181" t="s">
        <v>678</v>
      </c>
      <c r="B181" t="s">
        <v>220</v>
      </c>
      <c r="C181" t="s">
        <v>447</v>
      </c>
      <c r="D181" s="2">
        <v>44558.548585543984</v>
      </c>
      <c r="E181" s="2">
        <v>44558.569297638889</v>
      </c>
      <c r="F181">
        <v>1789.5250000000001</v>
      </c>
      <c r="G181">
        <v>26</v>
      </c>
      <c r="H181">
        <v>87</v>
      </c>
      <c r="I181">
        <v>0</v>
      </c>
      <c r="J181">
        <v>100</v>
      </c>
      <c r="K181" s="2">
        <v>44558.649973460648</v>
      </c>
      <c r="L181" t="s">
        <v>448</v>
      </c>
      <c r="M181" t="s">
        <v>679</v>
      </c>
      <c r="N181" t="s">
        <v>449</v>
      </c>
      <c r="O181" t="s">
        <v>456</v>
      </c>
      <c r="P181" t="s">
        <v>680</v>
      </c>
      <c r="Q181" t="s">
        <v>681</v>
      </c>
      <c r="R181" t="s">
        <v>452</v>
      </c>
      <c r="S181" t="s">
        <v>679</v>
      </c>
      <c r="T181" t="s">
        <v>453</v>
      </c>
      <c r="U181" t="s">
        <v>473</v>
      </c>
    </row>
    <row r="182" spans="1:21" x14ac:dyDescent="0.2">
      <c r="A182" t="s">
        <v>682</v>
      </c>
      <c r="B182" t="s">
        <v>221</v>
      </c>
      <c r="C182" t="s">
        <v>447</v>
      </c>
      <c r="D182" s="2">
        <v>44558.549470069447</v>
      </c>
      <c r="E182" s="2">
        <v>44558.698607858794</v>
      </c>
      <c r="F182">
        <v>12885.504999999999</v>
      </c>
      <c r="G182">
        <v>19</v>
      </c>
      <c r="H182">
        <v>187</v>
      </c>
      <c r="I182">
        <v>0</v>
      </c>
      <c r="J182">
        <v>100</v>
      </c>
      <c r="K182" s="2">
        <v>44558.698612604167</v>
      </c>
      <c r="L182" t="s">
        <v>649</v>
      </c>
      <c r="M182" t="s">
        <v>683</v>
      </c>
      <c r="N182" t="s">
        <v>449</v>
      </c>
      <c r="O182" t="s">
        <v>478</v>
      </c>
      <c r="P182" t="s">
        <v>451</v>
      </c>
      <c r="Q182" t="s">
        <v>451</v>
      </c>
      <c r="R182" t="s">
        <v>684</v>
      </c>
      <c r="S182" t="s">
        <v>449</v>
      </c>
      <c r="T182" t="s">
        <v>453</v>
      </c>
      <c r="U182" t="s">
        <v>459</v>
      </c>
    </row>
    <row r="183" spans="1:21" x14ac:dyDescent="0.2">
      <c r="A183" t="s">
        <v>685</v>
      </c>
      <c r="B183" t="s">
        <v>223</v>
      </c>
      <c r="C183" t="s">
        <v>447</v>
      </c>
      <c r="D183" s="2">
        <v>44558.550486736109</v>
      </c>
      <c r="E183" s="2">
        <v>44558.56005994213</v>
      </c>
      <c r="F183">
        <v>827.125</v>
      </c>
      <c r="G183">
        <v>20</v>
      </c>
      <c r="H183">
        <v>576</v>
      </c>
      <c r="I183">
        <v>4</v>
      </c>
      <c r="J183">
        <v>100</v>
      </c>
      <c r="K183" s="2">
        <v>44558.6499744213</v>
      </c>
      <c r="L183" t="s">
        <v>448</v>
      </c>
      <c r="M183" t="s">
        <v>449</v>
      </c>
      <c r="N183" t="s">
        <v>449</v>
      </c>
      <c r="O183" t="s">
        <v>450</v>
      </c>
      <c r="P183" t="s">
        <v>451</v>
      </c>
      <c r="Q183" t="s">
        <v>451</v>
      </c>
      <c r="R183" t="s">
        <v>684</v>
      </c>
      <c r="S183" t="s">
        <v>449</v>
      </c>
      <c r="T183" t="s">
        <v>467</v>
      </c>
      <c r="U183" t="s">
        <v>450</v>
      </c>
    </row>
    <row r="184" spans="1:21" x14ac:dyDescent="0.2">
      <c r="A184" t="s">
        <v>686</v>
      </c>
      <c r="B184" t="s">
        <v>225</v>
      </c>
      <c r="C184" t="s">
        <v>447</v>
      </c>
      <c r="D184" s="2">
        <v>44558.550938379631</v>
      </c>
      <c r="E184" s="2">
        <v>44558.562752245372</v>
      </c>
      <c r="F184">
        <v>1020.718</v>
      </c>
      <c r="G184">
        <v>25</v>
      </c>
      <c r="H184">
        <v>315</v>
      </c>
      <c r="I184">
        <v>2</v>
      </c>
      <c r="J184">
        <v>100</v>
      </c>
      <c r="K184" s="2">
        <v>44558.649975277775</v>
      </c>
      <c r="L184" t="s">
        <v>448</v>
      </c>
      <c r="M184" t="s">
        <v>449</v>
      </c>
      <c r="N184" t="s">
        <v>449</v>
      </c>
      <c r="O184" t="s">
        <v>483</v>
      </c>
      <c r="P184" t="s">
        <v>451</v>
      </c>
      <c r="Q184" t="s">
        <v>451</v>
      </c>
      <c r="R184" t="s">
        <v>466</v>
      </c>
      <c r="S184" t="s">
        <v>449</v>
      </c>
      <c r="T184" t="s">
        <v>453</v>
      </c>
      <c r="U184" t="s">
        <v>473</v>
      </c>
    </row>
    <row r="185" spans="1:21" x14ac:dyDescent="0.2">
      <c r="A185" t="s">
        <v>687</v>
      </c>
      <c r="B185" t="s">
        <v>226</v>
      </c>
      <c r="C185" t="s">
        <v>447</v>
      </c>
      <c r="D185" s="2">
        <v>44558.551446770834</v>
      </c>
      <c r="E185" s="2">
        <v>44558.577042546298</v>
      </c>
      <c r="F185">
        <v>2211.4749999999999</v>
      </c>
      <c r="G185">
        <v>29</v>
      </c>
      <c r="H185">
        <v>79</v>
      </c>
      <c r="I185">
        <v>1</v>
      </c>
      <c r="J185">
        <v>100</v>
      </c>
      <c r="K185" s="2">
        <v>44558.649976423614</v>
      </c>
      <c r="L185" t="s">
        <v>448</v>
      </c>
      <c r="M185" t="s">
        <v>525</v>
      </c>
      <c r="N185" t="s">
        <v>449</v>
      </c>
      <c r="O185" t="s">
        <v>483</v>
      </c>
      <c r="P185" t="s">
        <v>526</v>
      </c>
      <c r="Q185" t="s">
        <v>688</v>
      </c>
      <c r="R185" t="s">
        <v>684</v>
      </c>
      <c r="S185" t="s">
        <v>525</v>
      </c>
      <c r="T185" t="s">
        <v>453</v>
      </c>
      <c r="U185" t="s">
        <v>473</v>
      </c>
    </row>
    <row r="186" spans="1:21" x14ac:dyDescent="0.2">
      <c r="A186" t="s">
        <v>689</v>
      </c>
      <c r="B186" t="s">
        <v>227</v>
      </c>
      <c r="C186" t="s">
        <v>447</v>
      </c>
      <c r="D186" s="2">
        <v>44558.551735416666</v>
      </c>
      <c r="E186" s="2">
        <v>44558.559618819447</v>
      </c>
      <c r="F186">
        <v>681.12599999999998</v>
      </c>
      <c r="G186">
        <v>65</v>
      </c>
      <c r="H186">
        <v>445</v>
      </c>
      <c r="I186">
        <v>3</v>
      </c>
      <c r="J186">
        <v>100</v>
      </c>
      <c r="K186" s="2">
        <v>44558.649977326386</v>
      </c>
      <c r="L186" t="s">
        <v>448</v>
      </c>
      <c r="M186" t="s">
        <v>449</v>
      </c>
      <c r="N186" t="s">
        <v>449</v>
      </c>
      <c r="O186" t="s">
        <v>483</v>
      </c>
      <c r="P186" t="s">
        <v>451</v>
      </c>
      <c r="Q186" t="s">
        <v>451</v>
      </c>
      <c r="R186" t="s">
        <v>684</v>
      </c>
      <c r="S186" t="s">
        <v>449</v>
      </c>
      <c r="T186" t="s">
        <v>453</v>
      </c>
      <c r="U186" t="s">
        <v>450</v>
      </c>
    </row>
    <row r="187" spans="1:21" x14ac:dyDescent="0.2">
      <c r="A187" t="s">
        <v>690</v>
      </c>
      <c r="B187" t="s">
        <v>228</v>
      </c>
      <c r="C187" t="s">
        <v>444</v>
      </c>
      <c r="D187" s="2">
        <v>44558.551907210647</v>
      </c>
      <c r="F187">
        <v>1048513.486945</v>
      </c>
      <c r="G187">
        <v>22</v>
      </c>
      <c r="H187">
        <v>80</v>
      </c>
      <c r="I187">
        <v>0</v>
      </c>
      <c r="J187">
        <v>100</v>
      </c>
      <c r="M187" t="s">
        <v>445</v>
      </c>
      <c r="N187" t="s">
        <v>445</v>
      </c>
      <c r="O187" t="s">
        <v>445</v>
      </c>
      <c r="P187" t="s">
        <v>445</v>
      </c>
      <c r="Q187" t="s">
        <v>445</v>
      </c>
      <c r="R187" t="s">
        <v>445</v>
      </c>
      <c r="S187" t="s">
        <v>445</v>
      </c>
      <c r="T187" t="s">
        <v>445</v>
      </c>
      <c r="U187" t="s">
        <v>445</v>
      </c>
    </row>
    <row r="188" spans="1:21" x14ac:dyDescent="0.2">
      <c r="A188" t="s">
        <v>691</v>
      </c>
      <c r="B188" t="s">
        <v>229</v>
      </c>
      <c r="C188" t="s">
        <v>447</v>
      </c>
      <c r="D188" s="2">
        <v>44558.551998090275</v>
      </c>
      <c r="E188" s="2">
        <v>44558.563956631944</v>
      </c>
      <c r="F188">
        <v>1033.2180000000001</v>
      </c>
      <c r="G188">
        <v>24</v>
      </c>
      <c r="H188">
        <v>110</v>
      </c>
      <c r="I188">
        <v>0</v>
      </c>
      <c r="J188">
        <v>100</v>
      </c>
      <c r="K188" s="2">
        <v>44558.649978414353</v>
      </c>
      <c r="L188" t="s">
        <v>448</v>
      </c>
      <c r="M188" t="s">
        <v>449</v>
      </c>
      <c r="N188" t="s">
        <v>449</v>
      </c>
      <c r="O188" t="s">
        <v>456</v>
      </c>
      <c r="P188" t="s">
        <v>451</v>
      </c>
      <c r="Q188" t="s">
        <v>451</v>
      </c>
      <c r="R188" t="s">
        <v>466</v>
      </c>
      <c r="S188" t="s">
        <v>449</v>
      </c>
      <c r="T188" t="s">
        <v>453</v>
      </c>
      <c r="U188" t="s">
        <v>459</v>
      </c>
    </row>
    <row r="189" spans="1:21" x14ac:dyDescent="0.2">
      <c r="A189" t="s">
        <v>692</v>
      </c>
      <c r="B189" t="s">
        <v>231</v>
      </c>
      <c r="C189" t="s">
        <v>447</v>
      </c>
      <c r="D189" s="2">
        <v>44558.553176157409</v>
      </c>
      <c r="E189" s="2">
        <v>44558.567897858797</v>
      </c>
      <c r="F189">
        <v>1271.9549999999999</v>
      </c>
      <c r="G189">
        <v>58</v>
      </c>
      <c r="H189">
        <v>595</v>
      </c>
      <c r="I189">
        <v>0</v>
      </c>
      <c r="J189">
        <v>100</v>
      </c>
      <c r="K189" s="2">
        <v>44558.649979421294</v>
      </c>
      <c r="L189" t="s">
        <v>448</v>
      </c>
      <c r="M189" t="s">
        <v>693</v>
      </c>
      <c r="N189" t="s">
        <v>449</v>
      </c>
      <c r="O189" t="s">
        <v>483</v>
      </c>
      <c r="P189" t="s">
        <v>451</v>
      </c>
      <c r="Q189" t="s">
        <v>451</v>
      </c>
      <c r="R189" t="s">
        <v>466</v>
      </c>
      <c r="S189" t="s">
        <v>449</v>
      </c>
      <c r="T189" t="s">
        <v>453</v>
      </c>
      <c r="U189" t="s">
        <v>473</v>
      </c>
    </row>
    <row r="190" spans="1:21" x14ac:dyDescent="0.2">
      <c r="A190" t="s">
        <v>694</v>
      </c>
      <c r="B190" t="s">
        <v>239</v>
      </c>
      <c r="C190" t="s">
        <v>444</v>
      </c>
      <c r="D190" s="2">
        <v>44558.556325057871</v>
      </c>
      <c r="F190">
        <v>1048131.836177</v>
      </c>
      <c r="G190">
        <v>47</v>
      </c>
      <c r="H190">
        <v>322</v>
      </c>
      <c r="I190">
        <v>2</v>
      </c>
      <c r="J190">
        <v>100</v>
      </c>
      <c r="M190" t="s">
        <v>445</v>
      </c>
      <c r="N190" t="s">
        <v>445</v>
      </c>
      <c r="O190" t="s">
        <v>445</v>
      </c>
      <c r="P190" t="s">
        <v>445</v>
      </c>
      <c r="Q190" t="s">
        <v>445</v>
      </c>
      <c r="R190" t="s">
        <v>445</v>
      </c>
      <c r="S190" t="s">
        <v>445</v>
      </c>
      <c r="T190" t="s">
        <v>445</v>
      </c>
      <c r="U190" t="s">
        <v>445</v>
      </c>
    </row>
    <row r="191" spans="1:21" x14ac:dyDescent="0.2">
      <c r="A191" t="s">
        <v>695</v>
      </c>
      <c r="B191" t="s">
        <v>233</v>
      </c>
      <c r="C191" t="s">
        <v>447</v>
      </c>
      <c r="D191" s="2">
        <v>44558.554730335651</v>
      </c>
      <c r="E191" s="2">
        <v>44558.602705474535</v>
      </c>
      <c r="F191">
        <v>4145.0519999999997</v>
      </c>
      <c r="G191">
        <v>26</v>
      </c>
      <c r="H191">
        <v>88</v>
      </c>
      <c r="I191">
        <v>1</v>
      </c>
      <c r="J191">
        <v>100</v>
      </c>
      <c r="K191" s="2">
        <v>44558.649980312497</v>
      </c>
      <c r="L191" t="s">
        <v>448</v>
      </c>
      <c r="M191" t="s">
        <v>696</v>
      </c>
      <c r="N191" t="s">
        <v>449</v>
      </c>
      <c r="O191" t="s">
        <v>697</v>
      </c>
      <c r="P191" t="s">
        <v>698</v>
      </c>
      <c r="Q191" t="s">
        <v>699</v>
      </c>
      <c r="R191" t="s">
        <v>452</v>
      </c>
      <c r="S191" t="s">
        <v>696</v>
      </c>
      <c r="T191" t="s">
        <v>453</v>
      </c>
      <c r="U191" t="s">
        <v>473</v>
      </c>
    </row>
    <row r="192" spans="1:21" x14ac:dyDescent="0.2">
      <c r="A192" t="s">
        <v>700</v>
      </c>
      <c r="B192" t="s">
        <v>234</v>
      </c>
      <c r="C192" t="s">
        <v>444</v>
      </c>
      <c r="D192" s="2">
        <v>44558.555040729167</v>
      </c>
      <c r="F192">
        <v>1048242.835101</v>
      </c>
      <c r="G192">
        <v>32</v>
      </c>
      <c r="H192">
        <v>145</v>
      </c>
      <c r="I192">
        <v>2</v>
      </c>
      <c r="J192">
        <v>99</v>
      </c>
      <c r="M192" t="s">
        <v>445</v>
      </c>
      <c r="N192" t="s">
        <v>445</v>
      </c>
      <c r="O192" t="s">
        <v>445</v>
      </c>
      <c r="P192" t="s">
        <v>445</v>
      </c>
      <c r="Q192" t="s">
        <v>445</v>
      </c>
      <c r="R192" t="s">
        <v>445</v>
      </c>
      <c r="S192" t="s">
        <v>445</v>
      </c>
      <c r="T192" t="s">
        <v>445</v>
      </c>
      <c r="U192" t="s">
        <v>445</v>
      </c>
    </row>
    <row r="193" spans="1:21" x14ac:dyDescent="0.2">
      <c r="A193" t="s">
        <v>701</v>
      </c>
      <c r="B193" t="s">
        <v>235</v>
      </c>
      <c r="C193" t="s">
        <v>447</v>
      </c>
      <c r="D193" s="2">
        <v>44558.555407499996</v>
      </c>
      <c r="E193" s="2">
        <v>44558.565162141203</v>
      </c>
      <c r="F193">
        <v>842.80100000000004</v>
      </c>
      <c r="G193">
        <v>31</v>
      </c>
      <c r="H193">
        <v>149</v>
      </c>
      <c r="I193">
        <v>1</v>
      </c>
      <c r="J193">
        <v>100</v>
      </c>
      <c r="K193" s="2">
        <v>44558.649981273149</v>
      </c>
      <c r="L193" t="s">
        <v>448</v>
      </c>
      <c r="M193" t="s">
        <v>449</v>
      </c>
      <c r="N193" t="s">
        <v>449</v>
      </c>
      <c r="O193" t="s">
        <v>487</v>
      </c>
      <c r="P193" t="s">
        <v>451</v>
      </c>
      <c r="Q193" t="s">
        <v>702</v>
      </c>
      <c r="R193" t="s">
        <v>452</v>
      </c>
      <c r="S193" t="s">
        <v>449</v>
      </c>
      <c r="T193" t="s">
        <v>453</v>
      </c>
      <c r="U193" t="s">
        <v>473</v>
      </c>
    </row>
    <row r="194" spans="1:21" x14ac:dyDescent="0.2">
      <c r="A194" t="s">
        <v>703</v>
      </c>
      <c r="B194" t="s">
        <v>237</v>
      </c>
      <c r="C194" t="s">
        <v>447</v>
      </c>
      <c r="D194" s="2">
        <v>44558.556190358795</v>
      </c>
      <c r="E194" s="2">
        <v>44558.575007870371</v>
      </c>
      <c r="F194">
        <v>1625.8330000000001</v>
      </c>
      <c r="G194">
        <v>46</v>
      </c>
      <c r="H194">
        <v>324</v>
      </c>
      <c r="I194">
        <v>1</v>
      </c>
      <c r="J194">
        <v>100</v>
      </c>
      <c r="K194" s="2">
        <v>44558.649982488423</v>
      </c>
      <c r="L194" t="s">
        <v>448</v>
      </c>
      <c r="M194" t="s">
        <v>542</v>
      </c>
      <c r="N194" t="s">
        <v>462</v>
      </c>
      <c r="O194" t="s">
        <v>483</v>
      </c>
      <c r="P194" t="s">
        <v>543</v>
      </c>
      <c r="Q194" t="s">
        <v>704</v>
      </c>
      <c r="R194" t="s">
        <v>466</v>
      </c>
      <c r="S194" t="s">
        <v>542</v>
      </c>
      <c r="T194" t="s">
        <v>467</v>
      </c>
      <c r="U194" t="s">
        <v>473</v>
      </c>
    </row>
    <row r="195" spans="1:21" x14ac:dyDescent="0.2">
      <c r="A195" t="s">
        <v>705</v>
      </c>
      <c r="B195" s="1" t="s">
        <v>706</v>
      </c>
      <c r="C195" t="s">
        <v>444</v>
      </c>
      <c r="D195" s="2">
        <v>44558.562802037035</v>
      </c>
      <c r="F195">
        <v>1047572.311566</v>
      </c>
      <c r="G195">
        <v>21</v>
      </c>
      <c r="H195">
        <v>5</v>
      </c>
      <c r="I195">
        <v>0</v>
      </c>
      <c r="J195">
        <v>100</v>
      </c>
      <c r="M195" t="s">
        <v>445</v>
      </c>
      <c r="N195" t="s">
        <v>445</v>
      </c>
      <c r="O195" t="s">
        <v>445</v>
      </c>
      <c r="P195" t="s">
        <v>445</v>
      </c>
      <c r="Q195" t="s">
        <v>445</v>
      </c>
      <c r="R195" t="s">
        <v>445</v>
      </c>
      <c r="S195" t="s">
        <v>445</v>
      </c>
      <c r="T195" t="s">
        <v>445</v>
      </c>
      <c r="U195" t="s">
        <v>445</v>
      </c>
    </row>
    <row r="196" spans="1:21" x14ac:dyDescent="0.2">
      <c r="A196" t="s">
        <v>707</v>
      </c>
      <c r="B196" t="s">
        <v>238</v>
      </c>
      <c r="C196" t="s">
        <v>444</v>
      </c>
      <c r="D196" s="2">
        <v>44558.556214826385</v>
      </c>
      <c r="F196">
        <v>1048141.462497</v>
      </c>
      <c r="G196">
        <v>24</v>
      </c>
      <c r="H196">
        <v>648</v>
      </c>
      <c r="I196">
        <v>4</v>
      </c>
      <c r="J196">
        <v>99</v>
      </c>
      <c r="M196" t="s">
        <v>445</v>
      </c>
      <c r="N196" t="s">
        <v>445</v>
      </c>
      <c r="O196" t="s">
        <v>445</v>
      </c>
      <c r="P196" t="s">
        <v>445</v>
      </c>
      <c r="Q196" t="s">
        <v>445</v>
      </c>
      <c r="R196" t="s">
        <v>445</v>
      </c>
      <c r="S196" t="s">
        <v>445</v>
      </c>
      <c r="T196" t="s">
        <v>445</v>
      </c>
      <c r="U196" t="s">
        <v>445</v>
      </c>
    </row>
    <row r="197" spans="1:21" x14ac:dyDescent="0.2">
      <c r="A197" t="s">
        <v>708</v>
      </c>
      <c r="B197" t="s">
        <v>240</v>
      </c>
      <c r="C197" t="s">
        <v>447</v>
      </c>
      <c r="D197" s="2">
        <v>44558.556415787039</v>
      </c>
      <c r="E197" s="2">
        <v>44558.565379560183</v>
      </c>
      <c r="F197">
        <v>774.47</v>
      </c>
      <c r="G197">
        <v>49</v>
      </c>
      <c r="H197">
        <v>318</v>
      </c>
      <c r="I197">
        <v>3</v>
      </c>
      <c r="J197">
        <v>100</v>
      </c>
      <c r="K197" s="2">
        <v>44558.649983680552</v>
      </c>
      <c r="L197" t="s">
        <v>448</v>
      </c>
      <c r="M197" t="s">
        <v>449</v>
      </c>
      <c r="N197" t="s">
        <v>449</v>
      </c>
      <c r="O197" t="s">
        <v>456</v>
      </c>
      <c r="P197" t="s">
        <v>451</v>
      </c>
      <c r="Q197" t="s">
        <v>451</v>
      </c>
      <c r="R197" t="s">
        <v>503</v>
      </c>
      <c r="S197" t="s">
        <v>449</v>
      </c>
      <c r="T197" t="s">
        <v>453</v>
      </c>
      <c r="U197" t="s">
        <v>459</v>
      </c>
    </row>
    <row r="198" spans="1:21" x14ac:dyDescent="0.2">
      <c r="A198" t="s">
        <v>709</v>
      </c>
      <c r="B198" t="s">
        <v>241</v>
      </c>
      <c r="C198" t="s">
        <v>447</v>
      </c>
      <c r="D198" s="2">
        <v>44558.556939884256</v>
      </c>
      <c r="E198" s="2">
        <v>44558.574300879627</v>
      </c>
      <c r="F198">
        <v>1499.99</v>
      </c>
      <c r="G198">
        <v>36</v>
      </c>
      <c r="H198">
        <v>151</v>
      </c>
      <c r="I198">
        <v>2</v>
      </c>
      <c r="J198">
        <v>100</v>
      </c>
      <c r="K198" s="2">
        <v>44558.649984814816</v>
      </c>
      <c r="L198" t="s">
        <v>448</v>
      </c>
      <c r="M198" t="s">
        <v>449</v>
      </c>
      <c r="N198" t="s">
        <v>449</v>
      </c>
      <c r="O198" t="s">
        <v>483</v>
      </c>
      <c r="P198" t="s">
        <v>451</v>
      </c>
      <c r="Q198" t="s">
        <v>451</v>
      </c>
      <c r="R198" t="s">
        <v>466</v>
      </c>
      <c r="S198" t="s">
        <v>449</v>
      </c>
      <c r="T198" t="s">
        <v>453</v>
      </c>
      <c r="U198" t="s">
        <v>473</v>
      </c>
    </row>
    <row r="199" spans="1:21" x14ac:dyDescent="0.2">
      <c r="A199" t="s">
        <v>710</v>
      </c>
      <c r="B199" t="s">
        <v>244</v>
      </c>
      <c r="C199" t="s">
        <v>444</v>
      </c>
      <c r="D199" s="2">
        <v>44558.557346851849</v>
      </c>
      <c r="F199">
        <v>1048043.705109</v>
      </c>
      <c r="G199">
        <v>59</v>
      </c>
      <c r="H199">
        <v>209</v>
      </c>
      <c r="I199">
        <v>3</v>
      </c>
      <c r="J199">
        <v>98</v>
      </c>
      <c r="M199" t="s">
        <v>445</v>
      </c>
      <c r="N199" t="s">
        <v>445</v>
      </c>
      <c r="O199" t="s">
        <v>445</v>
      </c>
      <c r="P199" t="s">
        <v>445</v>
      </c>
      <c r="Q199" t="s">
        <v>445</v>
      </c>
      <c r="R199" t="s">
        <v>445</v>
      </c>
      <c r="S199" t="s">
        <v>445</v>
      </c>
      <c r="T199" t="s">
        <v>445</v>
      </c>
      <c r="U199" t="s">
        <v>445</v>
      </c>
    </row>
    <row r="200" spans="1:21" x14ac:dyDescent="0.2">
      <c r="A200" t="s">
        <v>711</v>
      </c>
      <c r="B200" t="s">
        <v>243</v>
      </c>
      <c r="C200" t="s">
        <v>444</v>
      </c>
      <c r="D200" s="2">
        <v>44558.55728552083</v>
      </c>
      <c r="F200">
        <v>1048049.023159</v>
      </c>
      <c r="G200">
        <v>28</v>
      </c>
      <c r="H200">
        <v>82</v>
      </c>
      <c r="I200">
        <v>2</v>
      </c>
      <c r="J200">
        <v>97</v>
      </c>
      <c r="M200" t="s">
        <v>445</v>
      </c>
      <c r="N200" t="s">
        <v>445</v>
      </c>
      <c r="O200" t="s">
        <v>445</v>
      </c>
      <c r="P200" t="s">
        <v>445</v>
      </c>
      <c r="Q200" t="s">
        <v>445</v>
      </c>
      <c r="R200" t="s">
        <v>445</v>
      </c>
      <c r="S200" t="s">
        <v>445</v>
      </c>
      <c r="T200" t="s">
        <v>445</v>
      </c>
      <c r="U200" t="s">
        <v>445</v>
      </c>
    </row>
    <row r="201" spans="1:21" x14ac:dyDescent="0.2">
      <c r="A201" t="s">
        <v>712</v>
      </c>
      <c r="B201" t="s">
        <v>255</v>
      </c>
      <c r="C201" t="s">
        <v>447</v>
      </c>
      <c r="D201" s="2">
        <v>44558.557613993056</v>
      </c>
      <c r="E201" s="2">
        <v>44558.56924877315</v>
      </c>
      <c r="F201">
        <v>1005.245</v>
      </c>
      <c r="G201">
        <v>30</v>
      </c>
      <c r="H201">
        <v>61</v>
      </c>
      <c r="I201">
        <v>1</v>
      </c>
      <c r="J201">
        <v>100</v>
      </c>
      <c r="K201" s="2">
        <v>44558.649985902775</v>
      </c>
      <c r="L201" t="s">
        <v>448</v>
      </c>
      <c r="M201" t="s">
        <v>449</v>
      </c>
      <c r="N201" t="s">
        <v>449</v>
      </c>
      <c r="O201" t="s">
        <v>487</v>
      </c>
      <c r="P201" t="s">
        <v>451</v>
      </c>
      <c r="Q201" t="s">
        <v>451</v>
      </c>
      <c r="R201" t="s">
        <v>684</v>
      </c>
      <c r="S201" t="s">
        <v>449</v>
      </c>
      <c r="T201" t="s">
        <v>453</v>
      </c>
      <c r="U201" t="s">
        <v>473</v>
      </c>
    </row>
    <row r="202" spans="1:21" x14ac:dyDescent="0.2">
      <c r="A202" t="s">
        <v>713</v>
      </c>
      <c r="B202" t="s">
        <v>245</v>
      </c>
      <c r="C202" t="s">
        <v>447</v>
      </c>
      <c r="D202" s="2">
        <v>44558.557651550924</v>
      </c>
      <c r="E202" s="2">
        <v>44558.569123668982</v>
      </c>
      <c r="F202">
        <v>991.19100000000003</v>
      </c>
      <c r="G202">
        <v>29</v>
      </c>
      <c r="H202">
        <v>114</v>
      </c>
      <c r="I202">
        <v>0</v>
      </c>
      <c r="J202">
        <v>100</v>
      </c>
      <c r="K202" s="2">
        <v>44558.64998681713</v>
      </c>
      <c r="L202" t="s">
        <v>448</v>
      </c>
      <c r="M202" t="s">
        <v>449</v>
      </c>
      <c r="N202" t="s">
        <v>449</v>
      </c>
      <c r="O202" t="s">
        <v>483</v>
      </c>
      <c r="P202" t="s">
        <v>451</v>
      </c>
      <c r="Q202" t="s">
        <v>451</v>
      </c>
      <c r="R202" t="s">
        <v>466</v>
      </c>
      <c r="S202" t="s">
        <v>449</v>
      </c>
      <c r="T202" t="s">
        <v>467</v>
      </c>
      <c r="U202" t="s">
        <v>473</v>
      </c>
    </row>
    <row r="203" spans="1:21" x14ac:dyDescent="0.2">
      <c r="A203" t="s">
        <v>714</v>
      </c>
      <c r="B203" t="s">
        <v>247</v>
      </c>
      <c r="C203" t="s">
        <v>447</v>
      </c>
      <c r="D203" s="2">
        <v>44558.557992881942</v>
      </c>
      <c r="E203" s="2">
        <v>44558.598204178241</v>
      </c>
      <c r="F203">
        <v>3474.2559999999999</v>
      </c>
      <c r="G203">
        <v>33</v>
      </c>
      <c r="H203">
        <v>49</v>
      </c>
      <c r="I203">
        <v>0</v>
      </c>
      <c r="J203">
        <v>100</v>
      </c>
      <c r="K203" s="2">
        <v>44558.649988333331</v>
      </c>
      <c r="L203" t="s">
        <v>448</v>
      </c>
      <c r="M203" t="s">
        <v>715</v>
      </c>
      <c r="N203" t="s">
        <v>449</v>
      </c>
      <c r="O203" t="s">
        <v>450</v>
      </c>
      <c r="P203" t="s">
        <v>451</v>
      </c>
      <c r="Q203" t="s">
        <v>451</v>
      </c>
      <c r="R203" t="s">
        <v>466</v>
      </c>
      <c r="S203" t="s">
        <v>715</v>
      </c>
      <c r="T203" t="s">
        <v>453</v>
      </c>
      <c r="U203" t="s">
        <v>450</v>
      </c>
    </row>
    <row r="204" spans="1:21" x14ac:dyDescent="0.2">
      <c r="A204" t="s">
        <v>716</v>
      </c>
      <c r="B204" t="s">
        <v>246</v>
      </c>
      <c r="C204" t="s">
        <v>447</v>
      </c>
      <c r="D204" s="2">
        <v>44558.557976585646</v>
      </c>
      <c r="E204" s="2">
        <v>44558.56533449074</v>
      </c>
      <c r="F204">
        <v>635.72299999999996</v>
      </c>
      <c r="G204">
        <v>29</v>
      </c>
      <c r="H204">
        <v>113</v>
      </c>
      <c r="I204">
        <v>0</v>
      </c>
      <c r="J204">
        <v>100</v>
      </c>
      <c r="K204" s="2">
        <v>44558.649989247686</v>
      </c>
      <c r="L204" t="s">
        <v>448</v>
      </c>
      <c r="M204" t="s">
        <v>717</v>
      </c>
      <c r="N204" t="s">
        <v>449</v>
      </c>
      <c r="O204" t="s">
        <v>456</v>
      </c>
      <c r="P204" t="s">
        <v>718</v>
      </c>
      <c r="Q204" t="s">
        <v>719</v>
      </c>
      <c r="R204" t="s">
        <v>466</v>
      </c>
      <c r="S204" t="s">
        <v>717</v>
      </c>
      <c r="T204" t="s">
        <v>467</v>
      </c>
      <c r="U204" t="s">
        <v>459</v>
      </c>
    </row>
    <row r="205" spans="1:21" x14ac:dyDescent="0.2">
      <c r="A205" t="s">
        <v>720</v>
      </c>
      <c r="B205" t="s">
        <v>249</v>
      </c>
      <c r="C205" t="s">
        <v>447</v>
      </c>
      <c r="D205" s="2">
        <v>44558.558036539354</v>
      </c>
      <c r="E205" s="2">
        <v>44558.56626107639</v>
      </c>
      <c r="F205">
        <v>710.6</v>
      </c>
      <c r="G205">
        <v>22</v>
      </c>
      <c r="H205">
        <v>437</v>
      </c>
      <c r="I205">
        <v>1</v>
      </c>
      <c r="J205">
        <v>100</v>
      </c>
      <c r="K205" s="2">
        <v>44558.649990347221</v>
      </c>
      <c r="L205" t="s">
        <v>448</v>
      </c>
      <c r="M205" t="s">
        <v>502</v>
      </c>
      <c r="N205" t="s">
        <v>502</v>
      </c>
      <c r="O205" t="s">
        <v>456</v>
      </c>
      <c r="P205" t="s">
        <v>451</v>
      </c>
      <c r="Q205" t="s">
        <v>451</v>
      </c>
      <c r="R205" t="s">
        <v>684</v>
      </c>
      <c r="S205" t="s">
        <v>502</v>
      </c>
      <c r="T205" t="s">
        <v>453</v>
      </c>
      <c r="U205" t="s">
        <v>473</v>
      </c>
    </row>
    <row r="206" spans="1:21" x14ac:dyDescent="0.2">
      <c r="A206" t="s">
        <v>721</v>
      </c>
      <c r="B206" t="s">
        <v>251</v>
      </c>
      <c r="C206" t="s">
        <v>447</v>
      </c>
      <c r="D206" s="2">
        <v>44558.558345497688</v>
      </c>
      <c r="E206" s="2">
        <v>44558.574005439812</v>
      </c>
      <c r="F206">
        <v>1353.019</v>
      </c>
      <c r="G206">
        <v>20</v>
      </c>
      <c r="H206">
        <v>69</v>
      </c>
      <c r="I206">
        <v>0</v>
      </c>
      <c r="J206">
        <v>100</v>
      </c>
      <c r="K206" s="2">
        <v>44558.649991296297</v>
      </c>
      <c r="L206" t="s">
        <v>448</v>
      </c>
      <c r="M206" t="s">
        <v>449</v>
      </c>
      <c r="N206" t="s">
        <v>449</v>
      </c>
      <c r="O206" t="s">
        <v>463</v>
      </c>
      <c r="P206" t="s">
        <v>451</v>
      </c>
      <c r="Q206" t="s">
        <v>451</v>
      </c>
      <c r="R206" t="s">
        <v>684</v>
      </c>
      <c r="S206" t="s">
        <v>449</v>
      </c>
      <c r="T206" t="s">
        <v>453</v>
      </c>
      <c r="U206" t="s">
        <v>459</v>
      </c>
    </row>
    <row r="207" spans="1:21" x14ac:dyDescent="0.2">
      <c r="A207" t="s">
        <v>722</v>
      </c>
      <c r="B207" t="s">
        <v>253</v>
      </c>
      <c r="C207" t="s">
        <v>447</v>
      </c>
      <c r="D207" s="2">
        <v>44558.558735706021</v>
      </c>
      <c r="E207" s="2">
        <v>44558.56732170139</v>
      </c>
      <c r="F207">
        <v>741.83</v>
      </c>
      <c r="G207">
        <v>42</v>
      </c>
      <c r="H207">
        <v>470</v>
      </c>
      <c r="I207">
        <v>0</v>
      </c>
      <c r="J207">
        <v>100</v>
      </c>
      <c r="K207" s="2">
        <v>44558.649992164355</v>
      </c>
      <c r="L207" t="s">
        <v>448</v>
      </c>
      <c r="M207" t="s">
        <v>449</v>
      </c>
      <c r="N207" t="s">
        <v>449</v>
      </c>
      <c r="O207" t="s">
        <v>483</v>
      </c>
      <c r="P207" t="s">
        <v>451</v>
      </c>
      <c r="Q207" t="s">
        <v>451</v>
      </c>
      <c r="R207" t="s">
        <v>503</v>
      </c>
      <c r="S207" t="s">
        <v>449</v>
      </c>
      <c r="T207" t="s">
        <v>453</v>
      </c>
      <c r="U207" t="s">
        <v>473</v>
      </c>
    </row>
    <row r="208" spans="1:21" x14ac:dyDescent="0.2">
      <c r="A208" t="s">
        <v>723</v>
      </c>
      <c r="B208" t="s">
        <v>288</v>
      </c>
      <c r="C208" t="s">
        <v>447</v>
      </c>
      <c r="D208" s="2">
        <v>44558.563763530095</v>
      </c>
      <c r="E208" s="2">
        <v>44558.577892187503</v>
      </c>
      <c r="F208">
        <v>1220.7159999999999</v>
      </c>
      <c r="G208">
        <v>40</v>
      </c>
      <c r="H208">
        <v>251</v>
      </c>
      <c r="I208">
        <v>1</v>
      </c>
      <c r="J208">
        <v>100</v>
      </c>
      <c r="K208" s="2">
        <v>44558.649993472223</v>
      </c>
      <c r="L208" t="s">
        <v>448</v>
      </c>
      <c r="M208" t="s">
        <v>449</v>
      </c>
      <c r="N208" t="s">
        <v>449</v>
      </c>
      <c r="O208" t="s">
        <v>483</v>
      </c>
      <c r="P208" t="s">
        <v>451</v>
      </c>
      <c r="Q208" t="s">
        <v>451</v>
      </c>
      <c r="R208" t="s">
        <v>466</v>
      </c>
      <c r="S208" t="s">
        <v>449</v>
      </c>
      <c r="T208" t="s">
        <v>453</v>
      </c>
      <c r="U208" t="s">
        <v>459</v>
      </c>
    </row>
    <row r="209" spans="1:21" x14ac:dyDescent="0.2">
      <c r="A209" t="s">
        <v>724</v>
      </c>
      <c r="B209" t="s">
        <v>258</v>
      </c>
      <c r="C209" t="s">
        <v>447</v>
      </c>
      <c r="D209" s="2">
        <v>44558.559313877318</v>
      </c>
      <c r="E209" s="2">
        <v>44558.574262812501</v>
      </c>
      <c r="F209">
        <v>1291.588</v>
      </c>
      <c r="G209">
        <v>20</v>
      </c>
      <c r="H209">
        <v>273</v>
      </c>
      <c r="I209">
        <v>2</v>
      </c>
      <c r="J209">
        <v>100</v>
      </c>
      <c r="K209" s="2">
        <v>44558.649994421299</v>
      </c>
      <c r="L209" t="s">
        <v>448</v>
      </c>
      <c r="M209" t="s">
        <v>449</v>
      </c>
      <c r="N209" t="s">
        <v>449</v>
      </c>
      <c r="O209" t="s">
        <v>487</v>
      </c>
      <c r="P209" t="s">
        <v>451</v>
      </c>
      <c r="Q209" t="s">
        <v>451</v>
      </c>
      <c r="R209" t="s">
        <v>684</v>
      </c>
      <c r="S209" t="s">
        <v>449</v>
      </c>
      <c r="T209" t="s">
        <v>467</v>
      </c>
      <c r="U209" t="s">
        <v>459</v>
      </c>
    </row>
    <row r="210" spans="1:21" x14ac:dyDescent="0.2">
      <c r="A210" t="s">
        <v>725</v>
      </c>
      <c r="B210" t="s">
        <v>254</v>
      </c>
      <c r="C210" t="s">
        <v>447</v>
      </c>
      <c r="D210" s="2">
        <v>44558.559075914352</v>
      </c>
      <c r="E210" s="2">
        <v>44558.576398240744</v>
      </c>
      <c r="F210">
        <v>1496.6489999999999</v>
      </c>
      <c r="G210">
        <v>30</v>
      </c>
      <c r="H210">
        <v>180</v>
      </c>
      <c r="I210">
        <v>1</v>
      </c>
      <c r="J210">
        <v>100</v>
      </c>
      <c r="K210" s="2">
        <v>44558.649995428241</v>
      </c>
      <c r="L210" t="s">
        <v>448</v>
      </c>
      <c r="M210" t="s">
        <v>726</v>
      </c>
      <c r="N210" t="s">
        <v>462</v>
      </c>
      <c r="O210" t="s">
        <v>483</v>
      </c>
      <c r="P210" t="s">
        <v>727</v>
      </c>
      <c r="Q210" t="s">
        <v>728</v>
      </c>
      <c r="R210" t="s">
        <v>466</v>
      </c>
      <c r="S210" t="s">
        <v>726</v>
      </c>
      <c r="T210" t="s">
        <v>467</v>
      </c>
      <c r="U210" t="s">
        <v>459</v>
      </c>
    </row>
    <row r="211" spans="1:21" x14ac:dyDescent="0.2">
      <c r="A211" t="s">
        <v>729</v>
      </c>
      <c r="B211" t="s">
        <v>257</v>
      </c>
      <c r="C211" t="s">
        <v>444</v>
      </c>
      <c r="D211" s="2">
        <v>44558.55924451389</v>
      </c>
      <c r="F211">
        <v>1047879.968212</v>
      </c>
      <c r="G211">
        <v>29</v>
      </c>
      <c r="H211">
        <v>131</v>
      </c>
      <c r="I211">
        <v>0</v>
      </c>
      <c r="J211">
        <v>100</v>
      </c>
      <c r="M211" t="s">
        <v>445</v>
      </c>
      <c r="N211" t="s">
        <v>445</v>
      </c>
      <c r="O211" t="s">
        <v>445</v>
      </c>
      <c r="P211" t="s">
        <v>445</v>
      </c>
      <c r="Q211" t="s">
        <v>445</v>
      </c>
      <c r="R211" t="s">
        <v>445</v>
      </c>
      <c r="S211" t="s">
        <v>445</v>
      </c>
      <c r="T211" t="s">
        <v>445</v>
      </c>
      <c r="U211" t="s">
        <v>445</v>
      </c>
    </row>
    <row r="212" spans="1:21" x14ac:dyDescent="0.2">
      <c r="A212" t="s">
        <v>730</v>
      </c>
      <c r="B212" t="s">
        <v>256</v>
      </c>
      <c r="C212" t="s">
        <v>447</v>
      </c>
      <c r="D212" s="2">
        <v>44558.559211793981</v>
      </c>
      <c r="E212" s="2">
        <v>44558.574067210648</v>
      </c>
      <c r="F212">
        <v>1283.508</v>
      </c>
      <c r="G212">
        <v>43</v>
      </c>
      <c r="H212">
        <v>94</v>
      </c>
      <c r="I212">
        <v>1</v>
      </c>
      <c r="J212">
        <v>100</v>
      </c>
      <c r="K212" s="2">
        <v>44558.649996817127</v>
      </c>
      <c r="L212" t="s">
        <v>448</v>
      </c>
      <c r="M212" t="s">
        <v>449</v>
      </c>
      <c r="N212" t="s">
        <v>449</v>
      </c>
      <c r="O212" t="s">
        <v>456</v>
      </c>
      <c r="P212" t="s">
        <v>451</v>
      </c>
      <c r="Q212" t="s">
        <v>451</v>
      </c>
      <c r="R212" t="s">
        <v>684</v>
      </c>
      <c r="S212" t="s">
        <v>449</v>
      </c>
      <c r="T212" t="s">
        <v>453</v>
      </c>
      <c r="U212" t="s">
        <v>473</v>
      </c>
    </row>
    <row r="213" spans="1:21" x14ac:dyDescent="0.2">
      <c r="A213" t="s">
        <v>731</v>
      </c>
      <c r="B213" t="s">
        <v>260</v>
      </c>
      <c r="C213" t="s">
        <v>447</v>
      </c>
      <c r="D213" s="2">
        <v>44558.559421655096</v>
      </c>
      <c r="E213" s="2">
        <v>44558.570616666664</v>
      </c>
      <c r="F213">
        <v>967.24900000000002</v>
      </c>
      <c r="G213">
        <v>27</v>
      </c>
      <c r="H213">
        <v>143</v>
      </c>
      <c r="I213">
        <v>2</v>
      </c>
      <c r="J213">
        <v>99</v>
      </c>
      <c r="K213" s="2">
        <v>44558.64999784722</v>
      </c>
      <c r="L213" t="s">
        <v>448</v>
      </c>
      <c r="M213" t="s">
        <v>449</v>
      </c>
      <c r="N213" t="s">
        <v>449</v>
      </c>
      <c r="O213" t="s">
        <v>483</v>
      </c>
      <c r="P213" t="s">
        <v>451</v>
      </c>
      <c r="Q213" t="s">
        <v>451</v>
      </c>
      <c r="R213" t="s">
        <v>466</v>
      </c>
      <c r="S213" t="s">
        <v>449</v>
      </c>
      <c r="T213" t="s">
        <v>453</v>
      </c>
      <c r="U213" t="s">
        <v>473</v>
      </c>
    </row>
    <row r="214" spans="1:21" x14ac:dyDescent="0.2">
      <c r="A214" t="s">
        <v>732</v>
      </c>
      <c r="B214" t="s">
        <v>261</v>
      </c>
      <c r="C214" t="s">
        <v>444</v>
      </c>
      <c r="D214" s="2">
        <v>44558.559595752318</v>
      </c>
      <c r="F214">
        <v>1047849.673118</v>
      </c>
      <c r="G214">
        <v>20</v>
      </c>
      <c r="H214">
        <v>3</v>
      </c>
      <c r="I214">
        <v>0</v>
      </c>
      <c r="J214">
        <v>100</v>
      </c>
      <c r="M214" t="s">
        <v>445</v>
      </c>
      <c r="N214" t="s">
        <v>445</v>
      </c>
      <c r="O214" t="s">
        <v>445</v>
      </c>
      <c r="P214" t="s">
        <v>445</v>
      </c>
      <c r="Q214" t="s">
        <v>445</v>
      </c>
      <c r="R214" t="s">
        <v>445</v>
      </c>
      <c r="S214" t="s">
        <v>445</v>
      </c>
      <c r="T214" t="s">
        <v>445</v>
      </c>
      <c r="U214" t="s">
        <v>445</v>
      </c>
    </row>
    <row r="215" spans="1:21" x14ac:dyDescent="0.2">
      <c r="A215" t="s">
        <v>733</v>
      </c>
      <c r="B215" t="s">
        <v>289</v>
      </c>
      <c r="C215" t="s">
        <v>447</v>
      </c>
      <c r="D215" s="2">
        <v>44558.563937268518</v>
      </c>
      <c r="E215" s="2">
        <v>44558.578642685185</v>
      </c>
      <c r="F215">
        <v>1270.548</v>
      </c>
      <c r="G215">
        <v>24</v>
      </c>
      <c r="H215">
        <v>330</v>
      </c>
      <c r="I215">
        <v>1</v>
      </c>
      <c r="J215">
        <v>100</v>
      </c>
      <c r="K215" s="2">
        <v>44558.649998854169</v>
      </c>
      <c r="L215" t="s">
        <v>448</v>
      </c>
      <c r="M215" t="s">
        <v>696</v>
      </c>
      <c r="N215" t="s">
        <v>449</v>
      </c>
      <c r="O215" t="s">
        <v>463</v>
      </c>
      <c r="P215" t="s">
        <v>698</v>
      </c>
      <c r="Q215" t="s">
        <v>734</v>
      </c>
      <c r="R215" t="s">
        <v>452</v>
      </c>
      <c r="S215" t="s">
        <v>696</v>
      </c>
      <c r="T215" t="s">
        <v>453</v>
      </c>
      <c r="U215" t="s">
        <v>473</v>
      </c>
    </row>
    <row r="216" spans="1:21" x14ac:dyDescent="0.2">
      <c r="A216" t="s">
        <v>735</v>
      </c>
      <c r="B216" t="s">
        <v>262</v>
      </c>
      <c r="C216" t="s">
        <v>444</v>
      </c>
      <c r="D216" s="2">
        <v>44558.559672407406</v>
      </c>
      <c r="F216">
        <v>1047843.086062</v>
      </c>
      <c r="G216">
        <v>63</v>
      </c>
      <c r="H216">
        <v>454</v>
      </c>
      <c r="I216">
        <v>2</v>
      </c>
      <c r="J216">
        <v>100</v>
      </c>
      <c r="M216" t="s">
        <v>445</v>
      </c>
      <c r="N216" t="s">
        <v>445</v>
      </c>
      <c r="O216" t="s">
        <v>445</v>
      </c>
      <c r="P216" t="s">
        <v>445</v>
      </c>
      <c r="Q216" t="s">
        <v>445</v>
      </c>
      <c r="R216" t="s">
        <v>445</v>
      </c>
      <c r="S216" t="s">
        <v>445</v>
      </c>
      <c r="T216" t="s">
        <v>445</v>
      </c>
      <c r="U216" t="s">
        <v>445</v>
      </c>
    </row>
    <row r="217" spans="1:21" x14ac:dyDescent="0.2">
      <c r="A217" t="s">
        <v>736</v>
      </c>
      <c r="B217" t="s">
        <v>263</v>
      </c>
      <c r="C217" t="s">
        <v>447</v>
      </c>
      <c r="D217" s="2">
        <v>44558.55987153935</v>
      </c>
      <c r="E217" s="2">
        <v>44558.57740170139</v>
      </c>
      <c r="F217">
        <v>1514.606</v>
      </c>
      <c r="G217">
        <v>36</v>
      </c>
      <c r="H217">
        <v>320</v>
      </c>
      <c r="I217">
        <v>1</v>
      </c>
      <c r="J217">
        <v>100</v>
      </c>
      <c r="K217" s="2">
        <v>44558.650000300928</v>
      </c>
      <c r="L217" t="s">
        <v>448</v>
      </c>
      <c r="M217" t="s">
        <v>502</v>
      </c>
      <c r="N217" t="s">
        <v>449</v>
      </c>
      <c r="O217" t="s">
        <v>478</v>
      </c>
      <c r="P217" t="s">
        <v>451</v>
      </c>
      <c r="Q217" t="s">
        <v>451</v>
      </c>
      <c r="R217" t="s">
        <v>466</v>
      </c>
      <c r="S217" t="s">
        <v>449</v>
      </c>
      <c r="T217" t="s">
        <v>453</v>
      </c>
      <c r="U217" t="s">
        <v>473</v>
      </c>
    </row>
    <row r="218" spans="1:21" x14ac:dyDescent="0.2">
      <c r="A218" t="s">
        <v>737</v>
      </c>
      <c r="B218" t="s">
        <v>269</v>
      </c>
      <c r="C218" t="s">
        <v>447</v>
      </c>
      <c r="D218" s="2">
        <v>44558.560521006948</v>
      </c>
      <c r="E218" s="2">
        <v>44558.582123807872</v>
      </c>
      <c r="F218">
        <v>1866.482</v>
      </c>
      <c r="G218">
        <v>23</v>
      </c>
      <c r="H218">
        <v>19</v>
      </c>
      <c r="I218">
        <v>0</v>
      </c>
      <c r="J218">
        <v>100</v>
      </c>
      <c r="K218" s="2">
        <v>44558.650001493057</v>
      </c>
      <c r="L218" t="s">
        <v>448</v>
      </c>
      <c r="M218" t="s">
        <v>449</v>
      </c>
      <c r="N218" t="s">
        <v>449</v>
      </c>
      <c r="O218" t="s">
        <v>483</v>
      </c>
      <c r="P218" t="s">
        <v>451</v>
      </c>
      <c r="Q218" t="s">
        <v>451</v>
      </c>
      <c r="R218" t="s">
        <v>466</v>
      </c>
      <c r="S218" t="s">
        <v>449</v>
      </c>
      <c r="T218" t="s">
        <v>467</v>
      </c>
      <c r="U218" t="s">
        <v>450</v>
      </c>
    </row>
    <row r="219" spans="1:21" x14ac:dyDescent="0.2">
      <c r="A219" t="s">
        <v>738</v>
      </c>
      <c r="B219" s="1" t="s">
        <v>272</v>
      </c>
      <c r="C219" t="s">
        <v>447</v>
      </c>
      <c r="D219" s="2">
        <v>44558.561263333337</v>
      </c>
      <c r="E219" s="2">
        <v>44558.571725729169</v>
      </c>
      <c r="F219">
        <v>903.95100000000002</v>
      </c>
      <c r="G219">
        <v>28</v>
      </c>
      <c r="H219">
        <v>216</v>
      </c>
      <c r="I219">
        <v>4</v>
      </c>
      <c r="J219">
        <v>99</v>
      </c>
      <c r="K219" s="2">
        <v>44558.650002418981</v>
      </c>
      <c r="L219" t="s">
        <v>448</v>
      </c>
      <c r="M219" t="s">
        <v>449</v>
      </c>
      <c r="N219" t="s">
        <v>449</v>
      </c>
      <c r="O219" t="s">
        <v>450</v>
      </c>
      <c r="P219" t="s">
        <v>451</v>
      </c>
      <c r="Q219" t="s">
        <v>451</v>
      </c>
      <c r="R219" t="s">
        <v>452</v>
      </c>
      <c r="S219" t="s">
        <v>449</v>
      </c>
      <c r="T219" t="s">
        <v>453</v>
      </c>
      <c r="U219" t="s">
        <v>450</v>
      </c>
    </row>
    <row r="220" spans="1:21" x14ac:dyDescent="0.2">
      <c r="A220" t="s">
        <v>739</v>
      </c>
      <c r="B220" t="s">
        <v>264</v>
      </c>
      <c r="C220" t="s">
        <v>477</v>
      </c>
      <c r="D220" s="2">
        <v>44558.560154386571</v>
      </c>
      <c r="F220">
        <v>1047801.510341</v>
      </c>
      <c r="G220">
        <v>43</v>
      </c>
      <c r="H220">
        <v>117</v>
      </c>
      <c r="I220">
        <v>5</v>
      </c>
      <c r="J220">
        <v>93</v>
      </c>
      <c r="M220" t="s">
        <v>740</v>
      </c>
      <c r="N220" t="s">
        <v>449</v>
      </c>
      <c r="O220" t="s">
        <v>456</v>
      </c>
      <c r="P220" t="s">
        <v>579</v>
      </c>
      <c r="Q220" t="s">
        <v>741</v>
      </c>
      <c r="R220" t="s">
        <v>466</v>
      </c>
      <c r="S220" t="s">
        <v>449</v>
      </c>
      <c r="T220" t="s">
        <v>453</v>
      </c>
      <c r="U220" t="s">
        <v>473</v>
      </c>
    </row>
    <row r="221" spans="1:21" x14ac:dyDescent="0.2">
      <c r="A221" t="s">
        <v>742</v>
      </c>
      <c r="B221" s="1" t="s">
        <v>743</v>
      </c>
      <c r="C221" t="s">
        <v>444</v>
      </c>
      <c r="D221" s="2">
        <v>44558.567361898145</v>
      </c>
      <c r="F221">
        <v>1047178.797321</v>
      </c>
      <c r="G221">
        <v>35</v>
      </c>
      <c r="H221">
        <v>310</v>
      </c>
      <c r="I221">
        <v>0</v>
      </c>
      <c r="J221">
        <v>100</v>
      </c>
      <c r="M221" t="s">
        <v>445</v>
      </c>
      <c r="N221" t="s">
        <v>445</v>
      </c>
      <c r="O221" t="s">
        <v>445</v>
      </c>
      <c r="P221" t="s">
        <v>445</v>
      </c>
      <c r="Q221" t="s">
        <v>445</v>
      </c>
      <c r="R221" t="s">
        <v>445</v>
      </c>
      <c r="S221" t="s">
        <v>445</v>
      </c>
      <c r="T221" t="s">
        <v>445</v>
      </c>
      <c r="U221" t="s">
        <v>445</v>
      </c>
    </row>
    <row r="222" spans="1:21" x14ac:dyDescent="0.2">
      <c r="A222" t="s">
        <v>744</v>
      </c>
      <c r="B222" t="s">
        <v>265</v>
      </c>
      <c r="C222" t="s">
        <v>447</v>
      </c>
      <c r="D222" s="2">
        <v>44558.560276585646</v>
      </c>
      <c r="E222" s="2">
        <v>44558.578018101849</v>
      </c>
      <c r="F222">
        <v>1532.867</v>
      </c>
      <c r="G222">
        <v>31</v>
      </c>
      <c r="H222">
        <v>179</v>
      </c>
      <c r="I222">
        <v>0</v>
      </c>
      <c r="J222">
        <v>100</v>
      </c>
      <c r="K222" s="2">
        <v>44558.650003854164</v>
      </c>
      <c r="L222" t="s">
        <v>448</v>
      </c>
      <c r="M222" t="s">
        <v>449</v>
      </c>
      <c r="N222" t="s">
        <v>449</v>
      </c>
      <c r="O222" t="s">
        <v>697</v>
      </c>
      <c r="P222" t="s">
        <v>451</v>
      </c>
      <c r="Q222" t="s">
        <v>451</v>
      </c>
      <c r="R222" t="s">
        <v>684</v>
      </c>
      <c r="S222" t="s">
        <v>449</v>
      </c>
      <c r="T222" t="s">
        <v>467</v>
      </c>
      <c r="U222" t="s">
        <v>473</v>
      </c>
    </row>
    <row r="223" spans="1:21" x14ac:dyDescent="0.2">
      <c r="A223" t="s">
        <v>745</v>
      </c>
      <c r="B223" t="s">
        <v>267</v>
      </c>
      <c r="C223" t="s">
        <v>447</v>
      </c>
      <c r="D223" s="2">
        <v>44558.560447013886</v>
      </c>
      <c r="E223" s="2">
        <v>44558.579923680554</v>
      </c>
      <c r="F223">
        <v>1682.7840000000001</v>
      </c>
      <c r="G223">
        <v>22</v>
      </c>
      <c r="H223">
        <v>225</v>
      </c>
      <c r="I223">
        <v>1</v>
      </c>
      <c r="J223">
        <v>100</v>
      </c>
      <c r="K223" s="2">
        <v>44558.650004791663</v>
      </c>
      <c r="L223" t="s">
        <v>448</v>
      </c>
      <c r="M223" t="s">
        <v>461</v>
      </c>
      <c r="N223" t="s">
        <v>462</v>
      </c>
      <c r="O223" t="s">
        <v>478</v>
      </c>
      <c r="P223" t="s">
        <v>464</v>
      </c>
      <c r="Q223" t="s">
        <v>475</v>
      </c>
      <c r="R223" t="s">
        <v>466</v>
      </c>
      <c r="S223" t="s">
        <v>461</v>
      </c>
      <c r="T223" t="s">
        <v>467</v>
      </c>
      <c r="U223" t="s">
        <v>459</v>
      </c>
    </row>
    <row r="224" spans="1:21" x14ac:dyDescent="0.2">
      <c r="A224" t="s">
        <v>746</v>
      </c>
      <c r="B224" t="s">
        <v>270</v>
      </c>
      <c r="C224" t="s">
        <v>447</v>
      </c>
      <c r="D224" s="2">
        <v>44558.560628206018</v>
      </c>
      <c r="E224" s="2">
        <v>44558.580676678241</v>
      </c>
      <c r="F224">
        <v>1732.1880000000001</v>
      </c>
      <c r="G224">
        <v>45</v>
      </c>
      <c r="H224">
        <v>146</v>
      </c>
      <c r="I224">
        <v>1</v>
      </c>
      <c r="J224">
        <v>100</v>
      </c>
      <c r="K224" s="2">
        <v>44558.650005740739</v>
      </c>
      <c r="L224" t="s">
        <v>448</v>
      </c>
      <c r="M224" t="s">
        <v>449</v>
      </c>
      <c r="N224" t="s">
        <v>449</v>
      </c>
      <c r="O224" t="s">
        <v>487</v>
      </c>
      <c r="P224" t="s">
        <v>451</v>
      </c>
      <c r="Q224" t="s">
        <v>451</v>
      </c>
      <c r="R224" t="s">
        <v>466</v>
      </c>
      <c r="S224" t="s">
        <v>449</v>
      </c>
      <c r="T224" t="s">
        <v>453</v>
      </c>
      <c r="U224" t="s">
        <v>473</v>
      </c>
    </row>
    <row r="225" spans="1:21" x14ac:dyDescent="0.2">
      <c r="A225" t="s">
        <v>747</v>
      </c>
      <c r="B225" t="s">
        <v>274</v>
      </c>
      <c r="C225" t="s">
        <v>447</v>
      </c>
      <c r="D225" s="2">
        <v>44558.56132375</v>
      </c>
      <c r="E225" s="2">
        <v>44558.586264687503</v>
      </c>
      <c r="F225">
        <v>2154.8969999999999</v>
      </c>
      <c r="G225">
        <v>48</v>
      </c>
      <c r="H225">
        <v>509</v>
      </c>
      <c r="I225">
        <v>0</v>
      </c>
      <c r="J225">
        <v>100</v>
      </c>
      <c r="K225" s="2">
        <v>44558.650006701391</v>
      </c>
      <c r="L225" t="s">
        <v>448</v>
      </c>
      <c r="M225" t="s">
        <v>449</v>
      </c>
      <c r="N225" t="s">
        <v>449</v>
      </c>
      <c r="O225" t="s">
        <v>487</v>
      </c>
      <c r="P225" t="s">
        <v>451</v>
      </c>
      <c r="Q225" t="s">
        <v>592</v>
      </c>
      <c r="R225" t="s">
        <v>452</v>
      </c>
      <c r="S225" t="s">
        <v>449</v>
      </c>
      <c r="T225" t="s">
        <v>453</v>
      </c>
      <c r="U225" t="s">
        <v>473</v>
      </c>
    </row>
    <row r="226" spans="1:21" x14ac:dyDescent="0.2">
      <c r="A226" t="s">
        <v>748</v>
      </c>
      <c r="B226" t="s">
        <v>271</v>
      </c>
      <c r="C226" t="s">
        <v>444</v>
      </c>
      <c r="D226" s="2">
        <v>44558.561035486113</v>
      </c>
      <c r="F226">
        <v>1047725.4818290001</v>
      </c>
      <c r="G226">
        <v>39</v>
      </c>
      <c r="H226">
        <v>81</v>
      </c>
      <c r="I226">
        <v>1</v>
      </c>
      <c r="J226">
        <v>100</v>
      </c>
      <c r="M226" t="s">
        <v>445</v>
      </c>
      <c r="N226" t="s">
        <v>445</v>
      </c>
      <c r="O226" t="s">
        <v>445</v>
      </c>
      <c r="P226" t="s">
        <v>445</v>
      </c>
      <c r="Q226" t="s">
        <v>445</v>
      </c>
      <c r="R226" t="s">
        <v>445</v>
      </c>
      <c r="S226" t="s">
        <v>445</v>
      </c>
      <c r="T226" t="s">
        <v>445</v>
      </c>
      <c r="U226" t="s">
        <v>445</v>
      </c>
    </row>
    <row r="227" spans="1:21" x14ac:dyDescent="0.2">
      <c r="A227" t="s">
        <v>749</v>
      </c>
      <c r="B227" t="s">
        <v>273</v>
      </c>
      <c r="C227" t="s">
        <v>447</v>
      </c>
      <c r="D227" s="2">
        <v>44558.561312986109</v>
      </c>
      <c r="E227" s="2">
        <v>44558.588198090278</v>
      </c>
      <c r="F227">
        <v>2322.873</v>
      </c>
      <c r="G227">
        <v>30</v>
      </c>
      <c r="H227">
        <v>177</v>
      </c>
      <c r="I227">
        <v>3</v>
      </c>
      <c r="J227">
        <v>99</v>
      </c>
      <c r="K227" s="2">
        <v>44558.650007766206</v>
      </c>
      <c r="L227" t="s">
        <v>448</v>
      </c>
      <c r="M227" t="s">
        <v>750</v>
      </c>
      <c r="N227" t="s">
        <v>449</v>
      </c>
      <c r="O227" t="s">
        <v>456</v>
      </c>
      <c r="P227" t="s">
        <v>517</v>
      </c>
      <c r="Q227" t="s">
        <v>751</v>
      </c>
      <c r="R227" t="s">
        <v>452</v>
      </c>
      <c r="S227" t="s">
        <v>750</v>
      </c>
      <c r="T227" t="s">
        <v>453</v>
      </c>
      <c r="U227" t="s">
        <v>473</v>
      </c>
    </row>
    <row r="228" spans="1:21" x14ac:dyDescent="0.2">
      <c r="A228" t="s">
        <v>752</v>
      </c>
      <c r="B228" t="s">
        <v>284</v>
      </c>
      <c r="C228" t="s">
        <v>447</v>
      </c>
      <c r="D228" s="2">
        <v>44558.56235388889</v>
      </c>
      <c r="E228" s="2">
        <v>44558.595480914351</v>
      </c>
      <c r="F228">
        <v>2862.1750000000002</v>
      </c>
      <c r="G228">
        <v>41</v>
      </c>
      <c r="H228">
        <v>139</v>
      </c>
      <c r="I228">
        <v>0</v>
      </c>
      <c r="J228">
        <v>100</v>
      </c>
      <c r="K228" s="2">
        <v>44558.650008946759</v>
      </c>
      <c r="L228" t="s">
        <v>448</v>
      </c>
      <c r="M228" t="s">
        <v>449</v>
      </c>
      <c r="N228" t="s">
        <v>449</v>
      </c>
      <c r="O228" t="s">
        <v>483</v>
      </c>
      <c r="P228" t="s">
        <v>451</v>
      </c>
      <c r="Q228" t="s">
        <v>451</v>
      </c>
      <c r="R228" t="s">
        <v>503</v>
      </c>
      <c r="S228" t="s">
        <v>449</v>
      </c>
      <c r="T228" t="s">
        <v>753</v>
      </c>
      <c r="U228" t="s">
        <v>459</v>
      </c>
    </row>
    <row r="229" spans="1:21" x14ac:dyDescent="0.2">
      <c r="A229" t="s">
        <v>754</v>
      </c>
      <c r="B229" t="s">
        <v>277</v>
      </c>
      <c r="C229" t="s">
        <v>447</v>
      </c>
      <c r="D229" s="2">
        <v>44558.561565648146</v>
      </c>
      <c r="E229" s="2">
        <v>44558.571874074078</v>
      </c>
      <c r="F229">
        <v>890.64800000000002</v>
      </c>
      <c r="G229">
        <v>38</v>
      </c>
      <c r="H229">
        <v>1304</v>
      </c>
      <c r="I229">
        <v>7</v>
      </c>
      <c r="J229">
        <v>100</v>
      </c>
      <c r="K229" s="2">
        <v>44558.650009953701</v>
      </c>
      <c r="L229" t="s">
        <v>448</v>
      </c>
      <c r="M229" t="s">
        <v>449</v>
      </c>
      <c r="N229" t="s">
        <v>449</v>
      </c>
      <c r="O229" t="s">
        <v>483</v>
      </c>
      <c r="P229" t="s">
        <v>451</v>
      </c>
      <c r="Q229" t="s">
        <v>451</v>
      </c>
      <c r="R229" t="s">
        <v>684</v>
      </c>
      <c r="S229" t="s">
        <v>449</v>
      </c>
      <c r="T229" t="s">
        <v>453</v>
      </c>
      <c r="U229" t="s">
        <v>450</v>
      </c>
    </row>
    <row r="230" spans="1:21" x14ac:dyDescent="0.2">
      <c r="A230" t="s">
        <v>755</v>
      </c>
      <c r="B230" t="s">
        <v>276</v>
      </c>
      <c r="C230" t="s">
        <v>447</v>
      </c>
      <c r="D230" s="2">
        <v>44558.56142204861</v>
      </c>
      <c r="E230" s="2">
        <v>44558.571860324075</v>
      </c>
      <c r="F230">
        <v>901.86699999999996</v>
      </c>
      <c r="G230">
        <v>41</v>
      </c>
      <c r="H230">
        <v>86</v>
      </c>
      <c r="I230">
        <v>1</v>
      </c>
      <c r="J230">
        <v>100</v>
      </c>
      <c r="K230" s="2">
        <v>44558.65001109954</v>
      </c>
      <c r="L230" t="s">
        <v>448</v>
      </c>
      <c r="M230" t="s">
        <v>449</v>
      </c>
      <c r="N230" t="s">
        <v>449</v>
      </c>
      <c r="O230" t="s">
        <v>456</v>
      </c>
      <c r="P230" t="s">
        <v>451</v>
      </c>
      <c r="Q230" t="s">
        <v>451</v>
      </c>
      <c r="R230" t="s">
        <v>684</v>
      </c>
      <c r="S230" t="s">
        <v>449</v>
      </c>
      <c r="T230" t="s">
        <v>453</v>
      </c>
      <c r="U230" t="s">
        <v>473</v>
      </c>
    </row>
    <row r="231" spans="1:21" x14ac:dyDescent="0.2">
      <c r="A231" t="s">
        <v>756</v>
      </c>
      <c r="B231" t="s">
        <v>279</v>
      </c>
      <c r="C231" t="s">
        <v>447</v>
      </c>
      <c r="D231" s="2">
        <v>44558.561587800927</v>
      </c>
      <c r="E231" s="2">
        <v>44558.574719374999</v>
      </c>
      <c r="F231">
        <v>1134.568</v>
      </c>
      <c r="G231">
        <v>41</v>
      </c>
      <c r="H231">
        <v>465</v>
      </c>
      <c r="I231">
        <v>4</v>
      </c>
      <c r="J231">
        <v>99</v>
      </c>
      <c r="K231" s="2">
        <v>44558.650012349535</v>
      </c>
      <c r="L231" t="s">
        <v>448</v>
      </c>
      <c r="M231" t="s">
        <v>449</v>
      </c>
      <c r="N231" t="s">
        <v>449</v>
      </c>
      <c r="O231" t="s">
        <v>483</v>
      </c>
      <c r="P231" t="s">
        <v>451</v>
      </c>
      <c r="Q231" t="s">
        <v>451</v>
      </c>
      <c r="R231" t="s">
        <v>466</v>
      </c>
      <c r="S231" t="s">
        <v>449</v>
      </c>
      <c r="T231" t="s">
        <v>453</v>
      </c>
      <c r="U231" t="s">
        <v>473</v>
      </c>
    </row>
    <row r="232" spans="1:21" x14ac:dyDescent="0.2">
      <c r="A232" t="s">
        <v>757</v>
      </c>
      <c r="B232" t="s">
        <v>280</v>
      </c>
      <c r="C232" t="s">
        <v>444</v>
      </c>
      <c r="D232" s="2">
        <v>44558.561734745374</v>
      </c>
      <c r="F232">
        <v>1047665.173957</v>
      </c>
      <c r="G232">
        <v>70</v>
      </c>
      <c r="H232">
        <v>647</v>
      </c>
      <c r="I232">
        <v>3</v>
      </c>
      <c r="J232">
        <v>100</v>
      </c>
      <c r="M232" t="s">
        <v>445</v>
      </c>
      <c r="N232" t="s">
        <v>445</v>
      </c>
      <c r="O232" t="s">
        <v>445</v>
      </c>
      <c r="P232" t="s">
        <v>445</v>
      </c>
      <c r="Q232" t="s">
        <v>445</v>
      </c>
      <c r="R232" t="s">
        <v>445</v>
      </c>
      <c r="S232" t="s">
        <v>445</v>
      </c>
      <c r="T232" t="s">
        <v>445</v>
      </c>
      <c r="U232" t="s">
        <v>445</v>
      </c>
    </row>
    <row r="233" spans="1:21" x14ac:dyDescent="0.2">
      <c r="A233" t="s">
        <v>758</v>
      </c>
      <c r="B233" t="s">
        <v>281</v>
      </c>
      <c r="C233" t="s">
        <v>447</v>
      </c>
      <c r="D233" s="2">
        <v>44558.561888171294</v>
      </c>
      <c r="E233" s="2">
        <v>44558.57143152778</v>
      </c>
      <c r="F233">
        <v>824.54600000000005</v>
      </c>
      <c r="G233">
        <v>33</v>
      </c>
      <c r="H233">
        <v>146</v>
      </c>
      <c r="I233">
        <v>2</v>
      </c>
      <c r="J233">
        <v>100</v>
      </c>
      <c r="K233" s="2">
        <v>44558.650013842591</v>
      </c>
      <c r="L233" t="s">
        <v>448</v>
      </c>
      <c r="M233" t="s">
        <v>449</v>
      </c>
      <c r="N233" t="s">
        <v>449</v>
      </c>
      <c r="O233" t="s">
        <v>483</v>
      </c>
      <c r="P233" t="s">
        <v>451</v>
      </c>
      <c r="Q233" t="s">
        <v>451</v>
      </c>
      <c r="R233" t="s">
        <v>452</v>
      </c>
      <c r="S233" t="s">
        <v>449</v>
      </c>
      <c r="T233" t="s">
        <v>453</v>
      </c>
      <c r="U233" t="s">
        <v>473</v>
      </c>
    </row>
    <row r="234" spans="1:21" x14ac:dyDescent="0.2">
      <c r="A234" t="s">
        <v>759</v>
      </c>
      <c r="B234" s="1" t="s">
        <v>294</v>
      </c>
      <c r="C234" t="s">
        <v>447</v>
      </c>
      <c r="D234" s="2">
        <v>44558.565373229168</v>
      </c>
      <c r="E234" s="2">
        <v>44558.597348738425</v>
      </c>
      <c r="F234">
        <v>2762.6840000000002</v>
      </c>
      <c r="G234">
        <v>46</v>
      </c>
      <c r="H234">
        <v>1346</v>
      </c>
      <c r="I234">
        <v>3</v>
      </c>
      <c r="J234">
        <v>100</v>
      </c>
      <c r="K234" s="2">
        <v>44558.650014942126</v>
      </c>
      <c r="L234" t="s">
        <v>448</v>
      </c>
      <c r="M234" t="s">
        <v>760</v>
      </c>
      <c r="N234" t="s">
        <v>449</v>
      </c>
      <c r="O234" t="s">
        <v>483</v>
      </c>
      <c r="P234" t="s">
        <v>451</v>
      </c>
      <c r="Q234" t="s">
        <v>761</v>
      </c>
      <c r="R234" t="s">
        <v>466</v>
      </c>
      <c r="S234" t="s">
        <v>449</v>
      </c>
      <c r="T234" t="s">
        <v>453</v>
      </c>
      <c r="U234" t="s">
        <v>473</v>
      </c>
    </row>
    <row r="235" spans="1:21" x14ac:dyDescent="0.2">
      <c r="A235" t="s">
        <v>762</v>
      </c>
      <c r="B235" t="s">
        <v>282</v>
      </c>
      <c r="C235" t="s">
        <v>447</v>
      </c>
      <c r="D235" s="2">
        <v>44558.562093217595</v>
      </c>
      <c r="E235" s="2">
        <v>44558.573131759258</v>
      </c>
      <c r="F235">
        <v>953.73</v>
      </c>
      <c r="G235">
        <v>20</v>
      </c>
      <c r="H235">
        <v>122</v>
      </c>
      <c r="I235">
        <v>1</v>
      </c>
      <c r="J235">
        <v>99</v>
      </c>
      <c r="K235" s="2">
        <v>44558.650015995372</v>
      </c>
      <c r="L235" t="s">
        <v>448</v>
      </c>
      <c r="M235" t="s">
        <v>449</v>
      </c>
      <c r="N235" t="s">
        <v>449</v>
      </c>
      <c r="O235" t="s">
        <v>483</v>
      </c>
      <c r="P235" t="s">
        <v>451</v>
      </c>
      <c r="Q235" t="s">
        <v>451</v>
      </c>
      <c r="R235" t="s">
        <v>684</v>
      </c>
      <c r="S235" t="s">
        <v>449</v>
      </c>
      <c r="T235" t="s">
        <v>453</v>
      </c>
      <c r="U235" t="s">
        <v>459</v>
      </c>
    </row>
    <row r="236" spans="1:21" x14ac:dyDescent="0.2">
      <c r="A236" t="s">
        <v>763</v>
      </c>
      <c r="B236" t="s">
        <v>283</v>
      </c>
      <c r="C236" t="s">
        <v>447</v>
      </c>
      <c r="D236" s="2">
        <v>44558.562136793982</v>
      </c>
      <c r="E236" s="2">
        <v>44558.598518587962</v>
      </c>
      <c r="F236">
        <v>3143.3870000000002</v>
      </c>
      <c r="G236">
        <v>73</v>
      </c>
      <c r="H236">
        <v>962</v>
      </c>
      <c r="I236">
        <v>9</v>
      </c>
      <c r="J236">
        <v>99</v>
      </c>
      <c r="K236" s="2">
        <v>44558.650017002314</v>
      </c>
      <c r="L236" t="s">
        <v>448</v>
      </c>
      <c r="M236" t="s">
        <v>764</v>
      </c>
      <c r="N236" t="s">
        <v>449</v>
      </c>
      <c r="O236" t="s">
        <v>487</v>
      </c>
      <c r="P236" t="s">
        <v>534</v>
      </c>
      <c r="Q236" t="s">
        <v>765</v>
      </c>
      <c r="R236" t="s">
        <v>466</v>
      </c>
      <c r="S236" t="s">
        <v>449</v>
      </c>
      <c r="T236" t="s">
        <v>467</v>
      </c>
      <c r="U236" t="s">
        <v>473</v>
      </c>
    </row>
    <row r="237" spans="1:21" x14ac:dyDescent="0.2">
      <c r="A237" t="s">
        <v>766</v>
      </c>
      <c r="B237" t="s">
        <v>767</v>
      </c>
      <c r="C237" t="s">
        <v>444</v>
      </c>
      <c r="D237" s="2">
        <v>44558.569444768516</v>
      </c>
      <c r="F237">
        <v>1046999.11983</v>
      </c>
      <c r="G237">
        <v>27</v>
      </c>
      <c r="H237">
        <v>173</v>
      </c>
      <c r="I237">
        <v>0</v>
      </c>
      <c r="J237">
        <v>100</v>
      </c>
      <c r="M237" t="s">
        <v>445</v>
      </c>
      <c r="N237" t="s">
        <v>445</v>
      </c>
      <c r="O237" t="s">
        <v>445</v>
      </c>
      <c r="P237" t="s">
        <v>445</v>
      </c>
      <c r="Q237" t="s">
        <v>445</v>
      </c>
      <c r="R237" t="s">
        <v>445</v>
      </c>
      <c r="S237" t="s">
        <v>445</v>
      </c>
      <c r="T237" t="s">
        <v>445</v>
      </c>
      <c r="U237" t="s">
        <v>445</v>
      </c>
    </row>
    <row r="238" spans="1:21" x14ac:dyDescent="0.2">
      <c r="A238" t="s">
        <v>768</v>
      </c>
      <c r="B238" t="s">
        <v>286</v>
      </c>
      <c r="C238" t="s">
        <v>447</v>
      </c>
      <c r="D238" s="2">
        <v>44558.563527488426</v>
      </c>
      <c r="E238" s="2">
        <v>44558.643122685186</v>
      </c>
      <c r="F238">
        <v>6877.0249999999996</v>
      </c>
      <c r="G238">
        <v>20</v>
      </c>
      <c r="H238">
        <v>794</v>
      </c>
      <c r="I238">
        <v>5</v>
      </c>
      <c r="J238">
        <v>99</v>
      </c>
      <c r="K238" s="2">
        <v>44558.643127731484</v>
      </c>
      <c r="L238" t="s">
        <v>649</v>
      </c>
      <c r="M238" t="s">
        <v>502</v>
      </c>
      <c r="N238" t="s">
        <v>502</v>
      </c>
      <c r="O238" t="s">
        <v>463</v>
      </c>
      <c r="P238" t="s">
        <v>451</v>
      </c>
      <c r="Q238" t="s">
        <v>451</v>
      </c>
      <c r="R238" t="s">
        <v>684</v>
      </c>
      <c r="S238" t="s">
        <v>502</v>
      </c>
      <c r="T238" t="s">
        <v>453</v>
      </c>
      <c r="U238" t="s">
        <v>473</v>
      </c>
    </row>
    <row r="239" spans="1:21" x14ac:dyDescent="0.2">
      <c r="A239" t="s">
        <v>769</v>
      </c>
      <c r="B239" t="s">
        <v>290</v>
      </c>
      <c r="C239" t="s">
        <v>447</v>
      </c>
      <c r="D239" s="2">
        <v>44558.563952025463</v>
      </c>
      <c r="E239" s="2">
        <v>44558.589416261573</v>
      </c>
      <c r="F239">
        <v>2200.11</v>
      </c>
      <c r="G239">
        <v>73</v>
      </c>
      <c r="H239">
        <v>549</v>
      </c>
      <c r="I239">
        <v>0</v>
      </c>
      <c r="J239">
        <v>100</v>
      </c>
      <c r="K239" s="2">
        <v>44558.650018414352</v>
      </c>
      <c r="L239" t="s">
        <v>448</v>
      </c>
      <c r="M239" t="s">
        <v>502</v>
      </c>
      <c r="N239" t="s">
        <v>502</v>
      </c>
      <c r="O239" t="s">
        <v>487</v>
      </c>
      <c r="P239" t="s">
        <v>451</v>
      </c>
      <c r="Q239" t="s">
        <v>451</v>
      </c>
      <c r="R239" t="s">
        <v>684</v>
      </c>
      <c r="S239" t="s">
        <v>502</v>
      </c>
      <c r="T239" t="s">
        <v>453</v>
      </c>
      <c r="U239" t="s">
        <v>473</v>
      </c>
    </row>
    <row r="240" spans="1:21" x14ac:dyDescent="0.2">
      <c r="A240" t="s">
        <v>770</v>
      </c>
      <c r="B240" t="s">
        <v>292</v>
      </c>
      <c r="C240" t="s">
        <v>447</v>
      </c>
      <c r="D240" s="2">
        <v>44558.564033819443</v>
      </c>
      <c r="E240" s="2">
        <v>44558.57751195602</v>
      </c>
      <c r="F240">
        <v>1164.511</v>
      </c>
      <c r="G240">
        <v>37</v>
      </c>
      <c r="H240">
        <v>147</v>
      </c>
      <c r="I240">
        <v>1</v>
      </c>
      <c r="J240">
        <v>100</v>
      </c>
      <c r="K240" s="2">
        <v>44558.650019328707</v>
      </c>
      <c r="L240" t="s">
        <v>448</v>
      </c>
      <c r="M240" t="s">
        <v>449</v>
      </c>
      <c r="N240" t="s">
        <v>449</v>
      </c>
      <c r="O240" t="s">
        <v>483</v>
      </c>
      <c r="P240" t="s">
        <v>451</v>
      </c>
      <c r="Q240" t="s">
        <v>451</v>
      </c>
      <c r="R240" t="s">
        <v>503</v>
      </c>
      <c r="S240" t="s">
        <v>449</v>
      </c>
      <c r="T240" t="s">
        <v>453</v>
      </c>
      <c r="U240" t="s">
        <v>473</v>
      </c>
    </row>
    <row r="241" spans="1:21" x14ac:dyDescent="0.2">
      <c r="A241" t="s">
        <v>771</v>
      </c>
      <c r="B241" t="s">
        <v>296</v>
      </c>
      <c r="C241" t="s">
        <v>444</v>
      </c>
      <c r="D241" s="2">
        <v>44558.567497881944</v>
      </c>
      <c r="F241">
        <v>1047167.402595</v>
      </c>
      <c r="G241">
        <v>30</v>
      </c>
      <c r="H241">
        <v>531</v>
      </c>
      <c r="I241">
        <v>3</v>
      </c>
      <c r="J241">
        <v>100</v>
      </c>
      <c r="M241" t="s">
        <v>445</v>
      </c>
      <c r="N241" t="s">
        <v>445</v>
      </c>
      <c r="O241" t="s">
        <v>445</v>
      </c>
      <c r="P241" t="s">
        <v>445</v>
      </c>
      <c r="Q241" t="s">
        <v>445</v>
      </c>
      <c r="R241" t="s">
        <v>445</v>
      </c>
      <c r="S241" t="s">
        <v>445</v>
      </c>
      <c r="T241" t="s">
        <v>445</v>
      </c>
      <c r="U241" t="s">
        <v>445</v>
      </c>
    </row>
    <row r="242" spans="1:21" x14ac:dyDescent="0.2">
      <c r="A242" t="s">
        <v>772</v>
      </c>
      <c r="B242" t="s">
        <v>297</v>
      </c>
      <c r="C242" t="s">
        <v>444</v>
      </c>
      <c r="D242" s="2">
        <v>44558.570837962965</v>
      </c>
      <c r="F242">
        <v>1046878.837067</v>
      </c>
      <c r="G242">
        <v>26</v>
      </c>
      <c r="H242">
        <v>942</v>
      </c>
      <c r="I242">
        <v>0</v>
      </c>
      <c r="J242">
        <v>100</v>
      </c>
      <c r="M242" t="s">
        <v>445</v>
      </c>
      <c r="N242" t="s">
        <v>445</v>
      </c>
      <c r="O242" t="s">
        <v>445</v>
      </c>
      <c r="P242" t="s">
        <v>445</v>
      </c>
      <c r="Q242" t="s">
        <v>445</v>
      </c>
      <c r="R242" t="s">
        <v>445</v>
      </c>
      <c r="S242" t="s">
        <v>445</v>
      </c>
      <c r="T242" t="s">
        <v>445</v>
      </c>
      <c r="U242" t="s">
        <v>445</v>
      </c>
    </row>
    <row r="243" spans="1:21" x14ac:dyDescent="0.2">
      <c r="A243" t="s">
        <v>773</v>
      </c>
      <c r="B243" t="s">
        <v>298</v>
      </c>
      <c r="C243" t="s">
        <v>447</v>
      </c>
      <c r="D243" s="2">
        <v>44558.579169629629</v>
      </c>
      <c r="E243" s="2">
        <v>44558.590932858795</v>
      </c>
      <c r="F243">
        <v>1016.343</v>
      </c>
      <c r="G243">
        <v>32</v>
      </c>
      <c r="H243">
        <v>297</v>
      </c>
      <c r="I243">
        <v>1</v>
      </c>
      <c r="J243">
        <v>100</v>
      </c>
      <c r="K243" s="2">
        <v>44558.650020370369</v>
      </c>
      <c r="L243" t="s">
        <v>448</v>
      </c>
      <c r="M243" t="s">
        <v>449</v>
      </c>
      <c r="N243" t="s">
        <v>449</v>
      </c>
      <c r="O243" t="s">
        <v>463</v>
      </c>
      <c r="P243" t="s">
        <v>451</v>
      </c>
      <c r="Q243" t="s">
        <v>451</v>
      </c>
      <c r="R243" t="s">
        <v>466</v>
      </c>
      <c r="S243" t="s">
        <v>449</v>
      </c>
      <c r="T243" t="s">
        <v>453</v>
      </c>
      <c r="U243" t="s">
        <v>473</v>
      </c>
    </row>
    <row r="244" spans="1:21" x14ac:dyDescent="0.2">
      <c r="A244" t="s">
        <v>774</v>
      </c>
      <c r="B244" t="s">
        <v>300</v>
      </c>
      <c r="C244" t="s">
        <v>447</v>
      </c>
      <c r="D244" s="2">
        <v>44558.585169513892</v>
      </c>
      <c r="E244" s="2">
        <v>44558.59565412037</v>
      </c>
      <c r="F244">
        <v>905.87</v>
      </c>
      <c r="G244">
        <v>23</v>
      </c>
      <c r="H244">
        <v>247</v>
      </c>
      <c r="I244">
        <v>0</v>
      </c>
      <c r="J244">
        <v>100</v>
      </c>
      <c r="K244" s="2">
        <v>44558.650021412039</v>
      </c>
      <c r="L244" t="s">
        <v>448</v>
      </c>
      <c r="M244" t="s">
        <v>502</v>
      </c>
      <c r="N244" t="s">
        <v>502</v>
      </c>
      <c r="O244" t="s">
        <v>483</v>
      </c>
      <c r="P244" t="s">
        <v>451</v>
      </c>
      <c r="Q244" t="s">
        <v>702</v>
      </c>
      <c r="R244" t="s">
        <v>466</v>
      </c>
      <c r="S244" t="s">
        <v>502</v>
      </c>
      <c r="T244" t="s">
        <v>453</v>
      </c>
      <c r="U244" t="s">
        <v>459</v>
      </c>
    </row>
    <row r="245" spans="1:21" x14ac:dyDescent="0.2">
      <c r="A245" t="s">
        <v>775</v>
      </c>
      <c r="B245" t="s">
        <v>299</v>
      </c>
      <c r="C245" t="s">
        <v>447</v>
      </c>
      <c r="D245" s="2">
        <v>44558.584987743059</v>
      </c>
      <c r="E245" s="2">
        <v>44558.599077789353</v>
      </c>
      <c r="F245">
        <v>1217.3800000000001</v>
      </c>
      <c r="G245">
        <v>24</v>
      </c>
      <c r="H245">
        <v>828</v>
      </c>
      <c r="I245">
        <v>8</v>
      </c>
      <c r="J245">
        <v>99</v>
      </c>
      <c r="K245" s="2">
        <v>44558.650022569447</v>
      </c>
      <c r="L245" t="s">
        <v>448</v>
      </c>
      <c r="M245" t="s">
        <v>449</v>
      </c>
      <c r="N245" t="s">
        <v>449</v>
      </c>
      <c r="O245" t="s">
        <v>463</v>
      </c>
      <c r="P245" t="s">
        <v>451</v>
      </c>
      <c r="Q245" t="s">
        <v>451</v>
      </c>
      <c r="R245" t="s">
        <v>684</v>
      </c>
      <c r="S245" t="s">
        <v>449</v>
      </c>
      <c r="T245" t="s">
        <v>467</v>
      </c>
      <c r="U245" t="s">
        <v>473</v>
      </c>
    </row>
    <row r="246" spans="1:21" x14ac:dyDescent="0.2">
      <c r="A246" t="s">
        <v>776</v>
      </c>
      <c r="B246" s="1" t="s">
        <v>301</v>
      </c>
      <c r="C246" t="s">
        <v>447</v>
      </c>
      <c r="D246" s="2">
        <v>44558.603094849539</v>
      </c>
      <c r="E246" s="2">
        <v>44558.613841261576</v>
      </c>
      <c r="F246">
        <v>928.49</v>
      </c>
      <c r="G246">
        <v>18</v>
      </c>
      <c r="H246">
        <v>123</v>
      </c>
      <c r="I246">
        <v>0</v>
      </c>
      <c r="J246">
        <v>100</v>
      </c>
      <c r="K246" s="2">
        <v>44558.650023877315</v>
      </c>
      <c r="L246" t="s">
        <v>448</v>
      </c>
      <c r="M246" t="s">
        <v>449</v>
      </c>
      <c r="N246" t="s">
        <v>449</v>
      </c>
      <c r="O246" t="s">
        <v>456</v>
      </c>
      <c r="P246" t="s">
        <v>451</v>
      </c>
      <c r="Q246" t="s">
        <v>451</v>
      </c>
      <c r="R246" t="s">
        <v>684</v>
      </c>
      <c r="S246" t="s">
        <v>449</v>
      </c>
      <c r="T246" t="s">
        <v>453</v>
      </c>
      <c r="U246" t="s">
        <v>459</v>
      </c>
    </row>
    <row r="247" spans="1:21" x14ac:dyDescent="0.2">
      <c r="A247" t="s">
        <v>777</v>
      </c>
      <c r="B247" t="s">
        <v>302</v>
      </c>
      <c r="C247" t="s">
        <v>447</v>
      </c>
      <c r="D247" s="2">
        <v>44558.615143958334</v>
      </c>
      <c r="E247" s="2">
        <v>44558.629590798613</v>
      </c>
      <c r="F247">
        <v>1248.2070000000001</v>
      </c>
      <c r="G247">
        <v>35</v>
      </c>
      <c r="H247">
        <v>142</v>
      </c>
      <c r="I247">
        <v>0</v>
      </c>
      <c r="J247">
        <v>100</v>
      </c>
      <c r="K247" s="2">
        <v>44558.650025127317</v>
      </c>
      <c r="L247" t="s">
        <v>448</v>
      </c>
      <c r="M247" t="s">
        <v>449</v>
      </c>
      <c r="N247" t="s">
        <v>449</v>
      </c>
      <c r="O247" t="s">
        <v>483</v>
      </c>
      <c r="P247" t="s">
        <v>451</v>
      </c>
      <c r="Q247" t="s">
        <v>451</v>
      </c>
      <c r="R247" t="s">
        <v>466</v>
      </c>
      <c r="S247" t="s">
        <v>462</v>
      </c>
      <c r="T247" t="s">
        <v>453</v>
      </c>
      <c r="U247" t="s">
        <v>459</v>
      </c>
    </row>
    <row r="248" spans="1:21" x14ac:dyDescent="0.2">
      <c r="A248" t="s">
        <v>778</v>
      </c>
      <c r="B248" t="s">
        <v>779</v>
      </c>
      <c r="C248" t="s">
        <v>444</v>
      </c>
      <c r="D248" s="2">
        <v>44558.614704270833</v>
      </c>
      <c r="F248">
        <v>1043088.893585</v>
      </c>
      <c r="G248">
        <v>29</v>
      </c>
      <c r="H248">
        <v>133</v>
      </c>
      <c r="I248">
        <v>4</v>
      </c>
      <c r="J248">
        <v>98</v>
      </c>
      <c r="M248" t="s">
        <v>445</v>
      </c>
      <c r="N248" t="s">
        <v>445</v>
      </c>
      <c r="O248" t="s">
        <v>445</v>
      </c>
      <c r="P248" t="s">
        <v>445</v>
      </c>
      <c r="Q248" t="s">
        <v>445</v>
      </c>
      <c r="R248" t="s">
        <v>445</v>
      </c>
      <c r="S248" t="s">
        <v>445</v>
      </c>
      <c r="T248" t="s">
        <v>445</v>
      </c>
      <c r="U248" t="s">
        <v>445</v>
      </c>
    </row>
    <row r="249" spans="1:21" x14ac:dyDescent="0.2">
      <c r="A249" t="s">
        <v>780</v>
      </c>
      <c r="B249" t="s">
        <v>304</v>
      </c>
      <c r="C249" t="s">
        <v>447</v>
      </c>
      <c r="D249" s="2">
        <v>44558.615272280091</v>
      </c>
      <c r="E249" s="2">
        <v>44558.630354641202</v>
      </c>
      <c r="F249">
        <v>1303.116</v>
      </c>
      <c r="G249">
        <v>35</v>
      </c>
      <c r="H249">
        <v>932</v>
      </c>
      <c r="I249">
        <v>0</v>
      </c>
      <c r="J249">
        <v>100</v>
      </c>
      <c r="K249" s="2">
        <v>44558.65002627315</v>
      </c>
      <c r="L249" t="s">
        <v>448</v>
      </c>
      <c r="M249" t="s">
        <v>449</v>
      </c>
      <c r="N249" t="s">
        <v>449</v>
      </c>
      <c r="O249" t="s">
        <v>483</v>
      </c>
      <c r="P249" t="s">
        <v>451</v>
      </c>
      <c r="Q249" t="s">
        <v>451</v>
      </c>
      <c r="R249" t="s">
        <v>490</v>
      </c>
      <c r="S249" t="s">
        <v>449</v>
      </c>
      <c r="T249" t="s">
        <v>453</v>
      </c>
      <c r="U249" t="s">
        <v>473</v>
      </c>
    </row>
    <row r="250" spans="1:21" x14ac:dyDescent="0.2">
      <c r="A250" t="s">
        <v>849</v>
      </c>
      <c r="B250" t="s">
        <v>305</v>
      </c>
      <c r="C250" t="s">
        <v>447</v>
      </c>
      <c r="D250" s="2">
        <v>44570.520032881941</v>
      </c>
      <c r="E250" s="2">
        <v>44570.528101516204</v>
      </c>
      <c r="F250">
        <v>697.13</v>
      </c>
      <c r="G250">
        <v>31</v>
      </c>
      <c r="H250">
        <v>98</v>
      </c>
      <c r="I250">
        <v>1</v>
      </c>
      <c r="J250">
        <v>100</v>
      </c>
      <c r="K250" s="2">
        <v>44570.611523958331</v>
      </c>
      <c r="L250" t="s">
        <v>448</v>
      </c>
      <c r="M250" t="s">
        <v>449</v>
      </c>
      <c r="N250" t="s">
        <v>449</v>
      </c>
      <c r="O250" t="s">
        <v>483</v>
      </c>
      <c r="P250" t="s">
        <v>451</v>
      </c>
      <c r="Q250" t="s">
        <v>451</v>
      </c>
      <c r="R250" t="s">
        <v>684</v>
      </c>
      <c r="S250" t="s">
        <v>449</v>
      </c>
      <c r="T250" t="s">
        <v>453</v>
      </c>
      <c r="U250" t="s">
        <v>473</v>
      </c>
    </row>
    <row r="251" spans="1:21" x14ac:dyDescent="0.2">
      <c r="A251" t="s">
        <v>850</v>
      </c>
      <c r="B251" t="s">
        <v>312</v>
      </c>
      <c r="C251" t="s">
        <v>447</v>
      </c>
      <c r="D251" s="2">
        <v>44570.52296159722</v>
      </c>
      <c r="E251" s="2">
        <v>44570.56118665509</v>
      </c>
      <c r="F251">
        <v>3302.645</v>
      </c>
      <c r="G251">
        <v>37</v>
      </c>
      <c r="H251">
        <v>124</v>
      </c>
      <c r="I251">
        <v>0</v>
      </c>
      <c r="J251">
        <v>100</v>
      </c>
      <c r="K251" s="2">
        <v>44570.611524780092</v>
      </c>
      <c r="L251" t="s">
        <v>448</v>
      </c>
      <c r="M251" t="s">
        <v>449</v>
      </c>
      <c r="N251" t="s">
        <v>449</v>
      </c>
      <c r="O251" t="s">
        <v>450</v>
      </c>
      <c r="P251" t="s">
        <v>451</v>
      </c>
      <c r="Q251" t="s">
        <v>451</v>
      </c>
      <c r="R251" t="s">
        <v>452</v>
      </c>
      <c r="S251" t="s">
        <v>449</v>
      </c>
      <c r="T251" t="s">
        <v>467</v>
      </c>
      <c r="U251" t="s">
        <v>450</v>
      </c>
    </row>
    <row r="252" spans="1:21" x14ac:dyDescent="0.2">
      <c r="A252" t="s">
        <v>851</v>
      </c>
      <c r="B252" t="s">
        <v>306</v>
      </c>
      <c r="C252" t="s">
        <v>444</v>
      </c>
      <c r="D252" s="2">
        <v>44570.520930798608</v>
      </c>
      <c r="F252">
        <v>14410.514842</v>
      </c>
      <c r="G252">
        <v>40</v>
      </c>
      <c r="H252">
        <v>214</v>
      </c>
      <c r="I252">
        <v>2</v>
      </c>
      <c r="J252">
        <v>100</v>
      </c>
      <c r="M252" t="s">
        <v>445</v>
      </c>
      <c r="N252" t="s">
        <v>445</v>
      </c>
      <c r="O252" t="s">
        <v>445</v>
      </c>
      <c r="P252" t="s">
        <v>445</v>
      </c>
      <c r="Q252" t="s">
        <v>445</v>
      </c>
      <c r="R252" t="s">
        <v>445</v>
      </c>
      <c r="S252" t="s">
        <v>445</v>
      </c>
      <c r="T252" t="s">
        <v>445</v>
      </c>
      <c r="U252" t="s">
        <v>445</v>
      </c>
    </row>
    <row r="253" spans="1:21" x14ac:dyDescent="0.2">
      <c r="A253" t="s">
        <v>852</v>
      </c>
      <c r="B253" t="s">
        <v>307</v>
      </c>
      <c r="C253" t="s">
        <v>447</v>
      </c>
      <c r="D253" s="2">
        <v>44570.521177731483</v>
      </c>
      <c r="E253" s="2">
        <v>44570.532143877317</v>
      </c>
      <c r="F253">
        <v>947.47500000000002</v>
      </c>
      <c r="G253">
        <v>28</v>
      </c>
      <c r="H253">
        <v>351</v>
      </c>
      <c r="I253">
        <v>0</v>
      </c>
      <c r="J253">
        <v>100</v>
      </c>
      <c r="K253" s="2">
        <v>44570.611525555556</v>
      </c>
      <c r="L253" t="s">
        <v>448</v>
      </c>
      <c r="M253" t="s">
        <v>536</v>
      </c>
      <c r="N253" t="s">
        <v>449</v>
      </c>
      <c r="O253" t="s">
        <v>483</v>
      </c>
      <c r="P253" t="s">
        <v>534</v>
      </c>
      <c r="Q253" t="s">
        <v>853</v>
      </c>
      <c r="R253" t="s">
        <v>452</v>
      </c>
      <c r="S253" t="s">
        <v>536</v>
      </c>
      <c r="T253" t="s">
        <v>467</v>
      </c>
      <c r="U253" t="s">
        <v>473</v>
      </c>
    </row>
    <row r="254" spans="1:21" x14ac:dyDescent="0.2">
      <c r="A254" t="s">
        <v>854</v>
      </c>
      <c r="B254" t="s">
        <v>320</v>
      </c>
      <c r="C254" t="s">
        <v>447</v>
      </c>
      <c r="D254" s="2">
        <v>44570.52538068287</v>
      </c>
      <c r="E254" s="2">
        <v>44570.552066990742</v>
      </c>
      <c r="F254">
        <v>2305.6970000000001</v>
      </c>
      <c r="G254">
        <v>48</v>
      </c>
      <c r="H254">
        <v>128</v>
      </c>
      <c r="I254">
        <v>0</v>
      </c>
      <c r="J254">
        <v>100</v>
      </c>
      <c r="K254" s="2">
        <v>44570.611526273147</v>
      </c>
      <c r="L254" t="s">
        <v>448</v>
      </c>
      <c r="M254" t="s">
        <v>449</v>
      </c>
      <c r="N254" t="s">
        <v>449</v>
      </c>
      <c r="O254" t="s">
        <v>450</v>
      </c>
      <c r="P254" t="s">
        <v>451</v>
      </c>
      <c r="Q254" t="s">
        <v>451</v>
      </c>
      <c r="R254" t="s">
        <v>452</v>
      </c>
      <c r="S254" t="s">
        <v>449</v>
      </c>
      <c r="T254" t="s">
        <v>467</v>
      </c>
      <c r="U254" t="s">
        <v>450</v>
      </c>
    </row>
    <row r="255" spans="1:21" x14ac:dyDescent="0.2">
      <c r="A255" t="s">
        <v>855</v>
      </c>
      <c r="B255" t="s">
        <v>308</v>
      </c>
      <c r="C255" t="s">
        <v>447</v>
      </c>
      <c r="D255" s="2">
        <v>44570.522035254631</v>
      </c>
      <c r="E255" s="2">
        <v>44570.539137106483</v>
      </c>
      <c r="F255">
        <v>1477.6</v>
      </c>
      <c r="G255">
        <v>24</v>
      </c>
      <c r="H255">
        <v>49</v>
      </c>
      <c r="I255">
        <v>0</v>
      </c>
      <c r="J255">
        <v>100</v>
      </c>
      <c r="K255" s="2">
        <v>44570.611527349538</v>
      </c>
      <c r="L255" t="s">
        <v>448</v>
      </c>
      <c r="M255" t="s">
        <v>449</v>
      </c>
      <c r="N255" t="s">
        <v>449</v>
      </c>
      <c r="O255" t="s">
        <v>483</v>
      </c>
      <c r="P255" t="s">
        <v>451</v>
      </c>
      <c r="Q255" t="s">
        <v>451</v>
      </c>
      <c r="R255" t="s">
        <v>466</v>
      </c>
      <c r="S255" t="s">
        <v>449</v>
      </c>
      <c r="T255" t="s">
        <v>467</v>
      </c>
      <c r="U255" t="s">
        <v>473</v>
      </c>
    </row>
    <row r="256" spans="1:21" x14ac:dyDescent="0.2">
      <c r="A256" t="s">
        <v>856</v>
      </c>
      <c r="B256" t="s">
        <v>310</v>
      </c>
      <c r="C256" t="s">
        <v>447</v>
      </c>
      <c r="D256" s="2">
        <v>44570.522235497687</v>
      </c>
      <c r="E256" s="2">
        <v>44570.537766689813</v>
      </c>
      <c r="F256">
        <v>1341.895</v>
      </c>
      <c r="G256">
        <v>24</v>
      </c>
      <c r="H256">
        <v>76</v>
      </c>
      <c r="I256">
        <v>0</v>
      </c>
      <c r="J256">
        <v>100</v>
      </c>
      <c r="K256" s="2">
        <v>44570.611528159723</v>
      </c>
      <c r="L256" t="s">
        <v>448</v>
      </c>
      <c r="M256" t="s">
        <v>469</v>
      </c>
      <c r="N256" t="s">
        <v>449</v>
      </c>
      <c r="O256" t="s">
        <v>450</v>
      </c>
      <c r="P256" t="s">
        <v>470</v>
      </c>
      <c r="Q256" t="s">
        <v>857</v>
      </c>
      <c r="R256" t="s">
        <v>466</v>
      </c>
      <c r="S256" t="s">
        <v>469</v>
      </c>
      <c r="T256" t="s">
        <v>453</v>
      </c>
      <c r="U256" t="s">
        <v>450</v>
      </c>
    </row>
    <row r="257" spans="1:21" x14ac:dyDescent="0.2">
      <c r="A257" t="s">
        <v>858</v>
      </c>
      <c r="B257" t="s">
        <v>314</v>
      </c>
      <c r="C257" t="s">
        <v>444</v>
      </c>
      <c r="D257" s="2">
        <v>44570.523328263887</v>
      </c>
      <c r="F257">
        <v>14203.470966999999</v>
      </c>
      <c r="G257">
        <v>24</v>
      </c>
      <c r="H257">
        <v>100</v>
      </c>
      <c r="I257">
        <v>4</v>
      </c>
      <c r="J257">
        <v>96</v>
      </c>
      <c r="M257" t="s">
        <v>445</v>
      </c>
      <c r="N257" t="s">
        <v>445</v>
      </c>
      <c r="O257" t="s">
        <v>445</v>
      </c>
      <c r="P257" t="s">
        <v>445</v>
      </c>
      <c r="Q257" t="s">
        <v>445</v>
      </c>
      <c r="R257" t="s">
        <v>445</v>
      </c>
      <c r="S257" t="s">
        <v>445</v>
      </c>
      <c r="T257" t="s">
        <v>445</v>
      </c>
      <c r="U257" t="s">
        <v>445</v>
      </c>
    </row>
    <row r="258" spans="1:21" x14ac:dyDescent="0.2">
      <c r="A258" t="s">
        <v>859</v>
      </c>
      <c r="B258" t="s">
        <v>326</v>
      </c>
      <c r="C258" t="s">
        <v>447</v>
      </c>
      <c r="D258" s="2">
        <v>44570.526211944445</v>
      </c>
      <c r="E258" s="2">
        <v>44570.553839733795</v>
      </c>
      <c r="F258">
        <v>2387.0410000000002</v>
      </c>
      <c r="G258">
        <v>24</v>
      </c>
      <c r="H258">
        <v>167</v>
      </c>
      <c r="I258">
        <v>1</v>
      </c>
      <c r="J258">
        <v>100</v>
      </c>
      <c r="K258" s="2">
        <v>44570.611529074071</v>
      </c>
      <c r="L258" t="s">
        <v>448</v>
      </c>
      <c r="M258" t="s">
        <v>449</v>
      </c>
      <c r="N258" t="s">
        <v>449</v>
      </c>
      <c r="O258" t="s">
        <v>450</v>
      </c>
      <c r="P258" t="s">
        <v>451</v>
      </c>
      <c r="Q258" t="s">
        <v>451</v>
      </c>
      <c r="R258" t="s">
        <v>684</v>
      </c>
      <c r="S258" t="s">
        <v>449</v>
      </c>
      <c r="T258" t="s">
        <v>467</v>
      </c>
      <c r="U258" t="s">
        <v>473</v>
      </c>
    </row>
    <row r="259" spans="1:21" x14ac:dyDescent="0.2">
      <c r="A259" t="s">
        <v>860</v>
      </c>
      <c r="B259" t="s">
        <v>315</v>
      </c>
      <c r="C259" t="s">
        <v>447</v>
      </c>
      <c r="D259" s="2">
        <v>44570.524128240744</v>
      </c>
      <c r="E259" s="2">
        <v>44570.557518344911</v>
      </c>
      <c r="F259">
        <v>2884.9050000000002</v>
      </c>
      <c r="G259">
        <v>28</v>
      </c>
      <c r="H259">
        <v>608</v>
      </c>
      <c r="I259">
        <v>8</v>
      </c>
      <c r="J259">
        <v>98</v>
      </c>
      <c r="K259" s="2">
        <v>44570.611780324078</v>
      </c>
      <c r="L259" t="s">
        <v>448</v>
      </c>
      <c r="M259" t="s">
        <v>449</v>
      </c>
      <c r="N259" t="s">
        <v>449</v>
      </c>
      <c r="O259" t="s">
        <v>450</v>
      </c>
      <c r="P259" t="s">
        <v>451</v>
      </c>
      <c r="Q259" t="s">
        <v>861</v>
      </c>
      <c r="R259" t="s">
        <v>466</v>
      </c>
      <c r="S259" t="s">
        <v>449</v>
      </c>
      <c r="T259" t="s">
        <v>453</v>
      </c>
      <c r="U259" t="s">
        <v>450</v>
      </c>
    </row>
    <row r="260" spans="1:21" x14ac:dyDescent="0.2">
      <c r="A260" t="s">
        <v>862</v>
      </c>
      <c r="B260" t="s">
        <v>324</v>
      </c>
      <c r="C260" t="s">
        <v>447</v>
      </c>
      <c r="D260" s="2">
        <v>44570.526119664355</v>
      </c>
      <c r="E260" s="2">
        <v>44570.531314004627</v>
      </c>
      <c r="F260">
        <v>448.791</v>
      </c>
      <c r="G260">
        <v>29</v>
      </c>
      <c r="H260">
        <v>371</v>
      </c>
      <c r="I260">
        <v>3</v>
      </c>
      <c r="J260">
        <v>100</v>
      </c>
      <c r="K260" s="2">
        <v>44570.611529965281</v>
      </c>
      <c r="L260" t="s">
        <v>448</v>
      </c>
      <c r="M260" t="s">
        <v>449</v>
      </c>
      <c r="N260" t="s">
        <v>449</v>
      </c>
      <c r="O260" t="s">
        <v>456</v>
      </c>
      <c r="P260" t="s">
        <v>451</v>
      </c>
      <c r="Q260" t="s">
        <v>451</v>
      </c>
      <c r="R260" t="s">
        <v>466</v>
      </c>
      <c r="S260" t="s">
        <v>449</v>
      </c>
      <c r="T260" t="s">
        <v>453</v>
      </c>
      <c r="U260" t="s">
        <v>459</v>
      </c>
    </row>
    <row r="261" spans="1:21" x14ac:dyDescent="0.2">
      <c r="A261" t="s">
        <v>863</v>
      </c>
      <c r="B261" t="s">
        <v>316</v>
      </c>
      <c r="C261" t="s">
        <v>447</v>
      </c>
      <c r="D261" s="2">
        <v>44570.524530358794</v>
      </c>
      <c r="E261" s="2">
        <v>44570.547139490744</v>
      </c>
      <c r="F261">
        <v>1953.4290000000001</v>
      </c>
      <c r="G261">
        <v>50</v>
      </c>
      <c r="H261">
        <v>372</v>
      </c>
      <c r="I261">
        <v>1</v>
      </c>
      <c r="J261">
        <v>100</v>
      </c>
      <c r="K261" s="2">
        <v>44570.611530891205</v>
      </c>
      <c r="L261" t="s">
        <v>448</v>
      </c>
      <c r="M261" t="s">
        <v>449</v>
      </c>
      <c r="N261" t="s">
        <v>449</v>
      </c>
      <c r="O261" t="s">
        <v>483</v>
      </c>
      <c r="P261" t="s">
        <v>451</v>
      </c>
      <c r="Q261" t="s">
        <v>451</v>
      </c>
      <c r="R261" t="s">
        <v>503</v>
      </c>
      <c r="S261" t="s">
        <v>449</v>
      </c>
      <c r="T261" t="s">
        <v>467</v>
      </c>
      <c r="U261" t="s">
        <v>473</v>
      </c>
    </row>
    <row r="262" spans="1:21" x14ac:dyDescent="0.2">
      <c r="A262" t="s">
        <v>864</v>
      </c>
      <c r="B262" t="s">
        <v>318</v>
      </c>
      <c r="C262" t="s">
        <v>444</v>
      </c>
      <c r="D262" s="2">
        <v>44570.525168020831</v>
      </c>
      <c r="F262">
        <v>14044.606687</v>
      </c>
      <c r="G262">
        <v>29</v>
      </c>
      <c r="H262">
        <v>115</v>
      </c>
      <c r="I262">
        <v>0</v>
      </c>
      <c r="J262">
        <v>100</v>
      </c>
      <c r="M262" t="s">
        <v>445</v>
      </c>
      <c r="N262" t="s">
        <v>445</v>
      </c>
      <c r="O262" t="s">
        <v>445</v>
      </c>
      <c r="P262" t="s">
        <v>445</v>
      </c>
      <c r="Q262" t="s">
        <v>445</v>
      </c>
      <c r="R262" t="s">
        <v>445</v>
      </c>
      <c r="S262" t="s">
        <v>445</v>
      </c>
      <c r="T262" t="s">
        <v>445</v>
      </c>
      <c r="U262" t="s">
        <v>445</v>
      </c>
    </row>
    <row r="263" spans="1:21" x14ac:dyDescent="0.2">
      <c r="A263" t="s">
        <v>865</v>
      </c>
      <c r="B263" t="s">
        <v>319</v>
      </c>
      <c r="C263" t="s">
        <v>447</v>
      </c>
      <c r="D263" s="2">
        <v>44570.525155613424</v>
      </c>
      <c r="E263" s="2">
        <v>44570.550327523146</v>
      </c>
      <c r="F263">
        <v>2174.8530000000001</v>
      </c>
      <c r="G263">
        <v>37</v>
      </c>
      <c r="H263">
        <v>493</v>
      </c>
      <c r="I263">
        <v>1</v>
      </c>
      <c r="J263">
        <v>100</v>
      </c>
      <c r="K263" s="2">
        <v>44570.61153185185</v>
      </c>
      <c r="L263" t="s">
        <v>448</v>
      </c>
      <c r="M263" t="s">
        <v>502</v>
      </c>
      <c r="N263" t="s">
        <v>502</v>
      </c>
      <c r="O263" t="s">
        <v>463</v>
      </c>
      <c r="P263" t="s">
        <v>451</v>
      </c>
      <c r="Q263" t="s">
        <v>451</v>
      </c>
      <c r="R263" t="s">
        <v>466</v>
      </c>
      <c r="S263" t="s">
        <v>502</v>
      </c>
      <c r="T263" t="s">
        <v>467</v>
      </c>
      <c r="U263" t="s">
        <v>473</v>
      </c>
    </row>
    <row r="264" spans="1:21" x14ac:dyDescent="0.2">
      <c r="A264" t="s">
        <v>866</v>
      </c>
      <c r="B264" s="1" t="s">
        <v>321</v>
      </c>
      <c r="C264" t="s">
        <v>447</v>
      </c>
      <c r="D264" s="2">
        <v>44570.52554224537</v>
      </c>
      <c r="E264" s="2">
        <v>44570.550996747683</v>
      </c>
      <c r="F264">
        <v>2199.2689999999998</v>
      </c>
      <c r="G264">
        <v>31</v>
      </c>
      <c r="H264">
        <v>39</v>
      </c>
      <c r="I264">
        <v>0</v>
      </c>
      <c r="J264">
        <v>100</v>
      </c>
      <c r="K264" s="2">
        <v>44570.611532627314</v>
      </c>
      <c r="L264" t="s">
        <v>448</v>
      </c>
      <c r="M264" t="s">
        <v>462</v>
      </c>
      <c r="N264" t="s">
        <v>462</v>
      </c>
      <c r="O264" t="s">
        <v>450</v>
      </c>
      <c r="P264" t="s">
        <v>451</v>
      </c>
      <c r="Q264" t="s">
        <v>451</v>
      </c>
      <c r="R264" t="s">
        <v>452</v>
      </c>
      <c r="S264" t="s">
        <v>462</v>
      </c>
      <c r="T264" t="s">
        <v>453</v>
      </c>
      <c r="U264" t="s">
        <v>450</v>
      </c>
    </row>
    <row r="265" spans="1:21" x14ac:dyDescent="0.2">
      <c r="A265" t="s">
        <v>867</v>
      </c>
      <c r="B265" s="1" t="s">
        <v>322</v>
      </c>
      <c r="C265" t="s">
        <v>447</v>
      </c>
      <c r="D265" s="2">
        <v>44570.525627962961</v>
      </c>
      <c r="E265" s="2">
        <v>44570.533750208335</v>
      </c>
      <c r="F265">
        <v>701.76199999999994</v>
      </c>
      <c r="G265">
        <v>35</v>
      </c>
      <c r="H265">
        <v>290</v>
      </c>
      <c r="I265">
        <v>1</v>
      </c>
      <c r="J265">
        <v>100</v>
      </c>
      <c r="K265" s="2">
        <v>44570.611533460651</v>
      </c>
      <c r="L265" t="s">
        <v>448</v>
      </c>
      <c r="M265" t="s">
        <v>449</v>
      </c>
      <c r="N265" t="s">
        <v>449</v>
      </c>
      <c r="O265" t="s">
        <v>483</v>
      </c>
      <c r="P265" t="s">
        <v>451</v>
      </c>
      <c r="Q265" t="s">
        <v>451</v>
      </c>
      <c r="R265" t="s">
        <v>452</v>
      </c>
      <c r="S265" t="s">
        <v>449</v>
      </c>
      <c r="T265" t="s">
        <v>453</v>
      </c>
      <c r="U265" t="s">
        <v>473</v>
      </c>
    </row>
    <row r="266" spans="1:21" x14ac:dyDescent="0.2">
      <c r="A266" t="s">
        <v>868</v>
      </c>
      <c r="B266" t="s">
        <v>327</v>
      </c>
      <c r="C266" t="s">
        <v>447</v>
      </c>
      <c r="D266" s="2">
        <v>44570.526284629632</v>
      </c>
      <c r="E266" s="2">
        <v>44570.537152858793</v>
      </c>
      <c r="F266">
        <v>939.01499999999999</v>
      </c>
      <c r="G266">
        <v>20</v>
      </c>
      <c r="H266">
        <v>147</v>
      </c>
      <c r="I266">
        <v>1</v>
      </c>
      <c r="J266">
        <v>100</v>
      </c>
      <c r="K266" s="2">
        <v>44570.611534351854</v>
      </c>
      <c r="L266" t="s">
        <v>448</v>
      </c>
      <c r="M266" t="s">
        <v>869</v>
      </c>
      <c r="N266" t="s">
        <v>449</v>
      </c>
      <c r="O266" t="s">
        <v>450</v>
      </c>
      <c r="P266" t="s">
        <v>451</v>
      </c>
      <c r="Q266" t="s">
        <v>451</v>
      </c>
      <c r="R266" t="s">
        <v>684</v>
      </c>
      <c r="S266" t="s">
        <v>449</v>
      </c>
      <c r="T266" t="s">
        <v>453</v>
      </c>
      <c r="U266" t="s">
        <v>450</v>
      </c>
    </row>
    <row r="267" spans="1:21" x14ac:dyDescent="0.2">
      <c r="A267" t="s">
        <v>870</v>
      </c>
      <c r="B267" t="s">
        <v>329</v>
      </c>
      <c r="C267" t="s">
        <v>447</v>
      </c>
      <c r="D267" s="2">
        <v>44570.526326250001</v>
      </c>
      <c r="E267" s="2">
        <v>44570.538151689812</v>
      </c>
      <c r="F267">
        <v>1021.718</v>
      </c>
      <c r="G267">
        <v>31</v>
      </c>
      <c r="H267">
        <v>56</v>
      </c>
      <c r="I267">
        <v>0</v>
      </c>
      <c r="J267">
        <v>100</v>
      </c>
      <c r="K267" s="2">
        <v>44570.611535219905</v>
      </c>
      <c r="L267" t="s">
        <v>448</v>
      </c>
      <c r="M267" t="s">
        <v>449</v>
      </c>
      <c r="N267" t="s">
        <v>449</v>
      </c>
      <c r="O267" t="s">
        <v>483</v>
      </c>
      <c r="P267" t="s">
        <v>451</v>
      </c>
      <c r="Q267" t="s">
        <v>451</v>
      </c>
      <c r="R267" t="s">
        <v>684</v>
      </c>
      <c r="S267" t="s">
        <v>449</v>
      </c>
      <c r="T267" t="s">
        <v>467</v>
      </c>
      <c r="U267" t="s">
        <v>459</v>
      </c>
    </row>
    <row r="268" spans="1:21" x14ac:dyDescent="0.2">
      <c r="A268" t="s">
        <v>871</v>
      </c>
      <c r="B268" t="s">
        <v>330</v>
      </c>
      <c r="C268" t="s">
        <v>444</v>
      </c>
      <c r="D268" s="2">
        <v>44570.52653318287</v>
      </c>
      <c r="F268">
        <v>13926.775989</v>
      </c>
      <c r="G268">
        <v>51</v>
      </c>
      <c r="H268">
        <v>70</v>
      </c>
      <c r="I268">
        <v>0</v>
      </c>
      <c r="J268">
        <v>100</v>
      </c>
      <c r="M268" t="s">
        <v>445</v>
      </c>
      <c r="N268" t="s">
        <v>445</v>
      </c>
      <c r="O268" t="s">
        <v>445</v>
      </c>
      <c r="P268" t="s">
        <v>445</v>
      </c>
      <c r="Q268" t="s">
        <v>445</v>
      </c>
      <c r="R268" t="s">
        <v>445</v>
      </c>
      <c r="S268" t="s">
        <v>445</v>
      </c>
      <c r="T268" t="s">
        <v>445</v>
      </c>
      <c r="U268" t="s">
        <v>445</v>
      </c>
    </row>
    <row r="269" spans="1:21" x14ac:dyDescent="0.2">
      <c r="A269" t="s">
        <v>872</v>
      </c>
      <c r="B269" t="s">
        <v>331</v>
      </c>
      <c r="C269" t="s">
        <v>447</v>
      </c>
      <c r="D269" s="2">
        <v>44570.526554837961</v>
      </c>
      <c r="E269" s="2">
        <v>44570.56493458333</v>
      </c>
      <c r="F269">
        <v>3316.01</v>
      </c>
      <c r="G269">
        <v>57</v>
      </c>
      <c r="H269">
        <v>736</v>
      </c>
      <c r="I269">
        <v>5</v>
      </c>
      <c r="J269">
        <v>99</v>
      </c>
      <c r="K269" s="2">
        <v>44570.611535972224</v>
      </c>
      <c r="L269" t="s">
        <v>448</v>
      </c>
      <c r="M269" t="s">
        <v>449</v>
      </c>
      <c r="N269" t="s">
        <v>449</v>
      </c>
      <c r="O269" t="s">
        <v>487</v>
      </c>
      <c r="P269" t="s">
        <v>451</v>
      </c>
      <c r="Q269" t="s">
        <v>451</v>
      </c>
      <c r="R269" t="s">
        <v>452</v>
      </c>
      <c r="S269" t="s">
        <v>449</v>
      </c>
      <c r="T269" t="s">
        <v>453</v>
      </c>
      <c r="U269" t="s">
        <v>473</v>
      </c>
    </row>
    <row r="270" spans="1:21" x14ac:dyDescent="0.2">
      <c r="A270" t="s">
        <v>873</v>
      </c>
      <c r="B270" t="s">
        <v>332</v>
      </c>
      <c r="C270" t="s">
        <v>447</v>
      </c>
      <c r="D270" s="2">
        <v>44570.527088634262</v>
      </c>
      <c r="E270" s="2">
        <v>44570.534447800928</v>
      </c>
      <c r="F270">
        <v>635.83199999999999</v>
      </c>
      <c r="G270">
        <v>36</v>
      </c>
      <c r="H270">
        <v>332</v>
      </c>
      <c r="I270">
        <v>4</v>
      </c>
      <c r="J270">
        <v>99</v>
      </c>
      <c r="K270" s="2">
        <v>44570.61153696759</v>
      </c>
      <c r="L270" t="s">
        <v>448</v>
      </c>
      <c r="M270" t="s">
        <v>449</v>
      </c>
      <c r="N270" t="s">
        <v>449</v>
      </c>
      <c r="O270" t="s">
        <v>483</v>
      </c>
      <c r="P270" t="s">
        <v>451</v>
      </c>
      <c r="Q270" t="s">
        <v>451</v>
      </c>
      <c r="R270" t="s">
        <v>466</v>
      </c>
      <c r="S270" t="s">
        <v>449</v>
      </c>
      <c r="T270" t="s">
        <v>467</v>
      </c>
      <c r="U270" t="s">
        <v>473</v>
      </c>
    </row>
    <row r="271" spans="1:21" x14ac:dyDescent="0.2">
      <c r="A271" t="s">
        <v>874</v>
      </c>
      <c r="B271" t="s">
        <v>334</v>
      </c>
      <c r="C271" t="s">
        <v>447</v>
      </c>
      <c r="D271" s="2">
        <v>44570.527169328707</v>
      </c>
      <c r="E271" s="2">
        <v>44570.547845347224</v>
      </c>
      <c r="F271">
        <v>1786.4079999999999</v>
      </c>
      <c r="G271">
        <v>43</v>
      </c>
      <c r="H271">
        <v>65</v>
      </c>
      <c r="I271">
        <v>1</v>
      </c>
      <c r="J271">
        <v>98</v>
      </c>
      <c r="K271" s="2">
        <v>44570.611538078701</v>
      </c>
      <c r="L271" t="s">
        <v>448</v>
      </c>
      <c r="M271" t="s">
        <v>462</v>
      </c>
      <c r="N271" t="s">
        <v>462</v>
      </c>
      <c r="O271" t="s">
        <v>483</v>
      </c>
      <c r="P271" t="s">
        <v>451</v>
      </c>
      <c r="Q271" t="s">
        <v>451</v>
      </c>
      <c r="R271" t="s">
        <v>684</v>
      </c>
      <c r="S271" t="s">
        <v>462</v>
      </c>
      <c r="T271" t="s">
        <v>453</v>
      </c>
      <c r="U271" t="s">
        <v>473</v>
      </c>
    </row>
    <row r="272" spans="1:21" x14ac:dyDescent="0.2">
      <c r="A272" t="s">
        <v>875</v>
      </c>
      <c r="B272" t="s">
        <v>335</v>
      </c>
      <c r="C272" t="s">
        <v>447</v>
      </c>
      <c r="D272" s="2">
        <v>44570.52737290509</v>
      </c>
      <c r="E272" s="2">
        <v>44570.547667118059</v>
      </c>
      <c r="F272">
        <v>1753.42</v>
      </c>
      <c r="G272">
        <v>35</v>
      </c>
      <c r="H272">
        <v>63</v>
      </c>
      <c r="I272">
        <v>1</v>
      </c>
      <c r="J272">
        <v>100</v>
      </c>
      <c r="K272" s="2">
        <v>44570.611779085652</v>
      </c>
      <c r="L272" t="s">
        <v>448</v>
      </c>
      <c r="M272" t="s">
        <v>450</v>
      </c>
      <c r="N272" t="s">
        <v>449</v>
      </c>
      <c r="O272" t="s">
        <v>450</v>
      </c>
      <c r="P272" t="s">
        <v>451</v>
      </c>
      <c r="Q272" t="s">
        <v>451</v>
      </c>
      <c r="R272" t="s">
        <v>466</v>
      </c>
      <c r="S272" t="s">
        <v>449</v>
      </c>
      <c r="T272" t="s">
        <v>467</v>
      </c>
      <c r="U272" t="s">
        <v>473</v>
      </c>
    </row>
    <row r="273" spans="1:21" x14ac:dyDescent="0.2">
      <c r="A273" t="s">
        <v>876</v>
      </c>
      <c r="B273" t="s">
        <v>336</v>
      </c>
      <c r="C273" t="s">
        <v>447</v>
      </c>
      <c r="D273" s="2">
        <v>44570.527399375002</v>
      </c>
      <c r="E273" s="2">
        <v>44570.534310648145</v>
      </c>
      <c r="F273">
        <v>597.13400000000001</v>
      </c>
      <c r="G273">
        <v>20</v>
      </c>
      <c r="H273">
        <v>96</v>
      </c>
      <c r="I273">
        <v>1</v>
      </c>
      <c r="J273">
        <v>100</v>
      </c>
      <c r="K273" s="2">
        <v>44570.611538888887</v>
      </c>
      <c r="L273" t="s">
        <v>448</v>
      </c>
      <c r="M273" t="s">
        <v>696</v>
      </c>
      <c r="N273" t="s">
        <v>449</v>
      </c>
      <c r="O273" t="s">
        <v>463</v>
      </c>
      <c r="P273" t="s">
        <v>579</v>
      </c>
      <c r="Q273" t="s">
        <v>734</v>
      </c>
      <c r="R273" t="s">
        <v>684</v>
      </c>
      <c r="S273" t="s">
        <v>696</v>
      </c>
      <c r="T273" t="s">
        <v>453</v>
      </c>
      <c r="U273" t="s">
        <v>459</v>
      </c>
    </row>
    <row r="274" spans="1:21" x14ac:dyDescent="0.2">
      <c r="A274" t="s">
        <v>877</v>
      </c>
      <c r="B274" t="s">
        <v>339</v>
      </c>
      <c r="C274" t="s">
        <v>447</v>
      </c>
      <c r="D274" s="2">
        <v>44570.528350300927</v>
      </c>
      <c r="E274" s="2">
        <v>44570.540538344911</v>
      </c>
      <c r="F274">
        <v>1053.047</v>
      </c>
      <c r="G274">
        <v>34</v>
      </c>
      <c r="H274">
        <v>173</v>
      </c>
      <c r="I274">
        <v>2</v>
      </c>
      <c r="J274">
        <v>98</v>
      </c>
      <c r="K274" s="2">
        <v>44570.611774861114</v>
      </c>
      <c r="L274" t="s">
        <v>448</v>
      </c>
      <c r="M274" t="s">
        <v>449</v>
      </c>
      <c r="N274" t="s">
        <v>449</v>
      </c>
      <c r="O274" t="s">
        <v>483</v>
      </c>
      <c r="P274" t="s">
        <v>451</v>
      </c>
      <c r="Q274" t="s">
        <v>451</v>
      </c>
      <c r="R274" t="s">
        <v>466</v>
      </c>
      <c r="S274" t="s">
        <v>449</v>
      </c>
      <c r="T274" t="s">
        <v>467</v>
      </c>
      <c r="U274" t="s">
        <v>473</v>
      </c>
    </row>
    <row r="275" spans="1:21" x14ac:dyDescent="0.2">
      <c r="A275" t="s">
        <v>878</v>
      </c>
      <c r="B275" t="s">
        <v>337</v>
      </c>
      <c r="C275" t="s">
        <v>447</v>
      </c>
      <c r="D275" s="2">
        <v>44570.528085289348</v>
      </c>
      <c r="E275" s="2">
        <v>44570.538665370368</v>
      </c>
      <c r="F275">
        <v>914.11900000000003</v>
      </c>
      <c r="G275">
        <v>31</v>
      </c>
      <c r="H275">
        <v>128</v>
      </c>
      <c r="I275">
        <v>2</v>
      </c>
      <c r="J275">
        <v>99</v>
      </c>
      <c r="K275" s="2">
        <v>44570.611539884259</v>
      </c>
      <c r="L275" t="s">
        <v>448</v>
      </c>
      <c r="M275" t="s">
        <v>449</v>
      </c>
      <c r="N275" t="s">
        <v>449</v>
      </c>
      <c r="O275" t="s">
        <v>456</v>
      </c>
      <c r="P275" t="s">
        <v>451</v>
      </c>
      <c r="Q275" t="s">
        <v>451</v>
      </c>
      <c r="R275" t="s">
        <v>684</v>
      </c>
      <c r="S275" t="s">
        <v>449</v>
      </c>
      <c r="T275" t="s">
        <v>453</v>
      </c>
      <c r="U275" t="s">
        <v>473</v>
      </c>
    </row>
    <row r="276" spans="1:21" x14ac:dyDescent="0.2">
      <c r="A276" t="s">
        <v>879</v>
      </c>
      <c r="B276" t="s">
        <v>338</v>
      </c>
      <c r="C276" t="s">
        <v>477</v>
      </c>
      <c r="D276" s="2">
        <v>44570.528292604169</v>
      </c>
      <c r="F276">
        <v>13774.922783</v>
      </c>
      <c r="G276">
        <v>32</v>
      </c>
      <c r="H276">
        <v>91</v>
      </c>
      <c r="I276">
        <v>3</v>
      </c>
      <c r="J276">
        <v>96</v>
      </c>
      <c r="M276" t="s">
        <v>449</v>
      </c>
      <c r="N276" t="s">
        <v>449</v>
      </c>
      <c r="O276" t="s">
        <v>483</v>
      </c>
      <c r="P276" t="s">
        <v>451</v>
      </c>
      <c r="Q276" t="s">
        <v>451</v>
      </c>
      <c r="R276" t="s">
        <v>452</v>
      </c>
      <c r="S276" t="s">
        <v>449</v>
      </c>
      <c r="T276" t="s">
        <v>467</v>
      </c>
      <c r="U276" t="s">
        <v>473</v>
      </c>
    </row>
    <row r="277" spans="1:21" x14ac:dyDescent="0.2">
      <c r="A277" t="s">
        <v>880</v>
      </c>
      <c r="B277" t="s">
        <v>343</v>
      </c>
      <c r="C277" t="s">
        <v>447</v>
      </c>
      <c r="D277" s="2">
        <v>44570.529176620374</v>
      </c>
      <c r="E277" s="2">
        <v>44570.551043194442</v>
      </c>
      <c r="F277">
        <v>1889.2719999999999</v>
      </c>
      <c r="G277">
        <v>60</v>
      </c>
      <c r="H277">
        <v>410</v>
      </c>
      <c r="I277">
        <v>0</v>
      </c>
      <c r="J277">
        <v>100</v>
      </c>
      <c r="K277" s="2">
        <v>44570.611540891201</v>
      </c>
      <c r="L277" t="s">
        <v>448</v>
      </c>
      <c r="M277" t="s">
        <v>449</v>
      </c>
      <c r="N277" t="s">
        <v>449</v>
      </c>
      <c r="O277" t="s">
        <v>487</v>
      </c>
      <c r="P277" t="s">
        <v>451</v>
      </c>
      <c r="Q277" t="s">
        <v>451</v>
      </c>
      <c r="R277" t="s">
        <v>452</v>
      </c>
      <c r="S277" t="s">
        <v>449</v>
      </c>
      <c r="T277" t="s">
        <v>467</v>
      </c>
      <c r="U277" t="s">
        <v>473</v>
      </c>
    </row>
    <row r="278" spans="1:21" x14ac:dyDescent="0.2">
      <c r="A278" t="s">
        <v>881</v>
      </c>
      <c r="B278" t="s">
        <v>340</v>
      </c>
      <c r="C278" t="s">
        <v>447</v>
      </c>
      <c r="D278" s="2">
        <v>44570.52905484954</v>
      </c>
      <c r="E278" s="2">
        <v>44570.538514074076</v>
      </c>
      <c r="F278">
        <v>817.27700000000004</v>
      </c>
      <c r="G278">
        <v>47</v>
      </c>
      <c r="H278">
        <v>152</v>
      </c>
      <c r="I278">
        <v>1</v>
      </c>
      <c r="J278">
        <v>100</v>
      </c>
      <c r="K278" s="2">
        <v>44570.611770763891</v>
      </c>
      <c r="L278" t="s">
        <v>448</v>
      </c>
      <c r="M278" t="s">
        <v>449</v>
      </c>
      <c r="N278" t="s">
        <v>449</v>
      </c>
      <c r="O278" t="s">
        <v>483</v>
      </c>
      <c r="P278" t="s">
        <v>451</v>
      </c>
      <c r="Q278" t="s">
        <v>451</v>
      </c>
      <c r="R278" t="s">
        <v>503</v>
      </c>
      <c r="S278" t="s">
        <v>449</v>
      </c>
      <c r="T278" t="s">
        <v>467</v>
      </c>
      <c r="U278" t="s">
        <v>473</v>
      </c>
    </row>
    <row r="279" spans="1:21" x14ac:dyDescent="0.2">
      <c r="A279" t="s">
        <v>882</v>
      </c>
      <c r="B279" t="s">
        <v>341</v>
      </c>
      <c r="C279" t="s">
        <v>447</v>
      </c>
      <c r="D279" s="2">
        <v>44570.52909398148</v>
      </c>
      <c r="E279" s="2">
        <v>44570.562399930554</v>
      </c>
      <c r="F279">
        <v>2877.634</v>
      </c>
      <c r="G279">
        <v>54</v>
      </c>
      <c r="H279">
        <v>596</v>
      </c>
      <c r="I279">
        <v>4</v>
      </c>
      <c r="J279">
        <v>99</v>
      </c>
      <c r="K279" s="2">
        <v>44570.611766331021</v>
      </c>
      <c r="L279" t="s">
        <v>448</v>
      </c>
      <c r="M279" t="s">
        <v>883</v>
      </c>
      <c r="N279" t="s">
        <v>449</v>
      </c>
      <c r="O279" t="s">
        <v>478</v>
      </c>
      <c r="P279" t="s">
        <v>451</v>
      </c>
      <c r="Q279" t="s">
        <v>451</v>
      </c>
      <c r="R279" t="s">
        <v>684</v>
      </c>
      <c r="S279" t="s">
        <v>449</v>
      </c>
      <c r="T279" t="s">
        <v>467</v>
      </c>
      <c r="U279" t="s">
        <v>473</v>
      </c>
    </row>
    <row r="280" spans="1:21" x14ac:dyDescent="0.2">
      <c r="A280" t="s">
        <v>884</v>
      </c>
      <c r="B280" t="s">
        <v>342</v>
      </c>
      <c r="C280" t="s">
        <v>447</v>
      </c>
      <c r="D280" s="2">
        <v>44570.529123981483</v>
      </c>
      <c r="E280" s="2">
        <v>44570.539128009259</v>
      </c>
      <c r="F280">
        <v>864.34799999999996</v>
      </c>
      <c r="G280">
        <v>20</v>
      </c>
      <c r="H280">
        <v>403</v>
      </c>
      <c r="I280">
        <v>0</v>
      </c>
      <c r="J280">
        <v>100</v>
      </c>
      <c r="K280" s="2">
        <v>44570.611541666665</v>
      </c>
      <c r="L280" t="s">
        <v>448</v>
      </c>
      <c r="M280" t="s">
        <v>449</v>
      </c>
      <c r="N280" t="s">
        <v>449</v>
      </c>
      <c r="O280" t="s">
        <v>456</v>
      </c>
      <c r="P280" t="s">
        <v>451</v>
      </c>
      <c r="Q280" t="s">
        <v>451</v>
      </c>
      <c r="R280" t="s">
        <v>684</v>
      </c>
      <c r="S280" t="s">
        <v>449</v>
      </c>
      <c r="T280" t="s">
        <v>453</v>
      </c>
      <c r="U280" t="s">
        <v>459</v>
      </c>
    </row>
    <row r="281" spans="1:21" x14ac:dyDescent="0.2">
      <c r="A281" t="s">
        <v>885</v>
      </c>
      <c r="B281" t="s">
        <v>344</v>
      </c>
      <c r="C281" t="s">
        <v>447</v>
      </c>
      <c r="D281" s="2">
        <v>44570.529338599539</v>
      </c>
      <c r="E281" s="2">
        <v>44570.544921863424</v>
      </c>
      <c r="F281">
        <v>1346.394</v>
      </c>
      <c r="G281">
        <v>35</v>
      </c>
      <c r="H281">
        <v>628</v>
      </c>
      <c r="I281">
        <v>5</v>
      </c>
      <c r="J281">
        <v>100</v>
      </c>
      <c r="K281" s="2">
        <v>44570.611542384257</v>
      </c>
      <c r="L281" t="s">
        <v>448</v>
      </c>
      <c r="M281" t="s">
        <v>449</v>
      </c>
      <c r="N281" t="s">
        <v>449</v>
      </c>
      <c r="O281" t="s">
        <v>483</v>
      </c>
      <c r="P281" t="s">
        <v>451</v>
      </c>
      <c r="Q281" t="s">
        <v>451</v>
      </c>
      <c r="R281" t="s">
        <v>466</v>
      </c>
      <c r="S281" t="s">
        <v>449</v>
      </c>
      <c r="T281" t="s">
        <v>453</v>
      </c>
      <c r="U281" t="s">
        <v>473</v>
      </c>
    </row>
    <row r="282" spans="1:21" x14ac:dyDescent="0.2">
      <c r="A282" t="s">
        <v>886</v>
      </c>
      <c r="B282" s="1" t="s">
        <v>346</v>
      </c>
      <c r="C282" t="s">
        <v>447</v>
      </c>
      <c r="D282" s="2">
        <v>44570.529435243057</v>
      </c>
      <c r="E282" s="2">
        <v>44570.550685335649</v>
      </c>
      <c r="F282">
        <v>1836.008</v>
      </c>
      <c r="G282">
        <v>53</v>
      </c>
      <c r="H282">
        <v>267</v>
      </c>
      <c r="I282">
        <v>1</v>
      </c>
      <c r="J282">
        <v>100</v>
      </c>
      <c r="K282" s="2">
        <v>44570.611543402774</v>
      </c>
      <c r="L282" t="s">
        <v>448</v>
      </c>
      <c r="M282" t="s">
        <v>449</v>
      </c>
      <c r="N282" t="s">
        <v>449</v>
      </c>
      <c r="O282" t="s">
        <v>483</v>
      </c>
      <c r="P282" t="s">
        <v>451</v>
      </c>
      <c r="Q282" t="s">
        <v>451</v>
      </c>
      <c r="R282" t="s">
        <v>466</v>
      </c>
      <c r="S282" t="s">
        <v>449</v>
      </c>
      <c r="T282" t="s">
        <v>467</v>
      </c>
      <c r="U282" t="s">
        <v>473</v>
      </c>
    </row>
    <row r="283" spans="1:21" x14ac:dyDescent="0.2">
      <c r="A283" t="s">
        <v>887</v>
      </c>
      <c r="B283" t="s">
        <v>352</v>
      </c>
      <c r="C283" t="s">
        <v>447</v>
      </c>
      <c r="D283" s="2">
        <v>44570.530851435185</v>
      </c>
      <c r="E283" s="2">
        <v>44570.542832766201</v>
      </c>
      <c r="F283">
        <v>1035.1869999999999</v>
      </c>
      <c r="G283">
        <v>22</v>
      </c>
      <c r="H283">
        <v>602</v>
      </c>
      <c r="I283">
        <v>9</v>
      </c>
      <c r="J283">
        <v>97</v>
      </c>
      <c r="K283" s="2">
        <v>44570.611544120373</v>
      </c>
      <c r="L283" t="s">
        <v>448</v>
      </c>
      <c r="M283" t="s">
        <v>449</v>
      </c>
      <c r="N283" t="s">
        <v>449</v>
      </c>
      <c r="O283" t="s">
        <v>483</v>
      </c>
      <c r="P283" t="s">
        <v>451</v>
      </c>
      <c r="Q283" t="s">
        <v>451</v>
      </c>
      <c r="R283" t="s">
        <v>452</v>
      </c>
      <c r="S283" t="s">
        <v>449</v>
      </c>
      <c r="T283" t="s">
        <v>453</v>
      </c>
      <c r="U283" t="s">
        <v>473</v>
      </c>
    </row>
    <row r="284" spans="1:21" x14ac:dyDescent="0.2">
      <c r="A284" t="s">
        <v>888</v>
      </c>
      <c r="B284" t="s">
        <v>889</v>
      </c>
      <c r="C284" t="s">
        <v>444</v>
      </c>
      <c r="D284" s="2">
        <v>44570.529780439814</v>
      </c>
      <c r="F284">
        <v>13646.532241999999</v>
      </c>
      <c r="G284">
        <v>54</v>
      </c>
      <c r="H284">
        <v>3</v>
      </c>
      <c r="I284">
        <v>0</v>
      </c>
      <c r="J284">
        <v>100</v>
      </c>
      <c r="M284" t="s">
        <v>445</v>
      </c>
      <c r="N284" t="s">
        <v>445</v>
      </c>
      <c r="O284" t="s">
        <v>445</v>
      </c>
      <c r="P284" t="s">
        <v>445</v>
      </c>
      <c r="Q284" t="s">
        <v>445</v>
      </c>
      <c r="R284" t="s">
        <v>445</v>
      </c>
      <c r="S284" t="s">
        <v>445</v>
      </c>
      <c r="T284" t="s">
        <v>445</v>
      </c>
      <c r="U284" t="s">
        <v>445</v>
      </c>
    </row>
    <row r="285" spans="1:21" x14ac:dyDescent="0.2">
      <c r="A285" t="s">
        <v>890</v>
      </c>
      <c r="B285" t="s">
        <v>347</v>
      </c>
      <c r="C285" t="s">
        <v>447</v>
      </c>
      <c r="D285" s="2">
        <v>44570.530600949074</v>
      </c>
      <c r="E285" s="2">
        <v>44570.536914039352</v>
      </c>
      <c r="F285">
        <v>545.45100000000002</v>
      </c>
      <c r="G285">
        <v>18</v>
      </c>
      <c r="H285">
        <v>74</v>
      </c>
      <c r="I285">
        <v>1</v>
      </c>
      <c r="J285">
        <v>100</v>
      </c>
      <c r="K285" s="2">
        <v>44570.611545057873</v>
      </c>
      <c r="L285" t="s">
        <v>448</v>
      </c>
      <c r="M285" t="s">
        <v>449</v>
      </c>
      <c r="N285" t="s">
        <v>449</v>
      </c>
      <c r="O285" t="s">
        <v>463</v>
      </c>
      <c r="P285" t="s">
        <v>451</v>
      </c>
      <c r="Q285" t="s">
        <v>451</v>
      </c>
      <c r="R285" t="s">
        <v>684</v>
      </c>
      <c r="S285" t="s">
        <v>449</v>
      </c>
      <c r="T285" t="s">
        <v>453</v>
      </c>
      <c r="U285" t="s">
        <v>459</v>
      </c>
    </row>
    <row r="286" spans="1:21" x14ac:dyDescent="0.2">
      <c r="A286" t="s">
        <v>891</v>
      </c>
      <c r="B286" t="s">
        <v>348</v>
      </c>
      <c r="C286" t="s">
        <v>444</v>
      </c>
      <c r="D286" s="2">
        <v>44570.530601412036</v>
      </c>
      <c r="F286">
        <v>13575.63607</v>
      </c>
      <c r="G286">
        <v>23</v>
      </c>
      <c r="H286">
        <v>43</v>
      </c>
      <c r="I286">
        <v>0</v>
      </c>
      <c r="J286">
        <v>100</v>
      </c>
      <c r="M286" t="s">
        <v>445</v>
      </c>
      <c r="N286" t="s">
        <v>445</v>
      </c>
      <c r="O286" t="s">
        <v>445</v>
      </c>
      <c r="P286" t="s">
        <v>445</v>
      </c>
      <c r="Q286" t="s">
        <v>445</v>
      </c>
      <c r="R286" t="s">
        <v>445</v>
      </c>
      <c r="S286" t="s">
        <v>445</v>
      </c>
      <c r="T286" t="s">
        <v>445</v>
      </c>
      <c r="U286" t="s">
        <v>445</v>
      </c>
    </row>
    <row r="287" spans="1:21" x14ac:dyDescent="0.2">
      <c r="A287" t="s">
        <v>892</v>
      </c>
      <c r="B287" t="s">
        <v>349</v>
      </c>
      <c r="C287" t="s">
        <v>447</v>
      </c>
      <c r="D287" s="2">
        <v>44570.530742013892</v>
      </c>
      <c r="E287" s="2">
        <v>44570.552651678241</v>
      </c>
      <c r="F287">
        <v>1892.9949999999999</v>
      </c>
      <c r="G287">
        <v>19</v>
      </c>
      <c r="H287">
        <v>94</v>
      </c>
      <c r="I287">
        <v>1</v>
      </c>
      <c r="J287">
        <v>100</v>
      </c>
      <c r="K287" s="2">
        <v>44570.61154578704</v>
      </c>
      <c r="L287" t="s">
        <v>448</v>
      </c>
      <c r="M287" t="s">
        <v>449</v>
      </c>
      <c r="N287" t="s">
        <v>449</v>
      </c>
      <c r="O287" t="s">
        <v>450</v>
      </c>
      <c r="P287" t="s">
        <v>451</v>
      </c>
      <c r="Q287" t="s">
        <v>451</v>
      </c>
      <c r="R287" t="s">
        <v>684</v>
      </c>
      <c r="S287" t="s">
        <v>449</v>
      </c>
      <c r="T287" t="s">
        <v>453</v>
      </c>
      <c r="U287" t="s">
        <v>450</v>
      </c>
    </row>
    <row r="288" spans="1:21" x14ac:dyDescent="0.2">
      <c r="A288" t="s">
        <v>893</v>
      </c>
      <c r="B288" t="s">
        <v>350</v>
      </c>
      <c r="C288" t="s">
        <v>444</v>
      </c>
      <c r="D288" s="2">
        <v>44570.530829143521</v>
      </c>
      <c r="F288">
        <v>13555.998379000001</v>
      </c>
      <c r="G288">
        <v>21</v>
      </c>
      <c r="H288">
        <v>264</v>
      </c>
      <c r="I288">
        <v>3</v>
      </c>
      <c r="J288">
        <v>100</v>
      </c>
      <c r="M288" t="s">
        <v>445</v>
      </c>
      <c r="N288" t="s">
        <v>445</v>
      </c>
      <c r="O288" t="s">
        <v>445</v>
      </c>
      <c r="P288" t="s">
        <v>445</v>
      </c>
      <c r="Q288" t="s">
        <v>445</v>
      </c>
      <c r="R288" t="s">
        <v>445</v>
      </c>
      <c r="S288" t="s">
        <v>445</v>
      </c>
      <c r="T288" t="s">
        <v>445</v>
      </c>
      <c r="U288" t="s">
        <v>445</v>
      </c>
    </row>
    <row r="289" spans="1:21" x14ac:dyDescent="0.2">
      <c r="A289" t="s">
        <v>894</v>
      </c>
      <c r="B289" t="s">
        <v>351</v>
      </c>
      <c r="C289" t="s">
        <v>447</v>
      </c>
      <c r="D289" s="2">
        <v>44570.530855787038</v>
      </c>
      <c r="E289" s="2">
        <v>44570.537692557868</v>
      </c>
      <c r="F289">
        <v>590.697</v>
      </c>
      <c r="G289">
        <v>42</v>
      </c>
      <c r="H289">
        <v>827</v>
      </c>
      <c r="I289">
        <v>0</v>
      </c>
      <c r="J289">
        <v>100</v>
      </c>
      <c r="K289" s="2">
        <v>44570.611761574073</v>
      </c>
      <c r="L289" t="s">
        <v>448</v>
      </c>
      <c r="M289" t="s">
        <v>449</v>
      </c>
      <c r="N289" t="s">
        <v>449</v>
      </c>
      <c r="O289" t="s">
        <v>456</v>
      </c>
      <c r="P289" t="s">
        <v>451</v>
      </c>
      <c r="Q289" t="s">
        <v>451</v>
      </c>
      <c r="R289" t="s">
        <v>503</v>
      </c>
      <c r="S289" t="s">
        <v>449</v>
      </c>
      <c r="T289" t="s">
        <v>453</v>
      </c>
      <c r="U289" t="s">
        <v>473</v>
      </c>
    </row>
    <row r="290" spans="1:21" x14ac:dyDescent="0.2">
      <c r="A290" t="s">
        <v>895</v>
      </c>
      <c r="B290" t="s">
        <v>353</v>
      </c>
      <c r="C290" t="s">
        <v>447</v>
      </c>
      <c r="D290" s="2">
        <v>44570.530835671299</v>
      </c>
      <c r="E290" s="2">
        <v>44570.553014467594</v>
      </c>
      <c r="F290">
        <v>1916.248</v>
      </c>
      <c r="G290">
        <v>62</v>
      </c>
      <c r="H290">
        <v>697</v>
      </c>
      <c r="I290">
        <v>1</v>
      </c>
      <c r="J290">
        <v>100</v>
      </c>
      <c r="K290" s="2">
        <v>44570.611546666667</v>
      </c>
      <c r="L290" t="s">
        <v>448</v>
      </c>
      <c r="M290" t="s">
        <v>449</v>
      </c>
      <c r="N290" t="s">
        <v>449</v>
      </c>
      <c r="O290" t="s">
        <v>483</v>
      </c>
      <c r="P290" t="s">
        <v>451</v>
      </c>
      <c r="Q290" t="s">
        <v>451</v>
      </c>
      <c r="R290" t="s">
        <v>466</v>
      </c>
      <c r="S290" t="s">
        <v>449</v>
      </c>
      <c r="T290" t="s">
        <v>453</v>
      </c>
      <c r="U290" t="s">
        <v>473</v>
      </c>
    </row>
    <row r="291" spans="1:21" x14ac:dyDescent="0.2">
      <c r="A291" t="s">
        <v>896</v>
      </c>
      <c r="B291" t="s">
        <v>897</v>
      </c>
      <c r="C291" t="s">
        <v>444</v>
      </c>
      <c r="D291" s="2">
        <v>44570.531300243056</v>
      </c>
      <c r="F291">
        <v>13515.346138000001</v>
      </c>
      <c r="G291">
        <v>44</v>
      </c>
      <c r="H291">
        <v>0</v>
      </c>
      <c r="I291">
        <v>0</v>
      </c>
      <c r="J291">
        <v>100</v>
      </c>
      <c r="M291" t="s">
        <v>445</v>
      </c>
      <c r="N291" t="s">
        <v>445</v>
      </c>
      <c r="O291" t="s">
        <v>445</v>
      </c>
      <c r="P291" t="s">
        <v>445</v>
      </c>
      <c r="Q291" t="s">
        <v>445</v>
      </c>
      <c r="R291" t="s">
        <v>445</v>
      </c>
      <c r="S291" t="s">
        <v>445</v>
      </c>
      <c r="T291" t="s">
        <v>445</v>
      </c>
      <c r="U291" t="s">
        <v>445</v>
      </c>
    </row>
    <row r="292" spans="1:21" x14ac:dyDescent="0.2">
      <c r="A292" t="s">
        <v>898</v>
      </c>
      <c r="B292" t="s">
        <v>355</v>
      </c>
      <c r="C292" t="s">
        <v>447</v>
      </c>
      <c r="D292" s="2">
        <v>44570.531024699078</v>
      </c>
      <c r="E292" s="2">
        <v>44570.546456990742</v>
      </c>
      <c r="F292">
        <v>1333.35</v>
      </c>
      <c r="G292">
        <v>60</v>
      </c>
      <c r="H292">
        <v>926</v>
      </c>
      <c r="I292">
        <v>1</v>
      </c>
      <c r="J292">
        <v>100</v>
      </c>
      <c r="K292" s="2">
        <v>44570.611547442131</v>
      </c>
      <c r="L292" t="s">
        <v>448</v>
      </c>
      <c r="M292" t="s">
        <v>449</v>
      </c>
      <c r="N292" t="s">
        <v>449</v>
      </c>
      <c r="O292" t="s">
        <v>483</v>
      </c>
      <c r="P292" t="s">
        <v>451</v>
      </c>
      <c r="Q292" t="s">
        <v>451</v>
      </c>
      <c r="R292" t="s">
        <v>466</v>
      </c>
      <c r="S292" t="s">
        <v>449</v>
      </c>
      <c r="T292" t="s">
        <v>467</v>
      </c>
      <c r="U292" t="s">
        <v>473</v>
      </c>
    </row>
    <row r="293" spans="1:21" x14ac:dyDescent="0.2">
      <c r="A293" t="s">
        <v>899</v>
      </c>
      <c r="B293" t="s">
        <v>356</v>
      </c>
      <c r="C293" t="s">
        <v>447</v>
      </c>
      <c r="D293" s="2">
        <v>44570.53109099537</v>
      </c>
      <c r="E293" s="2">
        <v>44570.54233178241</v>
      </c>
      <c r="F293">
        <v>971.20399999999995</v>
      </c>
      <c r="G293">
        <v>74</v>
      </c>
      <c r="H293">
        <v>379</v>
      </c>
      <c r="I293">
        <v>2</v>
      </c>
      <c r="J293">
        <v>100</v>
      </c>
      <c r="K293" s="2">
        <v>44570.611548287037</v>
      </c>
      <c r="L293" t="s">
        <v>448</v>
      </c>
      <c r="M293" t="s">
        <v>449</v>
      </c>
      <c r="N293" t="s">
        <v>449</v>
      </c>
      <c r="O293" t="s">
        <v>450</v>
      </c>
      <c r="P293" t="s">
        <v>451</v>
      </c>
      <c r="Q293" t="s">
        <v>451</v>
      </c>
      <c r="R293" t="s">
        <v>466</v>
      </c>
      <c r="S293" t="s">
        <v>449</v>
      </c>
      <c r="T293" t="s">
        <v>453</v>
      </c>
      <c r="U293" t="s">
        <v>450</v>
      </c>
    </row>
    <row r="294" spans="1:21" x14ac:dyDescent="0.2">
      <c r="A294" t="s">
        <v>900</v>
      </c>
      <c r="B294" t="s">
        <v>901</v>
      </c>
      <c r="C294" t="s">
        <v>444</v>
      </c>
      <c r="D294" s="2">
        <v>44570.531136724538</v>
      </c>
      <c r="F294">
        <v>13529.527273</v>
      </c>
      <c r="G294">
        <v>56</v>
      </c>
      <c r="H294">
        <v>972</v>
      </c>
      <c r="I294">
        <v>0</v>
      </c>
      <c r="J294">
        <v>100</v>
      </c>
      <c r="M294" t="s">
        <v>445</v>
      </c>
      <c r="N294" t="s">
        <v>445</v>
      </c>
      <c r="O294" t="s">
        <v>445</v>
      </c>
      <c r="P294" t="s">
        <v>445</v>
      </c>
      <c r="Q294" t="s">
        <v>445</v>
      </c>
      <c r="R294" t="s">
        <v>445</v>
      </c>
      <c r="S294" t="s">
        <v>445</v>
      </c>
      <c r="T294" t="s">
        <v>445</v>
      </c>
      <c r="U294" t="s">
        <v>445</v>
      </c>
    </row>
    <row r="295" spans="1:21" x14ac:dyDescent="0.2">
      <c r="A295" t="s">
        <v>902</v>
      </c>
      <c r="B295" t="s">
        <v>359</v>
      </c>
      <c r="C295" t="s">
        <v>447</v>
      </c>
      <c r="D295" s="2">
        <v>44570.531204861109</v>
      </c>
      <c r="E295" s="2">
        <v>44570.544476817129</v>
      </c>
      <c r="F295">
        <v>1146.6969999999999</v>
      </c>
      <c r="G295">
        <v>33</v>
      </c>
      <c r="H295">
        <v>307</v>
      </c>
      <c r="I295">
        <v>6</v>
      </c>
      <c r="J295">
        <v>97</v>
      </c>
      <c r="K295" s="2">
        <v>44570.6117409375</v>
      </c>
      <c r="L295" t="s">
        <v>448</v>
      </c>
      <c r="M295" t="s">
        <v>461</v>
      </c>
      <c r="N295" t="s">
        <v>449</v>
      </c>
      <c r="O295" t="s">
        <v>483</v>
      </c>
      <c r="P295" t="s">
        <v>464</v>
      </c>
      <c r="Q295" t="s">
        <v>475</v>
      </c>
      <c r="R295" t="s">
        <v>452</v>
      </c>
      <c r="S295" t="s">
        <v>461</v>
      </c>
      <c r="T295" t="s">
        <v>453</v>
      </c>
      <c r="U295" t="s">
        <v>473</v>
      </c>
    </row>
    <row r="296" spans="1:21" x14ac:dyDescent="0.2">
      <c r="A296" t="s">
        <v>903</v>
      </c>
      <c r="B296" t="s">
        <v>357</v>
      </c>
      <c r="C296" t="s">
        <v>447</v>
      </c>
      <c r="D296" s="2">
        <v>44570.531105289352</v>
      </c>
      <c r="E296" s="2">
        <v>44570.543410914353</v>
      </c>
      <c r="F296">
        <v>1063.2059999999999</v>
      </c>
      <c r="G296">
        <v>49</v>
      </c>
      <c r="H296">
        <v>331</v>
      </c>
      <c r="I296">
        <v>1</v>
      </c>
      <c r="J296">
        <v>100</v>
      </c>
      <c r="K296" s="2">
        <v>44570.611753217592</v>
      </c>
      <c r="L296" t="s">
        <v>448</v>
      </c>
      <c r="M296" t="s">
        <v>462</v>
      </c>
      <c r="N296" t="s">
        <v>449</v>
      </c>
      <c r="O296" t="s">
        <v>463</v>
      </c>
      <c r="P296" t="s">
        <v>451</v>
      </c>
      <c r="Q296" t="s">
        <v>904</v>
      </c>
      <c r="R296" t="s">
        <v>466</v>
      </c>
      <c r="S296" t="s">
        <v>462</v>
      </c>
      <c r="T296" t="s">
        <v>453</v>
      </c>
      <c r="U296" t="s">
        <v>473</v>
      </c>
    </row>
    <row r="297" spans="1:21" x14ac:dyDescent="0.2">
      <c r="A297" t="s">
        <v>905</v>
      </c>
      <c r="B297" t="s">
        <v>906</v>
      </c>
      <c r="C297" t="s">
        <v>444</v>
      </c>
      <c r="D297" s="2">
        <v>44570.531206493055</v>
      </c>
      <c r="F297">
        <v>13523.554437000001</v>
      </c>
      <c r="G297">
        <v>20</v>
      </c>
      <c r="H297">
        <v>284</v>
      </c>
      <c r="I297">
        <v>1</v>
      </c>
      <c r="J297">
        <v>100</v>
      </c>
      <c r="M297" t="s">
        <v>445</v>
      </c>
      <c r="N297" t="s">
        <v>445</v>
      </c>
      <c r="O297" t="s">
        <v>445</v>
      </c>
      <c r="P297" t="s">
        <v>445</v>
      </c>
      <c r="Q297" t="s">
        <v>445</v>
      </c>
      <c r="R297" t="s">
        <v>445</v>
      </c>
      <c r="S297" t="s">
        <v>445</v>
      </c>
      <c r="T297" t="s">
        <v>445</v>
      </c>
      <c r="U297" t="s">
        <v>445</v>
      </c>
    </row>
    <row r="298" spans="1:21" x14ac:dyDescent="0.2">
      <c r="A298" t="s">
        <v>907</v>
      </c>
      <c r="B298" t="s">
        <v>358</v>
      </c>
      <c r="C298" t="s">
        <v>447</v>
      </c>
      <c r="D298" s="2">
        <v>44570.531195138887</v>
      </c>
      <c r="E298" s="2">
        <v>44570.543921608798</v>
      </c>
      <c r="F298">
        <v>1099.567</v>
      </c>
      <c r="G298">
        <v>22</v>
      </c>
      <c r="H298">
        <v>171</v>
      </c>
      <c r="I298">
        <v>1</v>
      </c>
      <c r="J298">
        <v>100</v>
      </c>
      <c r="K298" s="2">
        <v>44570.611752106481</v>
      </c>
      <c r="L298" t="s">
        <v>448</v>
      </c>
      <c r="M298" t="s">
        <v>449</v>
      </c>
      <c r="N298" t="s">
        <v>449</v>
      </c>
      <c r="O298" t="s">
        <v>697</v>
      </c>
      <c r="P298" t="s">
        <v>451</v>
      </c>
      <c r="Q298" t="s">
        <v>451</v>
      </c>
      <c r="R298" t="s">
        <v>466</v>
      </c>
      <c r="S298" t="s">
        <v>449</v>
      </c>
      <c r="T298" t="s">
        <v>453</v>
      </c>
      <c r="U298" t="s">
        <v>473</v>
      </c>
    </row>
    <row r="299" spans="1:21" x14ac:dyDescent="0.2">
      <c r="A299" t="s">
        <v>908</v>
      </c>
      <c r="B299" t="s">
        <v>909</v>
      </c>
      <c r="C299" t="s">
        <v>444</v>
      </c>
      <c r="D299" s="2">
        <v>44570.531290393519</v>
      </c>
      <c r="F299">
        <v>13516.33966</v>
      </c>
      <c r="G299">
        <v>20</v>
      </c>
      <c r="H299">
        <v>119</v>
      </c>
      <c r="I299">
        <v>0</v>
      </c>
      <c r="J299">
        <v>100</v>
      </c>
      <c r="M299" t="s">
        <v>445</v>
      </c>
      <c r="N299" t="s">
        <v>445</v>
      </c>
      <c r="O299" t="s">
        <v>445</v>
      </c>
      <c r="P299" t="s">
        <v>445</v>
      </c>
      <c r="Q299" t="s">
        <v>445</v>
      </c>
      <c r="R299" t="s">
        <v>445</v>
      </c>
      <c r="S299" t="s">
        <v>445</v>
      </c>
      <c r="T299" t="s">
        <v>445</v>
      </c>
      <c r="U299" t="s">
        <v>445</v>
      </c>
    </row>
    <row r="300" spans="1:21" x14ac:dyDescent="0.2">
      <c r="A300" t="s">
        <v>910</v>
      </c>
      <c r="B300" t="s">
        <v>911</v>
      </c>
      <c r="C300" t="s">
        <v>477</v>
      </c>
      <c r="D300" s="2">
        <v>44570.533076400461</v>
      </c>
      <c r="F300">
        <v>13362.045628</v>
      </c>
      <c r="G300">
        <v>36</v>
      </c>
      <c r="H300">
        <v>233</v>
      </c>
      <c r="I300">
        <v>2</v>
      </c>
      <c r="J300">
        <v>99</v>
      </c>
      <c r="M300" t="s">
        <v>449</v>
      </c>
      <c r="N300" t="s">
        <v>449</v>
      </c>
      <c r="O300" t="s">
        <v>483</v>
      </c>
      <c r="P300" t="s">
        <v>451</v>
      </c>
      <c r="Q300" t="s">
        <v>451</v>
      </c>
      <c r="R300" t="s">
        <v>452</v>
      </c>
      <c r="S300" t="s">
        <v>449</v>
      </c>
      <c r="T300" t="s">
        <v>453</v>
      </c>
      <c r="U300" t="s">
        <v>473</v>
      </c>
    </row>
    <row r="301" spans="1:21" x14ac:dyDescent="0.2">
      <c r="A301" t="s">
        <v>912</v>
      </c>
      <c r="B301" t="s">
        <v>913</v>
      </c>
      <c r="C301" t="s">
        <v>444</v>
      </c>
      <c r="D301" s="2">
        <v>44570.531652314814</v>
      </c>
      <c r="F301">
        <v>13485.104449</v>
      </c>
      <c r="G301">
        <v>72</v>
      </c>
      <c r="H301">
        <v>425</v>
      </c>
      <c r="I301">
        <v>7</v>
      </c>
      <c r="J301">
        <v>97</v>
      </c>
      <c r="M301" t="s">
        <v>445</v>
      </c>
      <c r="N301" t="s">
        <v>445</v>
      </c>
      <c r="O301" t="s">
        <v>445</v>
      </c>
      <c r="P301" t="s">
        <v>445</v>
      </c>
      <c r="Q301" t="s">
        <v>445</v>
      </c>
      <c r="R301" t="s">
        <v>445</v>
      </c>
      <c r="S301" t="s">
        <v>445</v>
      </c>
      <c r="T301" t="s">
        <v>445</v>
      </c>
      <c r="U301" t="s">
        <v>445</v>
      </c>
    </row>
    <row r="302" spans="1:21" x14ac:dyDescent="0.2">
      <c r="A302" t="s">
        <v>914</v>
      </c>
      <c r="B302" t="s">
        <v>915</v>
      </c>
      <c r="C302" t="s">
        <v>444</v>
      </c>
      <c r="D302" s="2">
        <v>44570.53161766204</v>
      </c>
      <c r="F302">
        <v>13488.116361</v>
      </c>
      <c r="G302">
        <v>40</v>
      </c>
      <c r="H302">
        <v>163</v>
      </c>
      <c r="I302">
        <v>0</v>
      </c>
      <c r="J302">
        <v>100</v>
      </c>
      <c r="M302" t="s">
        <v>445</v>
      </c>
      <c r="N302" t="s">
        <v>445</v>
      </c>
      <c r="O302" t="s">
        <v>445</v>
      </c>
      <c r="P302" t="s">
        <v>445</v>
      </c>
      <c r="Q302" t="s">
        <v>445</v>
      </c>
      <c r="R302" t="s">
        <v>445</v>
      </c>
      <c r="S302" t="s">
        <v>445</v>
      </c>
      <c r="T302" t="s">
        <v>445</v>
      </c>
      <c r="U302" t="s">
        <v>445</v>
      </c>
    </row>
    <row r="303" spans="1:21" x14ac:dyDescent="0.2">
      <c r="A303" t="s">
        <v>916</v>
      </c>
      <c r="B303" t="s">
        <v>917</v>
      </c>
      <c r="C303" t="s">
        <v>444</v>
      </c>
      <c r="D303" s="2">
        <v>44570.531677766201</v>
      </c>
      <c r="F303">
        <v>13482.938645</v>
      </c>
      <c r="G303">
        <v>48</v>
      </c>
      <c r="H303">
        <v>181</v>
      </c>
      <c r="I303">
        <v>1</v>
      </c>
      <c r="J303">
        <v>100</v>
      </c>
      <c r="M303" t="s">
        <v>445</v>
      </c>
      <c r="N303" t="s">
        <v>445</v>
      </c>
      <c r="O303" t="s">
        <v>445</v>
      </c>
      <c r="P303" t="s">
        <v>445</v>
      </c>
      <c r="Q303" t="s">
        <v>445</v>
      </c>
      <c r="R303" t="s">
        <v>445</v>
      </c>
      <c r="S303" t="s">
        <v>445</v>
      </c>
      <c r="T303" t="s">
        <v>445</v>
      </c>
      <c r="U303" t="s">
        <v>445</v>
      </c>
    </row>
    <row r="304" spans="1:21" x14ac:dyDescent="0.2">
      <c r="A304" t="s">
        <v>918</v>
      </c>
      <c r="B304" t="s">
        <v>919</v>
      </c>
      <c r="C304" t="s">
        <v>444</v>
      </c>
      <c r="D304" s="2">
        <v>44570.53179572917</v>
      </c>
      <c r="F304">
        <v>13472.764999000001</v>
      </c>
      <c r="G304">
        <v>21</v>
      </c>
      <c r="H304">
        <v>99</v>
      </c>
      <c r="I304">
        <v>0</v>
      </c>
      <c r="J304">
        <v>100</v>
      </c>
      <c r="M304" t="s">
        <v>445</v>
      </c>
      <c r="N304" t="s">
        <v>445</v>
      </c>
      <c r="O304" t="s">
        <v>445</v>
      </c>
      <c r="P304" t="s">
        <v>445</v>
      </c>
      <c r="Q304" t="s">
        <v>445</v>
      </c>
      <c r="R304" t="s">
        <v>445</v>
      </c>
      <c r="S304" t="s">
        <v>445</v>
      </c>
      <c r="T304" t="s">
        <v>445</v>
      </c>
      <c r="U304" t="s">
        <v>445</v>
      </c>
    </row>
    <row r="305" spans="1:21" x14ac:dyDescent="0.2">
      <c r="A305" t="s">
        <v>920</v>
      </c>
      <c r="B305" t="s">
        <v>921</v>
      </c>
      <c r="C305" t="s">
        <v>444</v>
      </c>
      <c r="D305" s="2">
        <v>44570.531838935189</v>
      </c>
      <c r="E305" s="2">
        <v>44570.532285532405</v>
      </c>
      <c r="F305">
        <v>38.585999999999999</v>
      </c>
      <c r="G305">
        <v>56</v>
      </c>
      <c r="H305">
        <v>346</v>
      </c>
      <c r="I305">
        <v>2</v>
      </c>
      <c r="J305">
        <v>100</v>
      </c>
      <c r="L305" t="s">
        <v>590</v>
      </c>
      <c r="M305" t="s">
        <v>445</v>
      </c>
      <c r="N305" t="s">
        <v>445</v>
      </c>
      <c r="O305" t="s">
        <v>445</v>
      </c>
      <c r="P305" t="s">
        <v>445</v>
      </c>
      <c r="Q305" t="s">
        <v>445</v>
      </c>
      <c r="R305" t="s">
        <v>445</v>
      </c>
      <c r="S305" t="s">
        <v>445</v>
      </c>
      <c r="T305" t="s">
        <v>445</v>
      </c>
      <c r="U305" t="s">
        <v>445</v>
      </c>
    </row>
    <row r="306" spans="1:21" x14ac:dyDescent="0.2">
      <c r="A306" t="s">
        <v>922</v>
      </c>
      <c r="B306" t="s">
        <v>923</v>
      </c>
      <c r="C306" t="s">
        <v>444</v>
      </c>
      <c r="D306" s="2">
        <v>44570.532021550927</v>
      </c>
      <c r="F306">
        <v>13453.288366000001</v>
      </c>
      <c r="G306">
        <v>44</v>
      </c>
      <c r="H306">
        <v>197</v>
      </c>
      <c r="I306">
        <v>1</v>
      </c>
      <c r="J306">
        <v>100</v>
      </c>
      <c r="M306" t="s">
        <v>445</v>
      </c>
      <c r="N306" t="s">
        <v>445</v>
      </c>
      <c r="O306" t="s">
        <v>445</v>
      </c>
      <c r="P306" t="s">
        <v>445</v>
      </c>
      <c r="Q306" t="s">
        <v>445</v>
      </c>
      <c r="R306" t="s">
        <v>445</v>
      </c>
      <c r="S306" t="s">
        <v>445</v>
      </c>
      <c r="T306" t="s">
        <v>445</v>
      </c>
      <c r="U306" t="s">
        <v>445</v>
      </c>
    </row>
    <row r="307" spans="1:21" x14ac:dyDescent="0.2">
      <c r="A307" t="s">
        <v>924</v>
      </c>
      <c r="B307" t="s">
        <v>925</v>
      </c>
      <c r="C307" t="s">
        <v>444</v>
      </c>
      <c r="D307" s="2">
        <v>44570.536339039354</v>
      </c>
      <c r="F307">
        <v>13080.272829</v>
      </c>
      <c r="G307">
        <v>21</v>
      </c>
      <c r="H307">
        <v>59</v>
      </c>
      <c r="I307">
        <v>0</v>
      </c>
      <c r="J307">
        <v>100</v>
      </c>
      <c r="M307" t="s">
        <v>445</v>
      </c>
      <c r="N307" t="s">
        <v>445</v>
      </c>
      <c r="O307" t="s">
        <v>445</v>
      </c>
      <c r="P307" t="s">
        <v>445</v>
      </c>
      <c r="Q307" t="s">
        <v>445</v>
      </c>
      <c r="R307" t="s">
        <v>445</v>
      </c>
      <c r="S307" t="s">
        <v>445</v>
      </c>
      <c r="T307" t="s">
        <v>445</v>
      </c>
      <c r="U307" t="s">
        <v>445</v>
      </c>
    </row>
    <row r="308" spans="1:21" x14ac:dyDescent="0.2">
      <c r="A308" t="s">
        <v>926</v>
      </c>
      <c r="B308" t="s">
        <v>927</v>
      </c>
      <c r="C308" t="s">
        <v>477</v>
      </c>
      <c r="D308" s="2">
        <v>44570.532414849535</v>
      </c>
      <c r="F308">
        <v>13419.342697</v>
      </c>
      <c r="G308">
        <v>44</v>
      </c>
      <c r="H308">
        <v>391</v>
      </c>
      <c r="I308">
        <v>1</v>
      </c>
      <c r="J308">
        <v>100</v>
      </c>
      <c r="M308" t="s">
        <v>449</v>
      </c>
      <c r="N308" t="s">
        <v>449</v>
      </c>
      <c r="O308" t="s">
        <v>483</v>
      </c>
      <c r="P308" t="s">
        <v>451</v>
      </c>
      <c r="Q308" t="s">
        <v>451</v>
      </c>
      <c r="R308" t="s">
        <v>503</v>
      </c>
      <c r="S308" t="s">
        <v>449</v>
      </c>
      <c r="T308" t="s">
        <v>467</v>
      </c>
      <c r="U308" t="s">
        <v>473</v>
      </c>
    </row>
    <row r="309" spans="1:21" x14ac:dyDescent="0.2">
      <c r="A309" t="s">
        <v>928</v>
      </c>
      <c r="B309" t="s">
        <v>929</v>
      </c>
      <c r="C309" t="s">
        <v>444</v>
      </c>
      <c r="D309" s="2">
        <v>44570.532229629629</v>
      </c>
      <c r="F309">
        <v>13435.366075</v>
      </c>
      <c r="G309">
        <v>36</v>
      </c>
      <c r="H309">
        <v>168</v>
      </c>
      <c r="I309">
        <v>2</v>
      </c>
      <c r="J309">
        <v>98</v>
      </c>
      <c r="M309" t="s">
        <v>445</v>
      </c>
      <c r="N309" t="s">
        <v>445</v>
      </c>
      <c r="O309" t="s">
        <v>445</v>
      </c>
      <c r="P309" t="s">
        <v>445</v>
      </c>
      <c r="Q309" t="s">
        <v>445</v>
      </c>
      <c r="R309" t="s">
        <v>445</v>
      </c>
      <c r="S309" t="s">
        <v>445</v>
      </c>
      <c r="T309" t="s">
        <v>445</v>
      </c>
      <c r="U309" t="s">
        <v>445</v>
      </c>
    </row>
    <row r="310" spans="1:21" x14ac:dyDescent="0.2">
      <c r="A310" t="s">
        <v>930</v>
      </c>
      <c r="B310" t="s">
        <v>931</v>
      </c>
      <c r="C310" t="s">
        <v>477</v>
      </c>
      <c r="D310" s="2">
        <v>44570.532245891205</v>
      </c>
      <c r="F310">
        <v>13433.975262</v>
      </c>
      <c r="G310">
        <v>55</v>
      </c>
      <c r="H310">
        <v>164</v>
      </c>
      <c r="I310">
        <v>1</v>
      </c>
      <c r="J310">
        <v>100</v>
      </c>
      <c r="M310" t="s">
        <v>449</v>
      </c>
      <c r="N310" t="s">
        <v>449</v>
      </c>
      <c r="O310" t="s">
        <v>450</v>
      </c>
      <c r="P310" t="s">
        <v>451</v>
      </c>
      <c r="Q310" t="s">
        <v>451</v>
      </c>
      <c r="R310" t="s">
        <v>684</v>
      </c>
      <c r="S310" t="s">
        <v>449</v>
      </c>
      <c r="T310" t="s">
        <v>467</v>
      </c>
      <c r="U310" t="s">
        <v>450</v>
      </c>
    </row>
    <row r="311" spans="1:21" x14ac:dyDescent="0.2">
      <c r="A311" t="s">
        <v>932</v>
      </c>
      <c r="B311" t="s">
        <v>933</v>
      </c>
      <c r="C311" t="s">
        <v>444</v>
      </c>
      <c r="D311" s="2">
        <v>44570.532338229168</v>
      </c>
      <c r="F311">
        <v>13426.015563000001</v>
      </c>
      <c r="G311">
        <v>29</v>
      </c>
      <c r="H311">
        <v>84</v>
      </c>
      <c r="I311">
        <v>1</v>
      </c>
      <c r="J311">
        <v>100</v>
      </c>
      <c r="M311" t="s">
        <v>445</v>
      </c>
      <c r="N311" t="s">
        <v>445</v>
      </c>
      <c r="O311" t="s">
        <v>445</v>
      </c>
      <c r="P311" t="s">
        <v>445</v>
      </c>
      <c r="Q311" t="s">
        <v>445</v>
      </c>
      <c r="R311" t="s">
        <v>445</v>
      </c>
      <c r="S311" t="s">
        <v>445</v>
      </c>
      <c r="T311" t="s">
        <v>445</v>
      </c>
      <c r="U311" t="s">
        <v>445</v>
      </c>
    </row>
    <row r="312" spans="1:21" x14ac:dyDescent="0.2">
      <c r="A312" t="s">
        <v>934</v>
      </c>
      <c r="B312" t="s">
        <v>935</v>
      </c>
      <c r="C312" t="s">
        <v>444</v>
      </c>
      <c r="D312" s="2">
        <v>44570.535406608797</v>
      </c>
      <c r="F312">
        <v>13160.924526000001</v>
      </c>
      <c r="G312">
        <v>37</v>
      </c>
      <c r="H312">
        <v>579</v>
      </c>
      <c r="I312">
        <v>12</v>
      </c>
      <c r="J312">
        <v>96</v>
      </c>
      <c r="M312" t="s">
        <v>445</v>
      </c>
      <c r="N312" t="s">
        <v>445</v>
      </c>
      <c r="O312" t="s">
        <v>445</v>
      </c>
      <c r="P312" t="s">
        <v>445</v>
      </c>
      <c r="Q312" t="s">
        <v>445</v>
      </c>
      <c r="R312" t="s">
        <v>445</v>
      </c>
      <c r="S312" t="s">
        <v>445</v>
      </c>
      <c r="T312" t="s">
        <v>445</v>
      </c>
      <c r="U312" t="s">
        <v>445</v>
      </c>
    </row>
    <row r="313" spans="1:21" x14ac:dyDescent="0.2">
      <c r="A313" t="s">
        <v>936</v>
      </c>
      <c r="B313" t="s">
        <v>937</v>
      </c>
      <c r="C313" t="s">
        <v>444</v>
      </c>
      <c r="D313" s="2">
        <v>44570.532828888892</v>
      </c>
      <c r="F313">
        <v>13383.656571</v>
      </c>
      <c r="G313">
        <v>27</v>
      </c>
      <c r="H313">
        <v>276</v>
      </c>
      <c r="I313">
        <v>0</v>
      </c>
      <c r="J313">
        <v>100</v>
      </c>
      <c r="M313" t="s">
        <v>445</v>
      </c>
      <c r="N313" t="s">
        <v>445</v>
      </c>
      <c r="O313" t="s">
        <v>445</v>
      </c>
      <c r="P313" t="s">
        <v>445</v>
      </c>
      <c r="Q313" t="s">
        <v>445</v>
      </c>
      <c r="R313" t="s">
        <v>445</v>
      </c>
      <c r="S313" t="s">
        <v>445</v>
      </c>
      <c r="T313" t="s">
        <v>445</v>
      </c>
      <c r="U313" t="s">
        <v>445</v>
      </c>
    </row>
    <row r="314" spans="1:21" x14ac:dyDescent="0.2">
      <c r="A314" t="s">
        <v>938</v>
      </c>
      <c r="B314" t="s">
        <v>939</v>
      </c>
      <c r="C314" t="s">
        <v>444</v>
      </c>
      <c r="D314" s="2">
        <v>44570.532627118053</v>
      </c>
      <c r="F314">
        <v>13401.108141999999</v>
      </c>
      <c r="G314">
        <v>43</v>
      </c>
      <c r="H314">
        <v>964</v>
      </c>
      <c r="I314">
        <v>8</v>
      </c>
      <c r="J314">
        <v>99</v>
      </c>
      <c r="M314" t="s">
        <v>445</v>
      </c>
      <c r="N314" t="s">
        <v>445</v>
      </c>
      <c r="O314" t="s">
        <v>445</v>
      </c>
      <c r="P314" t="s">
        <v>445</v>
      </c>
      <c r="Q314" t="s">
        <v>445</v>
      </c>
      <c r="R314" t="s">
        <v>445</v>
      </c>
      <c r="S314" t="s">
        <v>445</v>
      </c>
      <c r="T314" t="s">
        <v>445</v>
      </c>
      <c r="U314" t="s">
        <v>445</v>
      </c>
    </row>
    <row r="315" spans="1:21" x14ac:dyDescent="0.2">
      <c r="A315" t="s">
        <v>940</v>
      </c>
      <c r="B315" t="s">
        <v>941</v>
      </c>
      <c r="C315" t="s">
        <v>444</v>
      </c>
      <c r="D315" s="2">
        <v>44570.532808240743</v>
      </c>
      <c r="F315">
        <v>13385.480957</v>
      </c>
      <c r="G315">
        <v>26</v>
      </c>
      <c r="H315">
        <v>434</v>
      </c>
      <c r="I315">
        <v>9</v>
      </c>
      <c r="J315">
        <v>97</v>
      </c>
      <c r="M315" t="s">
        <v>445</v>
      </c>
      <c r="N315" t="s">
        <v>445</v>
      </c>
      <c r="O315" t="s">
        <v>445</v>
      </c>
      <c r="P315" t="s">
        <v>445</v>
      </c>
      <c r="Q315" t="s">
        <v>445</v>
      </c>
      <c r="R315" t="s">
        <v>445</v>
      </c>
      <c r="S315" t="s">
        <v>445</v>
      </c>
      <c r="T315" t="s">
        <v>445</v>
      </c>
      <c r="U315" t="s">
        <v>445</v>
      </c>
    </row>
    <row r="316" spans="1:21" x14ac:dyDescent="0.2">
      <c r="A316" t="s">
        <v>942</v>
      </c>
      <c r="B316" t="s">
        <v>943</v>
      </c>
      <c r="C316" t="s">
        <v>444</v>
      </c>
      <c r="D316" s="2">
        <v>44570.532999976851</v>
      </c>
      <c r="F316">
        <v>13368.933665</v>
      </c>
      <c r="G316">
        <v>35</v>
      </c>
      <c r="H316">
        <v>138</v>
      </c>
      <c r="I316">
        <v>2</v>
      </c>
      <c r="J316">
        <v>100</v>
      </c>
      <c r="M316" t="s">
        <v>445</v>
      </c>
      <c r="N316" t="s">
        <v>445</v>
      </c>
      <c r="O316" t="s">
        <v>445</v>
      </c>
      <c r="P316" t="s">
        <v>445</v>
      </c>
      <c r="Q316" t="s">
        <v>445</v>
      </c>
      <c r="R316" t="s">
        <v>445</v>
      </c>
      <c r="S316" t="s">
        <v>445</v>
      </c>
      <c r="T316" t="s">
        <v>445</v>
      </c>
      <c r="U316" t="s">
        <v>445</v>
      </c>
    </row>
    <row r="317" spans="1:21" x14ac:dyDescent="0.2">
      <c r="A317" t="s">
        <v>944</v>
      </c>
      <c r="B317" t="s">
        <v>945</v>
      </c>
      <c r="C317" t="s">
        <v>444</v>
      </c>
      <c r="D317" s="2">
        <v>44570.533139583335</v>
      </c>
      <c r="F317">
        <v>13356.887409999999</v>
      </c>
      <c r="G317">
        <v>30</v>
      </c>
      <c r="H317">
        <v>164</v>
      </c>
      <c r="I317">
        <v>0</v>
      </c>
      <c r="J317">
        <v>100</v>
      </c>
      <c r="M317" t="s">
        <v>445</v>
      </c>
      <c r="N317" t="s">
        <v>445</v>
      </c>
      <c r="O317" t="s">
        <v>445</v>
      </c>
      <c r="P317" t="s">
        <v>445</v>
      </c>
      <c r="Q317" t="s">
        <v>445</v>
      </c>
      <c r="R317" t="s">
        <v>445</v>
      </c>
      <c r="S317" t="s">
        <v>445</v>
      </c>
      <c r="T317" t="s">
        <v>445</v>
      </c>
      <c r="U317" t="s">
        <v>445</v>
      </c>
    </row>
    <row r="318" spans="1:21" x14ac:dyDescent="0.2">
      <c r="A318" t="s">
        <v>946</v>
      </c>
      <c r="B318" t="s">
        <v>947</v>
      </c>
      <c r="C318" t="s">
        <v>444</v>
      </c>
      <c r="D318" s="2">
        <v>44570.533900381946</v>
      </c>
      <c r="F318">
        <v>13291.173527000001</v>
      </c>
      <c r="G318">
        <v>20</v>
      </c>
      <c r="H318">
        <v>288</v>
      </c>
      <c r="I318">
        <v>1</v>
      </c>
      <c r="J318">
        <v>100</v>
      </c>
      <c r="M318" t="s">
        <v>445</v>
      </c>
      <c r="N318" t="s">
        <v>445</v>
      </c>
      <c r="O318" t="s">
        <v>445</v>
      </c>
      <c r="P318" t="s">
        <v>445</v>
      </c>
      <c r="Q318" t="s">
        <v>445</v>
      </c>
      <c r="R318" t="s">
        <v>445</v>
      </c>
      <c r="S318" t="s">
        <v>445</v>
      </c>
      <c r="T318" t="s">
        <v>445</v>
      </c>
      <c r="U318" t="s">
        <v>445</v>
      </c>
    </row>
    <row r="319" spans="1:21" x14ac:dyDescent="0.2">
      <c r="A319" t="s">
        <v>948</v>
      </c>
      <c r="B319" t="s">
        <v>949</v>
      </c>
      <c r="C319" t="s">
        <v>444</v>
      </c>
      <c r="D319" s="2">
        <v>44570.534069895832</v>
      </c>
      <c r="F319">
        <v>13276.542230999999</v>
      </c>
      <c r="G319">
        <v>18</v>
      </c>
      <c r="H319">
        <v>43</v>
      </c>
      <c r="I319">
        <v>0</v>
      </c>
      <c r="J319">
        <v>100</v>
      </c>
      <c r="M319" t="s">
        <v>445</v>
      </c>
      <c r="N319" t="s">
        <v>445</v>
      </c>
      <c r="O319" t="s">
        <v>445</v>
      </c>
      <c r="P319" t="s">
        <v>445</v>
      </c>
      <c r="Q319" t="s">
        <v>445</v>
      </c>
      <c r="R319" t="s">
        <v>445</v>
      </c>
      <c r="S319" t="s">
        <v>445</v>
      </c>
      <c r="T319" t="s">
        <v>445</v>
      </c>
      <c r="U319" t="s">
        <v>445</v>
      </c>
    </row>
    <row r="320" spans="1:21" x14ac:dyDescent="0.2">
      <c r="A320" t="s">
        <v>950</v>
      </c>
      <c r="B320" t="s">
        <v>951</v>
      </c>
      <c r="C320" t="s">
        <v>477</v>
      </c>
      <c r="D320" s="2">
        <v>44570.534157939815</v>
      </c>
      <c r="F320">
        <v>13268.95242</v>
      </c>
      <c r="G320">
        <v>29</v>
      </c>
      <c r="H320">
        <v>182</v>
      </c>
      <c r="I320">
        <v>3</v>
      </c>
      <c r="J320">
        <v>98</v>
      </c>
      <c r="M320" t="s">
        <v>715</v>
      </c>
      <c r="N320" t="s">
        <v>502</v>
      </c>
      <c r="O320" t="s">
        <v>456</v>
      </c>
      <c r="P320" t="s">
        <v>451</v>
      </c>
      <c r="Q320" t="s">
        <v>451</v>
      </c>
      <c r="R320" t="s">
        <v>452</v>
      </c>
      <c r="S320" t="s">
        <v>715</v>
      </c>
      <c r="T320" t="s">
        <v>453</v>
      </c>
      <c r="U320" t="s">
        <v>459</v>
      </c>
    </row>
    <row r="321" spans="1:21" x14ac:dyDescent="0.2">
      <c r="A321" t="s">
        <v>952</v>
      </c>
      <c r="B321" t="s">
        <v>953</v>
      </c>
      <c r="C321" t="s">
        <v>444</v>
      </c>
      <c r="D321" s="2">
        <v>44570.534175324072</v>
      </c>
      <c r="F321">
        <v>13267.465962</v>
      </c>
      <c r="G321">
        <v>52</v>
      </c>
      <c r="H321">
        <v>135</v>
      </c>
      <c r="I321">
        <v>0</v>
      </c>
      <c r="J321">
        <v>100</v>
      </c>
      <c r="M321" t="s">
        <v>445</v>
      </c>
      <c r="N321" t="s">
        <v>445</v>
      </c>
      <c r="O321" t="s">
        <v>445</v>
      </c>
      <c r="P321" t="s">
        <v>445</v>
      </c>
      <c r="Q321" t="s">
        <v>445</v>
      </c>
      <c r="R321" t="s">
        <v>445</v>
      </c>
      <c r="S321" t="s">
        <v>445</v>
      </c>
      <c r="T321" t="s">
        <v>445</v>
      </c>
      <c r="U321" t="s">
        <v>445</v>
      </c>
    </row>
    <row r="322" spans="1:21" x14ac:dyDescent="0.2">
      <c r="A322" t="s">
        <v>954</v>
      </c>
      <c r="B322" t="s">
        <v>955</v>
      </c>
      <c r="C322" t="s">
        <v>444</v>
      </c>
      <c r="D322" s="2">
        <v>44570.534925590277</v>
      </c>
      <c r="F322">
        <v>13202.661357999999</v>
      </c>
      <c r="G322">
        <v>67</v>
      </c>
      <c r="H322">
        <v>305</v>
      </c>
      <c r="I322">
        <v>6</v>
      </c>
      <c r="J322">
        <v>97</v>
      </c>
      <c r="M322" t="s">
        <v>445</v>
      </c>
      <c r="N322" t="s">
        <v>445</v>
      </c>
      <c r="O322" t="s">
        <v>445</v>
      </c>
      <c r="P322" t="s">
        <v>445</v>
      </c>
      <c r="Q322" t="s">
        <v>445</v>
      </c>
      <c r="R322" t="s">
        <v>445</v>
      </c>
      <c r="S322" t="s">
        <v>445</v>
      </c>
      <c r="T322" t="s">
        <v>445</v>
      </c>
      <c r="U322" t="s">
        <v>445</v>
      </c>
    </row>
    <row r="323" spans="1:21" x14ac:dyDescent="0.2">
      <c r="A323" t="s">
        <v>956</v>
      </c>
      <c r="B323" t="s">
        <v>957</v>
      </c>
      <c r="C323" t="s">
        <v>444</v>
      </c>
      <c r="D323" s="2">
        <v>44570.536404930557</v>
      </c>
      <c r="F323">
        <v>13074.865846999999</v>
      </c>
      <c r="G323">
        <v>54</v>
      </c>
      <c r="H323">
        <v>1179</v>
      </c>
      <c r="I323">
        <v>9</v>
      </c>
      <c r="J323">
        <v>99</v>
      </c>
      <c r="M323" t="s">
        <v>445</v>
      </c>
      <c r="N323" t="s">
        <v>445</v>
      </c>
      <c r="O323" t="s">
        <v>445</v>
      </c>
      <c r="P323" t="s">
        <v>445</v>
      </c>
      <c r="Q323" t="s">
        <v>445</v>
      </c>
      <c r="R323" t="s">
        <v>445</v>
      </c>
      <c r="S323" t="s">
        <v>445</v>
      </c>
      <c r="T323" t="s">
        <v>445</v>
      </c>
      <c r="U323" t="s">
        <v>445</v>
      </c>
    </row>
    <row r="324" spans="1:21" x14ac:dyDescent="0.2">
      <c r="A324" t="s">
        <v>958</v>
      </c>
      <c r="B324" t="s">
        <v>959</v>
      </c>
      <c r="C324" t="s">
        <v>444</v>
      </c>
      <c r="D324" s="2">
        <v>44570.536812141203</v>
      </c>
      <c r="F324">
        <v>13039.703358999999</v>
      </c>
      <c r="G324">
        <v>32</v>
      </c>
      <c r="H324">
        <v>574</v>
      </c>
      <c r="I324">
        <v>4</v>
      </c>
      <c r="J324">
        <v>100</v>
      </c>
      <c r="M324" t="s">
        <v>445</v>
      </c>
      <c r="N324" t="s">
        <v>445</v>
      </c>
      <c r="O324" t="s">
        <v>445</v>
      </c>
      <c r="P324" t="s">
        <v>445</v>
      </c>
      <c r="Q324" t="s">
        <v>445</v>
      </c>
      <c r="R324" t="s">
        <v>445</v>
      </c>
      <c r="S324" t="s">
        <v>445</v>
      </c>
      <c r="T324" t="s">
        <v>445</v>
      </c>
      <c r="U324" t="s">
        <v>445</v>
      </c>
    </row>
    <row r="325" spans="1:21" x14ac:dyDescent="0.2">
      <c r="A325" t="s">
        <v>960</v>
      </c>
      <c r="B325" t="s">
        <v>961</v>
      </c>
      <c r="C325" t="s">
        <v>444</v>
      </c>
      <c r="D325" s="2">
        <v>44570.536759340277</v>
      </c>
      <c r="F325">
        <v>13044.282404</v>
      </c>
      <c r="G325">
        <v>39</v>
      </c>
      <c r="H325">
        <v>441</v>
      </c>
      <c r="I325">
        <v>1</v>
      </c>
      <c r="J325">
        <v>100</v>
      </c>
      <c r="M325" t="s">
        <v>445</v>
      </c>
      <c r="N325" t="s">
        <v>445</v>
      </c>
      <c r="O325" t="s">
        <v>445</v>
      </c>
      <c r="P325" t="s">
        <v>445</v>
      </c>
      <c r="Q325" t="s">
        <v>445</v>
      </c>
      <c r="R325" t="s">
        <v>445</v>
      </c>
      <c r="S325" t="s">
        <v>445</v>
      </c>
      <c r="T325" t="s">
        <v>445</v>
      </c>
      <c r="U325" t="s">
        <v>445</v>
      </c>
    </row>
    <row r="326" spans="1:21" x14ac:dyDescent="0.2">
      <c r="A326" t="s">
        <v>962</v>
      </c>
      <c r="B326" t="s">
        <v>963</v>
      </c>
      <c r="C326" t="s">
        <v>444</v>
      </c>
      <c r="D326" s="2">
        <v>44570.537064432872</v>
      </c>
      <c r="F326">
        <v>13017.937679999999</v>
      </c>
      <c r="G326">
        <v>22</v>
      </c>
      <c r="H326">
        <v>75</v>
      </c>
      <c r="I326">
        <v>1</v>
      </c>
      <c r="J326">
        <v>99</v>
      </c>
      <c r="M326" t="s">
        <v>445</v>
      </c>
      <c r="N326" t="s">
        <v>445</v>
      </c>
      <c r="O326" t="s">
        <v>445</v>
      </c>
      <c r="P326" t="s">
        <v>445</v>
      </c>
      <c r="Q326" t="s">
        <v>445</v>
      </c>
      <c r="R326" t="s">
        <v>445</v>
      </c>
      <c r="S326" t="s">
        <v>445</v>
      </c>
      <c r="T326" t="s">
        <v>445</v>
      </c>
      <c r="U326" t="s">
        <v>445</v>
      </c>
    </row>
    <row r="327" spans="1:21" x14ac:dyDescent="0.2">
      <c r="A327" t="s">
        <v>964</v>
      </c>
      <c r="B327" t="s">
        <v>965</v>
      </c>
      <c r="C327" t="s">
        <v>444</v>
      </c>
      <c r="D327" s="2">
        <v>44570.537390983794</v>
      </c>
      <c r="F327">
        <v>12989.745037000001</v>
      </c>
      <c r="G327">
        <v>26</v>
      </c>
      <c r="H327">
        <v>94</v>
      </c>
      <c r="I327">
        <v>1</v>
      </c>
      <c r="J327">
        <v>100</v>
      </c>
      <c r="M327" t="s">
        <v>445</v>
      </c>
      <c r="N327" t="s">
        <v>445</v>
      </c>
      <c r="O327" t="s">
        <v>445</v>
      </c>
      <c r="P327" t="s">
        <v>445</v>
      </c>
      <c r="Q327" t="s">
        <v>445</v>
      </c>
      <c r="R327" t="s">
        <v>445</v>
      </c>
      <c r="S327" t="s">
        <v>445</v>
      </c>
      <c r="T327" t="s">
        <v>445</v>
      </c>
      <c r="U327" t="s">
        <v>445</v>
      </c>
    </row>
    <row r="328" spans="1:21" x14ac:dyDescent="0.2">
      <c r="A328" t="s">
        <v>966</v>
      </c>
      <c r="B328" t="s">
        <v>967</v>
      </c>
      <c r="C328" t="s">
        <v>444</v>
      </c>
      <c r="D328" s="2">
        <v>44570.53730650463</v>
      </c>
      <c r="F328">
        <v>12997.067058000001</v>
      </c>
      <c r="G328">
        <v>23</v>
      </c>
      <c r="H328">
        <v>662</v>
      </c>
      <c r="I328">
        <v>1</v>
      </c>
      <c r="J328">
        <v>100</v>
      </c>
      <c r="M328" t="s">
        <v>445</v>
      </c>
      <c r="N328" t="s">
        <v>445</v>
      </c>
      <c r="O328" t="s">
        <v>445</v>
      </c>
      <c r="P328" t="s">
        <v>445</v>
      </c>
      <c r="Q328" t="s">
        <v>445</v>
      </c>
      <c r="R328" t="s">
        <v>445</v>
      </c>
      <c r="S328" t="s">
        <v>445</v>
      </c>
      <c r="T328" t="s">
        <v>445</v>
      </c>
      <c r="U328" t="s">
        <v>445</v>
      </c>
    </row>
    <row r="329" spans="1:21" x14ac:dyDescent="0.2">
      <c r="A329" t="s">
        <v>968</v>
      </c>
      <c r="B329" t="s">
        <v>969</v>
      </c>
      <c r="C329" t="s">
        <v>444</v>
      </c>
      <c r="D329" s="2">
        <v>44570.537859374999</v>
      </c>
      <c r="F329">
        <v>12949.322592</v>
      </c>
      <c r="G329">
        <v>36</v>
      </c>
      <c r="H329">
        <v>908</v>
      </c>
      <c r="I329">
        <v>10</v>
      </c>
      <c r="J329">
        <v>98</v>
      </c>
      <c r="M329" t="s">
        <v>445</v>
      </c>
      <c r="N329" t="s">
        <v>445</v>
      </c>
      <c r="O329" t="s">
        <v>445</v>
      </c>
      <c r="P329" t="s">
        <v>445</v>
      </c>
      <c r="Q329" t="s">
        <v>445</v>
      </c>
      <c r="R329" t="s">
        <v>445</v>
      </c>
      <c r="S329" t="s">
        <v>445</v>
      </c>
      <c r="T329" t="s">
        <v>445</v>
      </c>
      <c r="U329" t="s">
        <v>445</v>
      </c>
    </row>
    <row r="330" spans="1:21" x14ac:dyDescent="0.2">
      <c r="A330" t="s">
        <v>970</v>
      </c>
      <c r="B330" t="s">
        <v>971</v>
      </c>
      <c r="C330" t="s">
        <v>444</v>
      </c>
      <c r="D330" s="2">
        <v>44570.538358437501</v>
      </c>
      <c r="F330">
        <v>12906.226368</v>
      </c>
      <c r="G330">
        <v>22</v>
      </c>
      <c r="H330">
        <v>142</v>
      </c>
      <c r="I330">
        <v>1</v>
      </c>
      <c r="J330">
        <v>100</v>
      </c>
      <c r="M330" t="s">
        <v>445</v>
      </c>
      <c r="N330" t="s">
        <v>445</v>
      </c>
      <c r="O330" t="s">
        <v>445</v>
      </c>
      <c r="P330" t="s">
        <v>445</v>
      </c>
      <c r="Q330" t="s">
        <v>445</v>
      </c>
      <c r="R330" t="s">
        <v>445</v>
      </c>
      <c r="S330" t="s">
        <v>445</v>
      </c>
      <c r="T330" t="s">
        <v>445</v>
      </c>
      <c r="U330" t="s">
        <v>445</v>
      </c>
    </row>
    <row r="331" spans="1:21" x14ac:dyDescent="0.2">
      <c r="A331" t="s">
        <v>972</v>
      </c>
      <c r="B331" t="s">
        <v>973</v>
      </c>
      <c r="C331" t="s">
        <v>477</v>
      </c>
      <c r="D331" s="2">
        <v>44570.538422071761</v>
      </c>
      <c r="F331">
        <v>12900.746191</v>
      </c>
      <c r="G331">
        <v>55</v>
      </c>
      <c r="H331">
        <v>402</v>
      </c>
      <c r="I331">
        <v>3</v>
      </c>
      <c r="J331">
        <v>100</v>
      </c>
      <c r="M331" t="s">
        <v>449</v>
      </c>
      <c r="N331" t="s">
        <v>449</v>
      </c>
      <c r="O331" t="s">
        <v>483</v>
      </c>
      <c r="P331" t="s">
        <v>451</v>
      </c>
      <c r="Q331" t="s">
        <v>451</v>
      </c>
      <c r="R331" t="s">
        <v>503</v>
      </c>
      <c r="S331" t="s">
        <v>449</v>
      </c>
      <c r="T331" t="s">
        <v>453</v>
      </c>
      <c r="U331" t="s">
        <v>473</v>
      </c>
    </row>
    <row r="332" spans="1:21" x14ac:dyDescent="0.2">
      <c r="A332" t="s">
        <v>974</v>
      </c>
      <c r="B332" t="s">
        <v>975</v>
      </c>
      <c r="C332" t="s">
        <v>444</v>
      </c>
      <c r="D332" s="2">
        <v>44570.538918796294</v>
      </c>
      <c r="F332">
        <v>12857.850543</v>
      </c>
      <c r="G332">
        <v>21</v>
      </c>
      <c r="H332">
        <v>66</v>
      </c>
      <c r="I332">
        <v>0</v>
      </c>
      <c r="J332">
        <v>100</v>
      </c>
      <c r="M332" t="s">
        <v>445</v>
      </c>
      <c r="N332" t="s">
        <v>445</v>
      </c>
      <c r="O332" t="s">
        <v>445</v>
      </c>
      <c r="P332" t="s">
        <v>445</v>
      </c>
      <c r="Q332" t="s">
        <v>445</v>
      </c>
      <c r="R332" t="s">
        <v>445</v>
      </c>
      <c r="S332" t="s">
        <v>445</v>
      </c>
      <c r="T332" t="s">
        <v>445</v>
      </c>
      <c r="U332" t="s">
        <v>445</v>
      </c>
    </row>
    <row r="333" spans="1:21" x14ac:dyDescent="0.2">
      <c r="A333" t="s">
        <v>976</v>
      </c>
      <c r="B333" s="1" t="s">
        <v>977</v>
      </c>
      <c r="C333" t="s">
        <v>444</v>
      </c>
      <c r="D333" s="2">
        <v>44570.539305046295</v>
      </c>
      <c r="F333">
        <v>12824.494575000001</v>
      </c>
      <c r="G333">
        <v>40</v>
      </c>
      <c r="H333">
        <v>83</v>
      </c>
      <c r="I333">
        <v>1</v>
      </c>
      <c r="J333">
        <v>99</v>
      </c>
      <c r="M333" t="s">
        <v>445</v>
      </c>
      <c r="N333" t="s">
        <v>445</v>
      </c>
      <c r="O333" t="s">
        <v>445</v>
      </c>
      <c r="P333" t="s">
        <v>445</v>
      </c>
      <c r="Q333" t="s">
        <v>445</v>
      </c>
      <c r="R333" t="s">
        <v>445</v>
      </c>
      <c r="S333" t="s">
        <v>445</v>
      </c>
      <c r="T333" t="s">
        <v>445</v>
      </c>
      <c r="U333" t="s">
        <v>445</v>
      </c>
    </row>
    <row r="334" spans="1:21" x14ac:dyDescent="0.2">
      <c r="A334" t="s">
        <v>978</v>
      </c>
      <c r="B334" t="s">
        <v>979</v>
      </c>
      <c r="C334" t="s">
        <v>444</v>
      </c>
      <c r="D334" s="2">
        <v>44570.540647233793</v>
      </c>
      <c r="F334">
        <v>12708.547369</v>
      </c>
      <c r="G334">
        <v>21</v>
      </c>
      <c r="H334">
        <v>113</v>
      </c>
      <c r="I334">
        <v>1</v>
      </c>
      <c r="J334">
        <v>100</v>
      </c>
      <c r="M334" t="s">
        <v>445</v>
      </c>
      <c r="N334" t="s">
        <v>445</v>
      </c>
      <c r="O334" t="s">
        <v>445</v>
      </c>
      <c r="P334" t="s">
        <v>445</v>
      </c>
      <c r="Q334" t="s">
        <v>445</v>
      </c>
      <c r="R334" t="s">
        <v>445</v>
      </c>
      <c r="S334" t="s">
        <v>445</v>
      </c>
      <c r="T334" t="s">
        <v>445</v>
      </c>
      <c r="U334" t="s">
        <v>445</v>
      </c>
    </row>
    <row r="335" spans="1:21" x14ac:dyDescent="0.2">
      <c r="A335" t="s">
        <v>980</v>
      </c>
      <c r="B335" t="s">
        <v>981</v>
      </c>
      <c r="C335" t="s">
        <v>444</v>
      </c>
      <c r="D335" s="2">
        <v>44570.54118980324</v>
      </c>
      <c r="F335">
        <v>12661.688564</v>
      </c>
      <c r="G335">
        <v>54</v>
      </c>
      <c r="H335">
        <v>751</v>
      </c>
      <c r="I335">
        <v>2</v>
      </c>
      <c r="J335">
        <v>100</v>
      </c>
      <c r="M335" t="s">
        <v>445</v>
      </c>
      <c r="N335" t="s">
        <v>445</v>
      </c>
      <c r="O335" t="s">
        <v>445</v>
      </c>
      <c r="P335" t="s">
        <v>445</v>
      </c>
      <c r="Q335" t="s">
        <v>445</v>
      </c>
      <c r="R335" t="s">
        <v>445</v>
      </c>
      <c r="S335" t="s">
        <v>445</v>
      </c>
      <c r="T335" t="s">
        <v>445</v>
      </c>
      <c r="U335" t="s">
        <v>445</v>
      </c>
    </row>
    <row r="336" spans="1:21" x14ac:dyDescent="0.2">
      <c r="A336" t="s">
        <v>982</v>
      </c>
      <c r="B336" t="s">
        <v>983</v>
      </c>
      <c r="C336" t="s">
        <v>444</v>
      </c>
      <c r="D336" s="2">
        <v>44570.541764062502</v>
      </c>
      <c r="F336">
        <v>12612.088303</v>
      </c>
      <c r="G336">
        <v>51</v>
      </c>
      <c r="H336">
        <v>1490</v>
      </c>
      <c r="I336">
        <v>8</v>
      </c>
      <c r="J336">
        <v>100</v>
      </c>
      <c r="M336" t="s">
        <v>445</v>
      </c>
      <c r="N336" t="s">
        <v>445</v>
      </c>
      <c r="O336" t="s">
        <v>445</v>
      </c>
      <c r="P336" t="s">
        <v>445</v>
      </c>
      <c r="Q336" t="s">
        <v>445</v>
      </c>
      <c r="R336" t="s">
        <v>445</v>
      </c>
      <c r="S336" t="s">
        <v>445</v>
      </c>
      <c r="T336" t="s">
        <v>445</v>
      </c>
      <c r="U336" t="s">
        <v>445</v>
      </c>
    </row>
    <row r="337" spans="1:21" x14ac:dyDescent="0.2">
      <c r="A337" t="s">
        <v>984</v>
      </c>
      <c r="B337" t="s">
        <v>985</v>
      </c>
      <c r="C337" t="s">
        <v>444</v>
      </c>
      <c r="D337" s="2">
        <v>44570.542237499998</v>
      </c>
      <c r="F337">
        <v>12571.201258999999</v>
      </c>
      <c r="G337">
        <v>28</v>
      </c>
      <c r="H337">
        <v>188</v>
      </c>
      <c r="I337">
        <v>3</v>
      </c>
      <c r="J337">
        <v>99</v>
      </c>
      <c r="M337" t="s">
        <v>445</v>
      </c>
      <c r="N337" t="s">
        <v>445</v>
      </c>
      <c r="O337" t="s">
        <v>445</v>
      </c>
      <c r="P337" t="s">
        <v>445</v>
      </c>
      <c r="Q337" t="s">
        <v>445</v>
      </c>
      <c r="R337" t="s">
        <v>445</v>
      </c>
      <c r="S337" t="s">
        <v>445</v>
      </c>
      <c r="T337" t="s">
        <v>445</v>
      </c>
      <c r="U337" t="s">
        <v>445</v>
      </c>
    </row>
    <row r="338" spans="1:21" x14ac:dyDescent="0.2">
      <c r="A338" t="s">
        <v>986</v>
      </c>
      <c r="B338" t="s">
        <v>987</v>
      </c>
      <c r="C338" t="s">
        <v>444</v>
      </c>
      <c r="D338" s="2">
        <v>44570.543990532409</v>
      </c>
      <c r="F338">
        <v>12419.761646000001</v>
      </c>
      <c r="G338">
        <v>50</v>
      </c>
      <c r="H338">
        <v>169</v>
      </c>
      <c r="I338">
        <v>2</v>
      </c>
      <c r="J338">
        <v>100</v>
      </c>
      <c r="M338" t="s">
        <v>445</v>
      </c>
      <c r="N338" t="s">
        <v>445</v>
      </c>
      <c r="O338" t="s">
        <v>445</v>
      </c>
      <c r="P338" t="s">
        <v>445</v>
      </c>
      <c r="Q338" t="s">
        <v>445</v>
      </c>
      <c r="R338" t="s">
        <v>445</v>
      </c>
      <c r="S338" t="s">
        <v>445</v>
      </c>
      <c r="T338" t="s">
        <v>445</v>
      </c>
      <c r="U338" t="s">
        <v>445</v>
      </c>
    </row>
    <row r="339" spans="1:21" x14ac:dyDescent="0.2">
      <c r="A339" t="s">
        <v>988</v>
      </c>
      <c r="B339" t="s">
        <v>989</v>
      </c>
      <c r="C339" t="s">
        <v>444</v>
      </c>
      <c r="D339" s="2">
        <v>44570.544507743056</v>
      </c>
      <c r="F339">
        <v>12375.092121</v>
      </c>
      <c r="G339">
        <v>41</v>
      </c>
      <c r="H339">
        <v>770</v>
      </c>
      <c r="I339">
        <v>1</v>
      </c>
      <c r="J339">
        <v>100</v>
      </c>
      <c r="M339" t="s">
        <v>445</v>
      </c>
      <c r="N339" t="s">
        <v>445</v>
      </c>
      <c r="O339" t="s">
        <v>445</v>
      </c>
      <c r="P339" t="s">
        <v>445</v>
      </c>
      <c r="Q339" t="s">
        <v>445</v>
      </c>
      <c r="R339" t="s">
        <v>445</v>
      </c>
      <c r="S339" t="s">
        <v>445</v>
      </c>
      <c r="T339" t="s">
        <v>445</v>
      </c>
      <c r="U339" t="s">
        <v>445</v>
      </c>
    </row>
    <row r="340" spans="1:21" x14ac:dyDescent="0.2">
      <c r="A340" t="s">
        <v>990</v>
      </c>
      <c r="B340" t="s">
        <v>991</v>
      </c>
      <c r="C340" t="s">
        <v>444</v>
      </c>
      <c r="D340" s="2">
        <v>44570.545512638892</v>
      </c>
      <c r="F340">
        <v>12288.288678000001</v>
      </c>
      <c r="G340">
        <v>53</v>
      </c>
      <c r="H340">
        <v>1018</v>
      </c>
      <c r="I340">
        <v>0</v>
      </c>
      <c r="J340">
        <v>100</v>
      </c>
      <c r="M340" t="s">
        <v>445</v>
      </c>
      <c r="N340" t="s">
        <v>445</v>
      </c>
      <c r="O340" t="s">
        <v>445</v>
      </c>
      <c r="P340" t="s">
        <v>445</v>
      </c>
      <c r="Q340" t="s">
        <v>445</v>
      </c>
      <c r="R340" t="s">
        <v>445</v>
      </c>
      <c r="S340" t="s">
        <v>445</v>
      </c>
      <c r="T340" t="s">
        <v>445</v>
      </c>
      <c r="U340" t="s">
        <v>445</v>
      </c>
    </row>
    <row r="341" spans="1:21" x14ac:dyDescent="0.2">
      <c r="A341" t="s">
        <v>992</v>
      </c>
      <c r="B341" t="s">
        <v>993</v>
      </c>
      <c r="C341" t="s">
        <v>444</v>
      </c>
      <c r="D341" s="2">
        <v>44570.545039918979</v>
      </c>
      <c r="F341">
        <v>12329.150084000001</v>
      </c>
      <c r="G341">
        <v>56</v>
      </c>
      <c r="H341">
        <v>1686</v>
      </c>
      <c r="I341">
        <v>10</v>
      </c>
      <c r="J341">
        <v>100</v>
      </c>
      <c r="M341" t="s">
        <v>445</v>
      </c>
      <c r="N341" t="s">
        <v>445</v>
      </c>
      <c r="O341" t="s">
        <v>445</v>
      </c>
      <c r="P341" t="s">
        <v>445</v>
      </c>
      <c r="Q341" t="s">
        <v>445</v>
      </c>
      <c r="R341" t="s">
        <v>445</v>
      </c>
      <c r="S341" t="s">
        <v>445</v>
      </c>
      <c r="T341" t="s">
        <v>445</v>
      </c>
      <c r="U341" t="s">
        <v>445</v>
      </c>
    </row>
    <row r="342" spans="1:21" x14ac:dyDescent="0.2">
      <c r="A342" t="s">
        <v>994</v>
      </c>
      <c r="B342" t="s">
        <v>995</v>
      </c>
      <c r="C342" t="s">
        <v>444</v>
      </c>
      <c r="D342" s="2">
        <v>44570.545913437498</v>
      </c>
      <c r="F342">
        <v>12253.695798000001</v>
      </c>
      <c r="G342">
        <v>23</v>
      </c>
      <c r="H342">
        <v>65</v>
      </c>
      <c r="I342">
        <v>0</v>
      </c>
      <c r="J342">
        <v>100</v>
      </c>
      <c r="M342" t="s">
        <v>445</v>
      </c>
      <c r="N342" t="s">
        <v>445</v>
      </c>
      <c r="O342" t="s">
        <v>445</v>
      </c>
      <c r="P342" t="s">
        <v>445</v>
      </c>
      <c r="Q342" t="s">
        <v>445</v>
      </c>
      <c r="R342" t="s">
        <v>445</v>
      </c>
      <c r="S342" t="s">
        <v>445</v>
      </c>
      <c r="T342" t="s">
        <v>445</v>
      </c>
      <c r="U342" t="s">
        <v>445</v>
      </c>
    </row>
    <row r="343" spans="1:21" x14ac:dyDescent="0.2">
      <c r="A343" t="s">
        <v>996</v>
      </c>
      <c r="B343" t="s">
        <v>997</v>
      </c>
      <c r="C343" t="s">
        <v>444</v>
      </c>
      <c r="D343" s="2">
        <v>44570.546228344909</v>
      </c>
      <c r="F343">
        <v>12226.504201</v>
      </c>
      <c r="G343">
        <v>58</v>
      </c>
      <c r="H343">
        <v>76</v>
      </c>
      <c r="I343">
        <v>1</v>
      </c>
      <c r="J343">
        <v>100</v>
      </c>
      <c r="M343" t="s">
        <v>445</v>
      </c>
      <c r="N343" t="s">
        <v>445</v>
      </c>
      <c r="O343" t="s">
        <v>445</v>
      </c>
      <c r="P343" t="s">
        <v>445</v>
      </c>
      <c r="Q343" t="s">
        <v>445</v>
      </c>
      <c r="R343" t="s">
        <v>445</v>
      </c>
      <c r="S343" t="s">
        <v>445</v>
      </c>
      <c r="T343" t="s">
        <v>445</v>
      </c>
      <c r="U343" t="s">
        <v>445</v>
      </c>
    </row>
    <row r="344" spans="1:21" x14ac:dyDescent="0.2">
      <c r="A344" t="s">
        <v>998</v>
      </c>
      <c r="B344" t="s">
        <v>999</v>
      </c>
      <c r="C344" t="s">
        <v>444</v>
      </c>
      <c r="D344" s="2">
        <v>44570.546515972223</v>
      </c>
      <c r="F344">
        <v>12201.674116</v>
      </c>
      <c r="G344">
        <v>75</v>
      </c>
      <c r="H344">
        <v>598</v>
      </c>
      <c r="I344">
        <v>3</v>
      </c>
      <c r="J344">
        <v>100</v>
      </c>
      <c r="M344" t="s">
        <v>445</v>
      </c>
      <c r="N344" t="s">
        <v>445</v>
      </c>
      <c r="O344" t="s">
        <v>445</v>
      </c>
      <c r="P344" t="s">
        <v>445</v>
      </c>
      <c r="Q344" t="s">
        <v>445</v>
      </c>
      <c r="R344" t="s">
        <v>445</v>
      </c>
      <c r="S344" t="s">
        <v>445</v>
      </c>
      <c r="T344" t="s">
        <v>445</v>
      </c>
      <c r="U344" t="s">
        <v>445</v>
      </c>
    </row>
    <row r="345" spans="1:21" x14ac:dyDescent="0.2">
      <c r="A345" t="s">
        <v>1000</v>
      </c>
      <c r="B345" t="s">
        <v>1001</v>
      </c>
      <c r="C345" t="s">
        <v>444</v>
      </c>
      <c r="D345" s="2">
        <v>44570.550332638886</v>
      </c>
      <c r="F345">
        <v>11871.93374</v>
      </c>
      <c r="G345">
        <v>49</v>
      </c>
      <c r="H345">
        <v>300</v>
      </c>
      <c r="I345">
        <v>2</v>
      </c>
      <c r="J345">
        <v>100</v>
      </c>
      <c r="M345" t="s">
        <v>445</v>
      </c>
      <c r="N345" t="s">
        <v>445</v>
      </c>
      <c r="O345" t="s">
        <v>445</v>
      </c>
      <c r="P345" t="s">
        <v>445</v>
      </c>
      <c r="Q345" t="s">
        <v>445</v>
      </c>
      <c r="R345" t="s">
        <v>445</v>
      </c>
      <c r="S345" t="s">
        <v>445</v>
      </c>
      <c r="T345" t="s">
        <v>445</v>
      </c>
      <c r="U345" t="s">
        <v>445</v>
      </c>
    </row>
    <row r="346" spans="1:21" x14ac:dyDescent="0.2">
      <c r="A346" t="s">
        <v>1002</v>
      </c>
      <c r="B346" t="s">
        <v>1003</v>
      </c>
      <c r="C346" t="s">
        <v>444</v>
      </c>
      <c r="D346" s="2">
        <v>44570.549474375002</v>
      </c>
      <c r="F346">
        <v>11946.103831</v>
      </c>
      <c r="G346">
        <v>19</v>
      </c>
      <c r="H346">
        <v>129</v>
      </c>
      <c r="I346">
        <v>0</v>
      </c>
      <c r="J346">
        <v>100</v>
      </c>
      <c r="M346" t="s">
        <v>445</v>
      </c>
      <c r="N346" t="s">
        <v>445</v>
      </c>
      <c r="O346" t="s">
        <v>445</v>
      </c>
      <c r="P346" t="s">
        <v>445</v>
      </c>
      <c r="Q346" t="s">
        <v>445</v>
      </c>
      <c r="R346" t="s">
        <v>445</v>
      </c>
      <c r="S346" t="s">
        <v>445</v>
      </c>
      <c r="T346" t="s">
        <v>445</v>
      </c>
      <c r="U346" t="s">
        <v>445</v>
      </c>
    </row>
    <row r="347" spans="1:21" x14ac:dyDescent="0.2">
      <c r="A347" t="s">
        <v>1004</v>
      </c>
      <c r="B347" t="s">
        <v>1005</v>
      </c>
      <c r="C347" t="s">
        <v>444</v>
      </c>
      <c r="D347" s="2">
        <v>44570.54991361111</v>
      </c>
      <c r="F347">
        <v>11908.170453999999</v>
      </c>
      <c r="G347">
        <v>55</v>
      </c>
      <c r="H347">
        <v>573</v>
      </c>
      <c r="I347">
        <v>4</v>
      </c>
      <c r="J347">
        <v>100</v>
      </c>
      <c r="M347" t="s">
        <v>445</v>
      </c>
      <c r="N347" t="s">
        <v>445</v>
      </c>
      <c r="O347" t="s">
        <v>445</v>
      </c>
      <c r="P347" t="s">
        <v>445</v>
      </c>
      <c r="Q347" t="s">
        <v>445</v>
      </c>
      <c r="R347" t="s">
        <v>445</v>
      </c>
      <c r="S347" t="s">
        <v>445</v>
      </c>
      <c r="T347" t="s">
        <v>445</v>
      </c>
      <c r="U347" t="s">
        <v>445</v>
      </c>
    </row>
    <row r="348" spans="1:21" x14ac:dyDescent="0.2">
      <c r="A348" t="s">
        <v>1006</v>
      </c>
      <c r="B348" t="s">
        <v>1007</v>
      </c>
      <c r="C348" t="s">
        <v>444</v>
      </c>
      <c r="D348" s="2">
        <v>44570.550540138887</v>
      </c>
      <c r="F348">
        <v>11854.057535</v>
      </c>
      <c r="G348">
        <v>20</v>
      </c>
      <c r="H348">
        <v>119</v>
      </c>
      <c r="I348">
        <v>3</v>
      </c>
      <c r="J348">
        <v>98</v>
      </c>
      <c r="M348" t="s">
        <v>445</v>
      </c>
      <c r="N348" t="s">
        <v>445</v>
      </c>
      <c r="O348" t="s">
        <v>445</v>
      </c>
      <c r="P348" t="s">
        <v>445</v>
      </c>
      <c r="Q348" t="s">
        <v>445</v>
      </c>
      <c r="R348" t="s">
        <v>445</v>
      </c>
      <c r="S348" t="s">
        <v>445</v>
      </c>
      <c r="T348" t="s">
        <v>445</v>
      </c>
      <c r="U348" t="s">
        <v>445</v>
      </c>
    </row>
    <row r="349" spans="1:21" x14ac:dyDescent="0.2">
      <c r="A349" t="s">
        <v>1008</v>
      </c>
      <c r="B349" t="s">
        <v>1009</v>
      </c>
      <c r="C349" t="s">
        <v>444</v>
      </c>
      <c r="D349" s="2">
        <v>44570.55065931713</v>
      </c>
      <c r="F349">
        <v>11843.781476</v>
      </c>
      <c r="G349">
        <v>35</v>
      </c>
      <c r="H349">
        <v>537</v>
      </c>
      <c r="I349">
        <v>2</v>
      </c>
      <c r="J349">
        <v>100</v>
      </c>
      <c r="M349" t="s">
        <v>445</v>
      </c>
      <c r="N349" t="s">
        <v>445</v>
      </c>
      <c r="O349" t="s">
        <v>445</v>
      </c>
      <c r="P349" t="s">
        <v>445</v>
      </c>
      <c r="Q349" t="s">
        <v>445</v>
      </c>
      <c r="R349" t="s">
        <v>445</v>
      </c>
      <c r="S349" t="s">
        <v>445</v>
      </c>
      <c r="T349" t="s">
        <v>445</v>
      </c>
      <c r="U349" t="s">
        <v>445</v>
      </c>
    </row>
    <row r="350" spans="1:21" x14ac:dyDescent="0.2">
      <c r="A350" t="s">
        <v>1010</v>
      </c>
      <c r="B350" t="s">
        <v>1011</v>
      </c>
      <c r="C350" t="s">
        <v>444</v>
      </c>
      <c r="D350" s="2">
        <v>44570.550932280094</v>
      </c>
      <c r="F350">
        <v>11820.217648</v>
      </c>
      <c r="G350">
        <v>29</v>
      </c>
      <c r="H350">
        <v>642</v>
      </c>
      <c r="I350">
        <v>2</v>
      </c>
      <c r="J350">
        <v>100</v>
      </c>
      <c r="M350" t="s">
        <v>445</v>
      </c>
      <c r="N350" t="s">
        <v>445</v>
      </c>
      <c r="O350" t="s">
        <v>445</v>
      </c>
      <c r="P350" t="s">
        <v>445</v>
      </c>
      <c r="Q350" t="s">
        <v>445</v>
      </c>
      <c r="R350" t="s">
        <v>445</v>
      </c>
      <c r="S350" t="s">
        <v>445</v>
      </c>
      <c r="T350" t="s">
        <v>445</v>
      </c>
      <c r="U350" t="s">
        <v>445</v>
      </c>
    </row>
    <row r="351" spans="1:21" x14ac:dyDescent="0.2">
      <c r="A351" t="s">
        <v>1012</v>
      </c>
      <c r="B351" t="s">
        <v>1013</v>
      </c>
      <c r="C351" t="s">
        <v>444</v>
      </c>
      <c r="D351" s="2">
        <v>44570.551124687503</v>
      </c>
      <c r="F351">
        <v>11803.61147</v>
      </c>
      <c r="G351">
        <v>29</v>
      </c>
      <c r="H351">
        <v>99</v>
      </c>
      <c r="I351">
        <v>0</v>
      </c>
      <c r="J351">
        <v>100</v>
      </c>
      <c r="M351" t="s">
        <v>445</v>
      </c>
      <c r="N351" t="s">
        <v>445</v>
      </c>
      <c r="O351" t="s">
        <v>445</v>
      </c>
      <c r="P351" t="s">
        <v>445</v>
      </c>
      <c r="Q351" t="s">
        <v>445</v>
      </c>
      <c r="R351" t="s">
        <v>445</v>
      </c>
      <c r="S351" t="s">
        <v>445</v>
      </c>
      <c r="T351" t="s">
        <v>445</v>
      </c>
      <c r="U351" t="s">
        <v>445</v>
      </c>
    </row>
    <row r="352" spans="1:21" x14ac:dyDescent="0.2">
      <c r="A352" t="s">
        <v>1014</v>
      </c>
      <c r="B352" t="s">
        <v>1015</v>
      </c>
      <c r="C352" t="s">
        <v>444</v>
      </c>
      <c r="D352" s="2">
        <v>44570.554355266206</v>
      </c>
      <c r="F352">
        <v>11524.507409</v>
      </c>
      <c r="G352">
        <v>28</v>
      </c>
      <c r="H352">
        <v>487</v>
      </c>
      <c r="I352">
        <v>2</v>
      </c>
      <c r="J352">
        <v>100</v>
      </c>
      <c r="M352" t="s">
        <v>445</v>
      </c>
      <c r="N352" t="s">
        <v>445</v>
      </c>
      <c r="O352" t="s">
        <v>445</v>
      </c>
      <c r="P352" t="s">
        <v>445</v>
      </c>
      <c r="Q352" t="s">
        <v>445</v>
      </c>
      <c r="R352" t="s">
        <v>445</v>
      </c>
      <c r="S352" t="s">
        <v>445</v>
      </c>
      <c r="T352" t="s">
        <v>445</v>
      </c>
      <c r="U352" t="s">
        <v>445</v>
      </c>
    </row>
    <row r="353" spans="1:21" x14ac:dyDescent="0.2">
      <c r="A353" t="s">
        <v>1016</v>
      </c>
      <c r="B353" t="s">
        <v>1017</v>
      </c>
      <c r="C353" t="s">
        <v>444</v>
      </c>
      <c r="D353" s="2">
        <v>44570.554791689814</v>
      </c>
      <c r="F353">
        <v>11486.818526999999</v>
      </c>
      <c r="G353">
        <v>23</v>
      </c>
      <c r="H353">
        <v>175</v>
      </c>
      <c r="I353">
        <v>3</v>
      </c>
      <c r="J353">
        <v>99</v>
      </c>
      <c r="M353" t="s">
        <v>445</v>
      </c>
      <c r="N353" t="s">
        <v>445</v>
      </c>
      <c r="O353" t="s">
        <v>445</v>
      </c>
      <c r="P353" t="s">
        <v>445</v>
      </c>
      <c r="Q353" t="s">
        <v>445</v>
      </c>
      <c r="R353" t="s">
        <v>445</v>
      </c>
      <c r="S353" t="s">
        <v>445</v>
      </c>
      <c r="T353" t="s">
        <v>445</v>
      </c>
      <c r="U353" t="s">
        <v>445</v>
      </c>
    </row>
    <row r="354" spans="1:21" x14ac:dyDescent="0.2">
      <c r="A354" t="s">
        <v>1018</v>
      </c>
      <c r="B354" t="s">
        <v>1019</v>
      </c>
      <c r="C354" t="s">
        <v>444</v>
      </c>
      <c r="D354" s="2">
        <v>44570.558087025463</v>
      </c>
      <c r="F354">
        <v>11202.12018</v>
      </c>
      <c r="G354">
        <v>25</v>
      </c>
      <c r="H354">
        <v>358</v>
      </c>
      <c r="I354">
        <v>0</v>
      </c>
      <c r="J354">
        <v>100</v>
      </c>
      <c r="M354" t="s">
        <v>445</v>
      </c>
      <c r="N354" t="s">
        <v>445</v>
      </c>
      <c r="O354" t="s">
        <v>445</v>
      </c>
      <c r="P354" t="s">
        <v>445</v>
      </c>
      <c r="Q354" t="s">
        <v>445</v>
      </c>
      <c r="R354" t="s">
        <v>445</v>
      </c>
      <c r="S354" t="s">
        <v>445</v>
      </c>
      <c r="T354" t="s">
        <v>445</v>
      </c>
      <c r="U354" t="s">
        <v>445</v>
      </c>
    </row>
    <row r="355" spans="1:21" x14ac:dyDescent="0.2">
      <c r="A355" t="s">
        <v>1020</v>
      </c>
      <c r="B355" t="s">
        <v>1021</v>
      </c>
      <c r="C355" t="s">
        <v>444</v>
      </c>
      <c r="D355" s="2">
        <v>44570.558497824073</v>
      </c>
      <c r="F355">
        <v>11166.646865999999</v>
      </c>
      <c r="G355">
        <v>22</v>
      </c>
      <c r="H355">
        <v>155</v>
      </c>
      <c r="I355">
        <v>1</v>
      </c>
      <c r="J355">
        <v>100</v>
      </c>
      <c r="M355" t="s">
        <v>445</v>
      </c>
      <c r="N355" t="s">
        <v>445</v>
      </c>
      <c r="O355" t="s">
        <v>445</v>
      </c>
      <c r="P355" t="s">
        <v>445</v>
      </c>
      <c r="Q355" t="s">
        <v>445</v>
      </c>
      <c r="R355" t="s">
        <v>445</v>
      </c>
      <c r="S355" t="s">
        <v>445</v>
      </c>
      <c r="T355" t="s">
        <v>445</v>
      </c>
      <c r="U355" t="s">
        <v>445</v>
      </c>
    </row>
    <row r="356" spans="1:21" x14ac:dyDescent="0.2">
      <c r="A356" t="s">
        <v>1022</v>
      </c>
      <c r="B356" t="s">
        <v>1023</v>
      </c>
      <c r="C356" t="s">
        <v>444</v>
      </c>
      <c r="D356" s="2">
        <v>44570.558912546294</v>
      </c>
      <c r="F356">
        <v>11130.832954</v>
      </c>
      <c r="G356">
        <v>81</v>
      </c>
      <c r="H356">
        <v>520</v>
      </c>
      <c r="I356">
        <v>1</v>
      </c>
      <c r="J356">
        <v>100</v>
      </c>
      <c r="M356" t="s">
        <v>445</v>
      </c>
      <c r="N356" t="s">
        <v>445</v>
      </c>
      <c r="O356" t="s">
        <v>445</v>
      </c>
      <c r="P356" t="s">
        <v>445</v>
      </c>
      <c r="Q356" t="s">
        <v>445</v>
      </c>
      <c r="R356" t="s">
        <v>445</v>
      </c>
      <c r="S356" t="s">
        <v>445</v>
      </c>
      <c r="T356" t="s">
        <v>445</v>
      </c>
      <c r="U356" t="s">
        <v>445</v>
      </c>
    </row>
    <row r="357" spans="1:21" x14ac:dyDescent="0.2">
      <c r="A357" t="s">
        <v>1024</v>
      </c>
      <c r="B357" t="s">
        <v>1025</v>
      </c>
      <c r="C357" t="s">
        <v>477</v>
      </c>
      <c r="D357" s="2">
        <v>44570.55938979167</v>
      </c>
      <c r="F357">
        <v>11089.621628999999</v>
      </c>
      <c r="G357">
        <v>68</v>
      </c>
      <c r="H357">
        <v>412</v>
      </c>
      <c r="I357">
        <v>6</v>
      </c>
      <c r="J357">
        <v>98</v>
      </c>
      <c r="M357" t="s">
        <v>449</v>
      </c>
      <c r="N357" t="s">
        <v>449</v>
      </c>
      <c r="O357" t="s">
        <v>487</v>
      </c>
      <c r="P357" t="s">
        <v>451</v>
      </c>
      <c r="Q357" t="s">
        <v>451</v>
      </c>
      <c r="R357" t="s">
        <v>466</v>
      </c>
      <c r="S357" t="s">
        <v>449</v>
      </c>
      <c r="T357" t="s">
        <v>467</v>
      </c>
      <c r="U357" t="s">
        <v>473</v>
      </c>
    </row>
    <row r="358" spans="1:21" x14ac:dyDescent="0.2">
      <c r="A358" t="s">
        <v>1026</v>
      </c>
      <c r="B358" t="s">
        <v>1027</v>
      </c>
      <c r="C358" t="s">
        <v>444</v>
      </c>
      <c r="D358" s="2">
        <v>44570.559695706019</v>
      </c>
      <c r="F358">
        <v>11063.210244</v>
      </c>
      <c r="G358">
        <v>34</v>
      </c>
      <c r="H358">
        <v>474</v>
      </c>
      <c r="I358">
        <v>0</v>
      </c>
      <c r="J358">
        <v>100</v>
      </c>
      <c r="M358" t="s">
        <v>445</v>
      </c>
      <c r="N358" t="s">
        <v>445</v>
      </c>
      <c r="O358" t="s">
        <v>445</v>
      </c>
      <c r="P358" t="s">
        <v>445</v>
      </c>
      <c r="Q358" t="s">
        <v>445</v>
      </c>
      <c r="R358" t="s">
        <v>445</v>
      </c>
      <c r="S358" t="s">
        <v>445</v>
      </c>
      <c r="T358" t="s">
        <v>445</v>
      </c>
      <c r="U358" t="s">
        <v>445</v>
      </c>
    </row>
    <row r="359" spans="1:21" x14ac:dyDescent="0.2">
      <c r="A359" t="s">
        <v>1028</v>
      </c>
      <c r="B359" t="s">
        <v>1029</v>
      </c>
      <c r="C359" t="s">
        <v>444</v>
      </c>
      <c r="D359" s="2">
        <v>44570.560531701391</v>
      </c>
      <c r="F359">
        <v>10990.999169000001</v>
      </c>
      <c r="G359">
        <v>38</v>
      </c>
      <c r="H359">
        <v>355</v>
      </c>
      <c r="I359">
        <v>3</v>
      </c>
      <c r="J359">
        <v>100</v>
      </c>
      <c r="M359" t="s">
        <v>445</v>
      </c>
      <c r="N359" t="s">
        <v>445</v>
      </c>
      <c r="O359" t="s">
        <v>445</v>
      </c>
      <c r="P359" t="s">
        <v>445</v>
      </c>
      <c r="Q359" t="s">
        <v>445</v>
      </c>
      <c r="R359" t="s">
        <v>445</v>
      </c>
      <c r="S359" t="s">
        <v>445</v>
      </c>
      <c r="T359" t="s">
        <v>445</v>
      </c>
      <c r="U359" t="s">
        <v>445</v>
      </c>
    </row>
    <row r="360" spans="1:21" x14ac:dyDescent="0.2">
      <c r="A360" t="s">
        <v>1030</v>
      </c>
      <c r="B360" t="s">
        <v>1031</v>
      </c>
      <c r="C360" t="s">
        <v>444</v>
      </c>
      <c r="D360" s="2">
        <v>44570.563364930553</v>
      </c>
      <c r="F360">
        <v>10746.227355999999</v>
      </c>
      <c r="G360">
        <v>40</v>
      </c>
      <c r="H360">
        <v>552</v>
      </c>
      <c r="I360">
        <v>3</v>
      </c>
      <c r="J360">
        <v>100</v>
      </c>
      <c r="M360" t="s">
        <v>445</v>
      </c>
      <c r="N360" t="s">
        <v>445</v>
      </c>
      <c r="O360" t="s">
        <v>445</v>
      </c>
      <c r="P360" t="s">
        <v>445</v>
      </c>
      <c r="Q360" t="s">
        <v>445</v>
      </c>
      <c r="R360" t="s">
        <v>445</v>
      </c>
      <c r="S360" t="s">
        <v>445</v>
      </c>
      <c r="T360" t="s">
        <v>445</v>
      </c>
      <c r="U360" t="s">
        <v>445</v>
      </c>
    </row>
    <row r="361" spans="1:21" x14ac:dyDescent="0.2">
      <c r="A361" t="s">
        <v>1032</v>
      </c>
      <c r="B361" t="s">
        <v>1033</v>
      </c>
      <c r="C361" t="s">
        <v>444</v>
      </c>
      <c r="D361" s="2">
        <v>44570.561798229166</v>
      </c>
      <c r="F361">
        <v>10881.609117</v>
      </c>
      <c r="G361">
        <v>31</v>
      </c>
      <c r="H361">
        <v>172</v>
      </c>
      <c r="I361">
        <v>1</v>
      </c>
      <c r="J361">
        <v>100</v>
      </c>
      <c r="M361" t="s">
        <v>445</v>
      </c>
      <c r="N361" t="s">
        <v>445</v>
      </c>
      <c r="O361" t="s">
        <v>445</v>
      </c>
      <c r="P361" t="s">
        <v>445</v>
      </c>
      <c r="Q361" t="s">
        <v>445</v>
      </c>
      <c r="R361" t="s">
        <v>445</v>
      </c>
      <c r="S361" t="s">
        <v>445</v>
      </c>
      <c r="T361" t="s">
        <v>445</v>
      </c>
      <c r="U361" t="s">
        <v>445</v>
      </c>
    </row>
    <row r="362" spans="1:21" x14ac:dyDescent="0.2">
      <c r="A362" t="s">
        <v>1034</v>
      </c>
      <c r="B362" t="s">
        <v>1035</v>
      </c>
      <c r="C362" t="s">
        <v>444</v>
      </c>
      <c r="D362" s="2">
        <v>44570.562433854167</v>
      </c>
      <c r="F362">
        <v>10826.721366</v>
      </c>
      <c r="G362">
        <v>75</v>
      </c>
      <c r="H362">
        <v>678</v>
      </c>
      <c r="I362">
        <v>4</v>
      </c>
      <c r="J362">
        <v>100</v>
      </c>
      <c r="M362" t="s">
        <v>445</v>
      </c>
      <c r="N362" t="s">
        <v>445</v>
      </c>
      <c r="O362" t="s">
        <v>445</v>
      </c>
      <c r="P362" t="s">
        <v>445</v>
      </c>
      <c r="Q362" t="s">
        <v>445</v>
      </c>
      <c r="R362" t="s">
        <v>445</v>
      </c>
      <c r="S362" t="s">
        <v>445</v>
      </c>
      <c r="T362" t="s">
        <v>445</v>
      </c>
      <c r="U362" t="s">
        <v>445</v>
      </c>
    </row>
    <row r="363" spans="1:21" x14ac:dyDescent="0.2">
      <c r="A363" t="s">
        <v>1036</v>
      </c>
      <c r="B363" t="s">
        <v>1037</v>
      </c>
      <c r="C363" t="s">
        <v>444</v>
      </c>
      <c r="D363" s="2">
        <v>44570.563066099538</v>
      </c>
      <c r="F363">
        <v>10772.118252</v>
      </c>
      <c r="G363">
        <v>72</v>
      </c>
      <c r="H363">
        <v>1035</v>
      </c>
      <c r="I363">
        <v>1</v>
      </c>
      <c r="J363">
        <v>100</v>
      </c>
      <c r="M363" t="s">
        <v>445</v>
      </c>
      <c r="N363" t="s">
        <v>445</v>
      </c>
      <c r="O363" t="s">
        <v>445</v>
      </c>
      <c r="P363" t="s">
        <v>445</v>
      </c>
      <c r="Q363" t="s">
        <v>445</v>
      </c>
      <c r="R363" t="s">
        <v>445</v>
      </c>
      <c r="S363" t="s">
        <v>445</v>
      </c>
      <c r="T363" t="s">
        <v>445</v>
      </c>
      <c r="U363" t="s">
        <v>445</v>
      </c>
    </row>
    <row r="364" spans="1:21" x14ac:dyDescent="0.2">
      <c r="A364" t="s">
        <v>1038</v>
      </c>
      <c r="B364" s="1" t="s">
        <v>1039</v>
      </c>
      <c r="C364" t="s">
        <v>444</v>
      </c>
      <c r="D364" s="2">
        <v>44570.564064664351</v>
      </c>
      <c r="F364">
        <v>10685.861585000001</v>
      </c>
      <c r="G364">
        <v>24</v>
      </c>
      <c r="H364">
        <v>469</v>
      </c>
      <c r="I364">
        <v>1</v>
      </c>
      <c r="J364">
        <v>100</v>
      </c>
      <c r="M364" t="s">
        <v>445</v>
      </c>
      <c r="N364" t="s">
        <v>445</v>
      </c>
      <c r="O364" t="s">
        <v>445</v>
      </c>
      <c r="P364" t="s">
        <v>445</v>
      </c>
      <c r="Q364" t="s">
        <v>445</v>
      </c>
      <c r="R364" t="s">
        <v>445</v>
      </c>
      <c r="S364" t="s">
        <v>445</v>
      </c>
      <c r="T364" t="s">
        <v>445</v>
      </c>
      <c r="U364" t="s">
        <v>445</v>
      </c>
    </row>
    <row r="365" spans="1:21" x14ac:dyDescent="0.2">
      <c r="A365" t="s">
        <v>1040</v>
      </c>
      <c r="B365" t="s">
        <v>1041</v>
      </c>
      <c r="C365" t="s">
        <v>444</v>
      </c>
      <c r="D365" s="2">
        <v>44570.564062280093</v>
      </c>
      <c r="F365">
        <v>10686.088268</v>
      </c>
      <c r="G365">
        <v>45</v>
      </c>
      <c r="H365">
        <v>557</v>
      </c>
      <c r="I365">
        <v>0</v>
      </c>
      <c r="J365">
        <v>100</v>
      </c>
      <c r="M365" t="s">
        <v>445</v>
      </c>
      <c r="N365" t="s">
        <v>445</v>
      </c>
      <c r="O365" t="s">
        <v>445</v>
      </c>
      <c r="P365" t="s">
        <v>445</v>
      </c>
      <c r="Q365" t="s">
        <v>445</v>
      </c>
      <c r="R365" t="s">
        <v>445</v>
      </c>
      <c r="S365" t="s">
        <v>445</v>
      </c>
      <c r="T365" t="s">
        <v>445</v>
      </c>
      <c r="U365" t="s">
        <v>445</v>
      </c>
    </row>
    <row r="366" spans="1:21" x14ac:dyDescent="0.2">
      <c r="A366" t="s">
        <v>1042</v>
      </c>
      <c r="B366" t="s">
        <v>1043</v>
      </c>
      <c r="C366" t="s">
        <v>444</v>
      </c>
      <c r="D366" s="2">
        <v>44570.565160729166</v>
      </c>
      <c r="F366">
        <v>10591.200797</v>
      </c>
      <c r="G366">
        <v>66</v>
      </c>
      <c r="H366">
        <v>1217</v>
      </c>
      <c r="I366">
        <v>3</v>
      </c>
      <c r="J366">
        <v>100</v>
      </c>
      <c r="M366" t="s">
        <v>445</v>
      </c>
      <c r="N366" t="s">
        <v>445</v>
      </c>
      <c r="O366" t="s">
        <v>445</v>
      </c>
      <c r="P366" t="s">
        <v>445</v>
      </c>
      <c r="Q366" t="s">
        <v>445</v>
      </c>
      <c r="R366" t="s">
        <v>445</v>
      </c>
      <c r="S366" t="s">
        <v>445</v>
      </c>
      <c r="T366" t="s">
        <v>445</v>
      </c>
      <c r="U366" t="s">
        <v>445</v>
      </c>
    </row>
    <row r="367" spans="1:21" x14ac:dyDescent="0.2">
      <c r="A367" t="s">
        <v>1044</v>
      </c>
      <c r="B367" t="s">
        <v>1045</v>
      </c>
      <c r="C367" t="s">
        <v>444</v>
      </c>
      <c r="D367" s="2">
        <v>44570.568387210646</v>
      </c>
      <c r="F367">
        <v>10312.452832000001</v>
      </c>
      <c r="G367">
        <v>19</v>
      </c>
      <c r="H367">
        <v>20</v>
      </c>
      <c r="I367">
        <v>1</v>
      </c>
      <c r="J367">
        <v>99</v>
      </c>
      <c r="M367" t="s">
        <v>445</v>
      </c>
      <c r="N367" t="s">
        <v>445</v>
      </c>
      <c r="O367" t="s">
        <v>445</v>
      </c>
      <c r="P367" t="s">
        <v>445</v>
      </c>
      <c r="Q367" t="s">
        <v>445</v>
      </c>
      <c r="R367" t="s">
        <v>445</v>
      </c>
      <c r="S367" t="s">
        <v>445</v>
      </c>
      <c r="T367" t="s">
        <v>445</v>
      </c>
      <c r="U367" t="s">
        <v>445</v>
      </c>
    </row>
    <row r="368" spans="1:21" x14ac:dyDescent="0.2">
      <c r="A368" t="s">
        <v>1046</v>
      </c>
      <c r="B368" t="s">
        <v>1047</v>
      </c>
      <c r="C368" t="s">
        <v>444</v>
      </c>
      <c r="D368" s="2">
        <v>44570.565491724534</v>
      </c>
      <c r="F368">
        <v>10562.639374</v>
      </c>
      <c r="G368">
        <v>20</v>
      </c>
      <c r="H368">
        <v>149</v>
      </c>
      <c r="I368">
        <v>1</v>
      </c>
      <c r="J368">
        <v>100</v>
      </c>
      <c r="M368" t="s">
        <v>445</v>
      </c>
      <c r="N368" t="s">
        <v>445</v>
      </c>
      <c r="O368" t="s">
        <v>445</v>
      </c>
      <c r="P368" t="s">
        <v>445</v>
      </c>
      <c r="Q368" t="s">
        <v>445</v>
      </c>
      <c r="R368" t="s">
        <v>445</v>
      </c>
      <c r="S368" t="s">
        <v>445</v>
      </c>
      <c r="T368" t="s">
        <v>445</v>
      </c>
      <c r="U368" t="s">
        <v>445</v>
      </c>
    </row>
    <row r="369" spans="1:21" x14ac:dyDescent="0.2">
      <c r="A369" t="s">
        <v>1048</v>
      </c>
      <c r="B369" t="s">
        <v>1049</v>
      </c>
      <c r="C369" t="s">
        <v>444</v>
      </c>
      <c r="D369" s="2">
        <v>44570.565566631944</v>
      </c>
      <c r="F369">
        <v>10556.186904</v>
      </c>
      <c r="G369">
        <v>23</v>
      </c>
      <c r="H369">
        <v>423</v>
      </c>
      <c r="I369">
        <v>2</v>
      </c>
      <c r="J369">
        <v>100</v>
      </c>
      <c r="M369" t="s">
        <v>445</v>
      </c>
      <c r="N369" t="s">
        <v>445</v>
      </c>
      <c r="O369" t="s">
        <v>445</v>
      </c>
      <c r="P369" t="s">
        <v>445</v>
      </c>
      <c r="Q369" t="s">
        <v>445</v>
      </c>
      <c r="R369" t="s">
        <v>445</v>
      </c>
      <c r="S369" t="s">
        <v>445</v>
      </c>
      <c r="T369" t="s">
        <v>445</v>
      </c>
      <c r="U369" t="s">
        <v>445</v>
      </c>
    </row>
    <row r="370" spans="1:21" x14ac:dyDescent="0.2">
      <c r="A370" t="s">
        <v>1050</v>
      </c>
      <c r="B370" t="s">
        <v>1051</v>
      </c>
      <c r="C370" t="s">
        <v>444</v>
      </c>
      <c r="D370" s="2">
        <v>44570.565730567127</v>
      </c>
      <c r="F370">
        <v>10542.044107</v>
      </c>
      <c r="G370">
        <v>35</v>
      </c>
      <c r="H370">
        <v>168</v>
      </c>
      <c r="I370">
        <v>0</v>
      </c>
      <c r="J370">
        <v>100</v>
      </c>
      <c r="M370" t="s">
        <v>445</v>
      </c>
      <c r="N370" t="s">
        <v>445</v>
      </c>
      <c r="O370" t="s">
        <v>445</v>
      </c>
      <c r="P370" t="s">
        <v>445</v>
      </c>
      <c r="Q370" t="s">
        <v>445</v>
      </c>
      <c r="R370" t="s">
        <v>445</v>
      </c>
      <c r="S370" t="s">
        <v>445</v>
      </c>
      <c r="T370" t="s">
        <v>445</v>
      </c>
      <c r="U370" t="s">
        <v>445</v>
      </c>
    </row>
    <row r="371" spans="1:21" x14ac:dyDescent="0.2">
      <c r="A371" t="s">
        <v>1052</v>
      </c>
      <c r="B371" t="s">
        <v>1053</v>
      </c>
      <c r="C371" t="s">
        <v>444</v>
      </c>
      <c r="D371" s="2">
        <v>44570.565974664351</v>
      </c>
      <c r="F371">
        <v>10520.973446</v>
      </c>
      <c r="G371">
        <v>27</v>
      </c>
      <c r="H371">
        <v>595</v>
      </c>
      <c r="I371">
        <v>0</v>
      </c>
      <c r="J371">
        <v>100</v>
      </c>
      <c r="M371" t="s">
        <v>445</v>
      </c>
      <c r="N371" t="s">
        <v>445</v>
      </c>
      <c r="O371" t="s">
        <v>445</v>
      </c>
      <c r="P371" t="s">
        <v>445</v>
      </c>
      <c r="Q371" t="s">
        <v>445</v>
      </c>
      <c r="R371" t="s">
        <v>445</v>
      </c>
      <c r="S371" t="s">
        <v>445</v>
      </c>
      <c r="T371" t="s">
        <v>445</v>
      </c>
      <c r="U371" t="s">
        <v>445</v>
      </c>
    </row>
    <row r="372" spans="1:21" x14ac:dyDescent="0.2">
      <c r="A372" t="s">
        <v>1054</v>
      </c>
      <c r="B372" t="s">
        <v>1055</v>
      </c>
      <c r="C372" t="s">
        <v>444</v>
      </c>
      <c r="D372" s="2">
        <v>44570.566563460648</v>
      </c>
      <c r="F372">
        <v>10470.120274000001</v>
      </c>
      <c r="G372">
        <v>45</v>
      </c>
      <c r="H372">
        <v>897</v>
      </c>
      <c r="I372">
        <v>3</v>
      </c>
      <c r="J372">
        <v>100</v>
      </c>
      <c r="M372" t="s">
        <v>445</v>
      </c>
      <c r="N372" t="s">
        <v>445</v>
      </c>
      <c r="O372" t="s">
        <v>445</v>
      </c>
      <c r="P372" t="s">
        <v>445</v>
      </c>
      <c r="Q372" t="s">
        <v>445</v>
      </c>
      <c r="R372" t="s">
        <v>445</v>
      </c>
      <c r="S372" t="s">
        <v>445</v>
      </c>
      <c r="T372" t="s">
        <v>445</v>
      </c>
      <c r="U372" t="s">
        <v>445</v>
      </c>
    </row>
    <row r="373" spans="1:21" x14ac:dyDescent="0.2">
      <c r="A373" t="s">
        <v>1056</v>
      </c>
      <c r="B373" s="1" t="s">
        <v>1057</v>
      </c>
      <c r="C373" t="s">
        <v>444</v>
      </c>
      <c r="D373" s="2">
        <v>44570.566461493057</v>
      </c>
      <c r="F373">
        <v>10478.948768</v>
      </c>
      <c r="G373">
        <v>67</v>
      </c>
      <c r="H373">
        <v>532</v>
      </c>
      <c r="I373">
        <v>2</v>
      </c>
      <c r="J373">
        <v>100</v>
      </c>
      <c r="M373" t="s">
        <v>445</v>
      </c>
      <c r="N373" t="s">
        <v>445</v>
      </c>
      <c r="O373" t="s">
        <v>445</v>
      </c>
      <c r="P373" t="s">
        <v>445</v>
      </c>
      <c r="Q373" t="s">
        <v>445</v>
      </c>
      <c r="R373" t="s">
        <v>445</v>
      </c>
      <c r="S373" t="s">
        <v>445</v>
      </c>
      <c r="T373" t="s">
        <v>445</v>
      </c>
      <c r="U373" t="s">
        <v>445</v>
      </c>
    </row>
    <row r="374" spans="1:21" x14ac:dyDescent="0.2">
      <c r="A374" t="s">
        <v>1058</v>
      </c>
      <c r="B374" t="s">
        <v>1059</v>
      </c>
      <c r="C374" t="s">
        <v>444</v>
      </c>
      <c r="D374" s="2">
        <v>44570.567287951388</v>
      </c>
      <c r="F374">
        <v>10407.561857000001</v>
      </c>
      <c r="G374">
        <v>29</v>
      </c>
      <c r="H374">
        <v>142</v>
      </c>
      <c r="I374">
        <v>1</v>
      </c>
      <c r="J374">
        <v>100</v>
      </c>
      <c r="M374" t="s">
        <v>445</v>
      </c>
      <c r="N374" t="s">
        <v>445</v>
      </c>
      <c r="O374" t="s">
        <v>445</v>
      </c>
      <c r="P374" t="s">
        <v>445</v>
      </c>
      <c r="Q374" t="s">
        <v>445</v>
      </c>
      <c r="R374" t="s">
        <v>445</v>
      </c>
      <c r="S374" t="s">
        <v>445</v>
      </c>
      <c r="T374" t="s">
        <v>445</v>
      </c>
      <c r="U374" t="s">
        <v>445</v>
      </c>
    </row>
    <row r="375" spans="1:21" x14ac:dyDescent="0.2">
      <c r="A375" t="s">
        <v>1060</v>
      </c>
      <c r="B375" t="s">
        <v>1061</v>
      </c>
      <c r="C375" t="s">
        <v>444</v>
      </c>
      <c r="D375" s="2">
        <v>44570.569032523148</v>
      </c>
      <c r="F375">
        <v>10256.850044000001</v>
      </c>
      <c r="G375">
        <v>69</v>
      </c>
      <c r="H375">
        <v>1333</v>
      </c>
      <c r="I375">
        <v>10</v>
      </c>
      <c r="J375">
        <v>99</v>
      </c>
      <c r="M375" t="s">
        <v>445</v>
      </c>
      <c r="N375" t="s">
        <v>445</v>
      </c>
      <c r="O375" t="s">
        <v>445</v>
      </c>
      <c r="P375" t="s">
        <v>445</v>
      </c>
      <c r="Q375" t="s">
        <v>445</v>
      </c>
      <c r="R375" t="s">
        <v>445</v>
      </c>
      <c r="S375" t="s">
        <v>445</v>
      </c>
      <c r="T375" t="s">
        <v>445</v>
      </c>
      <c r="U375" t="s">
        <v>445</v>
      </c>
    </row>
    <row r="376" spans="1:21" x14ac:dyDescent="0.2">
      <c r="A376" t="s">
        <v>1062</v>
      </c>
      <c r="B376" t="s">
        <v>1063</v>
      </c>
      <c r="C376" t="s">
        <v>444</v>
      </c>
      <c r="D376" s="2">
        <v>44570.567465821761</v>
      </c>
      <c r="F376">
        <v>10392.231659999999</v>
      </c>
      <c r="G376">
        <v>44</v>
      </c>
      <c r="H376">
        <v>722</v>
      </c>
      <c r="I376">
        <v>4</v>
      </c>
      <c r="J376">
        <v>99</v>
      </c>
      <c r="M376" t="s">
        <v>445</v>
      </c>
      <c r="N376" t="s">
        <v>445</v>
      </c>
      <c r="O376" t="s">
        <v>445</v>
      </c>
      <c r="P376" t="s">
        <v>445</v>
      </c>
      <c r="Q376" t="s">
        <v>445</v>
      </c>
      <c r="R376" t="s">
        <v>445</v>
      </c>
      <c r="S376" t="s">
        <v>445</v>
      </c>
      <c r="T376" t="s">
        <v>445</v>
      </c>
      <c r="U376" t="s">
        <v>445</v>
      </c>
    </row>
    <row r="377" spans="1:21" x14ac:dyDescent="0.2">
      <c r="A377" t="s">
        <v>1064</v>
      </c>
      <c r="B377" t="s">
        <v>1065</v>
      </c>
      <c r="C377" t="s">
        <v>444</v>
      </c>
      <c r="D377" s="2">
        <v>44570.56781197917</v>
      </c>
      <c r="F377">
        <v>10362.339819000001</v>
      </c>
      <c r="G377">
        <v>26</v>
      </c>
      <c r="H377">
        <v>176</v>
      </c>
      <c r="I377">
        <v>2</v>
      </c>
      <c r="J377">
        <v>100</v>
      </c>
      <c r="M377" t="s">
        <v>445</v>
      </c>
      <c r="N377" t="s">
        <v>445</v>
      </c>
      <c r="O377" t="s">
        <v>445</v>
      </c>
      <c r="P377" t="s">
        <v>445</v>
      </c>
      <c r="Q377" t="s">
        <v>445</v>
      </c>
      <c r="R377" t="s">
        <v>445</v>
      </c>
      <c r="S377" t="s">
        <v>445</v>
      </c>
      <c r="T377" t="s">
        <v>445</v>
      </c>
      <c r="U377" t="s">
        <v>445</v>
      </c>
    </row>
    <row r="378" spans="1:21" x14ac:dyDescent="0.2">
      <c r="A378" t="s">
        <v>1066</v>
      </c>
      <c r="B378" t="s">
        <v>1067</v>
      </c>
      <c r="C378" t="s">
        <v>444</v>
      </c>
      <c r="D378" s="2">
        <v>44570.56818047454</v>
      </c>
      <c r="F378">
        <v>10330.520798</v>
      </c>
      <c r="G378">
        <v>28</v>
      </c>
      <c r="H378">
        <v>1053</v>
      </c>
      <c r="I378">
        <v>12</v>
      </c>
      <c r="J378">
        <v>98</v>
      </c>
      <c r="M378" t="s">
        <v>445</v>
      </c>
      <c r="N378" t="s">
        <v>445</v>
      </c>
      <c r="O378" t="s">
        <v>445</v>
      </c>
      <c r="P378" t="s">
        <v>445</v>
      </c>
      <c r="Q378" t="s">
        <v>445</v>
      </c>
      <c r="R378" t="s">
        <v>445</v>
      </c>
      <c r="S378" t="s">
        <v>445</v>
      </c>
      <c r="T378" t="s">
        <v>445</v>
      </c>
      <c r="U378" t="s">
        <v>445</v>
      </c>
    </row>
    <row r="379" spans="1:21" x14ac:dyDescent="0.2">
      <c r="A379" t="s">
        <v>1068</v>
      </c>
      <c r="B379" t="s">
        <v>1069</v>
      </c>
      <c r="C379" t="s">
        <v>477</v>
      </c>
      <c r="D379" s="2">
        <v>44570.568305682871</v>
      </c>
      <c r="F379">
        <v>10319.721369999999</v>
      </c>
      <c r="G379">
        <v>53</v>
      </c>
      <c r="H379">
        <v>439</v>
      </c>
      <c r="I379">
        <v>8</v>
      </c>
      <c r="J379">
        <v>98</v>
      </c>
      <c r="M379" t="s">
        <v>449</v>
      </c>
      <c r="N379" t="s">
        <v>449</v>
      </c>
      <c r="O379" t="s">
        <v>483</v>
      </c>
      <c r="P379" t="s">
        <v>451</v>
      </c>
      <c r="Q379" t="s">
        <v>451</v>
      </c>
      <c r="R379" t="s">
        <v>684</v>
      </c>
      <c r="S379" t="s">
        <v>449</v>
      </c>
      <c r="T379" t="s">
        <v>467</v>
      </c>
      <c r="U379" t="s">
        <v>473</v>
      </c>
    </row>
    <row r="380" spans="1:21" x14ac:dyDescent="0.2">
      <c r="A380" t="s">
        <v>1070</v>
      </c>
      <c r="B380" t="s">
        <v>1071</v>
      </c>
      <c r="C380" t="s">
        <v>444</v>
      </c>
      <c r="D380" s="2">
        <v>44570.568701365744</v>
      </c>
      <c r="F380">
        <v>10285.556655</v>
      </c>
      <c r="G380">
        <v>23</v>
      </c>
      <c r="H380">
        <v>98</v>
      </c>
      <c r="I380">
        <v>0</v>
      </c>
      <c r="J380">
        <v>100</v>
      </c>
      <c r="M380" t="s">
        <v>445</v>
      </c>
      <c r="N380" t="s">
        <v>445</v>
      </c>
      <c r="O380" t="s">
        <v>445</v>
      </c>
      <c r="P380" t="s">
        <v>445</v>
      </c>
      <c r="Q380" t="s">
        <v>445</v>
      </c>
      <c r="R380" t="s">
        <v>445</v>
      </c>
      <c r="S380" t="s">
        <v>445</v>
      </c>
      <c r="T380" t="s">
        <v>445</v>
      </c>
      <c r="U380" t="s">
        <v>445</v>
      </c>
    </row>
    <row r="381" spans="1:21" x14ac:dyDescent="0.2">
      <c r="A381" t="s">
        <v>1072</v>
      </c>
      <c r="B381" t="s">
        <v>1073</v>
      </c>
      <c r="C381" t="s">
        <v>444</v>
      </c>
      <c r="D381" s="2">
        <v>44570.568981585646</v>
      </c>
      <c r="F381">
        <v>10261.364519999999</v>
      </c>
      <c r="G381">
        <v>44</v>
      </c>
      <c r="H381">
        <v>582</v>
      </c>
      <c r="I381">
        <v>4</v>
      </c>
      <c r="J381">
        <v>100</v>
      </c>
      <c r="M381" t="s">
        <v>445</v>
      </c>
      <c r="N381" t="s">
        <v>445</v>
      </c>
      <c r="O381" t="s">
        <v>445</v>
      </c>
      <c r="P381" t="s">
        <v>445</v>
      </c>
      <c r="Q381" t="s">
        <v>445</v>
      </c>
      <c r="R381" t="s">
        <v>445</v>
      </c>
      <c r="S381" t="s">
        <v>445</v>
      </c>
      <c r="T381" t="s">
        <v>445</v>
      </c>
      <c r="U381" t="s">
        <v>445</v>
      </c>
    </row>
    <row r="382" spans="1:21" x14ac:dyDescent="0.2">
      <c r="A382" t="s">
        <v>1074</v>
      </c>
      <c r="B382" t="s">
        <v>1075</v>
      </c>
      <c r="C382" t="s">
        <v>444</v>
      </c>
      <c r="D382" s="2">
        <v>44570.576651446761</v>
      </c>
      <c r="F382">
        <v>9598.7097259999991</v>
      </c>
      <c r="G382">
        <v>30</v>
      </c>
      <c r="H382">
        <v>388</v>
      </c>
      <c r="I382">
        <v>0</v>
      </c>
      <c r="J382">
        <v>100</v>
      </c>
      <c r="M382" t="s">
        <v>445</v>
      </c>
      <c r="N382" t="s">
        <v>445</v>
      </c>
      <c r="O382" t="s">
        <v>445</v>
      </c>
      <c r="P382" t="s">
        <v>445</v>
      </c>
      <c r="Q382" t="s">
        <v>445</v>
      </c>
      <c r="R382" t="s">
        <v>445</v>
      </c>
      <c r="S382" t="s">
        <v>445</v>
      </c>
      <c r="T382" t="s">
        <v>445</v>
      </c>
      <c r="U382" t="s">
        <v>445</v>
      </c>
    </row>
    <row r="383" spans="1:21" x14ac:dyDescent="0.2">
      <c r="A383" t="s">
        <v>1076</v>
      </c>
      <c r="B383" t="s">
        <v>1077</v>
      </c>
      <c r="C383" t="s">
        <v>444</v>
      </c>
      <c r="D383" s="2">
        <v>44570.570672187503</v>
      </c>
      <c r="F383">
        <v>10115.336138999999</v>
      </c>
      <c r="G383">
        <v>58</v>
      </c>
      <c r="H383">
        <v>1184</v>
      </c>
      <c r="I383">
        <v>0</v>
      </c>
      <c r="J383">
        <v>100</v>
      </c>
      <c r="M383" t="s">
        <v>445</v>
      </c>
      <c r="N383" t="s">
        <v>445</v>
      </c>
      <c r="O383" t="s">
        <v>445</v>
      </c>
      <c r="P383" t="s">
        <v>445</v>
      </c>
      <c r="Q383" t="s">
        <v>445</v>
      </c>
      <c r="R383" t="s">
        <v>445</v>
      </c>
      <c r="S383" t="s">
        <v>445</v>
      </c>
      <c r="T383" t="s">
        <v>445</v>
      </c>
      <c r="U383" t="s">
        <v>445</v>
      </c>
    </row>
    <row r="384" spans="1:21" x14ac:dyDescent="0.2">
      <c r="A384" t="s">
        <v>1078</v>
      </c>
      <c r="B384" t="s">
        <v>1079</v>
      </c>
      <c r="C384" t="s">
        <v>444</v>
      </c>
      <c r="D384" s="2">
        <v>44570.570882997687</v>
      </c>
      <c r="F384">
        <v>10097.140642</v>
      </c>
      <c r="G384">
        <v>26</v>
      </c>
      <c r="H384">
        <v>1687</v>
      </c>
      <c r="I384">
        <v>12</v>
      </c>
      <c r="J384">
        <v>100</v>
      </c>
      <c r="M384" t="s">
        <v>445</v>
      </c>
      <c r="N384" t="s">
        <v>445</v>
      </c>
      <c r="O384" t="s">
        <v>445</v>
      </c>
      <c r="P384" t="s">
        <v>445</v>
      </c>
      <c r="Q384" t="s">
        <v>445</v>
      </c>
      <c r="R384" t="s">
        <v>445</v>
      </c>
      <c r="S384" t="s">
        <v>445</v>
      </c>
      <c r="T384" t="s">
        <v>445</v>
      </c>
      <c r="U384" t="s">
        <v>445</v>
      </c>
    </row>
    <row r="385" spans="1:21" x14ac:dyDescent="0.2">
      <c r="A385" t="s">
        <v>1080</v>
      </c>
      <c r="B385" t="s">
        <v>1081</v>
      </c>
      <c r="C385" t="s">
        <v>477</v>
      </c>
      <c r="D385" s="2">
        <v>44570.571041504627</v>
      </c>
      <c r="F385">
        <v>10083.462433999999</v>
      </c>
      <c r="G385">
        <v>56</v>
      </c>
      <c r="H385">
        <v>2349</v>
      </c>
      <c r="I385">
        <v>16</v>
      </c>
      <c r="J385">
        <v>99</v>
      </c>
      <c r="M385" t="s">
        <v>449</v>
      </c>
      <c r="N385" t="s">
        <v>449</v>
      </c>
      <c r="O385" t="s">
        <v>456</v>
      </c>
      <c r="P385" t="s">
        <v>451</v>
      </c>
      <c r="Q385" t="s">
        <v>451</v>
      </c>
      <c r="R385" t="s">
        <v>466</v>
      </c>
      <c r="S385" t="s">
        <v>449</v>
      </c>
      <c r="T385" t="s">
        <v>453</v>
      </c>
      <c r="U385" t="s">
        <v>473</v>
      </c>
    </row>
    <row r="386" spans="1:21" x14ac:dyDescent="0.2">
      <c r="A386" t="s">
        <v>1082</v>
      </c>
      <c r="B386" t="s">
        <v>1083</v>
      </c>
      <c r="C386" t="s">
        <v>444</v>
      </c>
      <c r="D386" s="2">
        <v>44570.571619259259</v>
      </c>
      <c r="F386">
        <v>10033.562759</v>
      </c>
      <c r="G386">
        <v>41</v>
      </c>
      <c r="H386">
        <v>594</v>
      </c>
      <c r="I386">
        <v>7</v>
      </c>
      <c r="J386">
        <v>99</v>
      </c>
      <c r="M386" t="s">
        <v>445</v>
      </c>
      <c r="N386" t="s">
        <v>445</v>
      </c>
      <c r="O386" t="s">
        <v>445</v>
      </c>
      <c r="P386" t="s">
        <v>445</v>
      </c>
      <c r="Q386" t="s">
        <v>445</v>
      </c>
      <c r="R386" t="s">
        <v>445</v>
      </c>
      <c r="S386" t="s">
        <v>445</v>
      </c>
      <c r="T386" t="s">
        <v>445</v>
      </c>
      <c r="U386" t="s">
        <v>445</v>
      </c>
    </row>
    <row r="387" spans="1:21" x14ac:dyDescent="0.2">
      <c r="A387" t="s">
        <v>1084</v>
      </c>
      <c r="B387" t="s">
        <v>1085</v>
      </c>
      <c r="C387" t="s">
        <v>444</v>
      </c>
      <c r="D387" s="2">
        <v>44570.57664521991</v>
      </c>
      <c r="F387">
        <v>9599.338377</v>
      </c>
      <c r="G387">
        <v>19</v>
      </c>
      <c r="H387">
        <v>108</v>
      </c>
      <c r="I387">
        <v>1</v>
      </c>
      <c r="J387">
        <v>100</v>
      </c>
      <c r="M387" t="s">
        <v>445</v>
      </c>
      <c r="N387" t="s">
        <v>445</v>
      </c>
      <c r="O387" t="s">
        <v>445</v>
      </c>
      <c r="P387" t="s">
        <v>445</v>
      </c>
      <c r="Q387" t="s">
        <v>445</v>
      </c>
      <c r="R387" t="s">
        <v>445</v>
      </c>
      <c r="S387" t="s">
        <v>445</v>
      </c>
      <c r="T387" t="s">
        <v>445</v>
      </c>
      <c r="U387" t="s">
        <v>445</v>
      </c>
    </row>
    <row r="388" spans="1:21" x14ac:dyDescent="0.2">
      <c r="A388" t="s">
        <v>1086</v>
      </c>
      <c r="B388" t="s">
        <v>1087</v>
      </c>
      <c r="C388" t="s">
        <v>444</v>
      </c>
      <c r="D388" s="2">
        <v>44570.576803356482</v>
      </c>
      <c r="F388">
        <v>9585.6911390000005</v>
      </c>
      <c r="G388">
        <v>31</v>
      </c>
      <c r="H388">
        <v>586</v>
      </c>
      <c r="I388">
        <v>0</v>
      </c>
      <c r="J388">
        <v>100</v>
      </c>
      <c r="M388" t="s">
        <v>445</v>
      </c>
      <c r="N388" t="s">
        <v>445</v>
      </c>
      <c r="O388" t="s">
        <v>445</v>
      </c>
      <c r="P388" t="s">
        <v>445</v>
      </c>
      <c r="Q388" t="s">
        <v>445</v>
      </c>
      <c r="R388" t="s">
        <v>445</v>
      </c>
      <c r="S388" t="s">
        <v>445</v>
      </c>
      <c r="T388" t="s">
        <v>445</v>
      </c>
      <c r="U388" t="s">
        <v>445</v>
      </c>
    </row>
    <row r="389" spans="1:21" x14ac:dyDescent="0.2">
      <c r="A389" t="s">
        <v>1088</v>
      </c>
      <c r="B389" t="s">
        <v>1089</v>
      </c>
      <c r="C389" t="s">
        <v>444</v>
      </c>
      <c r="D389" s="2">
        <v>44570.577157418978</v>
      </c>
      <c r="F389">
        <v>9555.1157070000008</v>
      </c>
      <c r="G389">
        <v>51</v>
      </c>
      <c r="H389">
        <v>1205</v>
      </c>
      <c r="I389">
        <v>4</v>
      </c>
      <c r="J389">
        <v>100</v>
      </c>
      <c r="M389" t="s">
        <v>445</v>
      </c>
      <c r="N389" t="s">
        <v>445</v>
      </c>
      <c r="O389" t="s">
        <v>445</v>
      </c>
      <c r="P389" t="s">
        <v>445</v>
      </c>
      <c r="Q389" t="s">
        <v>445</v>
      </c>
      <c r="R389" t="s">
        <v>445</v>
      </c>
      <c r="S389" t="s">
        <v>445</v>
      </c>
      <c r="T389" t="s">
        <v>445</v>
      </c>
      <c r="U389" t="s">
        <v>445</v>
      </c>
    </row>
    <row r="390" spans="1:21" x14ac:dyDescent="0.2">
      <c r="A390" t="s">
        <v>1090</v>
      </c>
      <c r="B390" t="s">
        <v>1091</v>
      </c>
      <c r="C390" t="s">
        <v>444</v>
      </c>
      <c r="D390" s="2">
        <v>44570.577380289353</v>
      </c>
      <c r="F390">
        <v>9535.8779149999991</v>
      </c>
      <c r="G390">
        <v>25</v>
      </c>
      <c r="H390">
        <v>1183</v>
      </c>
      <c r="I390">
        <v>11</v>
      </c>
      <c r="J390">
        <v>99</v>
      </c>
      <c r="M390" t="s">
        <v>445</v>
      </c>
      <c r="N390" t="s">
        <v>445</v>
      </c>
      <c r="O390" t="s">
        <v>445</v>
      </c>
      <c r="P390" t="s">
        <v>445</v>
      </c>
      <c r="Q390" t="s">
        <v>445</v>
      </c>
      <c r="R390" t="s">
        <v>445</v>
      </c>
      <c r="S390" t="s">
        <v>445</v>
      </c>
      <c r="T390" t="s">
        <v>445</v>
      </c>
      <c r="U390" t="s">
        <v>445</v>
      </c>
    </row>
    <row r="391" spans="1:21" x14ac:dyDescent="0.2">
      <c r="A391" t="s">
        <v>1092</v>
      </c>
      <c r="B391" s="1" t="s">
        <v>1093</v>
      </c>
      <c r="C391" t="s">
        <v>444</v>
      </c>
      <c r="D391" s="2">
        <v>44570.577445069444</v>
      </c>
      <c r="F391">
        <v>9530.2987090000006</v>
      </c>
      <c r="G391">
        <v>58</v>
      </c>
      <c r="H391">
        <v>525</v>
      </c>
      <c r="I391">
        <v>9</v>
      </c>
      <c r="J391">
        <v>97</v>
      </c>
      <c r="M391" t="s">
        <v>445</v>
      </c>
      <c r="N391" t="s">
        <v>445</v>
      </c>
      <c r="O391" t="s">
        <v>445</v>
      </c>
      <c r="P391" t="s">
        <v>445</v>
      </c>
      <c r="Q391" t="s">
        <v>445</v>
      </c>
      <c r="R391" t="s">
        <v>445</v>
      </c>
      <c r="S391" t="s">
        <v>445</v>
      </c>
      <c r="T391" t="s">
        <v>445</v>
      </c>
      <c r="U391" t="s">
        <v>445</v>
      </c>
    </row>
    <row r="392" spans="1:21" x14ac:dyDescent="0.2">
      <c r="A392" t="s">
        <v>1094</v>
      </c>
      <c r="B392" s="1" t="s">
        <v>1095</v>
      </c>
      <c r="C392" t="s">
        <v>444</v>
      </c>
      <c r="D392" s="2">
        <v>44570.577550694441</v>
      </c>
      <c r="F392">
        <v>9521.1909759999999</v>
      </c>
      <c r="G392">
        <v>38</v>
      </c>
      <c r="H392">
        <v>677</v>
      </c>
      <c r="I392">
        <v>0</v>
      </c>
      <c r="J392">
        <v>100</v>
      </c>
      <c r="M392" t="s">
        <v>445</v>
      </c>
      <c r="N392" t="s">
        <v>445</v>
      </c>
      <c r="O392" t="s">
        <v>445</v>
      </c>
      <c r="P392" t="s">
        <v>445</v>
      </c>
      <c r="Q392" t="s">
        <v>445</v>
      </c>
      <c r="R392" t="s">
        <v>445</v>
      </c>
      <c r="S392" t="s">
        <v>445</v>
      </c>
      <c r="T392" t="s">
        <v>445</v>
      </c>
      <c r="U392" t="s">
        <v>445</v>
      </c>
    </row>
    <row r="393" spans="1:21" x14ac:dyDescent="0.2">
      <c r="A393" t="s">
        <v>1096</v>
      </c>
      <c r="B393" t="s">
        <v>1097</v>
      </c>
      <c r="C393" t="s">
        <v>444</v>
      </c>
      <c r="D393" s="2">
        <v>44570.577868078704</v>
      </c>
      <c r="F393">
        <v>9493.7864059999993</v>
      </c>
      <c r="G393">
        <v>42</v>
      </c>
      <c r="H393">
        <v>314</v>
      </c>
      <c r="I393">
        <v>3</v>
      </c>
      <c r="J393">
        <v>99</v>
      </c>
      <c r="M393" t="s">
        <v>445</v>
      </c>
      <c r="N393" t="s">
        <v>445</v>
      </c>
      <c r="O393" t="s">
        <v>445</v>
      </c>
      <c r="P393" t="s">
        <v>445</v>
      </c>
      <c r="Q393" t="s">
        <v>445</v>
      </c>
      <c r="R393" t="s">
        <v>445</v>
      </c>
      <c r="S393" t="s">
        <v>445</v>
      </c>
      <c r="T393" t="s">
        <v>445</v>
      </c>
      <c r="U393" t="s">
        <v>445</v>
      </c>
    </row>
    <row r="394" spans="1:21" x14ac:dyDescent="0.2">
      <c r="A394" t="s">
        <v>1098</v>
      </c>
      <c r="B394" t="s">
        <v>1099</v>
      </c>
      <c r="C394" t="s">
        <v>444</v>
      </c>
      <c r="D394" s="2">
        <v>44570.577857962962</v>
      </c>
      <c r="F394">
        <v>9494.6808419999998</v>
      </c>
      <c r="G394">
        <v>49</v>
      </c>
      <c r="H394">
        <v>1417</v>
      </c>
      <c r="I394">
        <v>8</v>
      </c>
      <c r="J394">
        <v>99</v>
      </c>
      <c r="M394" t="s">
        <v>445</v>
      </c>
      <c r="N394" t="s">
        <v>445</v>
      </c>
      <c r="O394" t="s">
        <v>445</v>
      </c>
      <c r="P394" t="s">
        <v>445</v>
      </c>
      <c r="Q394" t="s">
        <v>445</v>
      </c>
      <c r="R394" t="s">
        <v>445</v>
      </c>
      <c r="S394" t="s">
        <v>445</v>
      </c>
      <c r="T394" t="s">
        <v>445</v>
      </c>
      <c r="U394" t="s">
        <v>445</v>
      </c>
    </row>
    <row r="395" spans="1:21" x14ac:dyDescent="0.2">
      <c r="A395" s="1" t="s">
        <v>1150</v>
      </c>
      <c r="B395" t="s">
        <v>1108</v>
      </c>
      <c r="C395" t="s">
        <v>447</v>
      </c>
      <c r="D395" s="2">
        <v>44577.483938090278</v>
      </c>
      <c r="E395" s="2">
        <v>44577.517323217595</v>
      </c>
      <c r="F395">
        <v>2884.4749999999999</v>
      </c>
      <c r="G395">
        <v>39</v>
      </c>
      <c r="H395">
        <v>592</v>
      </c>
      <c r="I395">
        <v>0</v>
      </c>
      <c r="J395">
        <v>100</v>
      </c>
      <c r="K395" s="2">
        <v>44577.57761699074</v>
      </c>
      <c r="L395" t="s">
        <v>448</v>
      </c>
      <c r="M395" t="s">
        <v>449</v>
      </c>
      <c r="N395" t="s">
        <v>449</v>
      </c>
      <c r="O395" t="s">
        <v>483</v>
      </c>
      <c r="P395" t="s">
        <v>451</v>
      </c>
      <c r="Q395" t="s">
        <v>451</v>
      </c>
      <c r="R395" t="s">
        <v>684</v>
      </c>
      <c r="S395" t="s">
        <v>449</v>
      </c>
      <c r="T395" t="s">
        <v>467</v>
      </c>
      <c r="U395" t="s">
        <v>473</v>
      </c>
    </row>
    <row r="396" spans="1:21" x14ac:dyDescent="0.2">
      <c r="A396" s="1" t="s">
        <v>1151</v>
      </c>
      <c r="B396" t="s">
        <v>1110</v>
      </c>
      <c r="C396" t="s">
        <v>444</v>
      </c>
      <c r="D396" s="2">
        <v>44577.487379953702</v>
      </c>
      <c r="F396">
        <v>9491.8277390000003</v>
      </c>
      <c r="G396">
        <v>25</v>
      </c>
      <c r="H396">
        <v>134</v>
      </c>
      <c r="I396">
        <v>1</v>
      </c>
      <c r="J396">
        <v>100</v>
      </c>
      <c r="M396" t="s">
        <v>445</v>
      </c>
      <c r="N396" t="s">
        <v>445</v>
      </c>
      <c r="O396" t="s">
        <v>445</v>
      </c>
      <c r="P396" t="s">
        <v>445</v>
      </c>
      <c r="Q396" t="s">
        <v>445</v>
      </c>
      <c r="R396" t="s">
        <v>445</v>
      </c>
      <c r="S396" t="s">
        <v>445</v>
      </c>
      <c r="T396" t="s">
        <v>445</v>
      </c>
      <c r="U396" t="s">
        <v>445</v>
      </c>
    </row>
    <row r="397" spans="1:21" x14ac:dyDescent="0.2">
      <c r="A397" s="1" t="s">
        <v>1152</v>
      </c>
      <c r="B397" t="s">
        <v>1111</v>
      </c>
      <c r="C397" t="s">
        <v>447</v>
      </c>
      <c r="D397" s="2">
        <v>44577.487993738425</v>
      </c>
      <c r="E397" s="2">
        <v>44577.506813611108</v>
      </c>
      <c r="F397">
        <v>1626.037</v>
      </c>
      <c r="G397">
        <v>35</v>
      </c>
      <c r="H397">
        <v>118</v>
      </c>
      <c r="I397">
        <v>2</v>
      </c>
      <c r="J397">
        <v>99</v>
      </c>
      <c r="K397" s="2">
        <v>44577.577618009258</v>
      </c>
      <c r="L397" t="s">
        <v>448</v>
      </c>
      <c r="M397" t="s">
        <v>449</v>
      </c>
      <c r="N397" t="s">
        <v>449</v>
      </c>
      <c r="O397" t="s">
        <v>483</v>
      </c>
      <c r="P397" t="s">
        <v>451</v>
      </c>
      <c r="Q397" t="s">
        <v>451</v>
      </c>
      <c r="R397" t="s">
        <v>684</v>
      </c>
      <c r="S397" t="s">
        <v>449</v>
      </c>
      <c r="T397" t="s">
        <v>467</v>
      </c>
      <c r="U397" t="s">
        <v>473</v>
      </c>
    </row>
    <row r="398" spans="1:21" x14ac:dyDescent="0.2">
      <c r="A398" s="1" t="s">
        <v>1153</v>
      </c>
      <c r="B398" t="s">
        <v>1113</v>
      </c>
      <c r="C398" t="s">
        <v>444</v>
      </c>
      <c r="D398" s="2">
        <v>44577.48836033565</v>
      </c>
      <c r="F398">
        <v>9407.1648789999999</v>
      </c>
      <c r="G398">
        <v>57</v>
      </c>
      <c r="H398">
        <v>482</v>
      </c>
      <c r="I398">
        <v>6</v>
      </c>
      <c r="J398">
        <v>99</v>
      </c>
      <c r="M398" t="s">
        <v>445</v>
      </c>
      <c r="N398" t="s">
        <v>445</v>
      </c>
      <c r="O398" t="s">
        <v>445</v>
      </c>
      <c r="P398" t="s">
        <v>445</v>
      </c>
      <c r="Q398" t="s">
        <v>445</v>
      </c>
      <c r="R398" t="s">
        <v>445</v>
      </c>
      <c r="S398" t="s">
        <v>445</v>
      </c>
      <c r="T398" t="s">
        <v>445</v>
      </c>
      <c r="U398" t="s">
        <v>445</v>
      </c>
    </row>
    <row r="399" spans="1:21" x14ac:dyDescent="0.2">
      <c r="A399" s="1" t="s">
        <v>1154</v>
      </c>
      <c r="B399" t="s">
        <v>1114</v>
      </c>
      <c r="C399" t="s">
        <v>444</v>
      </c>
      <c r="D399" s="2">
        <v>44577.48878190972</v>
      </c>
      <c r="F399">
        <v>9370.7607889999999</v>
      </c>
      <c r="G399">
        <v>32</v>
      </c>
      <c r="H399">
        <v>117</v>
      </c>
      <c r="I399">
        <v>2</v>
      </c>
      <c r="J399">
        <v>98</v>
      </c>
      <c r="M399" t="s">
        <v>445</v>
      </c>
      <c r="N399" t="s">
        <v>445</v>
      </c>
      <c r="O399" t="s">
        <v>445</v>
      </c>
      <c r="P399" t="s">
        <v>445</v>
      </c>
      <c r="Q399" t="s">
        <v>445</v>
      </c>
      <c r="R399" t="s">
        <v>445</v>
      </c>
      <c r="S399" t="s">
        <v>445</v>
      </c>
      <c r="T399" t="s">
        <v>445</v>
      </c>
      <c r="U399" t="s">
        <v>445</v>
      </c>
    </row>
    <row r="400" spans="1:21" x14ac:dyDescent="0.2">
      <c r="A400" s="1" t="s">
        <v>1155</v>
      </c>
      <c r="B400" t="s">
        <v>1122</v>
      </c>
      <c r="C400" t="s">
        <v>447</v>
      </c>
      <c r="D400" s="2">
        <v>44577.492862222221</v>
      </c>
      <c r="E400" s="2">
        <v>44577.499383773145</v>
      </c>
      <c r="F400">
        <v>563.46199999999999</v>
      </c>
      <c r="G400">
        <v>33</v>
      </c>
      <c r="H400">
        <v>96</v>
      </c>
      <c r="I400">
        <v>2</v>
      </c>
      <c r="J400">
        <v>99</v>
      </c>
      <c r="K400" s="2">
        <v>44577.577618981479</v>
      </c>
      <c r="L400" t="s">
        <v>448</v>
      </c>
      <c r="M400" t="s">
        <v>449</v>
      </c>
      <c r="N400" t="s">
        <v>449</v>
      </c>
      <c r="O400" t="s">
        <v>483</v>
      </c>
      <c r="P400" t="s">
        <v>451</v>
      </c>
      <c r="Q400" t="s">
        <v>451</v>
      </c>
      <c r="R400" t="s">
        <v>466</v>
      </c>
      <c r="S400" t="s">
        <v>449</v>
      </c>
      <c r="T400" t="s">
        <v>467</v>
      </c>
      <c r="U400" t="s">
        <v>473</v>
      </c>
    </row>
    <row r="401" spans="1:21" x14ac:dyDescent="0.2">
      <c r="A401" s="1" t="s">
        <v>1156</v>
      </c>
      <c r="B401" t="s">
        <v>1115</v>
      </c>
      <c r="C401" t="s">
        <v>1157</v>
      </c>
      <c r="D401" s="2">
        <v>44577.488885798608</v>
      </c>
      <c r="E401" s="2">
        <v>44577.506334108795</v>
      </c>
      <c r="F401">
        <v>1507.5340000000001</v>
      </c>
      <c r="G401">
        <v>28</v>
      </c>
      <c r="H401">
        <v>132</v>
      </c>
      <c r="I401">
        <v>0</v>
      </c>
      <c r="J401">
        <v>100</v>
      </c>
      <c r="L401" t="s">
        <v>448</v>
      </c>
      <c r="M401" t="s">
        <v>559</v>
      </c>
      <c r="N401" t="s">
        <v>449</v>
      </c>
      <c r="O401" t="s">
        <v>483</v>
      </c>
      <c r="P401" t="s">
        <v>560</v>
      </c>
      <c r="Q401" t="s">
        <v>1158</v>
      </c>
      <c r="R401" t="s">
        <v>490</v>
      </c>
      <c r="S401" t="s">
        <v>559</v>
      </c>
      <c r="T401" t="s">
        <v>467</v>
      </c>
      <c r="U401" t="s">
        <v>473</v>
      </c>
    </row>
    <row r="402" spans="1:21" x14ac:dyDescent="0.2">
      <c r="A402" s="1" t="s">
        <v>1159</v>
      </c>
      <c r="B402" t="s">
        <v>1118</v>
      </c>
      <c r="C402" t="s">
        <v>447</v>
      </c>
      <c r="D402" s="2">
        <v>44577.490026180552</v>
      </c>
      <c r="E402" s="2">
        <v>44577.512663506946</v>
      </c>
      <c r="F402">
        <v>1955.865</v>
      </c>
      <c r="G402">
        <v>43</v>
      </c>
      <c r="H402">
        <v>483</v>
      </c>
      <c r="I402">
        <v>0</v>
      </c>
      <c r="J402">
        <v>100</v>
      </c>
      <c r="K402" s="2">
        <v>44577.57761990741</v>
      </c>
      <c r="L402" t="s">
        <v>448</v>
      </c>
      <c r="M402" t="s">
        <v>449</v>
      </c>
      <c r="N402" t="s">
        <v>449</v>
      </c>
      <c r="O402" t="s">
        <v>483</v>
      </c>
      <c r="P402" t="s">
        <v>451</v>
      </c>
      <c r="Q402" t="s">
        <v>451</v>
      </c>
      <c r="R402" t="s">
        <v>452</v>
      </c>
      <c r="S402" t="s">
        <v>449</v>
      </c>
      <c r="T402" t="s">
        <v>467</v>
      </c>
      <c r="U402" t="s">
        <v>473</v>
      </c>
    </row>
    <row r="403" spans="1:21" x14ac:dyDescent="0.2">
      <c r="A403" s="1" t="s">
        <v>1160</v>
      </c>
      <c r="B403" t="s">
        <v>1116</v>
      </c>
      <c r="C403" t="s">
        <v>447</v>
      </c>
      <c r="D403" s="2">
        <v>44577.489373518518</v>
      </c>
      <c r="E403" s="2">
        <v>44577.509455902778</v>
      </c>
      <c r="F403">
        <v>1735.1179999999999</v>
      </c>
      <c r="G403">
        <v>22</v>
      </c>
      <c r="H403">
        <v>93</v>
      </c>
      <c r="I403">
        <v>2</v>
      </c>
      <c r="J403">
        <v>99</v>
      </c>
      <c r="K403" s="2">
        <v>44577.577620937504</v>
      </c>
      <c r="L403" t="s">
        <v>448</v>
      </c>
      <c r="M403" t="s">
        <v>449</v>
      </c>
      <c r="N403" t="s">
        <v>449</v>
      </c>
      <c r="O403" t="s">
        <v>483</v>
      </c>
      <c r="P403" t="s">
        <v>451</v>
      </c>
      <c r="Q403" t="s">
        <v>451</v>
      </c>
      <c r="R403" t="s">
        <v>466</v>
      </c>
      <c r="S403" t="s">
        <v>449</v>
      </c>
      <c r="T403" t="s">
        <v>467</v>
      </c>
      <c r="U403" t="s">
        <v>459</v>
      </c>
    </row>
    <row r="404" spans="1:21" x14ac:dyDescent="0.2">
      <c r="A404" s="1" t="s">
        <v>1161</v>
      </c>
      <c r="B404" t="s">
        <v>1119</v>
      </c>
      <c r="C404" t="s">
        <v>447</v>
      </c>
      <c r="D404" s="2">
        <v>44577.490309131943</v>
      </c>
      <c r="E404" s="2">
        <v>44577.505736238425</v>
      </c>
      <c r="F404">
        <v>1332.902</v>
      </c>
      <c r="G404">
        <v>32</v>
      </c>
      <c r="H404">
        <v>89</v>
      </c>
      <c r="I404">
        <v>2</v>
      </c>
      <c r="J404">
        <v>98</v>
      </c>
      <c r="K404" s="2">
        <v>44577.57762196759</v>
      </c>
      <c r="L404" t="s">
        <v>448</v>
      </c>
      <c r="M404" t="s">
        <v>449</v>
      </c>
      <c r="N404" t="s">
        <v>449</v>
      </c>
      <c r="O404" t="s">
        <v>456</v>
      </c>
      <c r="P404" t="s">
        <v>451</v>
      </c>
      <c r="Q404" t="s">
        <v>451</v>
      </c>
      <c r="R404" t="s">
        <v>466</v>
      </c>
      <c r="S404" t="s">
        <v>449</v>
      </c>
      <c r="T404" t="s">
        <v>467</v>
      </c>
      <c r="U404" t="s">
        <v>459</v>
      </c>
    </row>
    <row r="405" spans="1:21" x14ac:dyDescent="0.2">
      <c r="A405" s="1" t="s">
        <v>1162</v>
      </c>
      <c r="B405" t="s">
        <v>1120</v>
      </c>
      <c r="C405" t="s">
        <v>447</v>
      </c>
      <c r="D405" s="2">
        <v>44577.490856689816</v>
      </c>
      <c r="E405" s="2">
        <v>44577.508810150466</v>
      </c>
      <c r="F405">
        <v>1551.1790000000001</v>
      </c>
      <c r="G405">
        <v>34</v>
      </c>
      <c r="H405">
        <v>227</v>
      </c>
      <c r="I405">
        <v>0</v>
      </c>
      <c r="J405">
        <v>100</v>
      </c>
      <c r="K405" s="2">
        <v>44577.577623124998</v>
      </c>
      <c r="L405" t="s">
        <v>448</v>
      </c>
      <c r="M405" t="s">
        <v>449</v>
      </c>
      <c r="N405" t="s">
        <v>449</v>
      </c>
      <c r="O405" t="s">
        <v>483</v>
      </c>
      <c r="P405" t="s">
        <v>451</v>
      </c>
      <c r="Q405" t="s">
        <v>451</v>
      </c>
      <c r="R405" t="s">
        <v>490</v>
      </c>
      <c r="S405" t="s">
        <v>449</v>
      </c>
      <c r="T405" t="s">
        <v>467</v>
      </c>
      <c r="U405" t="s">
        <v>473</v>
      </c>
    </row>
    <row r="406" spans="1:21" x14ac:dyDescent="0.2">
      <c r="A406" s="1" t="s">
        <v>1163</v>
      </c>
      <c r="B406" s="1" t="s">
        <v>1121</v>
      </c>
      <c r="C406" t="s">
        <v>447</v>
      </c>
      <c r="D406" s="2">
        <v>44577.492474189814</v>
      </c>
      <c r="E406" s="2">
        <v>44577.510113877317</v>
      </c>
      <c r="F406">
        <v>1524.069</v>
      </c>
      <c r="G406">
        <v>23</v>
      </c>
      <c r="H406">
        <v>113</v>
      </c>
      <c r="I406">
        <v>2</v>
      </c>
      <c r="J406">
        <v>95</v>
      </c>
      <c r="K406" s="2">
        <v>44577.577624247686</v>
      </c>
      <c r="L406" t="s">
        <v>448</v>
      </c>
      <c r="M406" t="s">
        <v>449</v>
      </c>
      <c r="N406" t="s">
        <v>449</v>
      </c>
      <c r="O406" t="s">
        <v>483</v>
      </c>
      <c r="P406" t="s">
        <v>451</v>
      </c>
      <c r="Q406" t="s">
        <v>451</v>
      </c>
      <c r="R406" t="s">
        <v>684</v>
      </c>
      <c r="S406" t="s">
        <v>449</v>
      </c>
      <c r="T406" t="s">
        <v>467</v>
      </c>
      <c r="U406" t="s">
        <v>473</v>
      </c>
    </row>
    <row r="407" spans="1:21" x14ac:dyDescent="0.2">
      <c r="A407" s="1" t="s">
        <v>1164</v>
      </c>
      <c r="B407" s="1" t="s">
        <v>1165</v>
      </c>
      <c r="C407" t="s">
        <v>444</v>
      </c>
      <c r="D407" s="2">
        <v>44577.49297673611</v>
      </c>
      <c r="F407">
        <v>9008.4862830000002</v>
      </c>
      <c r="G407">
        <v>34</v>
      </c>
      <c r="H407">
        <v>441</v>
      </c>
      <c r="I407">
        <v>2</v>
      </c>
      <c r="J407">
        <v>100</v>
      </c>
      <c r="M407" t="s">
        <v>445</v>
      </c>
      <c r="N407" t="s">
        <v>445</v>
      </c>
      <c r="O407" t="s">
        <v>445</v>
      </c>
      <c r="P407" t="s">
        <v>445</v>
      </c>
      <c r="Q407" t="s">
        <v>445</v>
      </c>
      <c r="R407" t="s">
        <v>445</v>
      </c>
      <c r="S407" t="s">
        <v>445</v>
      </c>
      <c r="T407" t="s">
        <v>445</v>
      </c>
      <c r="U407" t="s">
        <v>445</v>
      </c>
    </row>
    <row r="408" spans="1:21" x14ac:dyDescent="0.2">
      <c r="A408" s="1" t="s">
        <v>1166</v>
      </c>
      <c r="B408" t="s">
        <v>1123</v>
      </c>
      <c r="C408" t="s">
        <v>447</v>
      </c>
      <c r="D408" s="2">
        <v>44577.493671944445</v>
      </c>
      <c r="E408" s="2">
        <v>44577.539204895831</v>
      </c>
      <c r="F408">
        <v>3934.047</v>
      </c>
      <c r="G408">
        <v>48</v>
      </c>
      <c r="H408">
        <v>319</v>
      </c>
      <c r="I408">
        <v>0</v>
      </c>
      <c r="J408">
        <v>100</v>
      </c>
      <c r="K408" s="2">
        <v>44577.577625381942</v>
      </c>
      <c r="L408" t="s">
        <v>448</v>
      </c>
      <c r="M408" t="s">
        <v>449</v>
      </c>
      <c r="N408" t="s">
        <v>449</v>
      </c>
      <c r="O408" t="s">
        <v>487</v>
      </c>
      <c r="P408" t="s">
        <v>451</v>
      </c>
      <c r="Q408" t="s">
        <v>451</v>
      </c>
      <c r="R408" t="s">
        <v>466</v>
      </c>
      <c r="S408" t="s">
        <v>449</v>
      </c>
      <c r="T408" t="s">
        <v>467</v>
      </c>
      <c r="U408" t="s">
        <v>473</v>
      </c>
    </row>
    <row r="409" spans="1:21" x14ac:dyDescent="0.2">
      <c r="A409" s="1" t="s">
        <v>1167</v>
      </c>
      <c r="B409" t="s">
        <v>1124</v>
      </c>
      <c r="C409" t="s">
        <v>447</v>
      </c>
      <c r="D409" s="2">
        <v>44577.494609201392</v>
      </c>
      <c r="E409" s="2">
        <v>44577.517392210648</v>
      </c>
      <c r="F409">
        <v>1968.452</v>
      </c>
      <c r="G409">
        <v>59</v>
      </c>
      <c r="H409">
        <v>627</v>
      </c>
      <c r="I409">
        <v>3</v>
      </c>
      <c r="J409">
        <v>100</v>
      </c>
      <c r="K409" s="2">
        <v>44577.57762650463</v>
      </c>
      <c r="L409" t="s">
        <v>448</v>
      </c>
      <c r="M409" t="s">
        <v>449</v>
      </c>
      <c r="N409" t="s">
        <v>449</v>
      </c>
      <c r="O409" t="s">
        <v>450</v>
      </c>
      <c r="P409" t="s">
        <v>451</v>
      </c>
      <c r="Q409" t="s">
        <v>451</v>
      </c>
      <c r="R409" t="s">
        <v>466</v>
      </c>
      <c r="S409" t="s">
        <v>449</v>
      </c>
      <c r="T409" t="s">
        <v>467</v>
      </c>
      <c r="U409" t="s">
        <v>450</v>
      </c>
    </row>
    <row r="410" spans="1:21" x14ac:dyDescent="0.2">
      <c r="A410" s="1" t="s">
        <v>1168</v>
      </c>
      <c r="B410" t="s">
        <v>1125</v>
      </c>
      <c r="C410" t="s">
        <v>447</v>
      </c>
      <c r="D410" s="2">
        <v>44577.494768912038</v>
      </c>
      <c r="E410" s="2">
        <v>44577.514444270833</v>
      </c>
      <c r="F410">
        <v>1699.951</v>
      </c>
      <c r="G410">
        <v>28</v>
      </c>
      <c r="H410">
        <v>196</v>
      </c>
      <c r="I410">
        <v>1</v>
      </c>
      <c r="J410">
        <v>100</v>
      </c>
      <c r="K410" s="2">
        <v>44577.577627453706</v>
      </c>
      <c r="L410" t="s">
        <v>448</v>
      </c>
      <c r="M410" t="s">
        <v>449</v>
      </c>
      <c r="N410" t="s">
        <v>449</v>
      </c>
      <c r="O410" t="s">
        <v>450</v>
      </c>
      <c r="P410" t="s">
        <v>451</v>
      </c>
      <c r="Q410" t="s">
        <v>451</v>
      </c>
      <c r="R410" t="s">
        <v>466</v>
      </c>
      <c r="S410" t="s">
        <v>449</v>
      </c>
      <c r="T410" t="s">
        <v>467</v>
      </c>
      <c r="U410" t="s">
        <v>450</v>
      </c>
    </row>
    <row r="411" spans="1:21" x14ac:dyDescent="0.2">
      <c r="A411" s="1" t="s">
        <v>1169</v>
      </c>
      <c r="B411" t="s">
        <v>1126</v>
      </c>
      <c r="C411" t="s">
        <v>447</v>
      </c>
      <c r="D411" s="2">
        <v>44577.494861886575</v>
      </c>
      <c r="E411" s="2">
        <v>44577.503035983798</v>
      </c>
      <c r="F411">
        <v>706.24199999999996</v>
      </c>
      <c r="G411">
        <v>35</v>
      </c>
      <c r="H411">
        <v>621</v>
      </c>
      <c r="I411">
        <v>13</v>
      </c>
      <c r="J411">
        <v>96</v>
      </c>
      <c r="K411" s="2">
        <v>44577.577628576386</v>
      </c>
      <c r="L411" t="s">
        <v>448</v>
      </c>
      <c r="M411" t="s">
        <v>1170</v>
      </c>
      <c r="N411" t="s">
        <v>449</v>
      </c>
      <c r="O411" t="s">
        <v>483</v>
      </c>
      <c r="P411" t="s">
        <v>451</v>
      </c>
      <c r="Q411" t="s">
        <v>1171</v>
      </c>
      <c r="R411" t="s">
        <v>490</v>
      </c>
      <c r="S411" t="s">
        <v>1170</v>
      </c>
      <c r="T411" t="s">
        <v>467</v>
      </c>
      <c r="U411" t="s">
        <v>473</v>
      </c>
    </row>
    <row r="412" spans="1:21" x14ac:dyDescent="0.2">
      <c r="A412" s="1" t="s">
        <v>1172</v>
      </c>
      <c r="B412" t="s">
        <v>1127</v>
      </c>
      <c r="C412" t="s">
        <v>447</v>
      </c>
      <c r="D412" s="2">
        <v>44577.495312997686</v>
      </c>
      <c r="E412" s="2">
        <v>44577.503359907409</v>
      </c>
      <c r="F412">
        <v>695.25300000000004</v>
      </c>
      <c r="G412">
        <v>42</v>
      </c>
      <c r="H412">
        <v>67</v>
      </c>
      <c r="I412">
        <v>0</v>
      </c>
      <c r="J412">
        <v>100</v>
      </c>
      <c r="K412" s="2">
        <v>44577.577629444444</v>
      </c>
      <c r="L412" t="s">
        <v>448</v>
      </c>
      <c r="M412" t="s">
        <v>449</v>
      </c>
      <c r="N412" t="s">
        <v>449</v>
      </c>
      <c r="O412" t="s">
        <v>483</v>
      </c>
      <c r="P412" t="s">
        <v>451</v>
      </c>
      <c r="Q412" t="s">
        <v>451</v>
      </c>
      <c r="R412" t="s">
        <v>466</v>
      </c>
      <c r="S412" t="s">
        <v>449</v>
      </c>
      <c r="T412" t="s">
        <v>467</v>
      </c>
      <c r="U412" t="s">
        <v>473</v>
      </c>
    </row>
    <row r="413" spans="1:21" x14ac:dyDescent="0.2">
      <c r="A413" s="1" t="s">
        <v>1173</v>
      </c>
      <c r="B413" t="s">
        <v>1128</v>
      </c>
      <c r="C413" t="s">
        <v>447</v>
      </c>
      <c r="D413" s="2">
        <v>44577.49547908565</v>
      </c>
      <c r="E413" s="2">
        <v>44577.508045393515</v>
      </c>
      <c r="F413">
        <v>1085.729</v>
      </c>
      <c r="G413">
        <v>27</v>
      </c>
      <c r="H413">
        <v>5</v>
      </c>
      <c r="I413">
        <v>0</v>
      </c>
      <c r="J413">
        <v>100</v>
      </c>
      <c r="K413" s="2">
        <v>44577.577630648149</v>
      </c>
      <c r="L413" t="s">
        <v>448</v>
      </c>
      <c r="M413" t="s">
        <v>449</v>
      </c>
      <c r="N413" t="s">
        <v>449</v>
      </c>
      <c r="O413" t="s">
        <v>483</v>
      </c>
      <c r="P413" t="s">
        <v>451</v>
      </c>
      <c r="Q413" t="s">
        <v>451</v>
      </c>
      <c r="R413" t="s">
        <v>490</v>
      </c>
      <c r="S413" t="s">
        <v>449</v>
      </c>
      <c r="T413" t="s">
        <v>467</v>
      </c>
      <c r="U413" t="s">
        <v>473</v>
      </c>
    </row>
    <row r="414" spans="1:21" x14ac:dyDescent="0.2">
      <c r="A414" s="1" t="s">
        <v>1174</v>
      </c>
      <c r="B414" t="s">
        <v>1129</v>
      </c>
      <c r="C414" t="s">
        <v>447</v>
      </c>
      <c r="D414" s="2">
        <v>44577.495881249997</v>
      </c>
      <c r="E414" s="2">
        <v>44577.50704621528</v>
      </c>
      <c r="F414">
        <v>964.65300000000002</v>
      </c>
      <c r="G414">
        <v>40</v>
      </c>
      <c r="H414">
        <v>457</v>
      </c>
      <c r="I414">
        <v>2</v>
      </c>
      <c r="J414">
        <v>100</v>
      </c>
      <c r="K414" s="2">
        <v>44577.577631574073</v>
      </c>
      <c r="L414" t="s">
        <v>448</v>
      </c>
      <c r="M414" t="s">
        <v>449</v>
      </c>
      <c r="N414" t="s">
        <v>449</v>
      </c>
      <c r="O414" t="s">
        <v>483</v>
      </c>
      <c r="P414" t="s">
        <v>451</v>
      </c>
      <c r="Q414" t="s">
        <v>451</v>
      </c>
      <c r="R414" t="s">
        <v>466</v>
      </c>
      <c r="S414" t="s">
        <v>449</v>
      </c>
      <c r="T414" t="s">
        <v>467</v>
      </c>
      <c r="U414" t="s">
        <v>473</v>
      </c>
    </row>
    <row r="415" spans="1:21" x14ac:dyDescent="0.2">
      <c r="A415" s="1" t="s">
        <v>1175</v>
      </c>
      <c r="B415" t="s">
        <v>1130</v>
      </c>
      <c r="C415" t="s">
        <v>447</v>
      </c>
      <c r="D415" s="2">
        <v>44577.495965555558</v>
      </c>
      <c r="E415" s="2">
        <v>44577.507022743055</v>
      </c>
      <c r="F415">
        <v>955.34100000000001</v>
      </c>
      <c r="G415">
        <v>20</v>
      </c>
      <c r="H415">
        <v>135</v>
      </c>
      <c r="I415">
        <v>0</v>
      </c>
      <c r="J415">
        <v>100</v>
      </c>
      <c r="K415" s="2">
        <v>44577.577632696761</v>
      </c>
      <c r="L415" t="s">
        <v>448</v>
      </c>
      <c r="M415" t="s">
        <v>696</v>
      </c>
      <c r="N415" t="s">
        <v>449</v>
      </c>
      <c r="O415" t="s">
        <v>463</v>
      </c>
      <c r="P415" t="s">
        <v>698</v>
      </c>
      <c r="Q415" t="s">
        <v>1176</v>
      </c>
      <c r="R415" t="s">
        <v>684</v>
      </c>
      <c r="S415" t="s">
        <v>449</v>
      </c>
      <c r="T415" t="s">
        <v>467</v>
      </c>
      <c r="U415" t="s">
        <v>459</v>
      </c>
    </row>
    <row r="416" spans="1:21" x14ac:dyDescent="0.2">
      <c r="A416" s="1" t="s">
        <v>1177</v>
      </c>
      <c r="B416" t="s">
        <v>1131</v>
      </c>
      <c r="C416" t="s">
        <v>447</v>
      </c>
      <c r="D416" s="2">
        <v>44577.496587037036</v>
      </c>
      <c r="E416" s="2">
        <v>44577.5093203125</v>
      </c>
      <c r="F416">
        <v>1100.155</v>
      </c>
      <c r="G416">
        <v>21</v>
      </c>
      <c r="H416">
        <v>133</v>
      </c>
      <c r="I416">
        <v>1</v>
      </c>
      <c r="J416">
        <v>100</v>
      </c>
      <c r="K416" s="2">
        <v>44577.577633749999</v>
      </c>
      <c r="L416" t="s">
        <v>448</v>
      </c>
      <c r="M416" t="s">
        <v>449</v>
      </c>
      <c r="N416" t="s">
        <v>449</v>
      </c>
      <c r="O416" t="s">
        <v>456</v>
      </c>
      <c r="P416" t="s">
        <v>451</v>
      </c>
      <c r="Q416" t="s">
        <v>1178</v>
      </c>
      <c r="R416" t="s">
        <v>466</v>
      </c>
      <c r="S416" t="s">
        <v>449</v>
      </c>
      <c r="T416" t="s">
        <v>467</v>
      </c>
      <c r="U416" t="s">
        <v>473</v>
      </c>
    </row>
    <row r="417" spans="1:21" x14ac:dyDescent="0.2">
      <c r="A417" s="1" t="s">
        <v>1179</v>
      </c>
      <c r="B417" t="s">
        <v>1133</v>
      </c>
      <c r="C417" t="s">
        <v>1157</v>
      </c>
      <c r="D417" s="2">
        <v>44577.496718657407</v>
      </c>
      <c r="E417" s="2">
        <v>44577.506092303243</v>
      </c>
      <c r="F417">
        <v>809.88300000000004</v>
      </c>
      <c r="G417">
        <v>53</v>
      </c>
      <c r="H417">
        <v>592</v>
      </c>
      <c r="I417">
        <v>1</v>
      </c>
      <c r="J417">
        <v>100</v>
      </c>
      <c r="L417" t="s">
        <v>448</v>
      </c>
      <c r="M417" t="s">
        <v>502</v>
      </c>
      <c r="N417" t="s">
        <v>502</v>
      </c>
      <c r="O417" t="s">
        <v>483</v>
      </c>
      <c r="P417" t="s">
        <v>451</v>
      </c>
      <c r="Q417" t="s">
        <v>451</v>
      </c>
      <c r="R417" t="s">
        <v>466</v>
      </c>
      <c r="S417" t="s">
        <v>502</v>
      </c>
      <c r="T417" t="s">
        <v>467</v>
      </c>
      <c r="U417" t="s">
        <v>473</v>
      </c>
    </row>
    <row r="418" spans="1:21" x14ac:dyDescent="0.2">
      <c r="A418" s="1" t="s">
        <v>1180</v>
      </c>
      <c r="B418" t="s">
        <v>1134</v>
      </c>
      <c r="C418" t="s">
        <v>447</v>
      </c>
      <c r="D418" s="2">
        <v>44577.496823460649</v>
      </c>
      <c r="E418" s="2">
        <v>44577.511235995371</v>
      </c>
      <c r="F418">
        <v>1245.2429999999999</v>
      </c>
      <c r="G418">
        <v>29</v>
      </c>
      <c r="H418">
        <v>99</v>
      </c>
      <c r="I418">
        <v>3</v>
      </c>
      <c r="J418">
        <v>94</v>
      </c>
      <c r="K418" s="2">
        <v>44577.577634675923</v>
      </c>
      <c r="L418" t="s">
        <v>448</v>
      </c>
      <c r="M418" t="s">
        <v>449</v>
      </c>
      <c r="N418" t="s">
        <v>449</v>
      </c>
      <c r="O418" t="s">
        <v>483</v>
      </c>
      <c r="P418" t="s">
        <v>451</v>
      </c>
      <c r="Q418" t="s">
        <v>451</v>
      </c>
      <c r="R418" t="s">
        <v>684</v>
      </c>
      <c r="S418" t="s">
        <v>449</v>
      </c>
      <c r="T418" t="s">
        <v>467</v>
      </c>
      <c r="U418" t="s">
        <v>473</v>
      </c>
    </row>
    <row r="419" spans="1:21" x14ac:dyDescent="0.2">
      <c r="A419" s="1" t="s">
        <v>1181</v>
      </c>
      <c r="B419" s="1" t="s">
        <v>1140</v>
      </c>
      <c r="C419" t="s">
        <v>447</v>
      </c>
      <c r="D419" s="2">
        <v>44577.49842747685</v>
      </c>
      <c r="E419" s="2">
        <v>44577.524177997686</v>
      </c>
      <c r="F419">
        <v>2224.8449999999998</v>
      </c>
      <c r="G419">
        <v>20</v>
      </c>
      <c r="H419">
        <v>97</v>
      </c>
      <c r="I419">
        <v>2</v>
      </c>
      <c r="J419">
        <v>99</v>
      </c>
      <c r="K419" s="2">
        <v>44577.577635567133</v>
      </c>
      <c r="L419" t="s">
        <v>448</v>
      </c>
      <c r="M419" t="s">
        <v>650</v>
      </c>
      <c r="N419" t="s">
        <v>449</v>
      </c>
      <c r="O419" t="s">
        <v>456</v>
      </c>
      <c r="P419" t="s">
        <v>451</v>
      </c>
      <c r="Q419" t="s">
        <v>652</v>
      </c>
      <c r="R419" t="s">
        <v>684</v>
      </c>
      <c r="S419" t="s">
        <v>650</v>
      </c>
      <c r="T419" t="s">
        <v>467</v>
      </c>
      <c r="U419" t="s">
        <v>459</v>
      </c>
    </row>
    <row r="420" spans="1:21" x14ac:dyDescent="0.2">
      <c r="A420" s="1" t="s">
        <v>1182</v>
      </c>
      <c r="B420" t="s">
        <v>1136</v>
      </c>
      <c r="C420" t="s">
        <v>444</v>
      </c>
      <c r="D420" s="2">
        <v>44577.497347662036</v>
      </c>
      <c r="F420">
        <v>8631.0943970000008</v>
      </c>
      <c r="G420">
        <v>71</v>
      </c>
      <c r="H420">
        <v>445</v>
      </c>
      <c r="I420">
        <v>3</v>
      </c>
      <c r="J420">
        <v>100</v>
      </c>
      <c r="M420" t="s">
        <v>445</v>
      </c>
      <c r="N420" t="s">
        <v>445</v>
      </c>
      <c r="O420" t="s">
        <v>445</v>
      </c>
      <c r="P420" t="s">
        <v>445</v>
      </c>
      <c r="Q420" t="s">
        <v>445</v>
      </c>
      <c r="R420" t="s">
        <v>445</v>
      </c>
      <c r="S420" t="s">
        <v>445</v>
      </c>
      <c r="T420" t="s">
        <v>445</v>
      </c>
      <c r="U420" t="s">
        <v>445</v>
      </c>
    </row>
    <row r="421" spans="1:21" x14ac:dyDescent="0.2">
      <c r="A421" s="1" t="s">
        <v>1183</v>
      </c>
      <c r="B421" t="s">
        <v>1137</v>
      </c>
      <c r="C421" t="s">
        <v>1157</v>
      </c>
      <c r="D421" s="2">
        <v>44577.498227349533</v>
      </c>
      <c r="E421" s="2">
        <v>44577.515839571759</v>
      </c>
      <c r="F421">
        <v>1521.6959999999999</v>
      </c>
      <c r="G421">
        <v>71</v>
      </c>
      <c r="H421">
        <v>87</v>
      </c>
      <c r="I421">
        <v>2</v>
      </c>
      <c r="J421">
        <v>99</v>
      </c>
      <c r="L421" t="s">
        <v>448</v>
      </c>
      <c r="M421" t="s">
        <v>449</v>
      </c>
      <c r="N421" t="s">
        <v>449</v>
      </c>
      <c r="O421" t="s">
        <v>487</v>
      </c>
      <c r="P421" t="s">
        <v>451</v>
      </c>
      <c r="Q421" t="s">
        <v>451</v>
      </c>
      <c r="R421" t="s">
        <v>503</v>
      </c>
      <c r="S421" t="s">
        <v>449</v>
      </c>
      <c r="T421" t="s">
        <v>467</v>
      </c>
      <c r="U421" t="s">
        <v>473</v>
      </c>
    </row>
    <row r="422" spans="1:21" x14ac:dyDescent="0.2">
      <c r="A422" s="1" t="s">
        <v>1184</v>
      </c>
      <c r="B422" t="s">
        <v>1138</v>
      </c>
      <c r="C422" t="s">
        <v>1157</v>
      </c>
      <c r="D422" s="2">
        <v>44577.498290856478</v>
      </c>
      <c r="E422" s="2">
        <v>44577.507013912036</v>
      </c>
      <c r="F422">
        <v>753.67200000000003</v>
      </c>
      <c r="G422">
        <v>50</v>
      </c>
      <c r="H422">
        <v>171</v>
      </c>
      <c r="I422">
        <v>0</v>
      </c>
      <c r="J422">
        <v>100</v>
      </c>
      <c r="L422" t="s">
        <v>448</v>
      </c>
      <c r="M422" t="s">
        <v>449</v>
      </c>
      <c r="N422" t="s">
        <v>449</v>
      </c>
      <c r="O422" t="s">
        <v>483</v>
      </c>
      <c r="P422" t="s">
        <v>451</v>
      </c>
      <c r="Q422" t="s">
        <v>451</v>
      </c>
      <c r="R422" t="s">
        <v>503</v>
      </c>
      <c r="S422" t="s">
        <v>449</v>
      </c>
      <c r="T422" t="s">
        <v>467</v>
      </c>
      <c r="U422" t="s">
        <v>473</v>
      </c>
    </row>
    <row r="423" spans="1:21" x14ac:dyDescent="0.2">
      <c r="A423" s="1" t="s">
        <v>1185</v>
      </c>
      <c r="B423" t="s">
        <v>1139</v>
      </c>
      <c r="C423" t="s">
        <v>1157</v>
      </c>
      <c r="D423" s="2">
        <v>44577.498347986111</v>
      </c>
      <c r="E423" s="2">
        <v>44577.524146307871</v>
      </c>
      <c r="F423">
        <v>2228.9749999999999</v>
      </c>
      <c r="G423">
        <v>64</v>
      </c>
      <c r="H423">
        <v>191</v>
      </c>
      <c r="I423">
        <v>1</v>
      </c>
      <c r="J423">
        <v>100</v>
      </c>
      <c r="L423" t="s">
        <v>448</v>
      </c>
      <c r="M423" t="s">
        <v>449</v>
      </c>
      <c r="N423" t="s">
        <v>449</v>
      </c>
      <c r="O423" t="s">
        <v>483</v>
      </c>
      <c r="P423" t="s">
        <v>451</v>
      </c>
      <c r="Q423" t="s">
        <v>451</v>
      </c>
      <c r="R423" t="s">
        <v>466</v>
      </c>
      <c r="S423" t="s">
        <v>449</v>
      </c>
      <c r="T423" t="s">
        <v>467</v>
      </c>
      <c r="U423" t="s">
        <v>473</v>
      </c>
    </row>
    <row r="424" spans="1:21" x14ac:dyDescent="0.2">
      <c r="A424" s="1" t="s">
        <v>1186</v>
      </c>
      <c r="B424" t="s">
        <v>1144</v>
      </c>
      <c r="C424" t="s">
        <v>447</v>
      </c>
      <c r="D424" s="2">
        <v>44577.498762071758</v>
      </c>
      <c r="E424" s="2">
        <v>44577.513828229166</v>
      </c>
      <c r="F424">
        <v>1301.7159999999999</v>
      </c>
      <c r="G424">
        <v>50</v>
      </c>
      <c r="H424">
        <v>185</v>
      </c>
      <c r="I424">
        <v>3</v>
      </c>
      <c r="J424">
        <v>99</v>
      </c>
      <c r="K424" s="2">
        <v>44577.577636527778</v>
      </c>
      <c r="L424" t="s">
        <v>448</v>
      </c>
      <c r="M424" t="s">
        <v>449</v>
      </c>
      <c r="N424" t="s">
        <v>449</v>
      </c>
      <c r="O424" t="s">
        <v>463</v>
      </c>
      <c r="P424" t="s">
        <v>451</v>
      </c>
      <c r="Q424" t="s">
        <v>451</v>
      </c>
      <c r="R424" t="s">
        <v>503</v>
      </c>
      <c r="S424" t="s">
        <v>449</v>
      </c>
      <c r="T424" t="s">
        <v>467</v>
      </c>
      <c r="U424" t="s">
        <v>473</v>
      </c>
    </row>
    <row r="425" spans="1:21" x14ac:dyDescent="0.2">
      <c r="A425" s="1" t="s">
        <v>1187</v>
      </c>
      <c r="B425" t="s">
        <v>1142</v>
      </c>
      <c r="C425" t="s">
        <v>447</v>
      </c>
      <c r="D425" s="2">
        <v>44577.49864946759</v>
      </c>
      <c r="E425" s="2">
        <v>44577.50923773148</v>
      </c>
      <c r="F425">
        <v>914.82600000000002</v>
      </c>
      <c r="G425">
        <v>31</v>
      </c>
      <c r="H425">
        <v>312</v>
      </c>
      <c r="I425">
        <v>1</v>
      </c>
      <c r="J425">
        <v>100</v>
      </c>
      <c r="K425" s="2">
        <v>44577.57763753472</v>
      </c>
      <c r="L425" t="s">
        <v>448</v>
      </c>
      <c r="M425" t="s">
        <v>449</v>
      </c>
      <c r="N425" t="s">
        <v>449</v>
      </c>
      <c r="O425" t="s">
        <v>483</v>
      </c>
      <c r="P425" t="s">
        <v>451</v>
      </c>
      <c r="Q425" t="s">
        <v>451</v>
      </c>
      <c r="R425" t="s">
        <v>466</v>
      </c>
      <c r="S425" t="s">
        <v>449</v>
      </c>
      <c r="T425" t="s">
        <v>467</v>
      </c>
      <c r="U425" t="s">
        <v>473</v>
      </c>
    </row>
    <row r="426" spans="1:21" x14ac:dyDescent="0.2">
      <c r="A426" s="1" t="s">
        <v>1188</v>
      </c>
      <c r="B426" t="s">
        <v>1146</v>
      </c>
      <c r="C426" t="s">
        <v>447</v>
      </c>
      <c r="D426" s="2">
        <v>44577.500405787039</v>
      </c>
      <c r="E426" s="2">
        <v>44577.515362708335</v>
      </c>
      <c r="F426">
        <v>1292.278</v>
      </c>
      <c r="G426">
        <v>30</v>
      </c>
      <c r="H426">
        <v>377</v>
      </c>
      <c r="I426">
        <v>4</v>
      </c>
      <c r="J426">
        <v>100</v>
      </c>
      <c r="K426" s="2">
        <v>44577.577638634262</v>
      </c>
      <c r="L426" t="s">
        <v>448</v>
      </c>
      <c r="M426" t="s">
        <v>715</v>
      </c>
      <c r="N426" t="s">
        <v>449</v>
      </c>
      <c r="O426" t="s">
        <v>483</v>
      </c>
      <c r="P426" t="s">
        <v>451</v>
      </c>
      <c r="Q426" t="s">
        <v>451</v>
      </c>
      <c r="R426" t="s">
        <v>466</v>
      </c>
      <c r="S426" t="s">
        <v>715</v>
      </c>
      <c r="T426" t="s">
        <v>467</v>
      </c>
      <c r="U426" t="s">
        <v>473</v>
      </c>
    </row>
    <row r="427" spans="1:21" x14ac:dyDescent="0.2">
      <c r="A427" s="1" t="s">
        <v>1189</v>
      </c>
      <c r="B427" t="s">
        <v>1148</v>
      </c>
      <c r="C427" t="s">
        <v>447</v>
      </c>
      <c r="D427" s="2">
        <v>44577.501608784725</v>
      </c>
      <c r="E427" s="2">
        <v>44577.533515474533</v>
      </c>
      <c r="F427">
        <v>2756.7379999999998</v>
      </c>
      <c r="G427">
        <v>48</v>
      </c>
      <c r="H427">
        <v>815</v>
      </c>
      <c r="I427">
        <v>0</v>
      </c>
      <c r="J427">
        <v>100</v>
      </c>
      <c r="K427" s="2">
        <v>44577.577639594907</v>
      </c>
      <c r="L427" t="s">
        <v>448</v>
      </c>
      <c r="M427" t="s">
        <v>449</v>
      </c>
      <c r="N427" t="s">
        <v>449</v>
      </c>
      <c r="O427" t="s">
        <v>463</v>
      </c>
      <c r="P427" t="s">
        <v>451</v>
      </c>
      <c r="Q427" t="s">
        <v>451</v>
      </c>
      <c r="R427" t="s">
        <v>466</v>
      </c>
      <c r="S427" t="s">
        <v>449</v>
      </c>
      <c r="T427" t="s">
        <v>467</v>
      </c>
      <c r="U427" t="s">
        <v>473</v>
      </c>
    </row>
    <row r="428" spans="1:21" x14ac:dyDescent="0.2">
      <c r="A428" s="1" t="s">
        <v>1190</v>
      </c>
      <c r="B428" t="s">
        <v>1145</v>
      </c>
      <c r="C428" t="s">
        <v>447</v>
      </c>
      <c r="D428" s="2">
        <v>44577.499842106481</v>
      </c>
      <c r="E428" s="2">
        <v>44577.520829351852</v>
      </c>
      <c r="F428">
        <v>1813.298</v>
      </c>
      <c r="G428">
        <v>30</v>
      </c>
      <c r="H428">
        <v>109</v>
      </c>
      <c r="I428">
        <v>0</v>
      </c>
      <c r="J428">
        <v>100</v>
      </c>
      <c r="K428" s="2">
        <v>44577.577640509262</v>
      </c>
      <c r="L428" t="s">
        <v>448</v>
      </c>
      <c r="M428" t="s">
        <v>449</v>
      </c>
      <c r="N428" t="s">
        <v>449</v>
      </c>
      <c r="O428" t="s">
        <v>463</v>
      </c>
      <c r="P428" t="s">
        <v>451</v>
      </c>
      <c r="Q428" t="s">
        <v>451</v>
      </c>
      <c r="R428" t="s">
        <v>503</v>
      </c>
      <c r="S428" t="s">
        <v>449</v>
      </c>
      <c r="T428" t="s">
        <v>467</v>
      </c>
      <c r="U428" t="s">
        <v>473</v>
      </c>
    </row>
    <row r="429" spans="1:21" x14ac:dyDescent="0.2">
      <c r="A429" s="1" t="s">
        <v>1191</v>
      </c>
      <c r="B429" t="s">
        <v>1192</v>
      </c>
      <c r="C429" t="s">
        <v>444</v>
      </c>
      <c r="D429" s="2">
        <v>44577.507915381946</v>
      </c>
      <c r="F429">
        <v>7718.2069680000004</v>
      </c>
      <c r="G429">
        <v>38</v>
      </c>
      <c r="H429">
        <v>240</v>
      </c>
      <c r="I429">
        <v>4</v>
      </c>
      <c r="J429">
        <v>98</v>
      </c>
      <c r="M429" t="s">
        <v>445</v>
      </c>
      <c r="N429" t="s">
        <v>445</v>
      </c>
      <c r="O429" t="s">
        <v>445</v>
      </c>
      <c r="P429" t="s">
        <v>445</v>
      </c>
      <c r="Q429" t="s">
        <v>445</v>
      </c>
      <c r="R429" t="s">
        <v>445</v>
      </c>
      <c r="S429" t="s">
        <v>445</v>
      </c>
      <c r="T429" t="s">
        <v>445</v>
      </c>
      <c r="U429" t="s">
        <v>445</v>
      </c>
    </row>
    <row r="430" spans="1:21" x14ac:dyDescent="0.2">
      <c r="A430" s="1" t="s">
        <v>1193</v>
      </c>
      <c r="B430" t="s">
        <v>1149</v>
      </c>
      <c r="C430" t="s">
        <v>1157</v>
      </c>
      <c r="D430" s="2">
        <v>44577.527607094904</v>
      </c>
      <c r="E430" s="2">
        <v>44577.540473333334</v>
      </c>
      <c r="F430">
        <v>1111.643</v>
      </c>
      <c r="G430">
        <v>42</v>
      </c>
      <c r="H430">
        <v>667</v>
      </c>
      <c r="I430">
        <v>4</v>
      </c>
      <c r="J430">
        <v>100</v>
      </c>
      <c r="L430" t="s">
        <v>448</v>
      </c>
      <c r="M430" t="s">
        <v>461</v>
      </c>
      <c r="N430" t="s">
        <v>449</v>
      </c>
      <c r="O430" t="s">
        <v>483</v>
      </c>
      <c r="P430" t="s">
        <v>464</v>
      </c>
      <c r="Q430" t="s">
        <v>475</v>
      </c>
      <c r="R430" t="s">
        <v>466</v>
      </c>
      <c r="S430" t="s">
        <v>461</v>
      </c>
      <c r="T430" t="s">
        <v>467</v>
      </c>
      <c r="U430" t="s">
        <v>459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topLeftCell="A175" workbookViewId="0">
      <selection activeCell="C244" sqref="C244"/>
    </sheetView>
  </sheetViews>
  <sheetFormatPr defaultRowHeight="12.75" x14ac:dyDescent="0.2"/>
  <cols>
    <col min="1" max="1" width="10.7109375" customWidth="1"/>
    <col min="2" max="2" width="18.85546875" customWidth="1"/>
    <col min="3" max="3" width="17.5703125" customWidth="1"/>
    <col min="4" max="4" width="11.28515625" customWidth="1"/>
    <col min="5" max="5" width="19.42578125" customWidth="1"/>
    <col min="6" max="6" width="14.28515625" customWidth="1"/>
    <col min="7" max="7" width="13.28515625" customWidth="1"/>
    <col min="9" max="9" width="10.140625" customWidth="1"/>
    <col min="10" max="10" width="24.7109375" customWidth="1"/>
    <col min="11" max="11" width="10.140625" customWidth="1"/>
  </cols>
  <sheetData>
    <row r="1" spans="1:11" x14ac:dyDescent="0.2">
      <c r="A1" t="s">
        <v>1194</v>
      </c>
      <c r="B1" t="s">
        <v>1195</v>
      </c>
      <c r="C1" t="s">
        <v>1196</v>
      </c>
      <c r="D1" t="s">
        <v>1197</v>
      </c>
      <c r="E1" t="s">
        <v>1198</v>
      </c>
      <c r="F1" t="s">
        <v>1199</v>
      </c>
      <c r="G1" t="s">
        <v>1200</v>
      </c>
      <c r="H1" t="s">
        <v>1201</v>
      </c>
      <c r="I1" t="s">
        <v>1203</v>
      </c>
      <c r="J1" t="s">
        <v>1204</v>
      </c>
      <c r="K1" t="s">
        <v>1202</v>
      </c>
    </row>
    <row r="2" spans="1:11" x14ac:dyDescent="0.2">
      <c r="A2">
        <v>1000100</v>
      </c>
      <c r="B2">
        <v>2000109</v>
      </c>
      <c r="C2">
        <v>1000100</v>
      </c>
      <c r="E2">
        <v>2.5</v>
      </c>
      <c r="F2">
        <v>0</v>
      </c>
      <c r="G2">
        <v>2.5</v>
      </c>
      <c r="H2">
        <v>0</v>
      </c>
      <c r="J2">
        <v>0</v>
      </c>
      <c r="K2">
        <f>F2</f>
        <v>0</v>
      </c>
    </row>
    <row r="3" spans="1:11" x14ac:dyDescent="0.2">
      <c r="A3">
        <v>1000209</v>
      </c>
      <c r="B3">
        <v>2000202</v>
      </c>
      <c r="C3">
        <v>1000209</v>
      </c>
      <c r="E3">
        <v>2.5</v>
      </c>
      <c r="F3">
        <v>0</v>
      </c>
      <c r="G3">
        <v>2.5</v>
      </c>
      <c r="H3">
        <v>0</v>
      </c>
      <c r="J3" t="s">
        <v>52</v>
      </c>
      <c r="K3">
        <f t="shared" ref="K3:K66" si="0">F3</f>
        <v>0</v>
      </c>
    </row>
    <row r="4" spans="1:11" x14ac:dyDescent="0.2">
      <c r="A4">
        <v>1000307</v>
      </c>
      <c r="B4">
        <v>2000302</v>
      </c>
      <c r="C4">
        <v>1000307</v>
      </c>
      <c r="E4">
        <v>2.5</v>
      </c>
      <c r="F4">
        <v>8.02</v>
      </c>
      <c r="G4">
        <v>2.5</v>
      </c>
      <c r="H4">
        <v>0</v>
      </c>
      <c r="J4" t="s">
        <v>53</v>
      </c>
      <c r="K4">
        <f t="shared" si="0"/>
        <v>8.02</v>
      </c>
    </row>
    <row r="5" spans="1:11" x14ac:dyDescent="0.2">
      <c r="A5">
        <v>1000401</v>
      </c>
      <c r="B5">
        <v>2000407</v>
      </c>
      <c r="C5">
        <v>1000401</v>
      </c>
      <c r="E5">
        <v>2.5</v>
      </c>
      <c r="F5">
        <v>8.59</v>
      </c>
      <c r="G5">
        <v>11.09</v>
      </c>
      <c r="H5">
        <v>0</v>
      </c>
      <c r="J5" t="s">
        <v>56</v>
      </c>
      <c r="K5">
        <f t="shared" si="0"/>
        <v>8.59</v>
      </c>
    </row>
    <row r="6" spans="1:11" x14ac:dyDescent="0.2">
      <c r="A6">
        <v>1000502</v>
      </c>
      <c r="B6">
        <v>2000501</v>
      </c>
      <c r="C6">
        <v>1000502</v>
      </c>
      <c r="E6">
        <v>2.5</v>
      </c>
      <c r="F6">
        <v>7.21</v>
      </c>
      <c r="G6">
        <v>2.5</v>
      </c>
      <c r="H6">
        <v>0</v>
      </c>
      <c r="J6" t="s">
        <v>58</v>
      </c>
      <c r="K6">
        <f t="shared" si="0"/>
        <v>7.21</v>
      </c>
    </row>
    <row r="7" spans="1:11" x14ac:dyDescent="0.2">
      <c r="A7">
        <v>1000604</v>
      </c>
      <c r="B7">
        <v>2000603</v>
      </c>
      <c r="C7">
        <v>1000604</v>
      </c>
      <c r="E7">
        <v>2.5</v>
      </c>
      <c r="F7">
        <v>8.1300000000000008</v>
      </c>
      <c r="G7">
        <v>10.63</v>
      </c>
      <c r="H7">
        <v>0</v>
      </c>
      <c r="J7" t="s">
        <v>60</v>
      </c>
      <c r="K7">
        <f t="shared" si="0"/>
        <v>8.1300000000000008</v>
      </c>
    </row>
    <row r="8" spans="1:11" x14ac:dyDescent="0.2">
      <c r="A8">
        <v>1000707</v>
      </c>
      <c r="B8">
        <v>2000706</v>
      </c>
      <c r="C8">
        <v>1000707</v>
      </c>
      <c r="E8">
        <v>2.5</v>
      </c>
      <c r="F8">
        <v>5.84</v>
      </c>
      <c r="G8">
        <v>2.5</v>
      </c>
      <c r="H8">
        <v>0</v>
      </c>
      <c r="J8" t="s">
        <v>61</v>
      </c>
      <c r="K8">
        <f t="shared" si="0"/>
        <v>5.84</v>
      </c>
    </row>
    <row r="9" spans="1:11" x14ac:dyDescent="0.2">
      <c r="A9">
        <v>1000803</v>
      </c>
      <c r="B9">
        <v>2000803</v>
      </c>
      <c r="C9">
        <v>1000803</v>
      </c>
      <c r="E9">
        <v>2.5</v>
      </c>
      <c r="F9">
        <v>0</v>
      </c>
      <c r="G9">
        <v>2.5</v>
      </c>
      <c r="H9">
        <v>0</v>
      </c>
      <c r="J9" t="s">
        <v>63</v>
      </c>
      <c r="K9">
        <f t="shared" si="0"/>
        <v>0</v>
      </c>
    </row>
    <row r="10" spans="1:11" x14ac:dyDescent="0.2">
      <c r="A10">
        <v>1000906</v>
      </c>
      <c r="B10">
        <v>2000904</v>
      </c>
      <c r="C10">
        <v>1000906</v>
      </c>
      <c r="E10">
        <v>2.5</v>
      </c>
      <c r="F10">
        <v>0</v>
      </c>
      <c r="G10">
        <v>2.5</v>
      </c>
      <c r="H10">
        <v>0</v>
      </c>
      <c r="J10" t="s">
        <v>64</v>
      </c>
      <c r="K10">
        <f t="shared" si="0"/>
        <v>0</v>
      </c>
    </row>
    <row r="11" spans="1:11" x14ac:dyDescent="0.2">
      <c r="A11">
        <v>1001007</v>
      </c>
      <c r="B11">
        <v>2001001</v>
      </c>
      <c r="C11">
        <v>1001007</v>
      </c>
      <c r="E11">
        <v>2.5</v>
      </c>
      <c r="F11">
        <v>5.62</v>
      </c>
      <c r="G11">
        <v>8.1199999999999992</v>
      </c>
      <c r="H11">
        <v>0</v>
      </c>
      <c r="J11" t="s">
        <v>65</v>
      </c>
      <c r="K11">
        <f t="shared" si="0"/>
        <v>5.62</v>
      </c>
    </row>
    <row r="12" spans="1:11" x14ac:dyDescent="0.2">
      <c r="A12">
        <v>1001105</v>
      </c>
      <c r="B12">
        <v>2001100</v>
      </c>
      <c r="C12">
        <v>1001105</v>
      </c>
      <c r="E12">
        <v>2.5</v>
      </c>
      <c r="F12">
        <v>1.48</v>
      </c>
      <c r="G12">
        <v>3.98</v>
      </c>
      <c r="H12">
        <v>0</v>
      </c>
      <c r="J12" t="s">
        <v>66</v>
      </c>
      <c r="K12">
        <f t="shared" si="0"/>
        <v>1.48</v>
      </c>
    </row>
    <row r="13" spans="1:11" x14ac:dyDescent="0.2">
      <c r="A13">
        <v>1001205</v>
      </c>
      <c r="B13">
        <v>2001204</v>
      </c>
      <c r="C13">
        <v>1001205</v>
      </c>
      <c r="E13">
        <v>2.5</v>
      </c>
      <c r="F13">
        <v>7.21</v>
      </c>
      <c r="G13">
        <v>2.5</v>
      </c>
      <c r="H13">
        <v>0</v>
      </c>
      <c r="J13" t="s">
        <v>67</v>
      </c>
      <c r="K13">
        <f t="shared" si="0"/>
        <v>7.21</v>
      </c>
    </row>
    <row r="14" spans="1:11" x14ac:dyDescent="0.2">
      <c r="A14">
        <v>1001305</v>
      </c>
      <c r="B14">
        <v>2001303</v>
      </c>
      <c r="C14">
        <v>1001305</v>
      </c>
      <c r="E14">
        <v>2.5</v>
      </c>
      <c r="F14">
        <v>0</v>
      </c>
      <c r="G14">
        <v>2.5</v>
      </c>
      <c r="H14">
        <v>0</v>
      </c>
      <c r="J14" t="s">
        <v>69</v>
      </c>
      <c r="K14">
        <f t="shared" si="0"/>
        <v>0</v>
      </c>
    </row>
    <row r="15" spans="1:11" x14ac:dyDescent="0.2">
      <c r="A15">
        <v>1001407</v>
      </c>
      <c r="B15">
        <v>2001405</v>
      </c>
      <c r="C15">
        <v>1001407</v>
      </c>
      <c r="E15">
        <v>2.5</v>
      </c>
      <c r="F15">
        <v>0</v>
      </c>
      <c r="G15">
        <v>2.5</v>
      </c>
      <c r="H15">
        <v>0</v>
      </c>
      <c r="J15" t="s">
        <v>70</v>
      </c>
      <c r="K15">
        <f t="shared" si="0"/>
        <v>0</v>
      </c>
    </row>
    <row r="16" spans="1:11" x14ac:dyDescent="0.2">
      <c r="A16">
        <v>1001506</v>
      </c>
      <c r="B16">
        <v>2001508</v>
      </c>
      <c r="C16">
        <v>1001506</v>
      </c>
      <c r="E16">
        <v>2.5</v>
      </c>
      <c r="F16">
        <v>0</v>
      </c>
      <c r="G16">
        <v>2.5</v>
      </c>
      <c r="H16">
        <v>0</v>
      </c>
      <c r="J16" t="s">
        <v>71</v>
      </c>
      <c r="K16">
        <f t="shared" si="0"/>
        <v>0</v>
      </c>
    </row>
    <row r="17" spans="1:11" x14ac:dyDescent="0.2">
      <c r="A17">
        <v>1001603</v>
      </c>
      <c r="B17">
        <v>2001604</v>
      </c>
      <c r="C17">
        <v>1001603</v>
      </c>
      <c r="E17">
        <v>2.5</v>
      </c>
      <c r="F17">
        <v>0</v>
      </c>
      <c r="G17">
        <v>2.5</v>
      </c>
      <c r="H17">
        <v>0</v>
      </c>
      <c r="J17" t="s">
        <v>72</v>
      </c>
      <c r="K17">
        <f t="shared" si="0"/>
        <v>0</v>
      </c>
    </row>
    <row r="18" spans="1:11" x14ac:dyDescent="0.2">
      <c r="A18">
        <v>1001702</v>
      </c>
      <c r="B18">
        <v>2001704</v>
      </c>
      <c r="C18">
        <v>1001702</v>
      </c>
      <c r="E18">
        <v>2.5</v>
      </c>
      <c r="F18">
        <v>1.56</v>
      </c>
      <c r="G18">
        <v>4.0599999999999996</v>
      </c>
      <c r="H18">
        <v>0</v>
      </c>
      <c r="J18" t="s">
        <v>73</v>
      </c>
      <c r="K18">
        <f t="shared" si="0"/>
        <v>1.56</v>
      </c>
    </row>
    <row r="19" spans="1:11" x14ac:dyDescent="0.2">
      <c r="A19">
        <v>1001805</v>
      </c>
      <c r="B19">
        <v>2001804</v>
      </c>
      <c r="C19">
        <v>1001805</v>
      </c>
      <c r="E19">
        <v>2.5</v>
      </c>
      <c r="F19">
        <v>0</v>
      </c>
      <c r="G19">
        <v>2.5</v>
      </c>
      <c r="H19">
        <v>0</v>
      </c>
      <c r="J19" t="s">
        <v>74</v>
      </c>
      <c r="K19">
        <f t="shared" si="0"/>
        <v>0</v>
      </c>
    </row>
    <row r="20" spans="1:11" x14ac:dyDescent="0.2">
      <c r="A20">
        <v>1001905</v>
      </c>
      <c r="B20">
        <v>2001909</v>
      </c>
      <c r="C20">
        <v>1001905</v>
      </c>
      <c r="E20">
        <v>2.5</v>
      </c>
      <c r="F20">
        <v>7.9</v>
      </c>
      <c r="G20">
        <v>10.4</v>
      </c>
      <c r="H20">
        <v>0</v>
      </c>
      <c r="J20" t="s">
        <v>75</v>
      </c>
      <c r="K20">
        <f t="shared" si="0"/>
        <v>7.9</v>
      </c>
    </row>
    <row r="21" spans="1:11" x14ac:dyDescent="0.2">
      <c r="A21">
        <v>1002007</v>
      </c>
      <c r="B21">
        <v>2002001</v>
      </c>
      <c r="C21">
        <v>1002007</v>
      </c>
      <c r="E21">
        <v>2.5</v>
      </c>
      <c r="F21">
        <v>0</v>
      </c>
      <c r="G21">
        <v>2.5</v>
      </c>
      <c r="H21">
        <v>0</v>
      </c>
      <c r="J21" t="s">
        <v>76</v>
      </c>
      <c r="K21">
        <f t="shared" si="0"/>
        <v>0</v>
      </c>
    </row>
    <row r="22" spans="1:11" x14ac:dyDescent="0.2">
      <c r="A22">
        <v>1002105</v>
      </c>
      <c r="B22">
        <v>2002106</v>
      </c>
      <c r="C22">
        <v>1002105</v>
      </c>
      <c r="E22">
        <v>2.5</v>
      </c>
      <c r="F22">
        <v>2.4300000000000002</v>
      </c>
      <c r="G22">
        <v>2.5</v>
      </c>
      <c r="H22">
        <v>0</v>
      </c>
      <c r="J22" t="s">
        <v>77</v>
      </c>
      <c r="K22">
        <f t="shared" si="0"/>
        <v>2.4300000000000002</v>
      </c>
    </row>
    <row r="23" spans="1:11" x14ac:dyDescent="0.2">
      <c r="A23">
        <v>1002202</v>
      </c>
      <c r="B23">
        <v>2002206</v>
      </c>
      <c r="C23">
        <v>1002202</v>
      </c>
      <c r="E23">
        <v>2.5</v>
      </c>
      <c r="F23">
        <v>0</v>
      </c>
      <c r="G23">
        <v>2.5</v>
      </c>
      <c r="H23">
        <v>0</v>
      </c>
      <c r="J23" t="s">
        <v>79</v>
      </c>
      <c r="K23">
        <f t="shared" si="0"/>
        <v>0</v>
      </c>
    </row>
    <row r="24" spans="1:11" x14ac:dyDescent="0.2">
      <c r="A24">
        <v>1002303</v>
      </c>
      <c r="B24">
        <v>2002302</v>
      </c>
      <c r="C24">
        <v>1002303</v>
      </c>
      <c r="E24">
        <v>2.5</v>
      </c>
      <c r="F24">
        <v>10</v>
      </c>
      <c r="G24">
        <v>2.5</v>
      </c>
      <c r="H24">
        <v>0</v>
      </c>
      <c r="J24" t="s">
        <v>80</v>
      </c>
      <c r="K24">
        <f t="shared" si="0"/>
        <v>10</v>
      </c>
    </row>
    <row r="25" spans="1:11" x14ac:dyDescent="0.2">
      <c r="A25">
        <v>1002404</v>
      </c>
      <c r="B25">
        <v>2002402</v>
      </c>
      <c r="C25">
        <v>1002404</v>
      </c>
      <c r="E25">
        <v>2.5</v>
      </c>
      <c r="F25">
        <v>0</v>
      </c>
      <c r="G25">
        <v>2.5</v>
      </c>
      <c r="H25">
        <v>0</v>
      </c>
      <c r="J25" t="s">
        <v>82</v>
      </c>
      <c r="K25">
        <f t="shared" si="0"/>
        <v>0</v>
      </c>
    </row>
    <row r="26" spans="1:11" x14ac:dyDescent="0.2">
      <c r="A26">
        <v>1002504</v>
      </c>
      <c r="B26">
        <v>2002502</v>
      </c>
      <c r="C26">
        <v>1002504</v>
      </c>
      <c r="E26">
        <v>2.5</v>
      </c>
      <c r="F26">
        <v>0</v>
      </c>
      <c r="G26">
        <v>2.5</v>
      </c>
      <c r="H26">
        <v>0</v>
      </c>
      <c r="J26" t="s">
        <v>83</v>
      </c>
      <c r="K26">
        <f t="shared" si="0"/>
        <v>0</v>
      </c>
    </row>
    <row r="27" spans="1:11" x14ac:dyDescent="0.2">
      <c r="A27">
        <v>1002601</v>
      </c>
      <c r="B27">
        <v>2002604</v>
      </c>
      <c r="C27">
        <v>1002601</v>
      </c>
      <c r="E27">
        <v>2.5</v>
      </c>
      <c r="F27">
        <v>7</v>
      </c>
      <c r="G27">
        <v>2.5</v>
      </c>
      <c r="H27">
        <v>0</v>
      </c>
      <c r="J27" t="s">
        <v>84</v>
      </c>
      <c r="K27">
        <f t="shared" si="0"/>
        <v>7</v>
      </c>
    </row>
    <row r="28" spans="1:11" x14ac:dyDescent="0.2">
      <c r="A28">
        <v>1002706</v>
      </c>
      <c r="B28">
        <v>2002708</v>
      </c>
      <c r="C28">
        <v>1002706</v>
      </c>
      <c r="E28">
        <v>2.5</v>
      </c>
      <c r="F28">
        <v>0</v>
      </c>
      <c r="G28">
        <v>2.5</v>
      </c>
      <c r="H28">
        <v>0</v>
      </c>
      <c r="J28" t="s">
        <v>86</v>
      </c>
      <c r="K28">
        <f t="shared" si="0"/>
        <v>0</v>
      </c>
    </row>
    <row r="29" spans="1:11" x14ac:dyDescent="0.2">
      <c r="A29">
        <v>1002809</v>
      </c>
      <c r="B29">
        <v>2002801</v>
      </c>
      <c r="C29">
        <v>1002809</v>
      </c>
      <c r="E29">
        <v>2.5</v>
      </c>
      <c r="F29">
        <v>5.32</v>
      </c>
      <c r="G29">
        <v>7.82</v>
      </c>
      <c r="H29">
        <v>0</v>
      </c>
      <c r="J29" t="s">
        <v>87</v>
      </c>
      <c r="K29">
        <f t="shared" si="0"/>
        <v>5.32</v>
      </c>
    </row>
    <row r="30" spans="1:11" x14ac:dyDescent="0.2">
      <c r="A30">
        <v>1002902</v>
      </c>
      <c r="B30">
        <v>2002900</v>
      </c>
      <c r="C30">
        <v>1002902</v>
      </c>
      <c r="E30">
        <v>2.5</v>
      </c>
      <c r="F30">
        <v>0</v>
      </c>
      <c r="G30">
        <v>2.5</v>
      </c>
      <c r="H30">
        <v>0</v>
      </c>
      <c r="J30" t="s">
        <v>88</v>
      </c>
      <c r="K30">
        <f t="shared" si="0"/>
        <v>0</v>
      </c>
    </row>
    <row r="31" spans="1:11" x14ac:dyDescent="0.2">
      <c r="A31">
        <v>1003006</v>
      </c>
      <c r="B31">
        <v>2003002</v>
      </c>
      <c r="C31">
        <v>1003006</v>
      </c>
      <c r="E31">
        <v>2.5</v>
      </c>
      <c r="F31">
        <v>8.02</v>
      </c>
      <c r="G31">
        <v>2.5</v>
      </c>
      <c r="H31">
        <v>0</v>
      </c>
      <c r="J31" t="s">
        <v>89</v>
      </c>
      <c r="K31">
        <f t="shared" si="0"/>
        <v>8.02</v>
      </c>
    </row>
    <row r="32" spans="1:11" x14ac:dyDescent="0.2">
      <c r="A32">
        <v>1003102</v>
      </c>
      <c r="B32">
        <v>2003100</v>
      </c>
      <c r="C32">
        <v>1003102</v>
      </c>
      <c r="E32">
        <v>2.5</v>
      </c>
      <c r="F32">
        <v>1.1200000000000001</v>
      </c>
      <c r="G32">
        <v>2.5</v>
      </c>
      <c r="H32">
        <v>0</v>
      </c>
      <c r="J32" t="s">
        <v>91</v>
      </c>
      <c r="K32">
        <f t="shared" si="0"/>
        <v>1.1200000000000001</v>
      </c>
    </row>
    <row r="33" spans="1:11" x14ac:dyDescent="0.2">
      <c r="A33">
        <v>1003209</v>
      </c>
      <c r="B33">
        <v>2003203</v>
      </c>
      <c r="C33">
        <v>1003209</v>
      </c>
      <c r="E33">
        <v>2.5</v>
      </c>
      <c r="F33">
        <v>0</v>
      </c>
      <c r="G33">
        <v>2.5</v>
      </c>
      <c r="H33">
        <v>0</v>
      </c>
      <c r="J33" t="s">
        <v>93</v>
      </c>
      <c r="K33">
        <f t="shared" si="0"/>
        <v>0</v>
      </c>
    </row>
    <row r="34" spans="1:11" x14ac:dyDescent="0.2">
      <c r="A34">
        <v>1003300</v>
      </c>
      <c r="B34">
        <v>2003306</v>
      </c>
      <c r="C34">
        <v>1003300</v>
      </c>
      <c r="E34">
        <v>2.5</v>
      </c>
      <c r="F34">
        <v>10</v>
      </c>
      <c r="G34">
        <v>12.5</v>
      </c>
      <c r="H34">
        <v>0</v>
      </c>
      <c r="J34" t="s">
        <v>94</v>
      </c>
      <c r="K34">
        <f t="shared" si="0"/>
        <v>10</v>
      </c>
    </row>
    <row r="35" spans="1:11" x14ac:dyDescent="0.2">
      <c r="A35">
        <v>1003402</v>
      </c>
      <c r="B35">
        <v>2003404</v>
      </c>
      <c r="C35">
        <v>1003402</v>
      </c>
      <c r="E35">
        <v>2.5</v>
      </c>
      <c r="F35">
        <v>8.2899999999999991</v>
      </c>
      <c r="G35">
        <v>10.79</v>
      </c>
      <c r="H35">
        <v>0</v>
      </c>
      <c r="J35" t="s">
        <v>95</v>
      </c>
      <c r="K35">
        <f t="shared" si="0"/>
        <v>8.2899999999999991</v>
      </c>
    </row>
    <row r="36" spans="1:11" x14ac:dyDescent="0.2">
      <c r="A36">
        <v>1003501</v>
      </c>
      <c r="B36">
        <v>2003509</v>
      </c>
      <c r="C36">
        <v>1003501</v>
      </c>
      <c r="E36">
        <v>2.5</v>
      </c>
      <c r="F36">
        <v>0</v>
      </c>
      <c r="G36">
        <v>2.5</v>
      </c>
      <c r="H36">
        <v>0</v>
      </c>
      <c r="J36" t="s">
        <v>96</v>
      </c>
      <c r="K36">
        <f t="shared" si="0"/>
        <v>0</v>
      </c>
    </row>
    <row r="37" spans="1:11" x14ac:dyDescent="0.2">
      <c r="A37">
        <v>1003603</v>
      </c>
      <c r="B37">
        <v>2003606</v>
      </c>
      <c r="C37">
        <v>1003603</v>
      </c>
      <c r="E37">
        <v>2.5</v>
      </c>
      <c r="F37">
        <v>7.16</v>
      </c>
      <c r="G37">
        <v>9.66</v>
      </c>
      <c r="H37">
        <v>0</v>
      </c>
      <c r="J37" t="s">
        <v>97</v>
      </c>
      <c r="K37">
        <f t="shared" si="0"/>
        <v>7.16</v>
      </c>
    </row>
    <row r="38" spans="1:11" x14ac:dyDescent="0.2">
      <c r="A38">
        <v>1003705</v>
      </c>
      <c r="B38">
        <v>2003703</v>
      </c>
      <c r="C38">
        <v>1003705</v>
      </c>
      <c r="E38">
        <v>2.5</v>
      </c>
      <c r="F38">
        <v>5.8</v>
      </c>
      <c r="G38">
        <v>2.5</v>
      </c>
      <c r="H38">
        <v>0</v>
      </c>
      <c r="J38" t="s">
        <v>98</v>
      </c>
      <c r="K38">
        <f t="shared" si="0"/>
        <v>5.8</v>
      </c>
    </row>
    <row r="39" spans="1:11" x14ac:dyDescent="0.2">
      <c r="A39">
        <v>1003804</v>
      </c>
      <c r="B39">
        <v>2003801</v>
      </c>
      <c r="C39">
        <v>1003804</v>
      </c>
      <c r="E39">
        <v>2.5</v>
      </c>
      <c r="F39">
        <v>0</v>
      </c>
      <c r="G39">
        <v>2.5</v>
      </c>
      <c r="H39">
        <v>0</v>
      </c>
      <c r="J39" t="s">
        <v>100</v>
      </c>
      <c r="K39">
        <f t="shared" si="0"/>
        <v>0</v>
      </c>
    </row>
    <row r="40" spans="1:11" x14ac:dyDescent="0.2">
      <c r="A40">
        <v>1003905</v>
      </c>
      <c r="B40">
        <v>2003901</v>
      </c>
      <c r="C40">
        <v>1003905</v>
      </c>
      <c r="E40">
        <v>2.5</v>
      </c>
      <c r="F40">
        <v>8.02</v>
      </c>
      <c r="G40">
        <v>10.52</v>
      </c>
      <c r="H40">
        <v>0</v>
      </c>
      <c r="J40" t="s">
        <v>101</v>
      </c>
      <c r="K40">
        <f t="shared" si="0"/>
        <v>8.02</v>
      </c>
    </row>
    <row r="41" spans="1:11" x14ac:dyDescent="0.2">
      <c r="A41">
        <v>1004009</v>
      </c>
      <c r="B41">
        <v>2004001</v>
      </c>
      <c r="C41">
        <v>1004009</v>
      </c>
      <c r="E41">
        <v>2.5</v>
      </c>
      <c r="F41">
        <v>0</v>
      </c>
      <c r="G41">
        <v>2.5</v>
      </c>
      <c r="H41">
        <v>0</v>
      </c>
      <c r="J41" t="s">
        <v>102</v>
      </c>
      <c r="K41">
        <f t="shared" si="0"/>
        <v>0</v>
      </c>
    </row>
    <row r="42" spans="1:11" x14ac:dyDescent="0.2">
      <c r="A42">
        <v>1004109</v>
      </c>
      <c r="B42">
        <v>2004102</v>
      </c>
      <c r="C42">
        <v>1004109</v>
      </c>
      <c r="E42">
        <v>2.5</v>
      </c>
      <c r="F42">
        <v>5.62</v>
      </c>
      <c r="G42">
        <v>2.5</v>
      </c>
      <c r="H42">
        <v>0</v>
      </c>
      <c r="J42" t="s">
        <v>103</v>
      </c>
      <c r="K42">
        <f t="shared" si="0"/>
        <v>5.62</v>
      </c>
    </row>
    <row r="43" spans="1:11" x14ac:dyDescent="0.2">
      <c r="A43">
        <v>1004200</v>
      </c>
      <c r="B43">
        <v>2004208</v>
      </c>
      <c r="C43">
        <v>1004200</v>
      </c>
      <c r="E43">
        <v>2.5</v>
      </c>
      <c r="F43">
        <v>2.34</v>
      </c>
      <c r="G43">
        <v>4.84</v>
      </c>
      <c r="H43">
        <v>0</v>
      </c>
      <c r="J43" t="s">
        <v>105</v>
      </c>
      <c r="K43">
        <f t="shared" si="0"/>
        <v>2.34</v>
      </c>
    </row>
    <row r="44" spans="1:11" x14ac:dyDescent="0.2">
      <c r="A44">
        <v>1004300</v>
      </c>
      <c r="B44">
        <v>2004300</v>
      </c>
      <c r="C44">
        <v>1004300</v>
      </c>
      <c r="E44">
        <v>2.5</v>
      </c>
      <c r="F44">
        <v>0</v>
      </c>
      <c r="G44">
        <v>2.5</v>
      </c>
      <c r="H44">
        <v>0</v>
      </c>
      <c r="J44" t="s">
        <v>107</v>
      </c>
      <c r="K44">
        <f t="shared" si="0"/>
        <v>0</v>
      </c>
    </row>
    <row r="45" spans="1:11" x14ac:dyDescent="0.2">
      <c r="A45">
        <v>1004403</v>
      </c>
      <c r="B45">
        <v>2004408</v>
      </c>
      <c r="C45">
        <v>1004403</v>
      </c>
      <c r="E45">
        <v>2.5</v>
      </c>
      <c r="F45">
        <v>2.23</v>
      </c>
      <c r="G45">
        <v>2.5</v>
      </c>
      <c r="H45">
        <v>0</v>
      </c>
      <c r="J45" t="s">
        <v>108</v>
      </c>
      <c r="K45">
        <f t="shared" si="0"/>
        <v>2.23</v>
      </c>
    </row>
    <row r="46" spans="1:11" x14ac:dyDescent="0.2">
      <c r="A46">
        <v>1004508</v>
      </c>
      <c r="B46">
        <v>2004505</v>
      </c>
      <c r="C46">
        <v>1004508</v>
      </c>
      <c r="E46">
        <v>2.5</v>
      </c>
      <c r="F46">
        <v>7.24</v>
      </c>
      <c r="G46">
        <v>9.74</v>
      </c>
      <c r="H46">
        <v>0</v>
      </c>
      <c r="J46" t="s">
        <v>110</v>
      </c>
      <c r="K46">
        <f t="shared" si="0"/>
        <v>7.24</v>
      </c>
    </row>
    <row r="47" spans="1:11" x14ac:dyDescent="0.2">
      <c r="A47">
        <v>1004602</v>
      </c>
      <c r="B47">
        <v>2004609</v>
      </c>
      <c r="C47">
        <v>1004602</v>
      </c>
      <c r="E47">
        <v>2.5</v>
      </c>
      <c r="F47">
        <v>2.33</v>
      </c>
      <c r="G47">
        <v>2.5</v>
      </c>
      <c r="H47">
        <v>0</v>
      </c>
      <c r="J47" t="s">
        <v>111</v>
      </c>
      <c r="K47">
        <f t="shared" si="0"/>
        <v>2.33</v>
      </c>
    </row>
    <row r="48" spans="1:11" x14ac:dyDescent="0.2">
      <c r="A48">
        <v>1004707</v>
      </c>
      <c r="B48">
        <v>2004700</v>
      </c>
      <c r="C48">
        <v>1004707</v>
      </c>
      <c r="E48">
        <v>2.5</v>
      </c>
      <c r="F48">
        <v>0</v>
      </c>
      <c r="G48">
        <v>2.5</v>
      </c>
      <c r="H48">
        <v>0</v>
      </c>
      <c r="J48" t="s">
        <v>113</v>
      </c>
      <c r="K48">
        <f t="shared" si="0"/>
        <v>0</v>
      </c>
    </row>
    <row r="49" spans="1:11" x14ac:dyDescent="0.2">
      <c r="A49">
        <v>1004805</v>
      </c>
      <c r="B49">
        <v>2004804</v>
      </c>
      <c r="C49">
        <v>1004805</v>
      </c>
      <c r="E49">
        <v>2.5</v>
      </c>
      <c r="F49">
        <v>1.25</v>
      </c>
      <c r="G49">
        <v>2.5</v>
      </c>
      <c r="H49">
        <v>0</v>
      </c>
      <c r="J49" t="s">
        <v>114</v>
      </c>
      <c r="K49">
        <f t="shared" si="0"/>
        <v>1.25</v>
      </c>
    </row>
    <row r="50" spans="1:11" x14ac:dyDescent="0.2">
      <c r="A50">
        <v>1004905</v>
      </c>
      <c r="B50">
        <v>2004901</v>
      </c>
      <c r="C50">
        <v>1004905</v>
      </c>
      <c r="E50">
        <v>2.5</v>
      </c>
      <c r="F50">
        <v>0</v>
      </c>
      <c r="G50">
        <v>2.5</v>
      </c>
      <c r="H50">
        <v>0</v>
      </c>
      <c r="J50" t="s">
        <v>116</v>
      </c>
      <c r="K50">
        <f t="shared" si="0"/>
        <v>0</v>
      </c>
    </row>
    <row r="51" spans="1:11" x14ac:dyDescent="0.2">
      <c r="A51">
        <v>1005002</v>
      </c>
      <c r="B51">
        <v>2005008</v>
      </c>
      <c r="C51">
        <v>1005002</v>
      </c>
      <c r="E51">
        <v>2.5</v>
      </c>
      <c r="F51">
        <v>0</v>
      </c>
      <c r="G51">
        <v>2.5</v>
      </c>
      <c r="H51">
        <v>0</v>
      </c>
      <c r="J51" t="s">
        <v>117</v>
      </c>
      <c r="K51">
        <f t="shared" si="0"/>
        <v>0</v>
      </c>
    </row>
    <row r="52" spans="1:11" x14ac:dyDescent="0.2">
      <c r="A52">
        <v>1005105</v>
      </c>
      <c r="B52">
        <v>2005104</v>
      </c>
      <c r="C52">
        <v>1005105</v>
      </c>
      <c r="E52">
        <v>2.5</v>
      </c>
      <c r="F52">
        <v>7</v>
      </c>
      <c r="G52">
        <v>9.5</v>
      </c>
      <c r="H52">
        <v>0</v>
      </c>
      <c r="J52" t="s">
        <v>118</v>
      </c>
      <c r="K52">
        <f t="shared" si="0"/>
        <v>7</v>
      </c>
    </row>
    <row r="53" spans="1:11" x14ac:dyDescent="0.2">
      <c r="A53">
        <v>1005203</v>
      </c>
      <c r="B53">
        <v>2005202</v>
      </c>
      <c r="C53">
        <v>1005203</v>
      </c>
      <c r="E53">
        <v>2.5</v>
      </c>
      <c r="F53">
        <v>7</v>
      </c>
      <c r="G53">
        <v>2.5</v>
      </c>
      <c r="H53">
        <v>0</v>
      </c>
      <c r="J53" t="s">
        <v>120</v>
      </c>
      <c r="K53">
        <f t="shared" si="0"/>
        <v>7</v>
      </c>
    </row>
    <row r="54" spans="1:11" x14ac:dyDescent="0.2">
      <c r="A54">
        <v>1005300</v>
      </c>
      <c r="B54">
        <v>2005306</v>
      </c>
      <c r="C54">
        <v>1005300</v>
      </c>
      <c r="E54">
        <v>2.5</v>
      </c>
      <c r="F54">
        <v>4.01</v>
      </c>
      <c r="G54">
        <v>6.51</v>
      </c>
      <c r="H54">
        <v>0</v>
      </c>
      <c r="J54" t="s">
        <v>122</v>
      </c>
      <c r="K54">
        <f t="shared" si="0"/>
        <v>4.01</v>
      </c>
    </row>
    <row r="55" spans="1:11" x14ac:dyDescent="0.2">
      <c r="A55">
        <v>1005400</v>
      </c>
      <c r="B55">
        <v>2005405</v>
      </c>
      <c r="C55">
        <v>1005400</v>
      </c>
      <c r="E55">
        <v>2.5</v>
      </c>
      <c r="F55">
        <v>7</v>
      </c>
      <c r="G55">
        <v>2.5</v>
      </c>
      <c r="H55">
        <v>0</v>
      </c>
      <c r="J55" t="s">
        <v>124</v>
      </c>
      <c r="K55">
        <f t="shared" si="0"/>
        <v>7</v>
      </c>
    </row>
    <row r="56" spans="1:11" x14ac:dyDescent="0.2">
      <c r="A56">
        <v>1005606</v>
      </c>
      <c r="B56">
        <v>2005606</v>
      </c>
      <c r="C56">
        <v>1005606</v>
      </c>
      <c r="E56">
        <v>2.5</v>
      </c>
      <c r="F56">
        <v>5</v>
      </c>
      <c r="G56">
        <v>2.5</v>
      </c>
      <c r="H56">
        <v>0</v>
      </c>
      <c r="J56" t="s">
        <v>125</v>
      </c>
      <c r="K56">
        <f t="shared" si="0"/>
        <v>5</v>
      </c>
    </row>
    <row r="57" spans="1:11" x14ac:dyDescent="0.2">
      <c r="A57">
        <v>1005701</v>
      </c>
      <c r="B57">
        <v>2005707</v>
      </c>
      <c r="C57">
        <v>1005701</v>
      </c>
      <c r="E57">
        <v>2.5</v>
      </c>
      <c r="F57">
        <v>10</v>
      </c>
      <c r="G57">
        <v>12.5</v>
      </c>
      <c r="H57">
        <v>0</v>
      </c>
      <c r="J57" t="s">
        <v>127</v>
      </c>
      <c r="K57">
        <f t="shared" si="0"/>
        <v>10</v>
      </c>
    </row>
    <row r="58" spans="1:11" x14ac:dyDescent="0.2">
      <c r="A58">
        <v>1006008</v>
      </c>
      <c r="B58">
        <v>2006000</v>
      </c>
      <c r="C58">
        <v>1006008</v>
      </c>
      <c r="E58">
        <v>2.5</v>
      </c>
      <c r="F58">
        <v>0</v>
      </c>
      <c r="G58">
        <v>2.5</v>
      </c>
      <c r="H58">
        <v>0</v>
      </c>
      <c r="J58" t="s">
        <v>128</v>
      </c>
      <c r="K58">
        <f t="shared" si="0"/>
        <v>0</v>
      </c>
    </row>
    <row r="59" spans="1:11" x14ac:dyDescent="0.2">
      <c r="A59">
        <v>1006104</v>
      </c>
      <c r="B59">
        <v>2006102</v>
      </c>
      <c r="C59">
        <v>1006104</v>
      </c>
      <c r="E59">
        <v>2.5</v>
      </c>
      <c r="F59">
        <v>0</v>
      </c>
      <c r="G59">
        <v>2.5</v>
      </c>
      <c r="H59">
        <v>0</v>
      </c>
      <c r="J59" t="s">
        <v>129</v>
      </c>
      <c r="K59">
        <f t="shared" si="0"/>
        <v>0</v>
      </c>
    </row>
    <row r="60" spans="1:11" x14ac:dyDescent="0.2">
      <c r="A60">
        <v>1006204</v>
      </c>
      <c r="B60">
        <v>2006200</v>
      </c>
      <c r="C60">
        <v>1006204</v>
      </c>
      <c r="E60">
        <v>2.5</v>
      </c>
      <c r="F60">
        <v>0</v>
      </c>
      <c r="G60">
        <v>2.5</v>
      </c>
      <c r="H60">
        <v>0</v>
      </c>
      <c r="J60" t="s">
        <v>130</v>
      </c>
      <c r="K60">
        <f t="shared" si="0"/>
        <v>0</v>
      </c>
    </row>
    <row r="61" spans="1:11" x14ac:dyDescent="0.2">
      <c r="A61">
        <v>1006407</v>
      </c>
      <c r="B61">
        <v>2006408</v>
      </c>
      <c r="C61">
        <v>1006407</v>
      </c>
      <c r="E61">
        <v>2.5</v>
      </c>
      <c r="F61">
        <v>9</v>
      </c>
      <c r="G61">
        <v>11.5</v>
      </c>
      <c r="H61">
        <v>0</v>
      </c>
      <c r="J61" t="s">
        <v>131</v>
      </c>
      <c r="K61">
        <f t="shared" si="0"/>
        <v>9</v>
      </c>
    </row>
    <row r="62" spans="1:11" x14ac:dyDescent="0.2">
      <c r="A62">
        <v>1006707</v>
      </c>
      <c r="B62">
        <v>2006705</v>
      </c>
      <c r="C62">
        <v>1006707</v>
      </c>
      <c r="E62">
        <v>2.5</v>
      </c>
      <c r="F62">
        <v>0</v>
      </c>
      <c r="G62">
        <v>2.5</v>
      </c>
      <c r="H62">
        <v>0</v>
      </c>
      <c r="J62" t="s">
        <v>132</v>
      </c>
      <c r="K62">
        <f t="shared" si="0"/>
        <v>0</v>
      </c>
    </row>
    <row r="63" spans="1:11" x14ac:dyDescent="0.2">
      <c r="A63">
        <v>1006805</v>
      </c>
      <c r="B63">
        <v>2006803</v>
      </c>
      <c r="C63">
        <v>1006805</v>
      </c>
      <c r="E63">
        <v>2.5</v>
      </c>
      <c r="F63">
        <v>8.2899999999999991</v>
      </c>
      <c r="G63">
        <v>2.5</v>
      </c>
      <c r="H63">
        <v>0</v>
      </c>
      <c r="J63" t="s">
        <v>133</v>
      </c>
      <c r="K63">
        <f t="shared" si="0"/>
        <v>8.2899999999999991</v>
      </c>
    </row>
    <row r="64" spans="1:11" x14ac:dyDescent="0.2">
      <c r="A64">
        <v>1006906</v>
      </c>
      <c r="B64">
        <v>2006901</v>
      </c>
      <c r="C64">
        <v>1006906</v>
      </c>
      <c r="E64">
        <v>2.5</v>
      </c>
      <c r="F64">
        <v>0</v>
      </c>
      <c r="G64">
        <v>2.5</v>
      </c>
      <c r="H64">
        <v>0</v>
      </c>
      <c r="J64" t="s">
        <v>135</v>
      </c>
      <c r="K64">
        <f t="shared" si="0"/>
        <v>0</v>
      </c>
    </row>
    <row r="65" spans="1:11" x14ac:dyDescent="0.2">
      <c r="A65">
        <v>1007009</v>
      </c>
      <c r="B65">
        <v>2007009</v>
      </c>
      <c r="C65">
        <v>1007009</v>
      </c>
      <c r="E65">
        <v>2.5</v>
      </c>
      <c r="F65">
        <v>0</v>
      </c>
      <c r="G65">
        <v>2.5</v>
      </c>
      <c r="H65">
        <v>0</v>
      </c>
      <c r="J65" t="s">
        <v>136</v>
      </c>
      <c r="K65">
        <f t="shared" si="0"/>
        <v>0</v>
      </c>
    </row>
    <row r="66" spans="1:11" x14ac:dyDescent="0.2">
      <c r="A66">
        <v>1007105</v>
      </c>
      <c r="B66">
        <v>2007104</v>
      </c>
      <c r="C66">
        <v>1007105</v>
      </c>
      <c r="E66">
        <v>2.5</v>
      </c>
      <c r="F66">
        <v>0</v>
      </c>
      <c r="G66">
        <v>2.5</v>
      </c>
      <c r="H66">
        <v>0</v>
      </c>
      <c r="J66" t="s">
        <v>137</v>
      </c>
      <c r="K66">
        <f t="shared" si="0"/>
        <v>0</v>
      </c>
    </row>
    <row r="67" spans="1:11" x14ac:dyDescent="0.2">
      <c r="A67">
        <v>1007200</v>
      </c>
      <c r="B67">
        <v>2007207</v>
      </c>
      <c r="C67">
        <v>1007200</v>
      </c>
      <c r="E67">
        <v>2.5</v>
      </c>
      <c r="F67">
        <v>0</v>
      </c>
      <c r="G67">
        <v>2.5</v>
      </c>
      <c r="H67">
        <v>0</v>
      </c>
      <c r="J67" t="s">
        <v>139</v>
      </c>
      <c r="K67">
        <f t="shared" ref="K67:K130" si="1">F67</f>
        <v>0</v>
      </c>
    </row>
    <row r="68" spans="1:11" x14ac:dyDescent="0.2">
      <c r="A68">
        <v>1007307</v>
      </c>
      <c r="B68">
        <v>2007303</v>
      </c>
      <c r="C68">
        <v>1007307</v>
      </c>
      <c r="E68">
        <v>2.5</v>
      </c>
      <c r="F68">
        <v>0</v>
      </c>
      <c r="G68">
        <v>2.5</v>
      </c>
      <c r="H68">
        <v>0</v>
      </c>
      <c r="J68" t="s">
        <v>140</v>
      </c>
      <c r="K68">
        <f t="shared" si="1"/>
        <v>0</v>
      </c>
    </row>
    <row r="69" spans="1:11" x14ac:dyDescent="0.2">
      <c r="A69">
        <v>1007403</v>
      </c>
      <c r="B69">
        <v>2007409</v>
      </c>
      <c r="C69">
        <v>1007403</v>
      </c>
      <c r="E69">
        <v>2.5</v>
      </c>
      <c r="F69">
        <v>8.02</v>
      </c>
      <c r="G69">
        <v>10.52</v>
      </c>
      <c r="H69">
        <v>0</v>
      </c>
      <c r="J69" t="s">
        <v>141</v>
      </c>
      <c r="K69">
        <f t="shared" si="1"/>
        <v>8.02</v>
      </c>
    </row>
    <row r="70" spans="1:11" x14ac:dyDescent="0.2">
      <c r="A70">
        <v>1007507</v>
      </c>
      <c r="B70">
        <v>2007503</v>
      </c>
      <c r="C70">
        <v>1007507</v>
      </c>
      <c r="E70">
        <v>2.5</v>
      </c>
      <c r="F70">
        <v>7.21</v>
      </c>
      <c r="G70">
        <v>2.5</v>
      </c>
      <c r="H70">
        <v>0</v>
      </c>
      <c r="J70" t="s">
        <v>142</v>
      </c>
      <c r="K70">
        <f t="shared" si="1"/>
        <v>7.21</v>
      </c>
    </row>
    <row r="71" spans="1:11" x14ac:dyDescent="0.2">
      <c r="A71">
        <v>1007601</v>
      </c>
      <c r="B71">
        <v>2007609</v>
      </c>
      <c r="C71">
        <v>1007601</v>
      </c>
      <c r="E71">
        <v>2.5</v>
      </c>
      <c r="F71">
        <v>0</v>
      </c>
      <c r="G71">
        <v>2.5</v>
      </c>
      <c r="H71">
        <v>0</v>
      </c>
      <c r="J71" t="s">
        <v>143</v>
      </c>
      <c r="K71">
        <f t="shared" si="1"/>
        <v>0</v>
      </c>
    </row>
    <row r="72" spans="1:11" x14ac:dyDescent="0.2">
      <c r="A72">
        <v>1007702</v>
      </c>
      <c r="B72">
        <v>2007703</v>
      </c>
      <c r="C72">
        <v>1007702</v>
      </c>
      <c r="E72">
        <v>2.5</v>
      </c>
      <c r="F72">
        <v>7.27</v>
      </c>
      <c r="G72">
        <v>9.77</v>
      </c>
      <c r="H72">
        <v>0</v>
      </c>
      <c r="J72" t="s">
        <v>144</v>
      </c>
      <c r="K72">
        <f t="shared" si="1"/>
        <v>7.27</v>
      </c>
    </row>
    <row r="73" spans="1:11" x14ac:dyDescent="0.2">
      <c r="A73">
        <v>1007804</v>
      </c>
      <c r="B73">
        <v>2007804</v>
      </c>
      <c r="C73">
        <v>1007804</v>
      </c>
      <c r="E73">
        <v>2.5</v>
      </c>
      <c r="F73">
        <v>10</v>
      </c>
      <c r="G73">
        <v>2.5</v>
      </c>
      <c r="H73">
        <v>0</v>
      </c>
      <c r="J73" t="s">
        <v>146</v>
      </c>
      <c r="K73">
        <f t="shared" si="1"/>
        <v>10</v>
      </c>
    </row>
    <row r="74" spans="1:11" x14ac:dyDescent="0.2">
      <c r="A74">
        <v>1007902</v>
      </c>
      <c r="B74">
        <v>2007903</v>
      </c>
      <c r="C74">
        <v>1007902</v>
      </c>
      <c r="E74">
        <v>2.5</v>
      </c>
      <c r="F74">
        <v>0</v>
      </c>
      <c r="G74">
        <v>2.5</v>
      </c>
      <c r="H74">
        <v>0</v>
      </c>
      <c r="J74" t="s">
        <v>147</v>
      </c>
      <c r="K74">
        <f t="shared" si="1"/>
        <v>0</v>
      </c>
    </row>
    <row r="75" spans="1:11" x14ac:dyDescent="0.2">
      <c r="A75">
        <v>1008008</v>
      </c>
      <c r="B75">
        <v>2008001</v>
      </c>
      <c r="C75">
        <v>1008008</v>
      </c>
      <c r="E75">
        <v>2.5</v>
      </c>
      <c r="F75">
        <v>0</v>
      </c>
      <c r="G75">
        <v>2.5</v>
      </c>
      <c r="H75">
        <v>0</v>
      </c>
      <c r="J75" t="s">
        <v>148</v>
      </c>
      <c r="K75">
        <f t="shared" si="1"/>
        <v>0</v>
      </c>
    </row>
    <row r="76" spans="1:11" x14ac:dyDescent="0.2">
      <c r="A76">
        <v>1008101</v>
      </c>
      <c r="B76">
        <v>2008100</v>
      </c>
      <c r="C76">
        <v>1008101</v>
      </c>
      <c r="E76">
        <v>2.5</v>
      </c>
      <c r="F76">
        <v>0</v>
      </c>
      <c r="G76">
        <v>2.5</v>
      </c>
      <c r="H76">
        <v>0</v>
      </c>
      <c r="J76" t="s">
        <v>149</v>
      </c>
      <c r="K76">
        <f t="shared" si="1"/>
        <v>0</v>
      </c>
    </row>
    <row r="77" spans="1:11" x14ac:dyDescent="0.2">
      <c r="A77">
        <v>1008208</v>
      </c>
      <c r="B77">
        <v>2008205</v>
      </c>
      <c r="C77">
        <v>1008208</v>
      </c>
      <c r="E77">
        <v>2.5</v>
      </c>
      <c r="F77">
        <v>5.07</v>
      </c>
      <c r="G77">
        <v>2.5</v>
      </c>
      <c r="H77">
        <v>0</v>
      </c>
      <c r="J77" t="s">
        <v>150</v>
      </c>
      <c r="K77">
        <f t="shared" si="1"/>
        <v>5.07</v>
      </c>
    </row>
    <row r="78" spans="1:11" x14ac:dyDescent="0.2">
      <c r="A78">
        <v>1008307</v>
      </c>
      <c r="B78">
        <v>2008309</v>
      </c>
      <c r="C78">
        <v>1008307</v>
      </c>
      <c r="E78">
        <v>2.5</v>
      </c>
      <c r="F78">
        <v>0</v>
      </c>
      <c r="G78">
        <v>2.5</v>
      </c>
      <c r="H78">
        <v>0</v>
      </c>
      <c r="J78" t="s">
        <v>152</v>
      </c>
      <c r="K78">
        <f t="shared" si="1"/>
        <v>0</v>
      </c>
    </row>
    <row r="79" spans="1:11" x14ac:dyDescent="0.2">
      <c r="A79">
        <v>1008403</v>
      </c>
      <c r="B79">
        <v>2008408</v>
      </c>
      <c r="C79">
        <v>1008403</v>
      </c>
      <c r="E79">
        <v>2.5</v>
      </c>
      <c r="F79">
        <v>6.01</v>
      </c>
      <c r="G79">
        <v>8.51</v>
      </c>
      <c r="H79">
        <v>0</v>
      </c>
      <c r="J79" t="s">
        <v>153</v>
      </c>
      <c r="K79">
        <f t="shared" si="1"/>
        <v>6.01</v>
      </c>
    </row>
    <row r="80" spans="1:11" x14ac:dyDescent="0.2">
      <c r="A80">
        <v>1008502</v>
      </c>
      <c r="B80">
        <v>2008506</v>
      </c>
      <c r="C80">
        <v>1008502</v>
      </c>
      <c r="E80">
        <v>2.5</v>
      </c>
      <c r="F80">
        <v>0</v>
      </c>
      <c r="G80">
        <v>2.5</v>
      </c>
      <c r="H80">
        <v>0</v>
      </c>
      <c r="J80" t="s">
        <v>155</v>
      </c>
      <c r="K80">
        <f t="shared" si="1"/>
        <v>0</v>
      </c>
    </row>
    <row r="81" spans="1:11" x14ac:dyDescent="0.2">
      <c r="A81">
        <v>1008603</v>
      </c>
      <c r="B81">
        <v>2008603</v>
      </c>
      <c r="C81">
        <v>1008603</v>
      </c>
      <c r="E81">
        <v>2.5</v>
      </c>
      <c r="F81">
        <v>7.8</v>
      </c>
      <c r="G81">
        <v>10.3</v>
      </c>
      <c r="H81">
        <v>0</v>
      </c>
      <c r="J81" t="s">
        <v>156</v>
      </c>
      <c r="K81">
        <f t="shared" si="1"/>
        <v>7.8</v>
      </c>
    </row>
    <row r="82" spans="1:11" x14ac:dyDescent="0.2">
      <c r="A82">
        <v>1008705</v>
      </c>
      <c r="B82">
        <v>2008704</v>
      </c>
      <c r="C82">
        <v>1008705</v>
      </c>
      <c r="E82">
        <v>2.5</v>
      </c>
      <c r="F82">
        <v>4.63</v>
      </c>
      <c r="G82">
        <v>7.13</v>
      </c>
      <c r="H82">
        <v>0</v>
      </c>
      <c r="J82" t="s">
        <v>157</v>
      </c>
      <c r="K82">
        <f t="shared" si="1"/>
        <v>4.63</v>
      </c>
    </row>
    <row r="83" spans="1:11" x14ac:dyDescent="0.2">
      <c r="A83">
        <v>1008808</v>
      </c>
      <c r="B83">
        <v>2008808</v>
      </c>
      <c r="C83">
        <v>1008808</v>
      </c>
      <c r="E83">
        <v>2.5</v>
      </c>
      <c r="F83">
        <v>0</v>
      </c>
      <c r="G83">
        <v>2.5</v>
      </c>
      <c r="H83">
        <v>0</v>
      </c>
      <c r="J83" t="s">
        <v>158</v>
      </c>
      <c r="K83">
        <f t="shared" si="1"/>
        <v>0</v>
      </c>
    </row>
    <row r="84" spans="1:11" x14ac:dyDescent="0.2">
      <c r="A84">
        <v>1008907</v>
      </c>
      <c r="B84">
        <v>2008906</v>
      </c>
      <c r="C84">
        <v>1008907</v>
      </c>
      <c r="E84">
        <v>2.5</v>
      </c>
      <c r="F84">
        <v>0</v>
      </c>
      <c r="G84">
        <v>2.5</v>
      </c>
      <c r="H84">
        <v>0</v>
      </c>
      <c r="J84" t="s">
        <v>159</v>
      </c>
      <c r="K84">
        <f t="shared" si="1"/>
        <v>0</v>
      </c>
    </row>
    <row r="85" spans="1:11" x14ac:dyDescent="0.2">
      <c r="A85">
        <v>1009008</v>
      </c>
      <c r="B85">
        <v>2009008</v>
      </c>
      <c r="C85">
        <v>1009008</v>
      </c>
      <c r="E85">
        <v>2.5</v>
      </c>
      <c r="F85">
        <v>3.67</v>
      </c>
      <c r="G85">
        <v>2.5</v>
      </c>
      <c r="H85">
        <v>0</v>
      </c>
      <c r="J85" t="s">
        <v>160</v>
      </c>
      <c r="K85">
        <f t="shared" si="1"/>
        <v>3.67</v>
      </c>
    </row>
    <row r="86" spans="1:11" x14ac:dyDescent="0.2">
      <c r="A86">
        <v>1009103</v>
      </c>
      <c r="B86">
        <v>2009105</v>
      </c>
      <c r="C86">
        <v>1009103</v>
      </c>
      <c r="E86">
        <v>2.5</v>
      </c>
      <c r="F86">
        <v>0</v>
      </c>
      <c r="G86">
        <v>2.5</v>
      </c>
      <c r="H86">
        <v>0</v>
      </c>
      <c r="J86" t="s">
        <v>162</v>
      </c>
      <c r="K86">
        <f t="shared" si="1"/>
        <v>0</v>
      </c>
    </row>
    <row r="87" spans="1:11" x14ac:dyDescent="0.2">
      <c r="A87">
        <v>1009201</v>
      </c>
      <c r="B87">
        <v>2009208</v>
      </c>
      <c r="C87">
        <v>1009201</v>
      </c>
      <c r="E87">
        <v>2.5</v>
      </c>
      <c r="F87">
        <v>5</v>
      </c>
      <c r="G87">
        <v>7.5</v>
      </c>
      <c r="H87">
        <v>0</v>
      </c>
      <c r="J87" t="s">
        <v>163</v>
      </c>
      <c r="K87">
        <f t="shared" si="1"/>
        <v>5</v>
      </c>
    </row>
    <row r="88" spans="1:11" x14ac:dyDescent="0.2">
      <c r="A88">
        <v>1009307</v>
      </c>
      <c r="B88">
        <v>2009307</v>
      </c>
      <c r="C88">
        <v>1009307</v>
      </c>
      <c r="E88">
        <v>2.5</v>
      </c>
      <c r="F88">
        <v>7.02</v>
      </c>
      <c r="G88">
        <v>9.52</v>
      </c>
      <c r="H88">
        <v>0</v>
      </c>
      <c r="J88" t="s">
        <v>165</v>
      </c>
      <c r="K88">
        <f t="shared" si="1"/>
        <v>7.02</v>
      </c>
    </row>
    <row r="89" spans="1:11" x14ac:dyDescent="0.2">
      <c r="A89">
        <v>1009405</v>
      </c>
      <c r="B89">
        <v>2009400</v>
      </c>
      <c r="C89">
        <v>1009405</v>
      </c>
      <c r="E89">
        <v>2.5</v>
      </c>
      <c r="F89">
        <v>0</v>
      </c>
      <c r="G89">
        <v>2.5</v>
      </c>
      <c r="H89">
        <v>0</v>
      </c>
      <c r="J89" t="s">
        <v>166</v>
      </c>
      <c r="K89">
        <f t="shared" si="1"/>
        <v>0</v>
      </c>
    </row>
    <row r="90" spans="1:11" x14ac:dyDescent="0.2">
      <c r="A90">
        <v>1009507</v>
      </c>
      <c r="B90">
        <v>2009502</v>
      </c>
      <c r="C90">
        <v>1009507</v>
      </c>
      <c r="E90">
        <v>2.5</v>
      </c>
      <c r="F90">
        <v>8.1300000000000008</v>
      </c>
      <c r="G90">
        <v>10.63</v>
      </c>
      <c r="H90">
        <v>0</v>
      </c>
      <c r="J90" t="s">
        <v>167</v>
      </c>
      <c r="K90">
        <f t="shared" si="1"/>
        <v>8.1300000000000008</v>
      </c>
    </row>
    <row r="91" spans="1:11" x14ac:dyDescent="0.2">
      <c r="A91">
        <v>1009605</v>
      </c>
      <c r="B91">
        <v>2009606</v>
      </c>
      <c r="C91">
        <v>1009605</v>
      </c>
      <c r="E91">
        <v>2.5</v>
      </c>
      <c r="F91">
        <v>10.51</v>
      </c>
      <c r="G91">
        <v>2.5</v>
      </c>
      <c r="H91">
        <v>0</v>
      </c>
      <c r="J91" t="s">
        <v>169</v>
      </c>
      <c r="K91">
        <f t="shared" si="1"/>
        <v>10.51</v>
      </c>
    </row>
    <row r="92" spans="1:11" x14ac:dyDescent="0.2">
      <c r="A92">
        <v>1009702</v>
      </c>
      <c r="B92">
        <v>2009701</v>
      </c>
      <c r="C92">
        <v>1009702</v>
      </c>
      <c r="E92">
        <v>2.5</v>
      </c>
      <c r="F92">
        <v>10.89</v>
      </c>
      <c r="G92">
        <v>2.5</v>
      </c>
      <c r="H92">
        <v>0</v>
      </c>
      <c r="J92" t="s">
        <v>171</v>
      </c>
      <c r="K92">
        <f t="shared" si="1"/>
        <v>10.89</v>
      </c>
    </row>
    <row r="93" spans="1:11" x14ac:dyDescent="0.2">
      <c r="A93">
        <v>1009804</v>
      </c>
      <c r="B93">
        <v>2009800</v>
      </c>
      <c r="C93">
        <v>1009804</v>
      </c>
      <c r="E93">
        <v>2.5</v>
      </c>
      <c r="F93">
        <v>9.32</v>
      </c>
      <c r="G93">
        <v>11.82</v>
      </c>
      <c r="H93">
        <v>0</v>
      </c>
      <c r="J93" t="s">
        <v>173</v>
      </c>
      <c r="K93">
        <f t="shared" si="1"/>
        <v>9.32</v>
      </c>
    </row>
    <row r="94" spans="1:11" x14ac:dyDescent="0.2">
      <c r="A94">
        <v>1009909</v>
      </c>
      <c r="B94">
        <v>2009903</v>
      </c>
      <c r="C94">
        <v>1009909</v>
      </c>
      <c r="E94">
        <v>2.5</v>
      </c>
      <c r="F94">
        <v>0</v>
      </c>
      <c r="G94">
        <v>2.5</v>
      </c>
      <c r="H94">
        <v>0</v>
      </c>
      <c r="J94" t="s">
        <v>174</v>
      </c>
      <c r="K94">
        <f t="shared" si="1"/>
        <v>0</v>
      </c>
    </row>
    <row r="95" spans="1:11" x14ac:dyDescent="0.2">
      <c r="A95">
        <v>1010008</v>
      </c>
      <c r="B95">
        <v>2010005</v>
      </c>
      <c r="C95">
        <v>1010008</v>
      </c>
      <c r="E95">
        <v>2.5</v>
      </c>
      <c r="F95">
        <v>0</v>
      </c>
      <c r="G95">
        <v>2.5</v>
      </c>
      <c r="H95">
        <v>0</v>
      </c>
      <c r="J95" t="s">
        <v>175</v>
      </c>
      <c r="K95">
        <f t="shared" si="1"/>
        <v>0</v>
      </c>
    </row>
    <row r="96" spans="1:11" x14ac:dyDescent="0.2">
      <c r="A96">
        <v>1010100</v>
      </c>
      <c r="B96">
        <v>2010100</v>
      </c>
      <c r="C96">
        <v>1010100</v>
      </c>
      <c r="E96">
        <v>2.5</v>
      </c>
      <c r="F96">
        <v>10</v>
      </c>
      <c r="G96">
        <v>2.5</v>
      </c>
      <c r="H96">
        <v>0</v>
      </c>
      <c r="J96" t="s">
        <v>176</v>
      </c>
      <c r="K96">
        <f t="shared" si="1"/>
        <v>10</v>
      </c>
    </row>
    <row r="97" spans="1:11" x14ac:dyDescent="0.2">
      <c r="A97">
        <v>1010207</v>
      </c>
      <c r="B97">
        <v>2010202</v>
      </c>
      <c r="C97">
        <v>1010207</v>
      </c>
      <c r="E97">
        <v>2.5</v>
      </c>
      <c r="F97">
        <v>0</v>
      </c>
      <c r="G97">
        <v>2.5</v>
      </c>
      <c r="H97">
        <v>0</v>
      </c>
      <c r="J97" t="s">
        <v>177</v>
      </c>
      <c r="K97">
        <f t="shared" si="1"/>
        <v>0</v>
      </c>
    </row>
    <row r="98" spans="1:11" x14ac:dyDescent="0.2">
      <c r="A98">
        <v>1010302</v>
      </c>
      <c r="B98">
        <v>2010305</v>
      </c>
      <c r="C98">
        <v>1010302</v>
      </c>
      <c r="E98">
        <v>2.5</v>
      </c>
      <c r="F98">
        <v>8.2899999999999991</v>
      </c>
      <c r="G98">
        <v>2.5</v>
      </c>
      <c r="H98">
        <v>0</v>
      </c>
      <c r="J98" t="s">
        <v>178</v>
      </c>
      <c r="K98">
        <f t="shared" si="1"/>
        <v>8.2899999999999991</v>
      </c>
    </row>
    <row r="99" spans="1:11" x14ac:dyDescent="0.2">
      <c r="A99">
        <v>1010402</v>
      </c>
      <c r="B99">
        <v>2010407</v>
      </c>
      <c r="C99">
        <v>1010402</v>
      </c>
      <c r="E99">
        <v>2.5</v>
      </c>
      <c r="F99">
        <v>0</v>
      </c>
      <c r="G99">
        <v>2.5</v>
      </c>
      <c r="H99">
        <v>0</v>
      </c>
      <c r="J99" t="s">
        <v>179</v>
      </c>
      <c r="K99">
        <f t="shared" si="1"/>
        <v>0</v>
      </c>
    </row>
    <row r="100" spans="1:11" x14ac:dyDescent="0.2">
      <c r="A100">
        <v>1010500</v>
      </c>
      <c r="B100">
        <v>2010506</v>
      </c>
      <c r="C100">
        <v>1010500</v>
      </c>
      <c r="E100">
        <v>2.5</v>
      </c>
      <c r="F100">
        <v>8.59</v>
      </c>
      <c r="G100">
        <v>2.5</v>
      </c>
      <c r="H100">
        <v>0</v>
      </c>
      <c r="J100" t="s">
        <v>180</v>
      </c>
      <c r="K100">
        <f t="shared" si="1"/>
        <v>8.59</v>
      </c>
    </row>
    <row r="101" spans="1:11" x14ac:dyDescent="0.2">
      <c r="A101">
        <v>1010602</v>
      </c>
      <c r="B101">
        <v>2010603</v>
      </c>
      <c r="C101">
        <v>1010602</v>
      </c>
      <c r="E101">
        <v>2.5</v>
      </c>
      <c r="F101">
        <v>0</v>
      </c>
      <c r="G101">
        <v>2.5</v>
      </c>
      <c r="H101">
        <v>0</v>
      </c>
      <c r="J101" t="s">
        <v>182</v>
      </c>
      <c r="K101">
        <f t="shared" si="1"/>
        <v>0</v>
      </c>
    </row>
    <row r="102" spans="1:11" x14ac:dyDescent="0.2">
      <c r="A102">
        <v>1010707</v>
      </c>
      <c r="B102">
        <v>2010706</v>
      </c>
      <c r="C102">
        <v>1010707</v>
      </c>
      <c r="E102">
        <v>2.5</v>
      </c>
      <c r="F102">
        <v>7</v>
      </c>
      <c r="G102">
        <v>2.5</v>
      </c>
      <c r="H102">
        <v>0</v>
      </c>
      <c r="J102" t="s">
        <v>183</v>
      </c>
      <c r="K102">
        <f t="shared" si="1"/>
        <v>7</v>
      </c>
    </row>
    <row r="103" spans="1:11" x14ac:dyDescent="0.2">
      <c r="A103">
        <v>1010807</v>
      </c>
      <c r="B103">
        <v>2010801</v>
      </c>
      <c r="C103">
        <v>1010807</v>
      </c>
      <c r="E103">
        <v>2.5</v>
      </c>
      <c r="F103">
        <v>6.52</v>
      </c>
      <c r="G103">
        <v>9.02</v>
      </c>
      <c r="H103">
        <v>0</v>
      </c>
      <c r="J103" t="s">
        <v>184</v>
      </c>
      <c r="K103">
        <f t="shared" si="1"/>
        <v>6.52</v>
      </c>
    </row>
    <row r="104" spans="1:11" x14ac:dyDescent="0.2">
      <c r="A104">
        <v>1010907</v>
      </c>
      <c r="B104">
        <v>2010903</v>
      </c>
      <c r="C104">
        <v>1010907</v>
      </c>
      <c r="E104">
        <v>2.5</v>
      </c>
      <c r="F104">
        <v>0</v>
      </c>
      <c r="G104">
        <v>2.5</v>
      </c>
      <c r="H104">
        <v>0</v>
      </c>
      <c r="J104" t="s">
        <v>186</v>
      </c>
      <c r="K104">
        <f t="shared" si="1"/>
        <v>0</v>
      </c>
    </row>
    <row r="105" spans="1:11" x14ac:dyDescent="0.2">
      <c r="A105">
        <v>1011009</v>
      </c>
      <c r="B105">
        <v>2011001</v>
      </c>
      <c r="C105">
        <v>1011009</v>
      </c>
      <c r="E105">
        <v>2.5</v>
      </c>
      <c r="F105">
        <v>8.02</v>
      </c>
      <c r="G105">
        <v>10.52</v>
      </c>
      <c r="H105">
        <v>0</v>
      </c>
      <c r="J105" t="s">
        <v>187</v>
      </c>
      <c r="K105">
        <f t="shared" si="1"/>
        <v>8.02</v>
      </c>
    </row>
    <row r="106" spans="1:11" x14ac:dyDescent="0.2">
      <c r="A106">
        <v>1011105</v>
      </c>
      <c r="B106">
        <v>2011108</v>
      </c>
      <c r="C106">
        <v>1011105</v>
      </c>
      <c r="E106">
        <v>2.5</v>
      </c>
      <c r="F106">
        <v>8.02</v>
      </c>
      <c r="G106">
        <v>10.52</v>
      </c>
      <c r="H106">
        <v>0</v>
      </c>
      <c r="J106" t="s">
        <v>189</v>
      </c>
      <c r="K106">
        <f t="shared" si="1"/>
        <v>8.02</v>
      </c>
    </row>
    <row r="107" spans="1:11" x14ac:dyDescent="0.2">
      <c r="A107">
        <v>1011203</v>
      </c>
      <c r="B107">
        <v>2011209</v>
      </c>
      <c r="C107">
        <v>1011203</v>
      </c>
      <c r="E107">
        <v>2.5</v>
      </c>
      <c r="F107">
        <v>8.8000000000000007</v>
      </c>
      <c r="G107">
        <v>2.5</v>
      </c>
      <c r="H107">
        <v>0</v>
      </c>
      <c r="J107" t="s">
        <v>190</v>
      </c>
      <c r="K107">
        <f t="shared" si="1"/>
        <v>8.8000000000000007</v>
      </c>
    </row>
    <row r="108" spans="1:11" x14ac:dyDescent="0.2">
      <c r="A108">
        <v>1011308</v>
      </c>
      <c r="B108">
        <v>2011308</v>
      </c>
      <c r="C108">
        <v>1011308</v>
      </c>
      <c r="E108">
        <v>2.5</v>
      </c>
      <c r="F108">
        <v>7</v>
      </c>
      <c r="G108">
        <v>9.5</v>
      </c>
      <c r="H108">
        <v>0</v>
      </c>
      <c r="J108" t="s">
        <v>192</v>
      </c>
      <c r="K108">
        <f t="shared" si="1"/>
        <v>7</v>
      </c>
    </row>
    <row r="109" spans="1:11" x14ac:dyDescent="0.2">
      <c r="A109">
        <v>1011400</v>
      </c>
      <c r="B109">
        <v>2011403</v>
      </c>
      <c r="C109">
        <v>1011400</v>
      </c>
      <c r="E109">
        <v>2.5</v>
      </c>
      <c r="F109">
        <v>10</v>
      </c>
      <c r="G109">
        <v>12.5</v>
      </c>
      <c r="H109">
        <v>0</v>
      </c>
      <c r="J109" t="s">
        <v>193</v>
      </c>
      <c r="K109">
        <f t="shared" si="1"/>
        <v>10</v>
      </c>
    </row>
    <row r="110" spans="1:11" x14ac:dyDescent="0.2">
      <c r="A110">
        <v>1011502</v>
      </c>
      <c r="B110">
        <v>2011509</v>
      </c>
      <c r="C110">
        <v>1011502</v>
      </c>
      <c r="E110">
        <v>2.5</v>
      </c>
      <c r="F110">
        <v>0</v>
      </c>
      <c r="G110">
        <v>2.5</v>
      </c>
      <c r="H110">
        <v>0</v>
      </c>
      <c r="J110" t="s">
        <v>194</v>
      </c>
      <c r="K110">
        <f t="shared" si="1"/>
        <v>0</v>
      </c>
    </row>
    <row r="111" spans="1:11" x14ac:dyDescent="0.2">
      <c r="A111">
        <v>1011604</v>
      </c>
      <c r="B111">
        <v>2011608</v>
      </c>
      <c r="C111">
        <v>1011604</v>
      </c>
      <c r="E111">
        <v>2.5</v>
      </c>
      <c r="F111">
        <v>9</v>
      </c>
      <c r="G111">
        <v>2.5</v>
      </c>
      <c r="H111">
        <v>0</v>
      </c>
      <c r="J111" t="s">
        <v>195</v>
      </c>
      <c r="K111">
        <f t="shared" si="1"/>
        <v>9</v>
      </c>
    </row>
    <row r="112" spans="1:11" x14ac:dyDescent="0.2">
      <c r="A112">
        <v>1011705</v>
      </c>
      <c r="B112">
        <v>2011704</v>
      </c>
      <c r="C112">
        <v>1011705</v>
      </c>
      <c r="E112">
        <v>2.5</v>
      </c>
      <c r="F112">
        <v>0</v>
      </c>
      <c r="G112">
        <v>2.5</v>
      </c>
      <c r="H112">
        <v>0</v>
      </c>
      <c r="J112" t="s">
        <v>197</v>
      </c>
      <c r="K112">
        <f t="shared" si="1"/>
        <v>0</v>
      </c>
    </row>
    <row r="113" spans="1:11" x14ac:dyDescent="0.2">
      <c r="A113">
        <v>1011808</v>
      </c>
      <c r="B113">
        <v>2011803</v>
      </c>
      <c r="C113">
        <v>1011808</v>
      </c>
      <c r="E113">
        <v>2.5</v>
      </c>
      <c r="F113">
        <v>0</v>
      </c>
      <c r="G113">
        <v>2.5</v>
      </c>
      <c r="H113">
        <v>0</v>
      </c>
      <c r="J113" t="s">
        <v>198</v>
      </c>
      <c r="K113">
        <f t="shared" si="1"/>
        <v>0</v>
      </c>
    </row>
    <row r="114" spans="1:11" x14ac:dyDescent="0.2">
      <c r="A114">
        <v>1011904</v>
      </c>
      <c r="B114">
        <v>2011909</v>
      </c>
      <c r="C114">
        <v>1011904</v>
      </c>
      <c r="E114">
        <v>2.5</v>
      </c>
      <c r="F114">
        <v>0</v>
      </c>
      <c r="G114">
        <v>2.5</v>
      </c>
      <c r="H114">
        <v>0</v>
      </c>
      <c r="J114" t="s">
        <v>199</v>
      </c>
      <c r="K114">
        <f t="shared" si="1"/>
        <v>0</v>
      </c>
    </row>
    <row r="115" spans="1:11" x14ac:dyDescent="0.2">
      <c r="A115">
        <v>1012007</v>
      </c>
      <c r="B115">
        <v>2012007</v>
      </c>
      <c r="C115">
        <v>1012007</v>
      </c>
      <c r="E115">
        <v>2.5</v>
      </c>
      <c r="F115">
        <v>10</v>
      </c>
      <c r="G115">
        <v>12.5</v>
      </c>
      <c r="H115">
        <v>0</v>
      </c>
      <c r="J115" t="s">
        <v>200</v>
      </c>
      <c r="K115">
        <f t="shared" si="1"/>
        <v>10</v>
      </c>
    </row>
    <row r="116" spans="1:11" x14ac:dyDescent="0.2">
      <c r="A116">
        <v>1012102</v>
      </c>
      <c r="B116">
        <v>2012102</v>
      </c>
      <c r="C116">
        <v>1012102</v>
      </c>
      <c r="E116">
        <v>2.5</v>
      </c>
      <c r="F116">
        <v>8.2899999999999991</v>
      </c>
      <c r="G116">
        <v>2.5</v>
      </c>
      <c r="H116">
        <v>0</v>
      </c>
      <c r="J116" t="s">
        <v>201</v>
      </c>
      <c r="K116">
        <f t="shared" si="1"/>
        <v>8.2899999999999991</v>
      </c>
    </row>
    <row r="117" spans="1:11" x14ac:dyDescent="0.2">
      <c r="A117">
        <v>1012201</v>
      </c>
      <c r="B117">
        <v>2012205</v>
      </c>
      <c r="C117">
        <v>1012201</v>
      </c>
      <c r="E117">
        <v>2.5</v>
      </c>
      <c r="F117">
        <v>7</v>
      </c>
      <c r="G117">
        <v>2.5</v>
      </c>
      <c r="H117">
        <v>0</v>
      </c>
      <c r="J117" t="s">
        <v>202</v>
      </c>
      <c r="K117">
        <f t="shared" si="1"/>
        <v>7</v>
      </c>
    </row>
    <row r="118" spans="1:11" x14ac:dyDescent="0.2">
      <c r="A118">
        <v>1012305</v>
      </c>
      <c r="B118">
        <v>2012304</v>
      </c>
      <c r="C118">
        <v>1012305</v>
      </c>
      <c r="E118">
        <v>2.5</v>
      </c>
      <c r="F118">
        <v>7</v>
      </c>
      <c r="G118">
        <v>9.5</v>
      </c>
      <c r="H118">
        <v>0</v>
      </c>
      <c r="J118" t="s">
        <v>203</v>
      </c>
      <c r="K118">
        <f t="shared" si="1"/>
        <v>7</v>
      </c>
    </row>
    <row r="119" spans="1:11" x14ac:dyDescent="0.2">
      <c r="A119">
        <v>1012406</v>
      </c>
      <c r="B119">
        <v>2012409</v>
      </c>
      <c r="C119">
        <v>1012406</v>
      </c>
      <c r="E119">
        <v>2.5</v>
      </c>
      <c r="F119">
        <v>7.62</v>
      </c>
      <c r="G119">
        <v>2.5</v>
      </c>
      <c r="H119">
        <v>0</v>
      </c>
      <c r="J119" t="s">
        <v>204</v>
      </c>
      <c r="K119">
        <f t="shared" si="1"/>
        <v>7.62</v>
      </c>
    </row>
    <row r="120" spans="1:11" x14ac:dyDescent="0.2">
      <c r="A120">
        <v>1012505</v>
      </c>
      <c r="B120">
        <v>2012502</v>
      </c>
      <c r="C120">
        <v>1012505</v>
      </c>
      <c r="E120">
        <v>2.5</v>
      </c>
      <c r="F120">
        <v>5.59</v>
      </c>
      <c r="G120">
        <v>8.09</v>
      </c>
      <c r="H120">
        <v>0</v>
      </c>
      <c r="J120" t="s">
        <v>206</v>
      </c>
      <c r="K120">
        <f t="shared" si="1"/>
        <v>5.59</v>
      </c>
    </row>
    <row r="121" spans="1:11" x14ac:dyDescent="0.2">
      <c r="A121">
        <v>1012603</v>
      </c>
      <c r="B121">
        <v>2012608</v>
      </c>
      <c r="C121">
        <v>1012603</v>
      </c>
      <c r="E121">
        <v>2.5</v>
      </c>
      <c r="F121">
        <v>7.75</v>
      </c>
      <c r="G121">
        <v>10.25</v>
      </c>
      <c r="H121">
        <v>0</v>
      </c>
      <c r="J121" t="s">
        <v>207</v>
      </c>
      <c r="K121">
        <f t="shared" si="1"/>
        <v>7.75</v>
      </c>
    </row>
    <row r="122" spans="1:11" x14ac:dyDescent="0.2">
      <c r="A122">
        <v>1012802</v>
      </c>
      <c r="B122">
        <v>2012800</v>
      </c>
      <c r="C122">
        <v>1012802</v>
      </c>
      <c r="E122">
        <v>2.5</v>
      </c>
      <c r="F122">
        <v>5</v>
      </c>
      <c r="G122">
        <v>7.5</v>
      </c>
      <c r="H122">
        <v>0</v>
      </c>
      <c r="J122" t="s">
        <v>208</v>
      </c>
      <c r="K122">
        <f t="shared" si="1"/>
        <v>5</v>
      </c>
    </row>
    <row r="123" spans="1:11" x14ac:dyDescent="0.2">
      <c r="A123">
        <v>1012907</v>
      </c>
      <c r="B123">
        <v>2012900</v>
      </c>
      <c r="C123">
        <v>1012907</v>
      </c>
      <c r="E123">
        <v>2.5</v>
      </c>
      <c r="F123">
        <v>8</v>
      </c>
      <c r="G123">
        <v>2.5</v>
      </c>
      <c r="H123">
        <v>0</v>
      </c>
      <c r="J123" t="s">
        <v>210</v>
      </c>
      <c r="K123">
        <f t="shared" si="1"/>
        <v>8</v>
      </c>
    </row>
    <row r="124" spans="1:11" x14ac:dyDescent="0.2">
      <c r="A124">
        <v>1013002</v>
      </c>
      <c r="B124">
        <v>2013006</v>
      </c>
      <c r="C124">
        <v>1013002</v>
      </c>
      <c r="E124">
        <v>2.5</v>
      </c>
      <c r="F124">
        <v>0</v>
      </c>
      <c r="G124">
        <v>2.5</v>
      </c>
      <c r="H124">
        <v>0</v>
      </c>
      <c r="J124" t="s">
        <v>212</v>
      </c>
      <c r="K124">
        <f t="shared" si="1"/>
        <v>0</v>
      </c>
    </row>
    <row r="125" spans="1:11" x14ac:dyDescent="0.2">
      <c r="A125">
        <v>1013108</v>
      </c>
      <c r="B125">
        <v>2013107</v>
      </c>
      <c r="C125">
        <v>1013108</v>
      </c>
      <c r="E125">
        <v>2.5</v>
      </c>
      <c r="F125">
        <v>0</v>
      </c>
      <c r="G125">
        <v>2.5</v>
      </c>
      <c r="H125">
        <v>0</v>
      </c>
      <c r="J125" t="s">
        <v>213</v>
      </c>
      <c r="K125">
        <f t="shared" si="1"/>
        <v>0</v>
      </c>
    </row>
    <row r="126" spans="1:11" x14ac:dyDescent="0.2">
      <c r="A126">
        <v>1013207</v>
      </c>
      <c r="B126">
        <v>2013202</v>
      </c>
      <c r="C126">
        <v>1013207</v>
      </c>
      <c r="E126">
        <v>2.5</v>
      </c>
      <c r="F126">
        <v>5</v>
      </c>
      <c r="G126">
        <v>2.5</v>
      </c>
      <c r="H126">
        <v>0</v>
      </c>
      <c r="J126" t="s">
        <v>214</v>
      </c>
      <c r="K126">
        <f t="shared" si="1"/>
        <v>5</v>
      </c>
    </row>
    <row r="127" spans="1:11" x14ac:dyDescent="0.2">
      <c r="A127">
        <v>1013509</v>
      </c>
      <c r="B127">
        <v>2013506</v>
      </c>
      <c r="C127">
        <v>1013509</v>
      </c>
      <c r="E127">
        <v>2.5</v>
      </c>
      <c r="F127">
        <v>9</v>
      </c>
      <c r="G127">
        <v>11.5</v>
      </c>
      <c r="H127">
        <v>0</v>
      </c>
      <c r="J127" t="s">
        <v>215</v>
      </c>
      <c r="K127">
        <f t="shared" si="1"/>
        <v>9</v>
      </c>
    </row>
    <row r="128" spans="1:11" x14ac:dyDescent="0.2">
      <c r="A128">
        <v>1013604</v>
      </c>
      <c r="B128">
        <v>2013604</v>
      </c>
      <c r="C128">
        <v>1013604</v>
      </c>
      <c r="E128">
        <v>2.5</v>
      </c>
      <c r="F128">
        <v>0</v>
      </c>
      <c r="G128">
        <v>2.5</v>
      </c>
      <c r="H128">
        <v>0</v>
      </c>
      <c r="J128" t="s">
        <v>217</v>
      </c>
      <c r="K128">
        <f t="shared" si="1"/>
        <v>0</v>
      </c>
    </row>
    <row r="129" spans="1:11" x14ac:dyDescent="0.2">
      <c r="A129">
        <v>1015002</v>
      </c>
      <c r="B129">
        <v>2015001</v>
      </c>
      <c r="C129">
        <v>1015002</v>
      </c>
      <c r="E129">
        <v>2.5</v>
      </c>
      <c r="F129">
        <v>0</v>
      </c>
      <c r="G129">
        <v>2.5</v>
      </c>
      <c r="H129">
        <v>0</v>
      </c>
      <c r="J129">
        <v>213122</v>
      </c>
      <c r="K129">
        <f t="shared" si="1"/>
        <v>0</v>
      </c>
    </row>
    <row r="130" spans="1:11" x14ac:dyDescent="0.2">
      <c r="A130">
        <v>1016006</v>
      </c>
      <c r="B130">
        <v>2016008</v>
      </c>
      <c r="C130">
        <v>1016006</v>
      </c>
      <c r="E130">
        <v>2.5</v>
      </c>
      <c r="F130">
        <v>0</v>
      </c>
      <c r="G130">
        <v>2.5</v>
      </c>
      <c r="H130">
        <v>0</v>
      </c>
      <c r="J130" t="s">
        <v>218</v>
      </c>
      <c r="K130">
        <f t="shared" si="1"/>
        <v>0</v>
      </c>
    </row>
    <row r="131" spans="1:11" x14ac:dyDescent="0.2">
      <c r="A131">
        <v>1017801</v>
      </c>
      <c r="B131">
        <v>2017809</v>
      </c>
      <c r="C131">
        <v>1017801</v>
      </c>
      <c r="E131">
        <v>2.5</v>
      </c>
      <c r="F131">
        <v>0</v>
      </c>
      <c r="G131">
        <v>2.5</v>
      </c>
      <c r="H131">
        <v>0</v>
      </c>
      <c r="J131">
        <v>1231231</v>
      </c>
      <c r="K131">
        <f t="shared" ref="K131:K194" si="2">F131</f>
        <v>0</v>
      </c>
    </row>
    <row r="132" spans="1:11" x14ac:dyDescent="0.2">
      <c r="A132">
        <v>1018704</v>
      </c>
      <c r="B132">
        <v>2018703</v>
      </c>
      <c r="C132">
        <v>1018704</v>
      </c>
      <c r="E132">
        <v>2.5</v>
      </c>
      <c r="F132">
        <v>7.27</v>
      </c>
      <c r="G132">
        <v>2.5</v>
      </c>
      <c r="H132">
        <v>0</v>
      </c>
      <c r="J132" t="s">
        <v>219</v>
      </c>
      <c r="K132">
        <f t="shared" si="2"/>
        <v>7.27</v>
      </c>
    </row>
    <row r="133" spans="1:11" x14ac:dyDescent="0.2">
      <c r="A133">
        <v>1018806</v>
      </c>
      <c r="B133">
        <v>2018801</v>
      </c>
      <c r="C133">
        <v>1018806</v>
      </c>
      <c r="E133">
        <v>2.5</v>
      </c>
      <c r="F133">
        <v>10</v>
      </c>
      <c r="G133">
        <v>12.5</v>
      </c>
      <c r="H133">
        <v>0</v>
      </c>
      <c r="J133" t="s">
        <v>220</v>
      </c>
      <c r="K133">
        <f t="shared" si="2"/>
        <v>10</v>
      </c>
    </row>
    <row r="134" spans="1:11" x14ac:dyDescent="0.2">
      <c r="A134">
        <v>1018906</v>
      </c>
      <c r="B134">
        <v>2018907</v>
      </c>
      <c r="C134">
        <v>1018906</v>
      </c>
      <c r="E134">
        <v>2.5</v>
      </c>
      <c r="F134">
        <v>5.46</v>
      </c>
      <c r="G134">
        <v>2.5</v>
      </c>
      <c r="H134">
        <v>0</v>
      </c>
      <c r="J134" t="s">
        <v>221</v>
      </c>
      <c r="K134">
        <f t="shared" si="2"/>
        <v>5.46</v>
      </c>
    </row>
    <row r="135" spans="1:11" x14ac:dyDescent="0.2">
      <c r="A135">
        <v>1019006</v>
      </c>
      <c r="B135">
        <v>2019008</v>
      </c>
      <c r="C135">
        <v>1019006</v>
      </c>
      <c r="E135">
        <v>2.5</v>
      </c>
      <c r="F135">
        <v>6.01</v>
      </c>
      <c r="G135">
        <v>8.51</v>
      </c>
      <c r="H135">
        <v>0</v>
      </c>
      <c r="J135" t="s">
        <v>223</v>
      </c>
      <c r="K135">
        <f t="shared" si="2"/>
        <v>6.01</v>
      </c>
    </row>
    <row r="136" spans="1:11" x14ac:dyDescent="0.2">
      <c r="A136">
        <v>1019100</v>
      </c>
      <c r="B136">
        <v>2019104</v>
      </c>
      <c r="C136">
        <v>1019100</v>
      </c>
      <c r="E136">
        <v>2.5</v>
      </c>
      <c r="F136">
        <v>8.1300000000000008</v>
      </c>
      <c r="G136">
        <v>10.63</v>
      </c>
      <c r="H136">
        <v>0</v>
      </c>
      <c r="J136" t="s">
        <v>225</v>
      </c>
      <c r="K136">
        <f t="shared" si="2"/>
        <v>8.1300000000000008</v>
      </c>
    </row>
    <row r="137" spans="1:11" x14ac:dyDescent="0.2">
      <c r="A137">
        <v>1019208</v>
      </c>
      <c r="B137">
        <v>2019201</v>
      </c>
      <c r="C137">
        <v>1019208</v>
      </c>
      <c r="E137">
        <v>2.5</v>
      </c>
      <c r="F137">
        <v>0</v>
      </c>
      <c r="G137">
        <v>2.5</v>
      </c>
      <c r="H137">
        <v>0</v>
      </c>
      <c r="J137" t="s">
        <v>226</v>
      </c>
      <c r="K137">
        <f t="shared" si="2"/>
        <v>0</v>
      </c>
    </row>
    <row r="138" spans="1:11" x14ac:dyDescent="0.2">
      <c r="A138">
        <v>1019306</v>
      </c>
      <c r="B138">
        <v>2019301</v>
      </c>
      <c r="C138">
        <v>1019306</v>
      </c>
      <c r="E138">
        <v>2.5</v>
      </c>
      <c r="F138">
        <v>7.21</v>
      </c>
      <c r="G138">
        <v>2.5</v>
      </c>
      <c r="H138">
        <v>0</v>
      </c>
      <c r="J138" t="s">
        <v>227</v>
      </c>
      <c r="K138">
        <f t="shared" si="2"/>
        <v>7.21</v>
      </c>
    </row>
    <row r="139" spans="1:11" x14ac:dyDescent="0.2">
      <c r="A139">
        <v>1019401</v>
      </c>
      <c r="B139">
        <v>2019406</v>
      </c>
      <c r="C139">
        <v>1019401</v>
      </c>
      <c r="E139">
        <v>2.5</v>
      </c>
      <c r="F139">
        <v>0</v>
      </c>
      <c r="G139">
        <v>2.5</v>
      </c>
      <c r="H139">
        <v>0</v>
      </c>
      <c r="J139" t="s">
        <v>228</v>
      </c>
      <c r="K139">
        <f t="shared" si="2"/>
        <v>0</v>
      </c>
    </row>
    <row r="140" spans="1:11" x14ac:dyDescent="0.2">
      <c r="A140">
        <v>1019509</v>
      </c>
      <c r="B140">
        <v>2019506</v>
      </c>
      <c r="C140">
        <v>1019509</v>
      </c>
      <c r="E140">
        <v>2.5</v>
      </c>
      <c r="F140">
        <v>4.99</v>
      </c>
      <c r="G140">
        <v>2.5</v>
      </c>
      <c r="H140">
        <v>0</v>
      </c>
      <c r="J140" t="s">
        <v>229</v>
      </c>
      <c r="K140">
        <f t="shared" si="2"/>
        <v>4.99</v>
      </c>
    </row>
    <row r="141" spans="1:11" x14ac:dyDescent="0.2">
      <c r="A141">
        <v>1019607</v>
      </c>
      <c r="B141">
        <v>2019600</v>
      </c>
      <c r="C141">
        <v>1019607</v>
      </c>
      <c r="E141">
        <v>2.5</v>
      </c>
      <c r="F141">
        <v>7.3</v>
      </c>
      <c r="G141">
        <v>2.5</v>
      </c>
      <c r="H141">
        <v>0</v>
      </c>
      <c r="J141" t="s">
        <v>231</v>
      </c>
      <c r="K141">
        <f t="shared" si="2"/>
        <v>7.3</v>
      </c>
    </row>
    <row r="142" spans="1:11" x14ac:dyDescent="0.2">
      <c r="A142">
        <v>1019703</v>
      </c>
      <c r="B142">
        <v>2019709</v>
      </c>
      <c r="C142">
        <v>1019703</v>
      </c>
      <c r="E142">
        <v>2.5</v>
      </c>
      <c r="F142">
        <v>7</v>
      </c>
      <c r="G142">
        <v>2.5</v>
      </c>
      <c r="H142">
        <v>0</v>
      </c>
      <c r="J142" t="s">
        <v>233</v>
      </c>
      <c r="K142">
        <f t="shared" si="2"/>
        <v>7</v>
      </c>
    </row>
    <row r="143" spans="1:11" x14ac:dyDescent="0.2">
      <c r="A143">
        <v>1019807</v>
      </c>
      <c r="B143">
        <v>2019800</v>
      </c>
      <c r="C143">
        <v>1019807</v>
      </c>
      <c r="E143">
        <v>2.5</v>
      </c>
      <c r="F143">
        <v>0</v>
      </c>
      <c r="G143">
        <v>2.5</v>
      </c>
      <c r="H143">
        <v>0</v>
      </c>
      <c r="J143" t="s">
        <v>234</v>
      </c>
      <c r="K143">
        <f t="shared" si="2"/>
        <v>0</v>
      </c>
    </row>
    <row r="144" spans="1:11" x14ac:dyDescent="0.2">
      <c r="A144">
        <v>1019908</v>
      </c>
      <c r="B144">
        <v>2019902</v>
      </c>
      <c r="C144">
        <v>1019908</v>
      </c>
      <c r="E144">
        <v>2.5</v>
      </c>
      <c r="F144">
        <v>4.01</v>
      </c>
      <c r="G144">
        <v>2.5</v>
      </c>
      <c r="H144">
        <v>0</v>
      </c>
      <c r="J144" t="s">
        <v>235</v>
      </c>
      <c r="K144">
        <f t="shared" si="2"/>
        <v>4.01</v>
      </c>
    </row>
    <row r="145" spans="1:11" x14ac:dyDescent="0.2">
      <c r="A145">
        <v>1020003</v>
      </c>
      <c r="B145">
        <v>2020009</v>
      </c>
      <c r="C145">
        <v>1020003</v>
      </c>
      <c r="E145">
        <v>2.5</v>
      </c>
      <c r="F145">
        <v>0</v>
      </c>
      <c r="G145">
        <v>2.5</v>
      </c>
      <c r="H145">
        <v>0</v>
      </c>
      <c r="J145" t="s">
        <v>237</v>
      </c>
      <c r="K145">
        <f t="shared" si="2"/>
        <v>0</v>
      </c>
    </row>
    <row r="146" spans="1:11" x14ac:dyDescent="0.2">
      <c r="A146">
        <v>1020106</v>
      </c>
      <c r="B146">
        <v>2020105</v>
      </c>
      <c r="C146">
        <v>1020106</v>
      </c>
      <c r="E146">
        <v>2.5</v>
      </c>
      <c r="F146">
        <v>0</v>
      </c>
      <c r="G146">
        <v>2.5</v>
      </c>
      <c r="H146">
        <v>0</v>
      </c>
      <c r="J146" t="s">
        <v>238</v>
      </c>
      <c r="K146">
        <f t="shared" si="2"/>
        <v>0</v>
      </c>
    </row>
    <row r="147" spans="1:11" x14ac:dyDescent="0.2">
      <c r="A147">
        <v>1020202</v>
      </c>
      <c r="B147">
        <v>2020207</v>
      </c>
      <c r="C147">
        <v>1020202</v>
      </c>
      <c r="E147">
        <v>2.5</v>
      </c>
      <c r="F147">
        <v>0</v>
      </c>
      <c r="G147">
        <v>2.5</v>
      </c>
      <c r="H147">
        <v>0</v>
      </c>
      <c r="J147" t="s">
        <v>239</v>
      </c>
      <c r="K147">
        <f t="shared" si="2"/>
        <v>0</v>
      </c>
    </row>
    <row r="148" spans="1:11" x14ac:dyDescent="0.2">
      <c r="A148">
        <v>1020304</v>
      </c>
      <c r="B148">
        <v>2020302</v>
      </c>
      <c r="C148">
        <v>1020304</v>
      </c>
      <c r="E148">
        <v>2.5</v>
      </c>
      <c r="F148">
        <v>7</v>
      </c>
      <c r="G148">
        <v>9.5</v>
      </c>
      <c r="H148">
        <v>0</v>
      </c>
      <c r="J148" t="s">
        <v>240</v>
      </c>
      <c r="K148">
        <f t="shared" si="2"/>
        <v>7</v>
      </c>
    </row>
    <row r="149" spans="1:11" x14ac:dyDescent="0.2">
      <c r="A149">
        <v>1020407</v>
      </c>
      <c r="B149">
        <v>2020401</v>
      </c>
      <c r="C149">
        <v>1020407</v>
      </c>
      <c r="E149">
        <v>2.5</v>
      </c>
      <c r="F149">
        <v>8</v>
      </c>
      <c r="G149">
        <v>10.5</v>
      </c>
      <c r="H149">
        <v>0</v>
      </c>
      <c r="J149" t="s">
        <v>241</v>
      </c>
      <c r="K149">
        <f t="shared" si="2"/>
        <v>8</v>
      </c>
    </row>
    <row r="150" spans="1:11" x14ac:dyDescent="0.2">
      <c r="A150">
        <v>1020500</v>
      </c>
      <c r="B150">
        <v>2020502</v>
      </c>
      <c r="C150">
        <v>1020500</v>
      </c>
      <c r="E150">
        <v>2.5</v>
      </c>
      <c r="F150">
        <v>0</v>
      </c>
      <c r="G150">
        <v>2.5</v>
      </c>
      <c r="H150">
        <v>0</v>
      </c>
      <c r="J150" t="s">
        <v>243</v>
      </c>
      <c r="K150">
        <f t="shared" si="2"/>
        <v>0</v>
      </c>
    </row>
    <row r="151" spans="1:11" x14ac:dyDescent="0.2">
      <c r="A151">
        <v>1020604</v>
      </c>
      <c r="B151">
        <v>2020605</v>
      </c>
      <c r="C151">
        <v>1020604</v>
      </c>
      <c r="E151">
        <v>2.5</v>
      </c>
      <c r="F151">
        <v>0</v>
      </c>
      <c r="G151">
        <v>2.5</v>
      </c>
      <c r="H151">
        <v>0</v>
      </c>
      <c r="J151" t="s">
        <v>244</v>
      </c>
      <c r="K151">
        <f t="shared" si="2"/>
        <v>0</v>
      </c>
    </row>
    <row r="152" spans="1:11" x14ac:dyDescent="0.2">
      <c r="A152">
        <v>1020706</v>
      </c>
      <c r="B152">
        <v>2020700</v>
      </c>
      <c r="C152">
        <v>1020706</v>
      </c>
      <c r="E152">
        <v>2.5</v>
      </c>
      <c r="F152">
        <v>7</v>
      </c>
      <c r="G152">
        <v>2.5</v>
      </c>
      <c r="H152">
        <v>0</v>
      </c>
      <c r="J152" t="s">
        <v>245</v>
      </c>
      <c r="K152">
        <f t="shared" si="2"/>
        <v>7</v>
      </c>
    </row>
    <row r="153" spans="1:11" x14ac:dyDescent="0.2">
      <c r="A153">
        <v>1020803</v>
      </c>
      <c r="B153">
        <v>2020806</v>
      </c>
      <c r="C153">
        <v>1020803</v>
      </c>
      <c r="E153">
        <v>2.5</v>
      </c>
      <c r="F153">
        <v>9.4</v>
      </c>
      <c r="G153">
        <v>11.9</v>
      </c>
      <c r="H153">
        <v>0</v>
      </c>
      <c r="J153" t="s">
        <v>246</v>
      </c>
      <c r="K153">
        <f t="shared" si="2"/>
        <v>9.4</v>
      </c>
    </row>
    <row r="154" spans="1:11" x14ac:dyDescent="0.2">
      <c r="A154">
        <v>1020904</v>
      </c>
      <c r="B154">
        <v>2020906</v>
      </c>
      <c r="C154">
        <v>1020904</v>
      </c>
      <c r="E154">
        <v>2.5</v>
      </c>
      <c r="F154">
        <v>4.6399999999999997</v>
      </c>
      <c r="G154">
        <v>2.5</v>
      </c>
      <c r="H154">
        <v>0</v>
      </c>
      <c r="J154" t="s">
        <v>247</v>
      </c>
      <c r="K154">
        <f t="shared" si="2"/>
        <v>4.6399999999999997</v>
      </c>
    </row>
    <row r="155" spans="1:11" x14ac:dyDescent="0.2">
      <c r="A155">
        <v>1021009</v>
      </c>
      <c r="B155">
        <v>2021008</v>
      </c>
      <c r="C155">
        <v>1021009</v>
      </c>
      <c r="E155">
        <v>2.5</v>
      </c>
      <c r="F155">
        <v>1.4</v>
      </c>
      <c r="G155">
        <v>2.5</v>
      </c>
      <c r="H155">
        <v>0</v>
      </c>
      <c r="J155" t="s">
        <v>249</v>
      </c>
      <c r="K155">
        <f t="shared" si="2"/>
        <v>1.4</v>
      </c>
    </row>
    <row r="156" spans="1:11" x14ac:dyDescent="0.2">
      <c r="A156">
        <v>1021102</v>
      </c>
      <c r="B156">
        <v>2021100</v>
      </c>
      <c r="C156">
        <v>1021102</v>
      </c>
      <c r="E156">
        <v>2.5</v>
      </c>
      <c r="F156">
        <v>1.4</v>
      </c>
      <c r="G156">
        <v>2.5</v>
      </c>
      <c r="H156">
        <v>0</v>
      </c>
      <c r="J156" t="s">
        <v>251</v>
      </c>
      <c r="K156">
        <f t="shared" si="2"/>
        <v>1.4</v>
      </c>
    </row>
    <row r="157" spans="1:11" x14ac:dyDescent="0.2">
      <c r="A157">
        <v>1021201</v>
      </c>
      <c r="B157">
        <v>2021200</v>
      </c>
      <c r="C157">
        <v>1021201</v>
      </c>
      <c r="E157">
        <v>2.5</v>
      </c>
      <c r="F157">
        <v>1.39</v>
      </c>
      <c r="G157">
        <v>3.89</v>
      </c>
      <c r="H157">
        <v>0</v>
      </c>
      <c r="J157" t="s">
        <v>253</v>
      </c>
      <c r="K157">
        <f t="shared" si="2"/>
        <v>1.39</v>
      </c>
    </row>
    <row r="158" spans="1:11" x14ac:dyDescent="0.2">
      <c r="A158">
        <v>1021303</v>
      </c>
      <c r="B158">
        <v>2021302</v>
      </c>
      <c r="C158">
        <v>1021303</v>
      </c>
      <c r="E158">
        <v>2.5</v>
      </c>
      <c r="F158">
        <v>7.27</v>
      </c>
      <c r="G158">
        <v>2.5</v>
      </c>
      <c r="H158">
        <v>0</v>
      </c>
      <c r="J158" t="s">
        <v>254</v>
      </c>
      <c r="K158">
        <f t="shared" si="2"/>
        <v>7.27</v>
      </c>
    </row>
    <row r="159" spans="1:11" x14ac:dyDescent="0.2">
      <c r="A159">
        <v>1021408</v>
      </c>
      <c r="B159">
        <v>2021401</v>
      </c>
      <c r="C159">
        <v>1021408</v>
      </c>
      <c r="E159">
        <v>2.5</v>
      </c>
      <c r="F159">
        <v>5.41</v>
      </c>
      <c r="G159">
        <v>7.91</v>
      </c>
      <c r="H159">
        <v>0</v>
      </c>
      <c r="J159" t="s">
        <v>255</v>
      </c>
      <c r="K159">
        <f t="shared" si="2"/>
        <v>5.41</v>
      </c>
    </row>
    <row r="160" spans="1:11" x14ac:dyDescent="0.2">
      <c r="A160">
        <v>1021501</v>
      </c>
      <c r="B160">
        <v>2021500</v>
      </c>
      <c r="C160">
        <v>1021501</v>
      </c>
      <c r="E160">
        <v>2.5</v>
      </c>
      <c r="F160">
        <v>16.600000000000001</v>
      </c>
      <c r="G160">
        <v>19.100000000000001</v>
      </c>
      <c r="H160">
        <v>0</v>
      </c>
      <c r="J160" t="s">
        <v>256</v>
      </c>
      <c r="K160">
        <f t="shared" si="2"/>
        <v>16.600000000000001</v>
      </c>
    </row>
    <row r="161" spans="1:11" x14ac:dyDescent="0.2">
      <c r="A161">
        <v>1021604</v>
      </c>
      <c r="B161">
        <v>2021606</v>
      </c>
      <c r="C161">
        <v>1021604</v>
      </c>
      <c r="E161">
        <v>2.5</v>
      </c>
      <c r="F161">
        <v>0</v>
      </c>
      <c r="G161">
        <v>2.5</v>
      </c>
      <c r="H161">
        <v>0</v>
      </c>
      <c r="J161" t="s">
        <v>257</v>
      </c>
      <c r="K161">
        <f t="shared" si="2"/>
        <v>0</v>
      </c>
    </row>
    <row r="162" spans="1:11" x14ac:dyDescent="0.2">
      <c r="A162">
        <v>1021701</v>
      </c>
      <c r="B162">
        <v>2021702</v>
      </c>
      <c r="C162">
        <v>1021701</v>
      </c>
      <c r="E162">
        <v>2.5</v>
      </c>
      <c r="F162">
        <v>8.56</v>
      </c>
      <c r="G162">
        <v>2.5</v>
      </c>
      <c r="H162">
        <v>0</v>
      </c>
      <c r="J162" t="s">
        <v>258</v>
      </c>
      <c r="K162">
        <f t="shared" si="2"/>
        <v>8.56</v>
      </c>
    </row>
    <row r="163" spans="1:11" x14ac:dyDescent="0.2">
      <c r="A163">
        <v>1021807</v>
      </c>
      <c r="B163">
        <v>2021804</v>
      </c>
      <c r="C163">
        <v>1021807</v>
      </c>
      <c r="E163">
        <v>2.5</v>
      </c>
      <c r="F163">
        <v>7.21</v>
      </c>
      <c r="G163">
        <v>2.5</v>
      </c>
      <c r="H163">
        <v>0</v>
      </c>
      <c r="J163" t="s">
        <v>260</v>
      </c>
      <c r="K163">
        <f t="shared" si="2"/>
        <v>7.21</v>
      </c>
    </row>
    <row r="164" spans="1:11" x14ac:dyDescent="0.2">
      <c r="A164">
        <v>1021902</v>
      </c>
      <c r="B164">
        <v>2021905</v>
      </c>
      <c r="C164">
        <v>1021902</v>
      </c>
      <c r="E164">
        <v>2.5</v>
      </c>
      <c r="F164">
        <v>0</v>
      </c>
      <c r="G164">
        <v>2.5</v>
      </c>
      <c r="H164">
        <v>0</v>
      </c>
      <c r="J164" t="s">
        <v>261</v>
      </c>
      <c r="K164">
        <f t="shared" si="2"/>
        <v>0</v>
      </c>
    </row>
    <row r="165" spans="1:11" x14ac:dyDescent="0.2">
      <c r="A165">
        <v>1022000</v>
      </c>
      <c r="B165">
        <v>2022009</v>
      </c>
      <c r="C165">
        <v>1022000</v>
      </c>
      <c r="E165">
        <v>2.5</v>
      </c>
      <c r="F165">
        <v>0</v>
      </c>
      <c r="G165">
        <v>2.5</v>
      </c>
      <c r="H165">
        <v>0</v>
      </c>
      <c r="J165" t="s">
        <v>262</v>
      </c>
      <c r="K165">
        <f t="shared" si="2"/>
        <v>0</v>
      </c>
    </row>
    <row r="166" spans="1:11" x14ac:dyDescent="0.2">
      <c r="A166">
        <v>1022105</v>
      </c>
      <c r="B166">
        <v>2022105</v>
      </c>
      <c r="C166">
        <v>1022105</v>
      </c>
      <c r="E166">
        <v>2.5</v>
      </c>
      <c r="F166">
        <v>6.01</v>
      </c>
      <c r="G166">
        <v>8.51</v>
      </c>
      <c r="H166">
        <v>0</v>
      </c>
      <c r="J166" t="s">
        <v>263</v>
      </c>
      <c r="K166">
        <f t="shared" si="2"/>
        <v>6.01</v>
      </c>
    </row>
    <row r="167" spans="1:11" x14ac:dyDescent="0.2">
      <c r="A167">
        <v>1022200</v>
      </c>
      <c r="B167">
        <v>2022208</v>
      </c>
      <c r="C167">
        <v>1022200</v>
      </c>
      <c r="E167">
        <v>2.5</v>
      </c>
      <c r="F167">
        <v>0</v>
      </c>
      <c r="G167">
        <v>2.5</v>
      </c>
      <c r="H167">
        <v>0</v>
      </c>
      <c r="J167" t="s">
        <v>264</v>
      </c>
      <c r="K167">
        <f t="shared" si="2"/>
        <v>0</v>
      </c>
    </row>
    <row r="168" spans="1:11" x14ac:dyDescent="0.2">
      <c r="A168">
        <v>1022300</v>
      </c>
      <c r="B168">
        <v>2022300</v>
      </c>
      <c r="C168">
        <v>1022300</v>
      </c>
      <c r="E168">
        <v>2.5</v>
      </c>
      <c r="F168">
        <v>0</v>
      </c>
      <c r="G168">
        <v>2.5</v>
      </c>
      <c r="H168">
        <v>0</v>
      </c>
      <c r="J168" t="s">
        <v>265</v>
      </c>
      <c r="K168">
        <f t="shared" si="2"/>
        <v>0</v>
      </c>
    </row>
    <row r="169" spans="1:11" x14ac:dyDescent="0.2">
      <c r="A169">
        <v>1022401</v>
      </c>
      <c r="B169">
        <v>2022405</v>
      </c>
      <c r="C169">
        <v>1022401</v>
      </c>
      <c r="E169">
        <v>2.5</v>
      </c>
      <c r="F169">
        <v>10</v>
      </c>
      <c r="G169">
        <v>12.5</v>
      </c>
      <c r="H169">
        <v>0</v>
      </c>
      <c r="J169" t="s">
        <v>267</v>
      </c>
      <c r="K169">
        <f t="shared" si="2"/>
        <v>10</v>
      </c>
    </row>
    <row r="170" spans="1:11" x14ac:dyDescent="0.2">
      <c r="A170">
        <v>1022503</v>
      </c>
      <c r="B170">
        <v>2022500</v>
      </c>
      <c r="C170">
        <v>1022503</v>
      </c>
      <c r="E170">
        <v>2.5</v>
      </c>
      <c r="F170">
        <v>5</v>
      </c>
      <c r="G170">
        <v>7.5</v>
      </c>
      <c r="H170">
        <v>0</v>
      </c>
      <c r="J170" t="s">
        <v>269</v>
      </c>
      <c r="K170">
        <f t="shared" si="2"/>
        <v>5</v>
      </c>
    </row>
    <row r="171" spans="1:11" x14ac:dyDescent="0.2">
      <c r="A171">
        <v>1022601</v>
      </c>
      <c r="B171">
        <v>2022601</v>
      </c>
      <c r="C171">
        <v>1022601</v>
      </c>
      <c r="E171">
        <v>2.5</v>
      </c>
      <c r="F171">
        <v>9</v>
      </c>
      <c r="G171">
        <v>2.5</v>
      </c>
      <c r="H171">
        <v>0</v>
      </c>
      <c r="J171" t="s">
        <v>270</v>
      </c>
      <c r="K171">
        <f t="shared" si="2"/>
        <v>9</v>
      </c>
    </row>
    <row r="172" spans="1:11" x14ac:dyDescent="0.2">
      <c r="A172">
        <v>1022701</v>
      </c>
      <c r="B172">
        <v>2022706</v>
      </c>
      <c r="C172">
        <v>1022701</v>
      </c>
      <c r="E172">
        <v>2.5</v>
      </c>
      <c r="F172">
        <v>0</v>
      </c>
      <c r="G172">
        <v>2.5</v>
      </c>
      <c r="H172">
        <v>0</v>
      </c>
      <c r="J172" t="s">
        <v>271</v>
      </c>
      <c r="K172">
        <f t="shared" si="2"/>
        <v>0</v>
      </c>
    </row>
    <row r="173" spans="1:11" x14ac:dyDescent="0.2">
      <c r="A173">
        <v>1022801</v>
      </c>
      <c r="B173">
        <v>2022802</v>
      </c>
      <c r="C173">
        <v>1022801</v>
      </c>
      <c r="E173">
        <v>2.5</v>
      </c>
      <c r="F173">
        <v>8.1300000000000008</v>
      </c>
      <c r="G173">
        <v>10.63</v>
      </c>
      <c r="H173">
        <v>0</v>
      </c>
      <c r="J173" t="s">
        <v>272</v>
      </c>
      <c r="K173">
        <f t="shared" si="2"/>
        <v>8.1300000000000008</v>
      </c>
    </row>
    <row r="174" spans="1:11" x14ac:dyDescent="0.2">
      <c r="A174">
        <v>1022901</v>
      </c>
      <c r="B174">
        <v>2022901</v>
      </c>
      <c r="C174">
        <v>1022901</v>
      </c>
      <c r="E174">
        <v>2.5</v>
      </c>
      <c r="F174">
        <v>11.04</v>
      </c>
      <c r="G174">
        <v>13.54</v>
      </c>
      <c r="H174">
        <v>0</v>
      </c>
      <c r="J174" t="s">
        <v>273</v>
      </c>
      <c r="K174">
        <f t="shared" si="2"/>
        <v>11.04</v>
      </c>
    </row>
    <row r="175" spans="1:11" x14ac:dyDescent="0.2">
      <c r="A175">
        <v>1023003</v>
      </c>
      <c r="B175">
        <v>2023005</v>
      </c>
      <c r="C175">
        <v>1023003</v>
      </c>
      <c r="E175">
        <v>2.5</v>
      </c>
      <c r="F175">
        <v>6.2</v>
      </c>
      <c r="G175">
        <v>2.5</v>
      </c>
      <c r="H175">
        <v>0</v>
      </c>
      <c r="J175" t="s">
        <v>274</v>
      </c>
      <c r="K175">
        <f t="shared" si="2"/>
        <v>6.2</v>
      </c>
    </row>
    <row r="176" spans="1:11" x14ac:dyDescent="0.2">
      <c r="A176">
        <v>1023100</v>
      </c>
      <c r="B176">
        <v>2023102</v>
      </c>
      <c r="C176">
        <v>1023100</v>
      </c>
      <c r="E176">
        <v>2.5</v>
      </c>
      <c r="F176">
        <v>0</v>
      </c>
      <c r="G176">
        <v>2.5</v>
      </c>
      <c r="H176">
        <v>0</v>
      </c>
      <c r="J176" t="s">
        <v>276</v>
      </c>
      <c r="K176">
        <f t="shared" si="2"/>
        <v>0</v>
      </c>
    </row>
    <row r="177" spans="1:11" x14ac:dyDescent="0.2">
      <c r="A177">
        <v>1023203</v>
      </c>
      <c r="B177">
        <v>2023200</v>
      </c>
      <c r="C177">
        <v>1023203</v>
      </c>
      <c r="E177">
        <v>2.5</v>
      </c>
      <c r="F177">
        <v>3.16</v>
      </c>
      <c r="G177">
        <v>2.5</v>
      </c>
      <c r="H177">
        <v>0</v>
      </c>
      <c r="J177" t="s">
        <v>277</v>
      </c>
      <c r="K177">
        <f t="shared" si="2"/>
        <v>3.16</v>
      </c>
    </row>
    <row r="178" spans="1:11" x14ac:dyDescent="0.2">
      <c r="A178">
        <v>1023306</v>
      </c>
      <c r="B178">
        <v>2023306</v>
      </c>
      <c r="C178">
        <v>1023306</v>
      </c>
      <c r="E178">
        <v>2.5</v>
      </c>
      <c r="F178">
        <v>0</v>
      </c>
      <c r="G178">
        <v>2.5</v>
      </c>
      <c r="H178">
        <v>0</v>
      </c>
      <c r="J178" t="s">
        <v>279</v>
      </c>
      <c r="K178">
        <f t="shared" si="2"/>
        <v>0</v>
      </c>
    </row>
    <row r="179" spans="1:11" x14ac:dyDescent="0.2">
      <c r="A179">
        <v>1023408</v>
      </c>
      <c r="B179">
        <v>2023406</v>
      </c>
      <c r="C179">
        <v>1023408</v>
      </c>
      <c r="E179">
        <v>2.5</v>
      </c>
      <c r="F179">
        <v>0</v>
      </c>
      <c r="G179">
        <v>2.5</v>
      </c>
      <c r="H179">
        <v>0</v>
      </c>
      <c r="J179" t="s">
        <v>280</v>
      </c>
      <c r="K179">
        <f t="shared" si="2"/>
        <v>0</v>
      </c>
    </row>
    <row r="180" spans="1:11" x14ac:dyDescent="0.2">
      <c r="A180">
        <v>1023503</v>
      </c>
      <c r="B180">
        <v>2023501</v>
      </c>
      <c r="C180">
        <v>1023503</v>
      </c>
      <c r="E180">
        <v>2.5</v>
      </c>
      <c r="F180">
        <v>8.08</v>
      </c>
      <c r="G180">
        <v>10.58</v>
      </c>
      <c r="H180">
        <v>0</v>
      </c>
      <c r="J180" t="s">
        <v>281</v>
      </c>
      <c r="K180">
        <f t="shared" si="2"/>
        <v>8.08</v>
      </c>
    </row>
    <row r="181" spans="1:11" x14ac:dyDescent="0.2">
      <c r="A181">
        <v>1023605</v>
      </c>
      <c r="B181">
        <v>2023600</v>
      </c>
      <c r="C181">
        <v>1023605</v>
      </c>
      <c r="E181">
        <v>2.5</v>
      </c>
      <c r="F181">
        <v>5.08</v>
      </c>
      <c r="G181">
        <v>7.58</v>
      </c>
      <c r="H181">
        <v>0</v>
      </c>
      <c r="J181" t="s">
        <v>282</v>
      </c>
      <c r="K181">
        <f t="shared" si="2"/>
        <v>5.08</v>
      </c>
    </row>
    <row r="182" spans="1:11" x14ac:dyDescent="0.2">
      <c r="A182">
        <v>1023709</v>
      </c>
      <c r="B182">
        <v>2023700</v>
      </c>
      <c r="C182">
        <v>1023709</v>
      </c>
      <c r="E182">
        <v>2.5</v>
      </c>
      <c r="F182">
        <v>13.63</v>
      </c>
      <c r="G182">
        <v>16.13</v>
      </c>
      <c r="H182">
        <v>0</v>
      </c>
      <c r="J182" t="s">
        <v>283</v>
      </c>
      <c r="K182">
        <f t="shared" si="2"/>
        <v>13.63</v>
      </c>
    </row>
    <row r="183" spans="1:11" x14ac:dyDescent="0.2">
      <c r="A183">
        <v>1023805</v>
      </c>
      <c r="B183">
        <v>2023801</v>
      </c>
      <c r="C183">
        <v>1023805</v>
      </c>
      <c r="E183">
        <v>2.5</v>
      </c>
      <c r="F183">
        <v>6.6</v>
      </c>
      <c r="G183">
        <v>2.5</v>
      </c>
      <c r="H183">
        <v>0</v>
      </c>
      <c r="J183" t="s">
        <v>284</v>
      </c>
      <c r="K183">
        <f t="shared" si="2"/>
        <v>6.6</v>
      </c>
    </row>
    <row r="184" spans="1:11" x14ac:dyDescent="0.2">
      <c r="A184">
        <v>1023903</v>
      </c>
      <c r="B184">
        <v>2023902</v>
      </c>
      <c r="C184">
        <v>1023903</v>
      </c>
      <c r="E184">
        <v>2.5</v>
      </c>
      <c r="F184">
        <v>7.72</v>
      </c>
      <c r="G184">
        <v>10.220000000000001</v>
      </c>
      <c r="H184">
        <v>0</v>
      </c>
      <c r="J184" t="s">
        <v>286</v>
      </c>
      <c r="K184">
        <f t="shared" si="2"/>
        <v>7.72</v>
      </c>
    </row>
    <row r="185" spans="1:11" x14ac:dyDescent="0.2">
      <c r="A185">
        <v>1024001</v>
      </c>
      <c r="B185">
        <v>2024002</v>
      </c>
      <c r="C185">
        <v>1024001</v>
      </c>
      <c r="E185">
        <v>2.5</v>
      </c>
      <c r="F185">
        <v>8.02</v>
      </c>
      <c r="G185">
        <v>2.5</v>
      </c>
      <c r="H185">
        <v>0</v>
      </c>
      <c r="J185" t="s">
        <v>288</v>
      </c>
      <c r="K185">
        <f t="shared" si="2"/>
        <v>8.02</v>
      </c>
    </row>
    <row r="186" spans="1:11" x14ac:dyDescent="0.2">
      <c r="A186">
        <v>1024108</v>
      </c>
      <c r="B186">
        <v>2024100</v>
      </c>
      <c r="C186">
        <v>1024108</v>
      </c>
      <c r="E186">
        <v>2.5</v>
      </c>
      <c r="F186">
        <v>8.02</v>
      </c>
      <c r="G186">
        <v>10.52</v>
      </c>
      <c r="H186">
        <v>0</v>
      </c>
      <c r="J186" t="s">
        <v>289</v>
      </c>
      <c r="K186">
        <f t="shared" si="2"/>
        <v>8.02</v>
      </c>
    </row>
    <row r="187" spans="1:11" x14ac:dyDescent="0.2">
      <c r="A187">
        <v>1024207</v>
      </c>
      <c r="B187">
        <v>2024208</v>
      </c>
      <c r="C187">
        <v>1024207</v>
      </c>
      <c r="E187">
        <v>2.5</v>
      </c>
      <c r="F187">
        <v>3.62</v>
      </c>
      <c r="G187">
        <v>2.5</v>
      </c>
      <c r="H187">
        <v>0</v>
      </c>
      <c r="J187" t="s">
        <v>290</v>
      </c>
      <c r="K187">
        <f t="shared" si="2"/>
        <v>3.62</v>
      </c>
    </row>
    <row r="188" spans="1:11" x14ac:dyDescent="0.2">
      <c r="A188">
        <v>1024307</v>
      </c>
      <c r="B188">
        <v>2024305</v>
      </c>
      <c r="C188">
        <v>1024307</v>
      </c>
      <c r="E188">
        <v>2.5</v>
      </c>
      <c r="F188">
        <v>0</v>
      </c>
      <c r="G188">
        <v>2.5</v>
      </c>
      <c r="H188">
        <v>0</v>
      </c>
      <c r="J188" t="s">
        <v>292</v>
      </c>
      <c r="K188">
        <f t="shared" si="2"/>
        <v>0</v>
      </c>
    </row>
    <row r="189" spans="1:11" x14ac:dyDescent="0.2">
      <c r="A189">
        <v>1024408</v>
      </c>
      <c r="B189">
        <v>2024408</v>
      </c>
      <c r="C189">
        <v>1024408</v>
      </c>
      <c r="E189">
        <v>2.5</v>
      </c>
      <c r="F189">
        <v>11.07</v>
      </c>
      <c r="G189">
        <v>13.57</v>
      </c>
      <c r="H189">
        <v>0</v>
      </c>
      <c r="J189" t="s">
        <v>294</v>
      </c>
      <c r="K189">
        <f t="shared" si="2"/>
        <v>11.07</v>
      </c>
    </row>
    <row r="190" spans="1:11" x14ac:dyDescent="0.2">
      <c r="A190">
        <v>1024506</v>
      </c>
      <c r="B190">
        <v>2024502</v>
      </c>
      <c r="C190">
        <v>1024506</v>
      </c>
      <c r="E190">
        <v>2.5</v>
      </c>
      <c r="F190">
        <v>0</v>
      </c>
      <c r="G190">
        <v>2.5</v>
      </c>
      <c r="H190">
        <v>0</v>
      </c>
      <c r="J190" t="s">
        <v>296</v>
      </c>
      <c r="K190">
        <f t="shared" si="2"/>
        <v>0</v>
      </c>
    </row>
    <row r="191" spans="1:11" x14ac:dyDescent="0.2">
      <c r="A191">
        <v>1024606</v>
      </c>
      <c r="B191">
        <v>2024601</v>
      </c>
      <c r="C191">
        <v>1024606</v>
      </c>
      <c r="E191">
        <v>2.5</v>
      </c>
      <c r="F191">
        <v>0</v>
      </c>
      <c r="G191">
        <v>2.5</v>
      </c>
      <c r="H191">
        <v>0</v>
      </c>
      <c r="J191" t="s">
        <v>297</v>
      </c>
      <c r="K191">
        <f t="shared" si="2"/>
        <v>0</v>
      </c>
    </row>
    <row r="192" spans="1:11" x14ac:dyDescent="0.2">
      <c r="A192">
        <v>1024706</v>
      </c>
      <c r="B192">
        <v>2024707</v>
      </c>
      <c r="C192">
        <v>1024706</v>
      </c>
      <c r="E192">
        <v>2.5</v>
      </c>
      <c r="F192">
        <v>2.98</v>
      </c>
      <c r="G192">
        <v>5.48</v>
      </c>
      <c r="H192">
        <v>0</v>
      </c>
      <c r="J192" t="s">
        <v>298</v>
      </c>
      <c r="K192">
        <f t="shared" si="2"/>
        <v>2.98</v>
      </c>
    </row>
    <row r="193" spans="1:11" x14ac:dyDescent="0.2">
      <c r="A193">
        <v>1024909</v>
      </c>
      <c r="B193">
        <v>2024904</v>
      </c>
      <c r="C193">
        <v>1024909</v>
      </c>
      <c r="E193">
        <v>2.5</v>
      </c>
      <c r="F193">
        <v>7</v>
      </c>
      <c r="G193">
        <v>2.5</v>
      </c>
      <c r="H193">
        <v>0</v>
      </c>
      <c r="J193" t="s">
        <v>299</v>
      </c>
      <c r="K193">
        <f t="shared" si="2"/>
        <v>7</v>
      </c>
    </row>
    <row r="194" spans="1:11" x14ac:dyDescent="0.2">
      <c r="A194">
        <v>1025005</v>
      </c>
      <c r="B194">
        <v>2025005</v>
      </c>
      <c r="C194">
        <v>1025005</v>
      </c>
      <c r="E194">
        <v>2.5</v>
      </c>
      <c r="F194">
        <v>0</v>
      </c>
      <c r="G194">
        <v>2.5</v>
      </c>
      <c r="H194">
        <v>0</v>
      </c>
      <c r="J194" t="s">
        <v>300</v>
      </c>
      <c r="K194">
        <f t="shared" si="2"/>
        <v>0</v>
      </c>
    </row>
    <row r="195" spans="1:11" x14ac:dyDescent="0.2">
      <c r="A195">
        <v>1025109</v>
      </c>
      <c r="B195">
        <v>2025106</v>
      </c>
      <c r="C195">
        <v>1025109</v>
      </c>
      <c r="E195">
        <v>2.5</v>
      </c>
      <c r="F195">
        <v>10</v>
      </c>
      <c r="G195">
        <v>12.5</v>
      </c>
      <c r="H195">
        <v>0</v>
      </c>
      <c r="J195" t="s">
        <v>301</v>
      </c>
      <c r="K195">
        <f t="shared" ref="K195:K258" si="3">F195</f>
        <v>10</v>
      </c>
    </row>
    <row r="196" spans="1:11" x14ac:dyDescent="0.2">
      <c r="A196">
        <v>1025204</v>
      </c>
      <c r="B196">
        <v>2025200</v>
      </c>
      <c r="C196">
        <v>1025204</v>
      </c>
      <c r="E196">
        <v>2.5</v>
      </c>
      <c r="F196">
        <v>0</v>
      </c>
      <c r="G196">
        <v>2.5</v>
      </c>
      <c r="H196">
        <v>0</v>
      </c>
      <c r="J196">
        <v>0</v>
      </c>
      <c r="K196">
        <f t="shared" si="3"/>
        <v>0</v>
      </c>
    </row>
    <row r="197" spans="1:11" x14ac:dyDescent="0.2">
      <c r="A197">
        <v>1025300</v>
      </c>
      <c r="B197">
        <v>2025307</v>
      </c>
      <c r="C197">
        <v>1025300</v>
      </c>
      <c r="E197">
        <v>2.5</v>
      </c>
      <c r="F197">
        <v>2.44</v>
      </c>
      <c r="G197">
        <v>2.5</v>
      </c>
      <c r="H197">
        <v>0</v>
      </c>
      <c r="J197" t="s">
        <v>302</v>
      </c>
      <c r="K197">
        <f t="shared" si="3"/>
        <v>2.44</v>
      </c>
    </row>
    <row r="198" spans="1:11" x14ac:dyDescent="0.2">
      <c r="A198">
        <v>1025407</v>
      </c>
      <c r="B198">
        <v>2025405</v>
      </c>
      <c r="C198">
        <v>1025407</v>
      </c>
      <c r="E198">
        <v>2.5</v>
      </c>
      <c r="F198">
        <v>0</v>
      </c>
      <c r="G198">
        <v>2.5</v>
      </c>
      <c r="H198">
        <v>0</v>
      </c>
      <c r="J198" t="s">
        <v>304</v>
      </c>
      <c r="K198">
        <f t="shared" si="3"/>
        <v>0</v>
      </c>
    </row>
    <row r="199" spans="1:11" x14ac:dyDescent="0.2">
      <c r="A199">
        <v>1025500</v>
      </c>
      <c r="B199">
        <v>2025504</v>
      </c>
      <c r="C199">
        <v>1025500</v>
      </c>
      <c r="E199">
        <v>2.5</v>
      </c>
      <c r="F199">
        <v>5.29</v>
      </c>
      <c r="G199">
        <v>7.79</v>
      </c>
      <c r="H199">
        <v>0</v>
      </c>
      <c r="J199" t="s">
        <v>305</v>
      </c>
      <c r="K199">
        <f t="shared" si="3"/>
        <v>5.29</v>
      </c>
    </row>
    <row r="200" spans="1:11" x14ac:dyDescent="0.2">
      <c r="A200">
        <v>1025607</v>
      </c>
      <c r="B200">
        <v>2025600</v>
      </c>
      <c r="C200">
        <v>1025607</v>
      </c>
      <c r="E200">
        <v>2.5</v>
      </c>
      <c r="F200">
        <v>0</v>
      </c>
      <c r="G200">
        <v>2.5</v>
      </c>
      <c r="H200">
        <v>0</v>
      </c>
      <c r="J200" t="s">
        <v>306</v>
      </c>
      <c r="K200">
        <f t="shared" si="3"/>
        <v>0</v>
      </c>
    </row>
    <row r="201" spans="1:11" x14ac:dyDescent="0.2">
      <c r="A201">
        <v>1025705</v>
      </c>
      <c r="B201">
        <v>2025709</v>
      </c>
      <c r="C201">
        <v>1025705</v>
      </c>
      <c r="E201">
        <v>2.5</v>
      </c>
      <c r="F201">
        <v>5.86</v>
      </c>
      <c r="G201">
        <v>8.36</v>
      </c>
      <c r="H201">
        <v>0</v>
      </c>
      <c r="J201" t="s">
        <v>307</v>
      </c>
      <c r="K201">
        <f t="shared" si="3"/>
        <v>5.86</v>
      </c>
    </row>
    <row r="202" spans="1:11" x14ac:dyDescent="0.2">
      <c r="A202">
        <v>1025802</v>
      </c>
      <c r="B202">
        <v>2025803</v>
      </c>
      <c r="C202">
        <v>1025802</v>
      </c>
      <c r="E202">
        <v>2.5</v>
      </c>
      <c r="F202">
        <v>0</v>
      </c>
      <c r="G202">
        <v>2.5</v>
      </c>
      <c r="H202">
        <v>0</v>
      </c>
      <c r="J202" t="s">
        <v>308</v>
      </c>
      <c r="K202">
        <f t="shared" si="3"/>
        <v>0</v>
      </c>
    </row>
    <row r="203" spans="1:11" x14ac:dyDescent="0.2">
      <c r="A203">
        <v>1025905</v>
      </c>
      <c r="B203">
        <v>2025905</v>
      </c>
      <c r="C203">
        <v>1025905</v>
      </c>
      <c r="E203">
        <v>2.5</v>
      </c>
      <c r="F203">
        <v>5.0599999999999996</v>
      </c>
      <c r="G203">
        <v>2.5</v>
      </c>
      <c r="H203">
        <v>0</v>
      </c>
      <c r="J203" t="s">
        <v>310</v>
      </c>
      <c r="K203">
        <f t="shared" si="3"/>
        <v>5.0599999999999996</v>
      </c>
    </row>
    <row r="204" spans="1:11" x14ac:dyDescent="0.2">
      <c r="A204">
        <v>1026005</v>
      </c>
      <c r="B204">
        <v>2026003</v>
      </c>
      <c r="C204">
        <v>1026005</v>
      </c>
      <c r="E204">
        <v>2.5</v>
      </c>
      <c r="F204">
        <v>14.3</v>
      </c>
      <c r="G204">
        <v>2.5</v>
      </c>
      <c r="H204">
        <v>0</v>
      </c>
      <c r="J204" t="s">
        <v>312</v>
      </c>
      <c r="K204">
        <f t="shared" si="3"/>
        <v>14.3</v>
      </c>
    </row>
    <row r="205" spans="1:11" x14ac:dyDescent="0.2">
      <c r="A205">
        <v>1026106</v>
      </c>
      <c r="B205">
        <v>2026108</v>
      </c>
      <c r="C205">
        <v>1026106</v>
      </c>
      <c r="E205">
        <v>2.5</v>
      </c>
      <c r="F205">
        <v>0</v>
      </c>
      <c r="G205">
        <v>2.5</v>
      </c>
      <c r="H205">
        <v>0</v>
      </c>
      <c r="J205" t="s">
        <v>314</v>
      </c>
      <c r="K205">
        <f t="shared" si="3"/>
        <v>0</v>
      </c>
    </row>
    <row r="206" spans="1:11" x14ac:dyDescent="0.2">
      <c r="A206">
        <v>1026202</v>
      </c>
      <c r="B206">
        <v>2026201</v>
      </c>
      <c r="C206">
        <v>1026202</v>
      </c>
      <c r="E206">
        <v>2.5</v>
      </c>
      <c r="F206">
        <v>0</v>
      </c>
      <c r="G206">
        <v>2.5</v>
      </c>
      <c r="H206">
        <v>0</v>
      </c>
      <c r="J206" t="s">
        <v>315</v>
      </c>
      <c r="K206">
        <f t="shared" si="3"/>
        <v>0</v>
      </c>
    </row>
    <row r="207" spans="1:11" x14ac:dyDescent="0.2">
      <c r="A207">
        <v>1026300</v>
      </c>
      <c r="B207">
        <v>2026302</v>
      </c>
      <c r="C207">
        <v>1026300</v>
      </c>
      <c r="E207">
        <v>2.5</v>
      </c>
      <c r="F207">
        <v>1.7</v>
      </c>
      <c r="G207">
        <v>4.2</v>
      </c>
      <c r="H207">
        <v>0</v>
      </c>
      <c r="J207" t="s">
        <v>316</v>
      </c>
      <c r="K207">
        <f t="shared" si="3"/>
        <v>1.7</v>
      </c>
    </row>
    <row r="208" spans="1:11" x14ac:dyDescent="0.2">
      <c r="A208">
        <v>1026408</v>
      </c>
      <c r="B208">
        <v>2026407</v>
      </c>
      <c r="C208">
        <v>1026408</v>
      </c>
      <c r="E208">
        <v>2.5</v>
      </c>
      <c r="F208">
        <v>0</v>
      </c>
      <c r="G208">
        <v>2.5</v>
      </c>
      <c r="H208">
        <v>0</v>
      </c>
      <c r="J208" t="s">
        <v>318</v>
      </c>
      <c r="K208">
        <f t="shared" si="3"/>
        <v>0</v>
      </c>
    </row>
    <row r="209" spans="1:11" x14ac:dyDescent="0.2">
      <c r="A209">
        <v>1026506</v>
      </c>
      <c r="B209">
        <v>2026502</v>
      </c>
      <c r="C209">
        <v>1026506</v>
      </c>
      <c r="E209">
        <v>2.5</v>
      </c>
      <c r="F209">
        <v>5</v>
      </c>
      <c r="G209">
        <v>2.5</v>
      </c>
      <c r="H209">
        <v>0</v>
      </c>
      <c r="J209" t="s">
        <v>319</v>
      </c>
      <c r="K209">
        <f t="shared" si="3"/>
        <v>5</v>
      </c>
    </row>
    <row r="210" spans="1:11" x14ac:dyDescent="0.2">
      <c r="A210">
        <v>1026608</v>
      </c>
      <c r="B210">
        <v>2026600</v>
      </c>
      <c r="C210">
        <v>1026608</v>
      </c>
      <c r="E210">
        <v>2.5</v>
      </c>
      <c r="F210">
        <v>2.44</v>
      </c>
      <c r="G210">
        <v>2.5</v>
      </c>
      <c r="H210">
        <v>0</v>
      </c>
      <c r="J210" t="s">
        <v>320</v>
      </c>
      <c r="K210">
        <f t="shared" si="3"/>
        <v>2.44</v>
      </c>
    </row>
    <row r="211" spans="1:11" x14ac:dyDescent="0.2">
      <c r="A211">
        <v>1026708</v>
      </c>
      <c r="B211">
        <v>2026703</v>
      </c>
      <c r="C211">
        <v>1026708</v>
      </c>
      <c r="E211">
        <v>2.5</v>
      </c>
      <c r="F211">
        <v>9</v>
      </c>
      <c r="G211">
        <v>11.5</v>
      </c>
      <c r="H211">
        <v>0</v>
      </c>
      <c r="J211" t="s">
        <v>321</v>
      </c>
      <c r="K211">
        <f t="shared" si="3"/>
        <v>9</v>
      </c>
    </row>
    <row r="212" spans="1:11" x14ac:dyDescent="0.2">
      <c r="A212">
        <v>1026800</v>
      </c>
      <c r="B212">
        <v>2026801</v>
      </c>
      <c r="C212">
        <v>1026800</v>
      </c>
      <c r="E212">
        <v>2.5</v>
      </c>
      <c r="F212">
        <v>1.07</v>
      </c>
      <c r="G212">
        <v>2.5</v>
      </c>
      <c r="H212">
        <v>0</v>
      </c>
      <c r="J212" t="s">
        <v>322</v>
      </c>
      <c r="K212">
        <f t="shared" si="3"/>
        <v>1.07</v>
      </c>
    </row>
    <row r="213" spans="1:11" x14ac:dyDescent="0.2">
      <c r="A213">
        <v>1026905</v>
      </c>
      <c r="B213">
        <v>2026901</v>
      </c>
      <c r="C213">
        <v>1026905</v>
      </c>
      <c r="E213">
        <v>2.5</v>
      </c>
      <c r="F213">
        <v>7.78</v>
      </c>
      <c r="G213">
        <v>2.5</v>
      </c>
      <c r="H213">
        <v>0</v>
      </c>
      <c r="J213" t="s">
        <v>324</v>
      </c>
      <c r="K213">
        <f t="shared" si="3"/>
        <v>7.78</v>
      </c>
    </row>
    <row r="214" spans="1:11" x14ac:dyDescent="0.2">
      <c r="A214">
        <v>1027000</v>
      </c>
      <c r="B214">
        <v>2027008</v>
      </c>
      <c r="C214">
        <v>1027000</v>
      </c>
      <c r="E214">
        <v>2.5</v>
      </c>
      <c r="F214">
        <v>8.92</v>
      </c>
      <c r="G214">
        <v>11.42</v>
      </c>
      <c r="H214">
        <v>0</v>
      </c>
      <c r="J214" t="s">
        <v>326</v>
      </c>
      <c r="K214">
        <f t="shared" si="3"/>
        <v>8.92</v>
      </c>
    </row>
    <row r="215" spans="1:11" x14ac:dyDescent="0.2">
      <c r="A215">
        <v>1027103</v>
      </c>
      <c r="B215">
        <v>2027102</v>
      </c>
      <c r="C215">
        <v>1027103</v>
      </c>
      <c r="E215">
        <v>2.5</v>
      </c>
      <c r="F215">
        <v>1.56</v>
      </c>
      <c r="G215">
        <v>4.0599999999999996</v>
      </c>
      <c r="H215">
        <v>0</v>
      </c>
      <c r="J215" t="s">
        <v>327</v>
      </c>
      <c r="K215">
        <f t="shared" si="3"/>
        <v>1.56</v>
      </c>
    </row>
    <row r="216" spans="1:11" x14ac:dyDescent="0.2">
      <c r="A216">
        <v>1027207</v>
      </c>
      <c r="B216">
        <v>2027205</v>
      </c>
      <c r="C216">
        <v>1027207</v>
      </c>
      <c r="E216">
        <v>2.5</v>
      </c>
      <c r="F216">
        <v>13.93</v>
      </c>
      <c r="G216">
        <v>16.43</v>
      </c>
      <c r="H216">
        <v>0</v>
      </c>
      <c r="J216" t="s">
        <v>329</v>
      </c>
      <c r="K216">
        <f t="shared" si="3"/>
        <v>13.93</v>
      </c>
    </row>
    <row r="217" spans="1:11" x14ac:dyDescent="0.2">
      <c r="A217">
        <v>1027309</v>
      </c>
      <c r="B217">
        <v>2027301</v>
      </c>
      <c r="C217">
        <v>1027309</v>
      </c>
      <c r="E217">
        <v>2.5</v>
      </c>
      <c r="F217">
        <v>0</v>
      </c>
      <c r="G217">
        <v>2.5</v>
      </c>
      <c r="H217">
        <v>0</v>
      </c>
      <c r="J217" t="s">
        <v>330</v>
      </c>
      <c r="K217">
        <f t="shared" si="3"/>
        <v>0</v>
      </c>
    </row>
    <row r="218" spans="1:11" x14ac:dyDescent="0.2">
      <c r="A218">
        <v>1027401</v>
      </c>
      <c r="B218">
        <v>2027404</v>
      </c>
      <c r="C218">
        <v>1027401</v>
      </c>
      <c r="E218">
        <v>2.5</v>
      </c>
      <c r="F218">
        <v>3.66</v>
      </c>
      <c r="G218">
        <v>6.16</v>
      </c>
      <c r="H218">
        <v>0</v>
      </c>
      <c r="J218" t="s">
        <v>331</v>
      </c>
      <c r="K218">
        <f t="shared" si="3"/>
        <v>3.66</v>
      </c>
    </row>
    <row r="219" spans="1:11" x14ac:dyDescent="0.2">
      <c r="A219">
        <v>1027504</v>
      </c>
      <c r="B219">
        <v>2027507</v>
      </c>
      <c r="C219">
        <v>1027504</v>
      </c>
      <c r="E219">
        <v>2.5</v>
      </c>
      <c r="F219">
        <v>1.23</v>
      </c>
      <c r="G219">
        <v>2.5</v>
      </c>
      <c r="H219">
        <v>0</v>
      </c>
      <c r="J219" t="s">
        <v>332</v>
      </c>
      <c r="K219">
        <f t="shared" si="3"/>
        <v>1.23</v>
      </c>
    </row>
    <row r="220" spans="1:11" x14ac:dyDescent="0.2">
      <c r="A220">
        <v>1027601</v>
      </c>
      <c r="B220">
        <v>2027606</v>
      </c>
      <c r="C220">
        <v>1027601</v>
      </c>
      <c r="E220">
        <v>2.5</v>
      </c>
      <c r="F220">
        <v>3.16</v>
      </c>
      <c r="G220">
        <v>5.66</v>
      </c>
      <c r="H220">
        <v>0</v>
      </c>
      <c r="J220" t="s">
        <v>334</v>
      </c>
      <c r="K220">
        <f t="shared" si="3"/>
        <v>3.16</v>
      </c>
    </row>
    <row r="221" spans="1:11" x14ac:dyDescent="0.2">
      <c r="A221">
        <v>1027701</v>
      </c>
      <c r="B221">
        <v>2027709</v>
      </c>
      <c r="C221">
        <v>1027701</v>
      </c>
      <c r="E221">
        <v>2.5</v>
      </c>
      <c r="F221">
        <v>0</v>
      </c>
      <c r="G221">
        <v>2.5</v>
      </c>
      <c r="H221">
        <v>0</v>
      </c>
      <c r="J221" t="s">
        <v>335</v>
      </c>
      <c r="K221">
        <f t="shared" si="3"/>
        <v>0</v>
      </c>
    </row>
    <row r="222" spans="1:11" x14ac:dyDescent="0.2">
      <c r="A222">
        <v>1027802</v>
      </c>
      <c r="B222">
        <v>2027809</v>
      </c>
      <c r="C222">
        <v>1027802</v>
      </c>
      <c r="E222">
        <v>2.5</v>
      </c>
      <c r="F222">
        <v>1.72</v>
      </c>
      <c r="G222">
        <v>4.22</v>
      </c>
      <c r="H222">
        <v>0</v>
      </c>
      <c r="J222" t="s">
        <v>336</v>
      </c>
      <c r="K222">
        <f t="shared" si="3"/>
        <v>1.72</v>
      </c>
    </row>
    <row r="223" spans="1:11" x14ac:dyDescent="0.2">
      <c r="A223">
        <v>1027901</v>
      </c>
      <c r="B223">
        <v>2027905</v>
      </c>
      <c r="C223">
        <v>1027901</v>
      </c>
      <c r="E223">
        <v>2.5</v>
      </c>
      <c r="F223">
        <v>10</v>
      </c>
      <c r="G223">
        <v>2.5</v>
      </c>
      <c r="H223">
        <v>0</v>
      </c>
      <c r="J223" t="s">
        <v>337</v>
      </c>
      <c r="K223">
        <f t="shared" si="3"/>
        <v>10</v>
      </c>
    </row>
    <row r="224" spans="1:11" x14ac:dyDescent="0.2">
      <c r="A224">
        <v>1028007</v>
      </c>
      <c r="B224">
        <v>2028005</v>
      </c>
      <c r="C224">
        <v>1028007</v>
      </c>
      <c r="E224">
        <v>2.5</v>
      </c>
      <c r="F224">
        <v>0</v>
      </c>
      <c r="G224">
        <v>2.5</v>
      </c>
      <c r="H224">
        <v>0</v>
      </c>
      <c r="J224" t="s">
        <v>338</v>
      </c>
      <c r="K224">
        <f t="shared" si="3"/>
        <v>0</v>
      </c>
    </row>
    <row r="225" spans="1:11" x14ac:dyDescent="0.2">
      <c r="A225">
        <v>1028105</v>
      </c>
      <c r="B225">
        <v>2028103</v>
      </c>
      <c r="C225">
        <v>1028105</v>
      </c>
      <c r="E225">
        <v>2.5</v>
      </c>
      <c r="F225">
        <v>0</v>
      </c>
      <c r="G225">
        <v>2.5</v>
      </c>
      <c r="H225">
        <v>0</v>
      </c>
      <c r="J225" t="s">
        <v>339</v>
      </c>
      <c r="K225">
        <f t="shared" si="3"/>
        <v>0</v>
      </c>
    </row>
    <row r="226" spans="1:11" x14ac:dyDescent="0.2">
      <c r="A226">
        <v>1028206</v>
      </c>
      <c r="B226">
        <v>2028207</v>
      </c>
      <c r="C226">
        <v>1028206</v>
      </c>
      <c r="E226">
        <v>2.5</v>
      </c>
      <c r="F226">
        <v>0</v>
      </c>
      <c r="G226">
        <v>2.5</v>
      </c>
      <c r="H226">
        <v>0</v>
      </c>
      <c r="J226" t="s">
        <v>340</v>
      </c>
      <c r="K226">
        <f t="shared" si="3"/>
        <v>0</v>
      </c>
    </row>
    <row r="227" spans="1:11" x14ac:dyDescent="0.2">
      <c r="A227">
        <v>1028308</v>
      </c>
      <c r="B227">
        <v>2028300</v>
      </c>
      <c r="C227">
        <v>1028308</v>
      </c>
      <c r="E227">
        <v>2.5</v>
      </c>
      <c r="F227">
        <v>0</v>
      </c>
      <c r="G227">
        <v>2.5</v>
      </c>
      <c r="H227">
        <v>0</v>
      </c>
      <c r="J227" t="s">
        <v>341</v>
      </c>
      <c r="K227">
        <f t="shared" si="3"/>
        <v>0</v>
      </c>
    </row>
    <row r="228" spans="1:11" x14ac:dyDescent="0.2">
      <c r="A228">
        <v>1028408</v>
      </c>
      <c r="B228">
        <v>2028406</v>
      </c>
      <c r="C228">
        <v>1028408</v>
      </c>
      <c r="E228">
        <v>2.5</v>
      </c>
      <c r="F228">
        <v>7</v>
      </c>
      <c r="G228">
        <v>9.5</v>
      </c>
      <c r="H228">
        <v>0</v>
      </c>
      <c r="J228" t="s">
        <v>342</v>
      </c>
      <c r="K228">
        <f t="shared" si="3"/>
        <v>7</v>
      </c>
    </row>
    <row r="229" spans="1:11" x14ac:dyDescent="0.2">
      <c r="A229">
        <v>1028509</v>
      </c>
      <c r="B229">
        <v>2028501</v>
      </c>
      <c r="C229">
        <v>1028509</v>
      </c>
      <c r="E229">
        <v>2.5</v>
      </c>
      <c r="F229">
        <v>4.01</v>
      </c>
      <c r="G229">
        <v>6.51</v>
      </c>
      <c r="H229">
        <v>0</v>
      </c>
      <c r="J229" t="s">
        <v>343</v>
      </c>
      <c r="K229">
        <f t="shared" si="3"/>
        <v>4.01</v>
      </c>
    </row>
    <row r="230" spans="1:11" x14ac:dyDescent="0.2">
      <c r="A230">
        <v>1028606</v>
      </c>
      <c r="B230">
        <v>2028601</v>
      </c>
      <c r="C230">
        <v>1028606</v>
      </c>
      <c r="E230">
        <v>2.5</v>
      </c>
      <c r="F230">
        <v>7.3</v>
      </c>
      <c r="G230">
        <v>2.5</v>
      </c>
      <c r="H230">
        <v>0</v>
      </c>
      <c r="J230" t="s">
        <v>344</v>
      </c>
      <c r="K230">
        <f t="shared" si="3"/>
        <v>7.3</v>
      </c>
    </row>
    <row r="231" spans="1:11" x14ac:dyDescent="0.2">
      <c r="A231">
        <v>1028708</v>
      </c>
      <c r="B231">
        <v>2028705</v>
      </c>
      <c r="C231">
        <v>1028708</v>
      </c>
      <c r="E231">
        <v>2.5</v>
      </c>
      <c r="F231">
        <v>0</v>
      </c>
      <c r="G231">
        <v>2.5</v>
      </c>
      <c r="H231">
        <v>0</v>
      </c>
      <c r="J231">
        <v>0</v>
      </c>
      <c r="K231">
        <f t="shared" si="3"/>
        <v>0</v>
      </c>
    </row>
    <row r="232" spans="1:11" x14ac:dyDescent="0.2">
      <c r="A232">
        <v>1028808</v>
      </c>
      <c r="B232">
        <v>2028808</v>
      </c>
      <c r="C232">
        <v>1028808</v>
      </c>
      <c r="E232">
        <v>2.5</v>
      </c>
      <c r="F232">
        <v>7</v>
      </c>
      <c r="G232">
        <v>2.5</v>
      </c>
      <c r="H232">
        <v>0</v>
      </c>
      <c r="J232" t="s">
        <v>346</v>
      </c>
      <c r="K232">
        <f t="shared" si="3"/>
        <v>7</v>
      </c>
    </row>
    <row r="233" spans="1:11" x14ac:dyDescent="0.2">
      <c r="A233">
        <v>1028906</v>
      </c>
      <c r="B233">
        <v>2028902</v>
      </c>
      <c r="C233">
        <v>1028906</v>
      </c>
      <c r="E233">
        <v>2.5</v>
      </c>
      <c r="F233">
        <v>0</v>
      </c>
      <c r="G233">
        <v>2.5</v>
      </c>
      <c r="H233">
        <v>0</v>
      </c>
      <c r="J233" t="s">
        <v>347</v>
      </c>
      <c r="K233">
        <f t="shared" si="3"/>
        <v>0</v>
      </c>
    </row>
    <row r="234" spans="1:11" x14ac:dyDescent="0.2">
      <c r="A234">
        <v>1029004</v>
      </c>
      <c r="B234">
        <v>2029008</v>
      </c>
      <c r="C234">
        <v>1029004</v>
      </c>
      <c r="E234">
        <v>2.5</v>
      </c>
      <c r="F234">
        <v>0</v>
      </c>
      <c r="G234">
        <v>2.5</v>
      </c>
      <c r="H234">
        <v>0</v>
      </c>
      <c r="J234" t="s">
        <v>348</v>
      </c>
      <c r="K234">
        <f t="shared" si="3"/>
        <v>0</v>
      </c>
    </row>
    <row r="235" spans="1:11" x14ac:dyDescent="0.2">
      <c r="A235">
        <v>1029102</v>
      </c>
      <c r="B235">
        <v>2029104</v>
      </c>
      <c r="C235">
        <v>1029102</v>
      </c>
      <c r="E235">
        <v>2.5</v>
      </c>
      <c r="F235">
        <v>7.72</v>
      </c>
      <c r="G235">
        <v>10.220000000000001</v>
      </c>
      <c r="H235">
        <v>0</v>
      </c>
      <c r="J235" t="s">
        <v>349</v>
      </c>
      <c r="K235">
        <f t="shared" si="3"/>
        <v>7.72</v>
      </c>
    </row>
    <row r="236" spans="1:11" x14ac:dyDescent="0.2">
      <c r="A236">
        <v>1029205</v>
      </c>
      <c r="B236">
        <v>2029206</v>
      </c>
      <c r="C236">
        <v>1029205</v>
      </c>
      <c r="E236">
        <v>2.5</v>
      </c>
      <c r="F236">
        <v>0</v>
      </c>
      <c r="G236">
        <v>2.5</v>
      </c>
      <c r="H236">
        <v>0</v>
      </c>
      <c r="J236" t="s">
        <v>350</v>
      </c>
      <c r="K236">
        <f t="shared" si="3"/>
        <v>0</v>
      </c>
    </row>
    <row r="237" spans="1:11" x14ac:dyDescent="0.2">
      <c r="A237">
        <v>1029303</v>
      </c>
      <c r="B237">
        <v>2029308</v>
      </c>
      <c r="C237">
        <v>1029303</v>
      </c>
      <c r="E237">
        <v>2.5</v>
      </c>
      <c r="F237">
        <v>0</v>
      </c>
      <c r="G237">
        <v>2.5</v>
      </c>
      <c r="H237">
        <v>0</v>
      </c>
      <c r="J237" t="s">
        <v>351</v>
      </c>
      <c r="K237">
        <f t="shared" si="3"/>
        <v>0</v>
      </c>
    </row>
    <row r="238" spans="1:11" x14ac:dyDescent="0.2">
      <c r="A238">
        <v>1029404</v>
      </c>
      <c r="B238">
        <v>2029405</v>
      </c>
      <c r="C238">
        <v>1029404</v>
      </c>
      <c r="E238">
        <v>2.5</v>
      </c>
      <c r="F238">
        <v>0</v>
      </c>
      <c r="G238">
        <v>2.5</v>
      </c>
      <c r="H238">
        <v>0</v>
      </c>
      <c r="J238" t="s">
        <v>352</v>
      </c>
      <c r="K238">
        <f t="shared" si="3"/>
        <v>0</v>
      </c>
    </row>
    <row r="239" spans="1:11" x14ac:dyDescent="0.2">
      <c r="A239">
        <v>1029500</v>
      </c>
      <c r="B239">
        <v>2029500</v>
      </c>
      <c r="C239">
        <v>1029500</v>
      </c>
      <c r="E239">
        <v>2.5</v>
      </c>
      <c r="F239">
        <v>5.73</v>
      </c>
      <c r="G239">
        <v>2.5</v>
      </c>
      <c r="H239">
        <v>0</v>
      </c>
      <c r="J239" t="s">
        <v>353</v>
      </c>
      <c r="K239">
        <f t="shared" si="3"/>
        <v>5.73</v>
      </c>
    </row>
    <row r="240" spans="1:11" x14ac:dyDescent="0.2">
      <c r="A240">
        <v>1029602</v>
      </c>
      <c r="B240">
        <v>2029604</v>
      </c>
      <c r="C240">
        <v>1029602</v>
      </c>
      <c r="E240">
        <v>2.5</v>
      </c>
      <c r="F240">
        <v>0</v>
      </c>
      <c r="G240">
        <v>2.5</v>
      </c>
      <c r="H240">
        <v>0</v>
      </c>
      <c r="J240" t="s">
        <v>355</v>
      </c>
      <c r="K240">
        <f t="shared" si="3"/>
        <v>0</v>
      </c>
    </row>
    <row r="241" spans="1:11" x14ac:dyDescent="0.2">
      <c r="A241">
        <v>1029705</v>
      </c>
      <c r="B241">
        <v>2029707</v>
      </c>
      <c r="C241">
        <v>1029705</v>
      </c>
      <c r="E241">
        <v>2.5</v>
      </c>
      <c r="F241">
        <v>0</v>
      </c>
      <c r="G241">
        <v>2.5</v>
      </c>
      <c r="H241">
        <v>0</v>
      </c>
      <c r="J241" t="s">
        <v>356</v>
      </c>
      <c r="K241">
        <f t="shared" si="3"/>
        <v>0</v>
      </c>
    </row>
    <row r="242" spans="1:11" x14ac:dyDescent="0.2">
      <c r="A242">
        <v>1029802</v>
      </c>
      <c r="B242">
        <v>2029801</v>
      </c>
      <c r="C242">
        <v>1029802</v>
      </c>
      <c r="E242">
        <v>2.5</v>
      </c>
      <c r="F242">
        <v>0</v>
      </c>
      <c r="G242">
        <v>2.5</v>
      </c>
      <c r="H242">
        <v>0</v>
      </c>
      <c r="J242" t="s">
        <v>357</v>
      </c>
      <c r="K242">
        <f t="shared" si="3"/>
        <v>0</v>
      </c>
    </row>
    <row r="243" spans="1:11" x14ac:dyDescent="0.2">
      <c r="A243">
        <v>1029907</v>
      </c>
      <c r="B243">
        <v>2029901</v>
      </c>
      <c r="C243">
        <v>1029907</v>
      </c>
      <c r="E243">
        <v>2.5</v>
      </c>
      <c r="F243">
        <v>0</v>
      </c>
      <c r="G243">
        <v>2.5</v>
      </c>
      <c r="H243">
        <v>0</v>
      </c>
      <c r="J243" t="s">
        <v>358</v>
      </c>
      <c r="K243">
        <f t="shared" si="3"/>
        <v>0</v>
      </c>
    </row>
    <row r="244" spans="1:11" x14ac:dyDescent="0.2">
      <c r="A244">
        <v>1030000</v>
      </c>
      <c r="B244">
        <v>2030008</v>
      </c>
      <c r="C244">
        <v>1030000</v>
      </c>
      <c r="E244">
        <v>2.5</v>
      </c>
      <c r="F244">
        <v>0</v>
      </c>
      <c r="G244">
        <v>2.5</v>
      </c>
      <c r="H244">
        <v>0</v>
      </c>
      <c r="J244" t="s">
        <v>359</v>
      </c>
      <c r="K244">
        <f t="shared" si="3"/>
        <v>0</v>
      </c>
    </row>
    <row r="245" spans="1:11" x14ac:dyDescent="0.2">
      <c r="A245">
        <v>1000201</v>
      </c>
      <c r="B245">
        <v>2000209</v>
      </c>
      <c r="C245">
        <v>1000201</v>
      </c>
      <c r="E245">
        <v>2.5</v>
      </c>
      <c r="F245">
        <v>7.4</v>
      </c>
      <c r="G245">
        <v>2.5</v>
      </c>
      <c r="H245">
        <v>0</v>
      </c>
      <c r="J245" t="s">
        <v>1108</v>
      </c>
      <c r="K245">
        <f t="shared" si="3"/>
        <v>7.4</v>
      </c>
    </row>
    <row r="246" spans="1:11" x14ac:dyDescent="0.2">
      <c r="A246">
        <v>1000305</v>
      </c>
      <c r="B246">
        <v>2000305</v>
      </c>
      <c r="C246">
        <v>1000305</v>
      </c>
      <c r="E246">
        <v>2.5</v>
      </c>
      <c r="F246">
        <v>0</v>
      </c>
      <c r="G246">
        <v>2.5</v>
      </c>
      <c r="H246">
        <v>0</v>
      </c>
      <c r="J246" t="s">
        <v>1110</v>
      </c>
      <c r="K246">
        <f t="shared" si="3"/>
        <v>0</v>
      </c>
    </row>
    <row r="247" spans="1:11" x14ac:dyDescent="0.2">
      <c r="A247">
        <v>1000408</v>
      </c>
      <c r="B247">
        <v>2000409</v>
      </c>
      <c r="C247">
        <v>1000408</v>
      </c>
      <c r="E247">
        <v>2.5</v>
      </c>
      <c r="F247">
        <v>3.97</v>
      </c>
      <c r="G247">
        <v>2.5</v>
      </c>
      <c r="H247">
        <v>0</v>
      </c>
      <c r="J247" t="s">
        <v>1111</v>
      </c>
      <c r="K247">
        <f t="shared" si="3"/>
        <v>3.97</v>
      </c>
    </row>
    <row r="248" spans="1:11" x14ac:dyDescent="0.2">
      <c r="A248">
        <v>1000504</v>
      </c>
      <c r="B248">
        <v>2000501</v>
      </c>
      <c r="C248">
        <v>1000504</v>
      </c>
      <c r="E248">
        <v>2.5</v>
      </c>
      <c r="F248">
        <v>0</v>
      </c>
      <c r="G248">
        <v>2.5</v>
      </c>
      <c r="H248">
        <v>0</v>
      </c>
      <c r="J248" t="s">
        <v>1113</v>
      </c>
      <c r="K248">
        <f t="shared" si="3"/>
        <v>0</v>
      </c>
    </row>
    <row r="249" spans="1:11" x14ac:dyDescent="0.2">
      <c r="A249">
        <v>1000602</v>
      </c>
      <c r="B249">
        <v>2000604</v>
      </c>
      <c r="C249">
        <v>1000602</v>
      </c>
      <c r="E249">
        <v>2.5</v>
      </c>
      <c r="F249">
        <v>0</v>
      </c>
      <c r="G249">
        <v>2.5</v>
      </c>
      <c r="H249">
        <v>0</v>
      </c>
      <c r="J249" t="s">
        <v>1114</v>
      </c>
      <c r="K249">
        <f t="shared" si="3"/>
        <v>0</v>
      </c>
    </row>
    <row r="250" spans="1:11" x14ac:dyDescent="0.2">
      <c r="A250">
        <v>1000704</v>
      </c>
      <c r="B250">
        <v>2000704</v>
      </c>
      <c r="C250">
        <v>1000704</v>
      </c>
      <c r="E250">
        <v>2.5</v>
      </c>
      <c r="F250">
        <v>0</v>
      </c>
      <c r="G250">
        <v>2.5</v>
      </c>
      <c r="H250">
        <v>0</v>
      </c>
      <c r="J250" t="s">
        <v>1115</v>
      </c>
      <c r="K250">
        <f t="shared" si="3"/>
        <v>0</v>
      </c>
    </row>
    <row r="251" spans="1:11" x14ac:dyDescent="0.2">
      <c r="A251">
        <v>1000806</v>
      </c>
      <c r="B251">
        <v>2000801</v>
      </c>
      <c r="C251">
        <v>1000806</v>
      </c>
      <c r="E251">
        <v>2.5</v>
      </c>
      <c r="F251">
        <v>14</v>
      </c>
      <c r="G251">
        <v>2.5</v>
      </c>
      <c r="H251">
        <v>0</v>
      </c>
      <c r="J251" t="s">
        <v>1116</v>
      </c>
      <c r="K251">
        <f t="shared" si="3"/>
        <v>14</v>
      </c>
    </row>
    <row r="252" spans="1:11" x14ac:dyDescent="0.2">
      <c r="A252">
        <v>1000904</v>
      </c>
      <c r="B252">
        <v>2000906</v>
      </c>
      <c r="C252">
        <v>1000904</v>
      </c>
      <c r="E252">
        <v>2.5</v>
      </c>
      <c r="F252">
        <v>2.5</v>
      </c>
      <c r="G252">
        <v>5</v>
      </c>
      <c r="H252">
        <v>0</v>
      </c>
      <c r="J252" t="s">
        <v>1118</v>
      </c>
      <c r="K252">
        <f t="shared" si="3"/>
        <v>2.5</v>
      </c>
    </row>
    <row r="253" spans="1:11" x14ac:dyDescent="0.2">
      <c r="A253">
        <v>1001007</v>
      </c>
      <c r="B253">
        <v>2001007</v>
      </c>
      <c r="C253">
        <v>1001007</v>
      </c>
      <c r="E253">
        <v>2.5</v>
      </c>
      <c r="F253">
        <v>6.01</v>
      </c>
      <c r="G253">
        <v>8.51</v>
      </c>
      <c r="H253">
        <v>0</v>
      </c>
      <c r="J253" t="s">
        <v>1119</v>
      </c>
      <c r="K253">
        <f t="shared" si="3"/>
        <v>6.01</v>
      </c>
    </row>
    <row r="254" spans="1:11" x14ac:dyDescent="0.2">
      <c r="A254">
        <v>1001104</v>
      </c>
      <c r="B254">
        <v>2001103</v>
      </c>
      <c r="C254">
        <v>1001104</v>
      </c>
      <c r="E254">
        <v>2.5</v>
      </c>
      <c r="F254">
        <v>8.02</v>
      </c>
      <c r="G254">
        <v>10.52</v>
      </c>
      <c r="H254">
        <v>0</v>
      </c>
      <c r="J254" t="s">
        <v>1120</v>
      </c>
      <c r="K254">
        <f t="shared" si="3"/>
        <v>8.02</v>
      </c>
    </row>
    <row r="255" spans="1:11" x14ac:dyDescent="0.2">
      <c r="A255">
        <v>1001207</v>
      </c>
      <c r="B255">
        <v>2001204</v>
      </c>
      <c r="C255">
        <v>1001207</v>
      </c>
      <c r="E255">
        <v>2.5</v>
      </c>
      <c r="F255">
        <v>5.34</v>
      </c>
      <c r="G255">
        <v>7.84</v>
      </c>
      <c r="H255">
        <v>0</v>
      </c>
      <c r="J255" t="s">
        <v>1121</v>
      </c>
      <c r="K255">
        <f t="shared" si="3"/>
        <v>5.34</v>
      </c>
    </row>
    <row r="256" spans="1:11" x14ac:dyDescent="0.2">
      <c r="A256">
        <v>1001302</v>
      </c>
      <c r="B256">
        <v>2001305</v>
      </c>
      <c r="C256">
        <v>1001302</v>
      </c>
      <c r="E256">
        <v>2.5</v>
      </c>
      <c r="F256">
        <v>7.27</v>
      </c>
      <c r="G256">
        <v>2.5</v>
      </c>
      <c r="H256">
        <v>0</v>
      </c>
      <c r="J256" t="s">
        <v>1122</v>
      </c>
      <c r="K256">
        <f t="shared" si="3"/>
        <v>7.27</v>
      </c>
    </row>
    <row r="257" spans="1:11" x14ac:dyDescent="0.2">
      <c r="A257">
        <v>1001406</v>
      </c>
      <c r="B257">
        <v>2001403</v>
      </c>
      <c r="C257">
        <v>1001406</v>
      </c>
      <c r="E257">
        <v>2.5</v>
      </c>
      <c r="F257">
        <v>0</v>
      </c>
      <c r="G257">
        <v>2.5</v>
      </c>
      <c r="H257">
        <v>0</v>
      </c>
      <c r="J257">
        <v>0</v>
      </c>
      <c r="K257">
        <f t="shared" si="3"/>
        <v>0</v>
      </c>
    </row>
    <row r="258" spans="1:11" x14ac:dyDescent="0.2">
      <c r="A258">
        <v>1001503</v>
      </c>
      <c r="B258">
        <v>2001504</v>
      </c>
      <c r="C258">
        <v>1001503</v>
      </c>
      <c r="E258">
        <v>2.5</v>
      </c>
      <c r="F258">
        <v>5</v>
      </c>
      <c r="G258">
        <v>2.5</v>
      </c>
      <c r="H258">
        <v>0</v>
      </c>
      <c r="J258" t="s">
        <v>1123</v>
      </c>
      <c r="K258">
        <f t="shared" si="3"/>
        <v>5</v>
      </c>
    </row>
    <row r="259" spans="1:11" x14ac:dyDescent="0.2">
      <c r="A259">
        <v>1001602</v>
      </c>
      <c r="B259">
        <v>2001602</v>
      </c>
      <c r="C259">
        <v>1001602</v>
      </c>
      <c r="E259">
        <v>2.5</v>
      </c>
      <c r="F259">
        <v>14.32</v>
      </c>
      <c r="G259">
        <v>16.82</v>
      </c>
      <c r="H259">
        <v>0</v>
      </c>
      <c r="J259" t="s">
        <v>1124</v>
      </c>
      <c r="K259">
        <f t="shared" ref="K259:K280" si="4">F259</f>
        <v>14.32</v>
      </c>
    </row>
    <row r="260" spans="1:11" x14ac:dyDescent="0.2">
      <c r="A260">
        <v>1001700</v>
      </c>
      <c r="B260">
        <v>2001704</v>
      </c>
      <c r="C260">
        <v>1001700</v>
      </c>
      <c r="E260">
        <v>2.5</v>
      </c>
      <c r="F260">
        <v>9.4</v>
      </c>
      <c r="G260">
        <v>11.9</v>
      </c>
      <c r="H260">
        <v>0</v>
      </c>
      <c r="J260" t="s">
        <v>1125</v>
      </c>
      <c r="K260">
        <f t="shared" si="4"/>
        <v>9.4</v>
      </c>
    </row>
    <row r="261" spans="1:11" x14ac:dyDescent="0.2">
      <c r="A261">
        <v>1001801</v>
      </c>
      <c r="B261">
        <v>2001807</v>
      </c>
      <c r="C261">
        <v>1001801</v>
      </c>
      <c r="E261">
        <v>2.5</v>
      </c>
      <c r="F261">
        <v>0</v>
      </c>
      <c r="G261">
        <v>2.5</v>
      </c>
      <c r="H261">
        <v>0</v>
      </c>
      <c r="J261" t="s">
        <v>1126</v>
      </c>
      <c r="K261">
        <f t="shared" si="4"/>
        <v>0</v>
      </c>
    </row>
    <row r="262" spans="1:11" x14ac:dyDescent="0.2">
      <c r="A262">
        <v>1001905</v>
      </c>
      <c r="B262">
        <v>2001908</v>
      </c>
      <c r="C262">
        <v>1001905</v>
      </c>
      <c r="E262">
        <v>2.5</v>
      </c>
      <c r="F262">
        <v>0</v>
      </c>
      <c r="G262">
        <v>2.5</v>
      </c>
      <c r="H262">
        <v>0</v>
      </c>
      <c r="J262" t="s">
        <v>1127</v>
      </c>
      <c r="K262">
        <f t="shared" si="4"/>
        <v>0</v>
      </c>
    </row>
    <row r="263" spans="1:11" x14ac:dyDescent="0.2">
      <c r="A263">
        <v>1002004</v>
      </c>
      <c r="B263">
        <v>2002005</v>
      </c>
      <c r="C263">
        <v>1002004</v>
      </c>
      <c r="E263">
        <v>2.5</v>
      </c>
      <c r="F263">
        <v>8.2899999999999991</v>
      </c>
      <c r="G263">
        <v>2.5</v>
      </c>
      <c r="H263">
        <v>0</v>
      </c>
      <c r="J263" t="s">
        <v>1128</v>
      </c>
      <c r="K263">
        <f t="shared" si="4"/>
        <v>8.2899999999999991</v>
      </c>
    </row>
    <row r="264" spans="1:11" x14ac:dyDescent="0.2">
      <c r="A264">
        <v>1002101</v>
      </c>
      <c r="B264">
        <v>2002108</v>
      </c>
      <c r="C264">
        <v>1002101</v>
      </c>
      <c r="E264">
        <v>2.5</v>
      </c>
      <c r="F264">
        <v>6.01</v>
      </c>
      <c r="G264">
        <v>8.51</v>
      </c>
      <c r="H264">
        <v>0</v>
      </c>
      <c r="J264" t="s">
        <v>1129</v>
      </c>
      <c r="K264">
        <f t="shared" si="4"/>
        <v>6.01</v>
      </c>
    </row>
    <row r="265" spans="1:11" x14ac:dyDescent="0.2">
      <c r="A265">
        <v>1002203</v>
      </c>
      <c r="B265">
        <v>2002201</v>
      </c>
      <c r="C265">
        <v>1002203</v>
      </c>
      <c r="E265">
        <v>2.5</v>
      </c>
      <c r="F265">
        <v>4.57</v>
      </c>
      <c r="G265">
        <v>7.07</v>
      </c>
      <c r="H265">
        <v>0</v>
      </c>
      <c r="J265" t="s">
        <v>1130</v>
      </c>
      <c r="K265">
        <f t="shared" si="4"/>
        <v>4.57</v>
      </c>
    </row>
    <row r="266" spans="1:11" x14ac:dyDescent="0.2">
      <c r="A266">
        <v>1002303</v>
      </c>
      <c r="B266">
        <v>2002307</v>
      </c>
      <c r="C266">
        <v>1002303</v>
      </c>
      <c r="E266">
        <v>2.5</v>
      </c>
      <c r="F266">
        <v>8.84</v>
      </c>
      <c r="G266">
        <v>11.34</v>
      </c>
      <c r="H266">
        <v>0</v>
      </c>
      <c r="J266" t="s">
        <v>1131</v>
      </c>
      <c r="K266">
        <f t="shared" si="4"/>
        <v>8.84</v>
      </c>
    </row>
    <row r="267" spans="1:11" x14ac:dyDescent="0.2">
      <c r="A267">
        <v>1002402</v>
      </c>
      <c r="B267">
        <v>2002409</v>
      </c>
      <c r="C267">
        <v>1002402</v>
      </c>
      <c r="E267">
        <v>2.5</v>
      </c>
      <c r="F267">
        <v>0</v>
      </c>
      <c r="G267">
        <v>2.5</v>
      </c>
      <c r="H267">
        <v>0</v>
      </c>
      <c r="J267" t="s">
        <v>1133</v>
      </c>
      <c r="K267">
        <f t="shared" si="4"/>
        <v>0</v>
      </c>
    </row>
    <row r="268" spans="1:11" x14ac:dyDescent="0.2">
      <c r="A268">
        <v>1002508</v>
      </c>
      <c r="B268">
        <v>2002507</v>
      </c>
      <c r="C268">
        <v>1002508</v>
      </c>
      <c r="E268">
        <v>2.5</v>
      </c>
      <c r="F268">
        <v>1.81</v>
      </c>
      <c r="G268">
        <v>2.5</v>
      </c>
      <c r="H268">
        <v>0</v>
      </c>
      <c r="J268" t="s">
        <v>1134</v>
      </c>
      <c r="K268">
        <f t="shared" si="4"/>
        <v>1.81</v>
      </c>
    </row>
    <row r="269" spans="1:11" x14ac:dyDescent="0.2">
      <c r="A269">
        <v>1002604</v>
      </c>
      <c r="B269">
        <v>2002609</v>
      </c>
      <c r="C269">
        <v>1002604</v>
      </c>
      <c r="E269">
        <v>2.5</v>
      </c>
      <c r="F269">
        <v>0</v>
      </c>
      <c r="G269">
        <v>2.5</v>
      </c>
      <c r="H269">
        <v>0</v>
      </c>
      <c r="J269" t="s">
        <v>1136</v>
      </c>
      <c r="K269">
        <f t="shared" si="4"/>
        <v>0</v>
      </c>
    </row>
    <row r="270" spans="1:11" x14ac:dyDescent="0.2">
      <c r="A270">
        <v>1002701</v>
      </c>
      <c r="B270">
        <v>2002709</v>
      </c>
      <c r="C270">
        <v>1002701</v>
      </c>
      <c r="E270">
        <v>2.5</v>
      </c>
      <c r="F270">
        <v>0</v>
      </c>
      <c r="G270">
        <v>2.5</v>
      </c>
      <c r="H270">
        <v>0</v>
      </c>
      <c r="J270" t="s">
        <v>1137</v>
      </c>
      <c r="K270">
        <f t="shared" si="4"/>
        <v>0</v>
      </c>
    </row>
    <row r="271" spans="1:11" x14ac:dyDescent="0.2">
      <c r="A271">
        <v>1002805</v>
      </c>
      <c r="B271">
        <v>2002807</v>
      </c>
      <c r="C271">
        <v>1002805</v>
      </c>
      <c r="E271">
        <v>2.5</v>
      </c>
      <c r="F271">
        <v>0</v>
      </c>
      <c r="G271">
        <v>2.5</v>
      </c>
      <c r="H271">
        <v>0</v>
      </c>
      <c r="J271" t="s">
        <v>1138</v>
      </c>
      <c r="K271">
        <f t="shared" si="4"/>
        <v>0</v>
      </c>
    </row>
    <row r="272" spans="1:11" x14ac:dyDescent="0.2">
      <c r="A272">
        <v>1002909</v>
      </c>
      <c r="B272">
        <v>2002905</v>
      </c>
      <c r="C272">
        <v>1002909</v>
      </c>
      <c r="E272">
        <v>2.5</v>
      </c>
      <c r="F272">
        <v>0</v>
      </c>
      <c r="G272">
        <v>2.5</v>
      </c>
      <c r="H272">
        <v>0</v>
      </c>
      <c r="J272" t="s">
        <v>1139</v>
      </c>
      <c r="K272">
        <f t="shared" si="4"/>
        <v>0</v>
      </c>
    </row>
    <row r="273" spans="1:11" x14ac:dyDescent="0.2">
      <c r="A273">
        <v>1003001</v>
      </c>
      <c r="B273">
        <v>2003006</v>
      </c>
      <c r="C273">
        <v>1003001</v>
      </c>
      <c r="E273">
        <v>2.5</v>
      </c>
      <c r="F273">
        <v>5.76</v>
      </c>
      <c r="G273">
        <v>2.5</v>
      </c>
      <c r="H273">
        <v>0</v>
      </c>
      <c r="J273" t="s">
        <v>1140</v>
      </c>
      <c r="K273">
        <f t="shared" si="4"/>
        <v>5.76</v>
      </c>
    </row>
    <row r="274" spans="1:11" x14ac:dyDescent="0.2">
      <c r="A274">
        <v>1003104</v>
      </c>
      <c r="B274">
        <v>2003107</v>
      </c>
      <c r="C274">
        <v>1003104</v>
      </c>
      <c r="E274">
        <v>2.5</v>
      </c>
      <c r="F274">
        <v>2.4</v>
      </c>
      <c r="G274">
        <v>2.5</v>
      </c>
      <c r="H274">
        <v>0</v>
      </c>
      <c r="J274" t="s">
        <v>1142</v>
      </c>
      <c r="K274">
        <f t="shared" si="4"/>
        <v>2.4</v>
      </c>
    </row>
    <row r="275" spans="1:11" x14ac:dyDescent="0.2">
      <c r="A275">
        <v>1003207</v>
      </c>
      <c r="B275">
        <v>2003200</v>
      </c>
      <c r="C275">
        <v>1003207</v>
      </c>
      <c r="E275">
        <v>2.5</v>
      </c>
      <c r="F275">
        <v>4.99</v>
      </c>
      <c r="G275">
        <v>2.5</v>
      </c>
      <c r="H275">
        <v>0</v>
      </c>
      <c r="J275" t="s">
        <v>1144</v>
      </c>
      <c r="K275">
        <f t="shared" si="4"/>
        <v>4.99</v>
      </c>
    </row>
    <row r="276" spans="1:11" x14ac:dyDescent="0.2">
      <c r="A276">
        <v>1003305</v>
      </c>
      <c r="B276">
        <v>2003305</v>
      </c>
      <c r="C276">
        <v>1003305</v>
      </c>
      <c r="E276">
        <v>2.5</v>
      </c>
      <c r="F276">
        <v>4</v>
      </c>
      <c r="G276">
        <v>6.5</v>
      </c>
      <c r="H276">
        <v>0</v>
      </c>
      <c r="J276" t="s">
        <v>1145</v>
      </c>
      <c r="K276">
        <f t="shared" si="4"/>
        <v>4</v>
      </c>
    </row>
    <row r="277" spans="1:11" x14ac:dyDescent="0.2">
      <c r="A277">
        <v>1003405</v>
      </c>
      <c r="B277">
        <v>2003407</v>
      </c>
      <c r="C277">
        <v>1003405</v>
      </c>
      <c r="E277">
        <v>2.5</v>
      </c>
      <c r="F277">
        <v>3.52</v>
      </c>
      <c r="G277">
        <v>2.5</v>
      </c>
      <c r="H277">
        <v>0</v>
      </c>
      <c r="J277" t="s">
        <v>1146</v>
      </c>
      <c r="K277">
        <f t="shared" si="4"/>
        <v>3.52</v>
      </c>
    </row>
    <row r="278" spans="1:11" x14ac:dyDescent="0.2">
      <c r="A278">
        <v>1003500</v>
      </c>
      <c r="B278">
        <v>2003500</v>
      </c>
      <c r="C278">
        <v>1003500</v>
      </c>
      <c r="E278">
        <v>2.5</v>
      </c>
      <c r="F278">
        <v>11.88</v>
      </c>
      <c r="G278">
        <v>14.38</v>
      </c>
      <c r="H278">
        <v>0</v>
      </c>
      <c r="J278" t="s">
        <v>1148</v>
      </c>
      <c r="K278">
        <f t="shared" si="4"/>
        <v>11.88</v>
      </c>
    </row>
    <row r="279" spans="1:11" x14ac:dyDescent="0.2">
      <c r="A279">
        <v>1003601</v>
      </c>
      <c r="B279">
        <v>2003606</v>
      </c>
      <c r="C279">
        <v>1003601</v>
      </c>
      <c r="E279">
        <v>2.5</v>
      </c>
      <c r="F279">
        <v>0</v>
      </c>
      <c r="G279">
        <v>2.5</v>
      </c>
      <c r="H279">
        <v>0</v>
      </c>
      <c r="J279">
        <v>0</v>
      </c>
      <c r="K279">
        <f t="shared" si="4"/>
        <v>0</v>
      </c>
    </row>
    <row r="280" spans="1:11" x14ac:dyDescent="0.2">
      <c r="A280">
        <v>1003702</v>
      </c>
      <c r="B280">
        <v>2003708</v>
      </c>
      <c r="C280">
        <v>1003702</v>
      </c>
      <c r="E280">
        <v>2.5</v>
      </c>
      <c r="F280">
        <v>0</v>
      </c>
      <c r="G280">
        <v>2.5</v>
      </c>
      <c r="H280">
        <v>0</v>
      </c>
      <c r="J280" t="s">
        <v>1149</v>
      </c>
      <c r="K280">
        <f t="shared" si="4"/>
        <v>0</v>
      </c>
    </row>
    <row r="281" spans="1:11" x14ac:dyDescent="0.2">
      <c r="A281">
        <v>1003400</v>
      </c>
      <c r="B281">
        <v>2003406</v>
      </c>
      <c r="C281">
        <v>1003400</v>
      </c>
      <c r="E281">
        <v>2.5</v>
      </c>
      <c r="F281">
        <v>16.54</v>
      </c>
      <c r="G281">
        <v>2.5</v>
      </c>
      <c r="H281">
        <v>0</v>
      </c>
      <c r="J281" t="s">
        <v>399</v>
      </c>
      <c r="K281">
        <v>16.54</v>
      </c>
    </row>
    <row r="282" spans="1:11" x14ac:dyDescent="0.2">
      <c r="A282">
        <v>1002604</v>
      </c>
      <c r="B282">
        <v>2002603</v>
      </c>
      <c r="C282">
        <v>1002604</v>
      </c>
      <c r="E282">
        <v>2.5</v>
      </c>
      <c r="F282">
        <v>11.07</v>
      </c>
      <c r="G282">
        <v>2.5</v>
      </c>
      <c r="H282">
        <v>0</v>
      </c>
      <c r="J282" t="s">
        <v>387</v>
      </c>
      <c r="K282">
        <v>11.07</v>
      </c>
    </row>
    <row r="283" spans="1:11" x14ac:dyDescent="0.2">
      <c r="A283">
        <v>1004100</v>
      </c>
      <c r="B283">
        <v>2004102</v>
      </c>
      <c r="C283">
        <v>1004100</v>
      </c>
      <c r="E283">
        <v>2.5</v>
      </c>
      <c r="F283">
        <v>10.99</v>
      </c>
      <c r="G283">
        <v>2.5</v>
      </c>
      <c r="H283">
        <v>0</v>
      </c>
      <c r="J283" t="s">
        <v>408</v>
      </c>
      <c r="K283">
        <v>10.99</v>
      </c>
    </row>
    <row r="284" spans="1:11" x14ac:dyDescent="0.2">
      <c r="A284">
        <v>1003607</v>
      </c>
      <c r="B284">
        <v>2003606</v>
      </c>
      <c r="C284">
        <v>1003607</v>
      </c>
      <c r="E284">
        <v>2.5</v>
      </c>
      <c r="F284">
        <v>10.32</v>
      </c>
      <c r="G284">
        <v>12.82</v>
      </c>
      <c r="H284">
        <v>0</v>
      </c>
      <c r="J284" t="s">
        <v>402</v>
      </c>
      <c r="K284">
        <v>10.32</v>
      </c>
    </row>
    <row r="285" spans="1:11" x14ac:dyDescent="0.2">
      <c r="A285">
        <v>1004008</v>
      </c>
      <c r="B285">
        <v>2004000</v>
      </c>
      <c r="C285">
        <v>1004008</v>
      </c>
      <c r="E285">
        <v>2.5</v>
      </c>
      <c r="F285">
        <v>9.84</v>
      </c>
      <c r="G285">
        <v>12.34</v>
      </c>
      <c r="H285">
        <v>0</v>
      </c>
      <c r="J285" t="s">
        <v>407</v>
      </c>
      <c r="K285">
        <v>9.84</v>
      </c>
    </row>
    <row r="286" spans="1:11" x14ac:dyDescent="0.2">
      <c r="A286">
        <v>1001405</v>
      </c>
      <c r="B286">
        <v>2001400</v>
      </c>
      <c r="C286">
        <v>1001405</v>
      </c>
      <c r="E286">
        <v>2.5</v>
      </c>
      <c r="F286">
        <v>9</v>
      </c>
      <c r="G286">
        <v>2.5</v>
      </c>
      <c r="H286">
        <v>0</v>
      </c>
      <c r="J286" t="s">
        <v>374</v>
      </c>
      <c r="K286">
        <v>9</v>
      </c>
    </row>
    <row r="287" spans="1:11" x14ac:dyDescent="0.2">
      <c r="A287">
        <v>1004503</v>
      </c>
      <c r="B287">
        <v>2004509</v>
      </c>
      <c r="C287">
        <v>1004503</v>
      </c>
      <c r="E287">
        <v>2.5</v>
      </c>
      <c r="F287">
        <v>9</v>
      </c>
      <c r="G287">
        <v>11.5</v>
      </c>
      <c r="H287">
        <v>0</v>
      </c>
      <c r="J287" t="s">
        <v>414</v>
      </c>
      <c r="K287">
        <v>9</v>
      </c>
    </row>
    <row r="288" spans="1:11" x14ac:dyDescent="0.2">
      <c r="A288">
        <v>1001302</v>
      </c>
      <c r="B288">
        <v>2001304</v>
      </c>
      <c r="C288">
        <v>1001302</v>
      </c>
      <c r="E288">
        <v>2.5</v>
      </c>
      <c r="F288">
        <v>8.02</v>
      </c>
      <c r="G288">
        <v>2.5</v>
      </c>
      <c r="H288">
        <v>0</v>
      </c>
      <c r="J288" t="s">
        <v>373</v>
      </c>
      <c r="K288">
        <v>8.02</v>
      </c>
    </row>
    <row r="289" spans="1:11" x14ac:dyDescent="0.2">
      <c r="A289">
        <v>1004303</v>
      </c>
      <c r="B289">
        <v>2004307</v>
      </c>
      <c r="C289">
        <v>1004303</v>
      </c>
      <c r="E289">
        <v>2.5</v>
      </c>
      <c r="F289">
        <v>8.02</v>
      </c>
      <c r="G289">
        <v>2.5</v>
      </c>
      <c r="H289">
        <v>0</v>
      </c>
      <c r="J289" t="s">
        <v>412</v>
      </c>
      <c r="K289">
        <v>8.02</v>
      </c>
    </row>
    <row r="290" spans="1:11" x14ac:dyDescent="0.2">
      <c r="A290">
        <v>1002305</v>
      </c>
      <c r="B290">
        <v>2002302</v>
      </c>
      <c r="C290">
        <v>1002305</v>
      </c>
      <c r="E290">
        <v>2.5</v>
      </c>
      <c r="F290">
        <v>8.02</v>
      </c>
      <c r="G290">
        <v>10.52</v>
      </c>
      <c r="H290">
        <v>0</v>
      </c>
      <c r="J290" t="s">
        <v>384</v>
      </c>
      <c r="K290">
        <v>8.02</v>
      </c>
    </row>
    <row r="291" spans="1:11" x14ac:dyDescent="0.2">
      <c r="A291">
        <v>1002508</v>
      </c>
      <c r="B291">
        <v>2002503</v>
      </c>
      <c r="C291">
        <v>1002508</v>
      </c>
      <c r="E291">
        <v>2.5</v>
      </c>
      <c r="F291">
        <v>8.02</v>
      </c>
      <c r="G291">
        <v>10.52</v>
      </c>
      <c r="H291">
        <v>0</v>
      </c>
      <c r="J291" t="s">
        <v>386</v>
      </c>
      <c r="K291">
        <v>8.02</v>
      </c>
    </row>
    <row r="292" spans="1:11" x14ac:dyDescent="0.2">
      <c r="A292">
        <v>1002202</v>
      </c>
      <c r="B292">
        <v>2002202</v>
      </c>
      <c r="C292">
        <v>1002202</v>
      </c>
      <c r="E292">
        <v>2.5</v>
      </c>
      <c r="F292">
        <v>8</v>
      </c>
      <c r="G292">
        <v>2.5</v>
      </c>
      <c r="H292">
        <v>0</v>
      </c>
      <c r="J292" t="s">
        <v>382</v>
      </c>
      <c r="K292">
        <v>8</v>
      </c>
    </row>
    <row r="293" spans="1:11" x14ac:dyDescent="0.2">
      <c r="A293">
        <v>1003001</v>
      </c>
      <c r="B293">
        <v>2003005</v>
      </c>
      <c r="C293">
        <v>1003001</v>
      </c>
      <c r="E293">
        <v>2.5</v>
      </c>
      <c r="F293">
        <v>7.8</v>
      </c>
      <c r="G293">
        <v>2.5</v>
      </c>
      <c r="H293">
        <v>0</v>
      </c>
      <c r="J293" t="s">
        <v>393</v>
      </c>
      <c r="K293">
        <v>7.8</v>
      </c>
    </row>
    <row r="294" spans="1:11" x14ac:dyDescent="0.2">
      <c r="A294">
        <v>1003802</v>
      </c>
      <c r="B294">
        <v>2003802</v>
      </c>
      <c r="C294">
        <v>1003802</v>
      </c>
      <c r="E294">
        <v>2.5</v>
      </c>
      <c r="F294">
        <v>7.62</v>
      </c>
      <c r="G294">
        <v>10.119999999999999</v>
      </c>
      <c r="H294">
        <v>0</v>
      </c>
      <c r="J294" t="s">
        <v>404</v>
      </c>
      <c r="K294">
        <v>7.62</v>
      </c>
    </row>
    <row r="295" spans="1:11" x14ac:dyDescent="0.2">
      <c r="A295">
        <v>1004602</v>
      </c>
      <c r="B295">
        <v>2004601</v>
      </c>
      <c r="C295">
        <v>1004602</v>
      </c>
      <c r="E295">
        <v>2.5</v>
      </c>
      <c r="F295">
        <v>7.01</v>
      </c>
      <c r="G295">
        <v>2.5</v>
      </c>
      <c r="H295">
        <v>0</v>
      </c>
      <c r="J295" t="s">
        <v>415</v>
      </c>
      <c r="K295">
        <v>7.01</v>
      </c>
    </row>
    <row r="296" spans="1:11" x14ac:dyDescent="0.2">
      <c r="A296">
        <v>1000409</v>
      </c>
      <c r="B296">
        <v>2000404</v>
      </c>
      <c r="C296">
        <v>1000409</v>
      </c>
      <c r="E296">
        <v>2.5</v>
      </c>
      <c r="F296">
        <v>7</v>
      </c>
      <c r="G296">
        <v>2.5</v>
      </c>
      <c r="H296">
        <v>0</v>
      </c>
      <c r="J296" t="s">
        <v>362</v>
      </c>
      <c r="K296">
        <v>7</v>
      </c>
    </row>
    <row r="297" spans="1:11" x14ac:dyDescent="0.2">
      <c r="A297">
        <v>1005006</v>
      </c>
      <c r="B297">
        <v>2005009</v>
      </c>
      <c r="C297">
        <v>1005006</v>
      </c>
      <c r="E297">
        <v>2.5</v>
      </c>
      <c r="F297">
        <v>7</v>
      </c>
      <c r="G297">
        <v>9.5</v>
      </c>
      <c r="H297">
        <v>0</v>
      </c>
      <c r="J297" t="s">
        <v>418</v>
      </c>
      <c r="K297">
        <v>7</v>
      </c>
    </row>
    <row r="298" spans="1:11" x14ac:dyDescent="0.2">
      <c r="A298">
        <v>1005201</v>
      </c>
      <c r="B298">
        <v>2005208</v>
      </c>
      <c r="C298">
        <v>1005201</v>
      </c>
      <c r="E298">
        <v>2.5</v>
      </c>
      <c r="F298">
        <v>7</v>
      </c>
      <c r="G298">
        <v>9.5</v>
      </c>
      <c r="H298">
        <v>0</v>
      </c>
      <c r="J298" t="s">
        <v>420</v>
      </c>
      <c r="K298">
        <v>7</v>
      </c>
    </row>
    <row r="299" spans="1:11" x14ac:dyDescent="0.2">
      <c r="A299">
        <v>1003106</v>
      </c>
      <c r="B299">
        <v>2003109</v>
      </c>
      <c r="C299">
        <v>1003106</v>
      </c>
      <c r="E299">
        <v>2.5</v>
      </c>
      <c r="F299">
        <v>6.4</v>
      </c>
      <c r="G299">
        <v>8.9</v>
      </c>
      <c r="H299">
        <v>0</v>
      </c>
      <c r="J299" t="s">
        <v>395</v>
      </c>
      <c r="K299">
        <v>6.4</v>
      </c>
    </row>
    <row r="300" spans="1:11" x14ac:dyDescent="0.2">
      <c r="A300">
        <v>1003306</v>
      </c>
      <c r="B300">
        <v>2003306</v>
      </c>
      <c r="C300">
        <v>1003306</v>
      </c>
      <c r="E300">
        <v>2.5</v>
      </c>
      <c r="F300">
        <v>6.4</v>
      </c>
      <c r="G300">
        <v>8.9</v>
      </c>
      <c r="H300">
        <v>0</v>
      </c>
      <c r="J300" t="s">
        <v>398</v>
      </c>
      <c r="K300">
        <v>6.4</v>
      </c>
    </row>
    <row r="301" spans="1:11" x14ac:dyDescent="0.2">
      <c r="A301">
        <v>1003202</v>
      </c>
      <c r="B301">
        <v>2003201</v>
      </c>
      <c r="C301">
        <v>1003202</v>
      </c>
      <c r="E301">
        <v>2.5</v>
      </c>
      <c r="F301">
        <v>5.59</v>
      </c>
      <c r="G301">
        <v>2.5</v>
      </c>
      <c r="H301">
        <v>0</v>
      </c>
      <c r="J301" t="s">
        <v>396</v>
      </c>
      <c r="K301">
        <v>5.59</v>
      </c>
    </row>
    <row r="302" spans="1:11" x14ac:dyDescent="0.2">
      <c r="A302">
        <v>1000509</v>
      </c>
      <c r="B302">
        <v>2000501</v>
      </c>
      <c r="C302">
        <v>1000509</v>
      </c>
      <c r="E302">
        <v>2.5</v>
      </c>
      <c r="F302">
        <v>5</v>
      </c>
      <c r="G302">
        <v>2.5</v>
      </c>
      <c r="H302">
        <v>0</v>
      </c>
      <c r="J302" t="s">
        <v>363</v>
      </c>
      <c r="K302">
        <v>5</v>
      </c>
    </row>
    <row r="303" spans="1:11" x14ac:dyDescent="0.2">
      <c r="A303">
        <v>1002705</v>
      </c>
      <c r="B303">
        <v>2002707</v>
      </c>
      <c r="C303">
        <v>1002705</v>
      </c>
      <c r="E303">
        <v>2.5</v>
      </c>
      <c r="F303">
        <v>5</v>
      </c>
      <c r="G303">
        <v>2.5</v>
      </c>
      <c r="H303">
        <v>0</v>
      </c>
      <c r="J303" t="s">
        <v>389</v>
      </c>
      <c r="K303">
        <v>5</v>
      </c>
    </row>
    <row r="304" spans="1:11" x14ac:dyDescent="0.2">
      <c r="A304">
        <v>1003500</v>
      </c>
      <c r="B304">
        <v>2003508</v>
      </c>
      <c r="C304">
        <v>1003500</v>
      </c>
      <c r="E304">
        <v>2.5</v>
      </c>
      <c r="F304">
        <v>5</v>
      </c>
      <c r="G304">
        <v>7.5</v>
      </c>
      <c r="H304">
        <v>0</v>
      </c>
      <c r="J304" t="s">
        <v>401</v>
      </c>
      <c r="K304">
        <v>5</v>
      </c>
    </row>
    <row r="305" spans="1:11" x14ac:dyDescent="0.2">
      <c r="A305">
        <v>1001200</v>
      </c>
      <c r="B305">
        <v>2001202</v>
      </c>
      <c r="C305">
        <v>1001200</v>
      </c>
      <c r="E305">
        <v>2.5</v>
      </c>
      <c r="F305">
        <v>4.78</v>
      </c>
      <c r="G305">
        <v>7.28</v>
      </c>
      <c r="H305">
        <v>0</v>
      </c>
      <c r="J305" t="s">
        <v>372</v>
      </c>
      <c r="K305">
        <v>4.78</v>
      </c>
    </row>
    <row r="306" spans="1:11" x14ac:dyDescent="0.2">
      <c r="A306">
        <v>1005102</v>
      </c>
      <c r="B306">
        <v>2005101</v>
      </c>
      <c r="C306">
        <v>1005102</v>
      </c>
      <c r="E306">
        <v>2.5</v>
      </c>
      <c r="F306">
        <v>4.01</v>
      </c>
      <c r="G306">
        <v>2.5</v>
      </c>
      <c r="H306">
        <v>0</v>
      </c>
      <c r="J306" t="s">
        <v>419</v>
      </c>
      <c r="K306">
        <v>4.01</v>
      </c>
    </row>
    <row r="307" spans="1:11" x14ac:dyDescent="0.2">
      <c r="A307">
        <v>1000908</v>
      </c>
      <c r="B307">
        <v>2000907</v>
      </c>
      <c r="C307">
        <v>1000908</v>
      </c>
      <c r="E307">
        <v>2.5</v>
      </c>
      <c r="F307">
        <v>4.01</v>
      </c>
      <c r="G307">
        <v>6.51</v>
      </c>
      <c r="H307">
        <v>0</v>
      </c>
      <c r="J307" t="s">
        <v>369</v>
      </c>
      <c r="K307">
        <v>4.01</v>
      </c>
    </row>
    <row r="308" spans="1:11" x14ac:dyDescent="0.2">
      <c r="A308">
        <v>1000702</v>
      </c>
      <c r="B308">
        <v>2000700</v>
      </c>
      <c r="C308">
        <v>1000702</v>
      </c>
      <c r="E308">
        <v>2.5</v>
      </c>
      <c r="F308">
        <v>3.8</v>
      </c>
      <c r="G308">
        <v>2.5</v>
      </c>
      <c r="H308">
        <v>0</v>
      </c>
      <c r="J308" t="s">
        <v>366</v>
      </c>
      <c r="K308">
        <v>3.8</v>
      </c>
    </row>
    <row r="309" spans="1:11" x14ac:dyDescent="0.2">
      <c r="A309">
        <v>1004209</v>
      </c>
      <c r="B309">
        <v>2004205</v>
      </c>
      <c r="C309">
        <v>1004209</v>
      </c>
      <c r="E309">
        <v>2.5</v>
      </c>
      <c r="F309">
        <v>3.46</v>
      </c>
      <c r="G309">
        <v>2.5</v>
      </c>
      <c r="H309">
        <v>0</v>
      </c>
      <c r="J309" t="s">
        <v>410</v>
      </c>
      <c r="K309">
        <v>3.46</v>
      </c>
    </row>
    <row r="310" spans="1:11" x14ac:dyDescent="0.2">
      <c r="A310">
        <v>1001908</v>
      </c>
      <c r="B310">
        <v>2001902</v>
      </c>
      <c r="C310">
        <v>1001908</v>
      </c>
      <c r="E310">
        <v>2.5</v>
      </c>
      <c r="F310">
        <v>2.98</v>
      </c>
      <c r="G310">
        <v>5.48</v>
      </c>
      <c r="H310">
        <v>0</v>
      </c>
      <c r="J310" t="s">
        <v>379</v>
      </c>
      <c r="K310">
        <v>2.98</v>
      </c>
    </row>
    <row r="311" spans="1:11" x14ac:dyDescent="0.2">
      <c r="A311">
        <v>1001008</v>
      </c>
      <c r="B311">
        <v>2001004</v>
      </c>
      <c r="C311">
        <v>1001008</v>
      </c>
      <c r="E311">
        <v>2.5</v>
      </c>
      <c r="F311">
        <v>1.37</v>
      </c>
      <c r="G311">
        <v>3.87</v>
      </c>
      <c r="H311">
        <v>0</v>
      </c>
      <c r="J311" t="s">
        <v>370</v>
      </c>
      <c r="K311">
        <v>1.37</v>
      </c>
    </row>
    <row r="312" spans="1:11" x14ac:dyDescent="0.2">
      <c r="A312">
        <v>1000302</v>
      </c>
      <c r="B312">
        <v>2000302</v>
      </c>
      <c r="C312">
        <v>1000302</v>
      </c>
      <c r="E312">
        <v>2.5</v>
      </c>
      <c r="F312">
        <v>1.34</v>
      </c>
      <c r="G312">
        <v>3.84</v>
      </c>
      <c r="H312">
        <v>0</v>
      </c>
      <c r="J312" t="s">
        <v>361</v>
      </c>
      <c r="K312">
        <v>1.34</v>
      </c>
    </row>
    <row r="313" spans="1:11" x14ac:dyDescent="0.2">
      <c r="A313">
        <v>1000104</v>
      </c>
      <c r="B313">
        <v>2000106</v>
      </c>
      <c r="C313">
        <v>1000104</v>
      </c>
      <c r="E313">
        <v>2.5</v>
      </c>
      <c r="F313">
        <v>0</v>
      </c>
      <c r="G313">
        <v>2.5</v>
      </c>
      <c r="H313">
        <v>0</v>
      </c>
      <c r="J313">
        <v>0</v>
      </c>
      <c r="K313">
        <f t="shared" ref="K313:K331" si="5">F313</f>
        <v>0</v>
      </c>
    </row>
    <row r="314" spans="1:11" x14ac:dyDescent="0.2">
      <c r="A314">
        <v>1000207</v>
      </c>
      <c r="B314">
        <v>2000200</v>
      </c>
      <c r="C314">
        <v>1000207</v>
      </c>
      <c r="E314">
        <v>2.5</v>
      </c>
      <c r="F314">
        <v>0</v>
      </c>
      <c r="G314">
        <v>2.5</v>
      </c>
      <c r="H314">
        <v>0</v>
      </c>
      <c r="J314" t="s">
        <v>360</v>
      </c>
      <c r="K314">
        <f t="shared" si="5"/>
        <v>0</v>
      </c>
    </row>
    <row r="315" spans="1:11" x14ac:dyDescent="0.2">
      <c r="A315">
        <v>1000809</v>
      </c>
      <c r="B315">
        <v>2000809</v>
      </c>
      <c r="C315">
        <v>1000809</v>
      </c>
      <c r="E315">
        <v>2.5</v>
      </c>
      <c r="F315">
        <v>0</v>
      </c>
      <c r="G315">
        <v>2.5</v>
      </c>
      <c r="H315">
        <v>0</v>
      </c>
      <c r="J315" t="s">
        <v>368</v>
      </c>
      <c r="K315">
        <f t="shared" si="5"/>
        <v>0</v>
      </c>
    </row>
    <row r="316" spans="1:11" x14ac:dyDescent="0.2">
      <c r="A316">
        <v>1001105</v>
      </c>
      <c r="B316">
        <v>2001100</v>
      </c>
      <c r="C316">
        <v>1001105</v>
      </c>
      <c r="E316">
        <v>2.5</v>
      </c>
      <c r="F316">
        <v>0</v>
      </c>
      <c r="G316">
        <v>2.5</v>
      </c>
      <c r="H316">
        <v>0</v>
      </c>
      <c r="J316" t="s">
        <v>371</v>
      </c>
      <c r="K316">
        <f t="shared" si="5"/>
        <v>0</v>
      </c>
    </row>
    <row r="317" spans="1:11" x14ac:dyDescent="0.2">
      <c r="A317">
        <v>1001509</v>
      </c>
      <c r="B317">
        <v>2001503</v>
      </c>
      <c r="C317">
        <v>1001509</v>
      </c>
      <c r="E317">
        <v>2.5</v>
      </c>
      <c r="F317">
        <v>0</v>
      </c>
      <c r="G317">
        <v>2.5</v>
      </c>
      <c r="H317">
        <v>0</v>
      </c>
      <c r="J317" t="s">
        <v>375</v>
      </c>
      <c r="K317">
        <f t="shared" si="5"/>
        <v>0</v>
      </c>
    </row>
    <row r="318" spans="1:11" x14ac:dyDescent="0.2">
      <c r="A318">
        <v>1001606</v>
      </c>
      <c r="B318">
        <v>2001609</v>
      </c>
      <c r="C318">
        <v>1001606</v>
      </c>
      <c r="E318">
        <v>2.5</v>
      </c>
      <c r="F318">
        <v>0</v>
      </c>
      <c r="G318">
        <v>2.5</v>
      </c>
      <c r="H318">
        <v>0</v>
      </c>
      <c r="J318" t="s">
        <v>376</v>
      </c>
      <c r="K318">
        <f t="shared" si="5"/>
        <v>0</v>
      </c>
    </row>
    <row r="319" spans="1:11" x14ac:dyDescent="0.2">
      <c r="A319">
        <v>1001706</v>
      </c>
      <c r="B319">
        <v>2001701</v>
      </c>
      <c r="C319">
        <v>1001706</v>
      </c>
      <c r="E319">
        <v>2.5</v>
      </c>
      <c r="F319">
        <v>0</v>
      </c>
      <c r="G319">
        <v>2.5</v>
      </c>
      <c r="H319">
        <v>0</v>
      </c>
      <c r="J319" t="s">
        <v>377</v>
      </c>
      <c r="K319">
        <f t="shared" si="5"/>
        <v>0</v>
      </c>
    </row>
    <row r="320" spans="1:11" x14ac:dyDescent="0.2">
      <c r="A320">
        <v>1001802</v>
      </c>
      <c r="B320">
        <v>2001809</v>
      </c>
      <c r="C320">
        <v>1001802</v>
      </c>
      <c r="E320">
        <v>2.5</v>
      </c>
      <c r="F320">
        <v>0</v>
      </c>
      <c r="G320">
        <v>2.5</v>
      </c>
      <c r="H320">
        <v>0</v>
      </c>
      <c r="J320" t="s">
        <v>378</v>
      </c>
      <c r="K320">
        <f t="shared" si="5"/>
        <v>0</v>
      </c>
    </row>
    <row r="321" spans="1:11" x14ac:dyDescent="0.2">
      <c r="A321">
        <v>1002409</v>
      </c>
      <c r="B321">
        <v>2002405</v>
      </c>
      <c r="C321">
        <v>1002409</v>
      </c>
      <c r="E321">
        <v>2.5</v>
      </c>
      <c r="F321">
        <v>0</v>
      </c>
      <c r="G321">
        <v>2.5</v>
      </c>
      <c r="H321">
        <v>0</v>
      </c>
      <c r="J321" t="s">
        <v>385</v>
      </c>
      <c r="K321">
        <f t="shared" si="5"/>
        <v>0</v>
      </c>
    </row>
    <row r="322" spans="1:11" x14ac:dyDescent="0.2">
      <c r="A322">
        <v>1002800</v>
      </c>
      <c r="B322">
        <v>2002802</v>
      </c>
      <c r="C322">
        <v>1002800</v>
      </c>
      <c r="E322">
        <v>2.5</v>
      </c>
      <c r="F322">
        <v>0</v>
      </c>
      <c r="G322">
        <v>2.5</v>
      </c>
      <c r="H322">
        <v>0</v>
      </c>
      <c r="J322" t="s">
        <v>391</v>
      </c>
      <c r="K322">
        <f t="shared" si="5"/>
        <v>0</v>
      </c>
    </row>
    <row r="323" spans="1:11" x14ac:dyDescent="0.2">
      <c r="A323">
        <v>1002907</v>
      </c>
      <c r="B323">
        <v>2002901</v>
      </c>
      <c r="C323">
        <v>1002907</v>
      </c>
      <c r="E323">
        <v>2.5</v>
      </c>
      <c r="F323">
        <v>0</v>
      </c>
      <c r="G323">
        <v>2.5</v>
      </c>
      <c r="H323">
        <v>0</v>
      </c>
      <c r="J323" t="s">
        <v>392</v>
      </c>
      <c r="K323">
        <f t="shared" si="5"/>
        <v>0</v>
      </c>
    </row>
    <row r="324" spans="1:11" x14ac:dyDescent="0.2">
      <c r="A324">
        <v>1003901</v>
      </c>
      <c r="B324">
        <v>2003905</v>
      </c>
      <c r="C324">
        <v>1003901</v>
      </c>
      <c r="E324">
        <v>2.5</v>
      </c>
      <c r="F324">
        <v>0</v>
      </c>
      <c r="G324">
        <v>2.5</v>
      </c>
      <c r="H324">
        <v>0</v>
      </c>
      <c r="J324" t="s">
        <v>406</v>
      </c>
      <c r="K324">
        <f t="shared" si="5"/>
        <v>0</v>
      </c>
    </row>
    <row r="325" spans="1:11" x14ac:dyDescent="0.2">
      <c r="A325">
        <v>1004802</v>
      </c>
      <c r="B325">
        <v>2004805</v>
      </c>
      <c r="C325">
        <v>1004802</v>
      </c>
      <c r="E325">
        <v>2.5</v>
      </c>
      <c r="F325">
        <v>0</v>
      </c>
      <c r="G325">
        <v>2.5</v>
      </c>
      <c r="H325">
        <v>0</v>
      </c>
      <c r="J325">
        <v>0</v>
      </c>
      <c r="K325">
        <f t="shared" si="5"/>
        <v>0</v>
      </c>
    </row>
    <row r="326" spans="1:11" x14ac:dyDescent="0.2">
      <c r="A326">
        <v>1004902</v>
      </c>
      <c r="B326">
        <v>2004906</v>
      </c>
      <c r="C326">
        <v>1004902</v>
      </c>
      <c r="E326">
        <v>2.5</v>
      </c>
      <c r="F326">
        <v>0</v>
      </c>
      <c r="G326">
        <v>2.5</v>
      </c>
      <c r="H326">
        <v>0</v>
      </c>
      <c r="J326" t="s">
        <v>417</v>
      </c>
      <c r="K326">
        <f t="shared" si="5"/>
        <v>0</v>
      </c>
    </row>
    <row r="327" spans="1:11" x14ac:dyDescent="0.2">
      <c r="A327">
        <v>1000609</v>
      </c>
      <c r="B327">
        <v>2000603</v>
      </c>
      <c r="C327">
        <v>1000609</v>
      </c>
      <c r="E327">
        <v>2.5</v>
      </c>
      <c r="F327">
        <v>0</v>
      </c>
      <c r="G327">
        <v>2.5</v>
      </c>
      <c r="H327">
        <v>0</v>
      </c>
      <c r="J327" t="s">
        <v>365</v>
      </c>
      <c r="K327">
        <f t="shared" si="5"/>
        <v>0</v>
      </c>
    </row>
    <row r="328" spans="1:11" x14ac:dyDescent="0.2">
      <c r="A328">
        <v>1002002</v>
      </c>
      <c r="B328">
        <v>2002008</v>
      </c>
      <c r="C328">
        <v>1002002</v>
      </c>
      <c r="E328">
        <v>2.5</v>
      </c>
      <c r="F328">
        <v>0</v>
      </c>
      <c r="G328">
        <v>2.5</v>
      </c>
      <c r="H328">
        <v>0</v>
      </c>
      <c r="J328" t="s">
        <v>380</v>
      </c>
      <c r="K328">
        <f t="shared" si="5"/>
        <v>0</v>
      </c>
    </row>
    <row r="329" spans="1:11" x14ac:dyDescent="0.2">
      <c r="A329">
        <v>1002107</v>
      </c>
      <c r="B329">
        <v>2002100</v>
      </c>
      <c r="C329">
        <v>1002107</v>
      </c>
      <c r="E329">
        <v>2.5</v>
      </c>
      <c r="F329">
        <v>0</v>
      </c>
      <c r="G329">
        <v>2.5</v>
      </c>
      <c r="H329">
        <v>0</v>
      </c>
      <c r="J329" t="s">
        <v>381</v>
      </c>
      <c r="K329">
        <f t="shared" si="5"/>
        <v>0</v>
      </c>
    </row>
    <row r="330" spans="1:11" x14ac:dyDescent="0.2">
      <c r="A330">
        <v>1003708</v>
      </c>
      <c r="B330">
        <v>2003708</v>
      </c>
      <c r="C330">
        <v>1003708</v>
      </c>
      <c r="E330">
        <v>2.5</v>
      </c>
      <c r="F330">
        <v>0</v>
      </c>
      <c r="G330">
        <v>2.5</v>
      </c>
      <c r="H330">
        <v>0</v>
      </c>
      <c r="J330" t="s">
        <v>403</v>
      </c>
      <c r="K330">
        <f t="shared" si="5"/>
        <v>0</v>
      </c>
    </row>
    <row r="331" spans="1:11" x14ac:dyDescent="0.2">
      <c r="A331">
        <v>1004408</v>
      </c>
      <c r="B331">
        <v>2004408</v>
      </c>
      <c r="C331">
        <v>1004408</v>
      </c>
      <c r="E331">
        <v>2.5</v>
      </c>
      <c r="F331">
        <v>0</v>
      </c>
      <c r="G331">
        <v>2.5</v>
      </c>
      <c r="H331">
        <v>0</v>
      </c>
      <c r="J331">
        <v>0</v>
      </c>
      <c r="K331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decisions</vt:lpstr>
      <vt:lpstr>demographics</vt:lpstr>
      <vt:lpstr>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Galkin, Dimitri</dc:creator>
  <cp:lastModifiedBy>Galkin, Dimitri</cp:lastModifiedBy>
  <cp:lastPrinted>2022-03-23T18:59:59Z</cp:lastPrinted>
  <dcterms:created xsi:type="dcterms:W3CDTF">2022-01-09T14:45:26Z</dcterms:created>
  <dcterms:modified xsi:type="dcterms:W3CDTF">2022-03-24T10:46:46Z</dcterms:modified>
</cp:coreProperties>
</file>