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Задача 1" sheetId="1" r:id="rId1"/>
    <sheet name="Задача 2" sheetId="2" r:id="rId2"/>
    <sheet name="Задача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C3" i="3"/>
  <c r="D3" i="3"/>
  <c r="B7" i="3" s="1"/>
  <c r="E3" i="3"/>
  <c r="F3" i="3"/>
  <c r="G3" i="3"/>
  <c r="H3" i="3"/>
  <c r="I3" i="3"/>
  <c r="J3" i="3"/>
  <c r="K3" i="3"/>
  <c r="B3" i="3"/>
  <c r="A22" i="2"/>
  <c r="B20" i="2"/>
  <c r="B19" i="2"/>
  <c r="E17" i="2"/>
  <c r="B17" i="2"/>
  <c r="E12" i="2"/>
  <c r="E13" i="2"/>
  <c r="E14" i="2"/>
  <c r="E11" i="2"/>
  <c r="B12" i="2"/>
  <c r="B13" i="2"/>
  <c r="B14" i="2"/>
  <c r="B11" i="2"/>
  <c r="B10" i="2"/>
  <c r="E10" i="2"/>
  <c r="H6" i="2"/>
  <c r="H2" i="2"/>
  <c r="H3" i="2"/>
  <c r="H4" i="2"/>
  <c r="H1" i="2"/>
  <c r="A11" i="1"/>
  <c r="B8" i="1"/>
  <c r="B7" i="1"/>
  <c r="B4" i="3" l="1"/>
  <c r="B5" i="3" s="1"/>
  <c r="B6" i="3" s="1"/>
  <c r="B9" i="3" s="1"/>
  <c r="A12" i="3" s="1"/>
</calcChain>
</file>

<file path=xl/sharedStrings.xml><?xml version="1.0" encoding="utf-8"?>
<sst xmlns="http://schemas.openxmlformats.org/spreadsheetml/2006/main" count="48" uniqueCount="45">
  <si>
    <t>n =</t>
  </si>
  <si>
    <r>
      <t>x</t>
    </r>
    <r>
      <rPr>
        <sz val="8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=</t>
    </r>
  </si>
  <si>
    <t>a=</t>
  </si>
  <si>
    <t>s2=</t>
  </si>
  <si>
    <t xml:space="preserve">alpha = </t>
  </si>
  <si>
    <t xml:space="preserve">uрасч = </t>
  </si>
  <si>
    <t>Ф(ua)=</t>
  </si>
  <si>
    <t>ua =</t>
  </si>
  <si>
    <t>1)</t>
  </si>
  <si>
    <t>2)</t>
  </si>
  <si>
    <t>3)</t>
  </si>
  <si>
    <t>4)</t>
  </si>
  <si>
    <t>x1сред=</t>
  </si>
  <si>
    <t>х2сред=</t>
  </si>
  <si>
    <t>х3сред=</t>
  </si>
  <si>
    <t>хсред=</t>
  </si>
  <si>
    <t>х4сред=</t>
  </si>
  <si>
    <t>N=</t>
  </si>
  <si>
    <t>s2факт=</t>
  </si>
  <si>
    <t xml:space="preserve">ni1= </t>
  </si>
  <si>
    <t>ni2</t>
  </si>
  <si>
    <t>ni3</t>
  </si>
  <si>
    <t>ni4</t>
  </si>
  <si>
    <t>fфакт=</t>
  </si>
  <si>
    <t>fфакт1=</t>
  </si>
  <si>
    <t>fфакт2=</t>
  </si>
  <si>
    <t>fфакт3=</t>
  </si>
  <si>
    <t>fфакт4=</t>
  </si>
  <si>
    <t>s21=</t>
  </si>
  <si>
    <t>s22=</t>
  </si>
  <si>
    <t>s23=</t>
  </si>
  <si>
    <t>s24=</t>
  </si>
  <si>
    <t>s2ост=</t>
  </si>
  <si>
    <t>fоста=</t>
  </si>
  <si>
    <t>Fрасч=</t>
  </si>
  <si>
    <t>Fa=</t>
  </si>
  <si>
    <t>alpha=</t>
  </si>
  <si>
    <t>Левая:</t>
  </si>
  <si>
    <t>Правая:</t>
  </si>
  <si>
    <t>∆xi</t>
  </si>
  <si>
    <t>xср=</t>
  </si>
  <si>
    <t>D=</t>
  </si>
  <si>
    <t>∆x=</t>
  </si>
  <si>
    <t>tрасч=</t>
  </si>
  <si>
    <t>tтабл=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</si>
</sst>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3" borderId="0" xfId="0" applyFill="1"/>
    <xf numFmtId="0" fontId="0" fillId="2" borderId="0" xfId="0" applyFill="1" applyBorder="1"/>
    <xf numFmtId="0" fontId="0" fillId="2" borderId="0" xfId="0" applyFill="1"/>
    <xf numFmtId="0" fontId="0" fillId="7" borderId="0" xfId="0" applyFill="1" applyBorder="1"/>
    <xf numFmtId="0" fontId="0" fillId="7" borderId="0" xfId="0" applyFill="1"/>
    <xf numFmtId="0" fontId="0" fillId="5" borderId="1" xfId="0" applyFill="1" applyBorder="1"/>
    <xf numFmtId="0" fontId="2" fillId="0" borderId="0" xfId="0" applyFont="1"/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1" sqref="G11"/>
    </sheetView>
  </sheetViews>
  <sheetFormatPr defaultRowHeight="14.4" x14ac:dyDescent="0.3"/>
  <sheetData>
    <row r="1" spans="1:5" x14ac:dyDescent="0.3">
      <c r="A1" s="1" t="s">
        <v>0</v>
      </c>
      <c r="B1">
        <v>90</v>
      </c>
      <c r="D1" t="s">
        <v>4</v>
      </c>
      <c r="E1">
        <v>0.05</v>
      </c>
    </row>
    <row r="2" spans="1:5" x14ac:dyDescent="0.3">
      <c r="A2" t="s">
        <v>1</v>
      </c>
      <c r="B2" s="2">
        <v>12.074999999999999</v>
      </c>
    </row>
    <row r="3" spans="1:5" x14ac:dyDescent="0.3">
      <c r="A3" t="s">
        <v>2</v>
      </c>
      <c r="B3">
        <v>12</v>
      </c>
    </row>
    <row r="4" spans="1:5" x14ac:dyDescent="0.3">
      <c r="A4" t="s">
        <v>3</v>
      </c>
      <c r="B4" s="2">
        <v>6.9000000000000006E-2</v>
      </c>
    </row>
    <row r="7" spans="1:5" x14ac:dyDescent="0.3">
      <c r="A7" t="s">
        <v>5</v>
      </c>
      <c r="B7">
        <f>ABS(B2-B3)/SQRT(B4/B1)</f>
        <v>2.7086816944297811</v>
      </c>
    </row>
    <row r="8" spans="1:5" x14ac:dyDescent="0.3">
      <c r="A8" t="s">
        <v>6</v>
      </c>
      <c r="B8">
        <f>(1 - E1)/ 2</f>
        <v>0.47499999999999998</v>
      </c>
    </row>
    <row r="9" spans="1:5" x14ac:dyDescent="0.3">
      <c r="A9" t="s">
        <v>7</v>
      </c>
      <c r="B9">
        <v>1.96</v>
      </c>
    </row>
    <row r="11" spans="1:5" x14ac:dyDescent="0.3">
      <c r="A11" s="3" t="str">
        <f>IF(B9&gt;B7,"Нульвая","Альтернативная")</f>
        <v>Альтернативная</v>
      </c>
      <c r="B11" s="3"/>
    </row>
  </sheetData>
  <mergeCells count="1">
    <mergeCell ref="A11:B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F25" sqref="F25"/>
    </sheetView>
  </sheetViews>
  <sheetFormatPr defaultRowHeight="14.4" x14ac:dyDescent="0.3"/>
  <sheetData>
    <row r="1" spans="1:10" x14ac:dyDescent="0.3">
      <c r="A1" s="7" t="s">
        <v>8</v>
      </c>
      <c r="B1" s="4">
        <v>7.3</v>
      </c>
      <c r="C1" s="4">
        <v>8.3000000000000007</v>
      </c>
      <c r="D1" s="4">
        <v>7.6</v>
      </c>
      <c r="E1" s="4">
        <v>8.4</v>
      </c>
      <c r="F1" s="4">
        <v>8.3000000000000007</v>
      </c>
      <c r="G1" s="12" t="s">
        <v>12</v>
      </c>
      <c r="H1" s="12">
        <f>AVERAGE(B1:F1)</f>
        <v>7.9800000000000013</v>
      </c>
      <c r="I1" s="4" t="s">
        <v>19</v>
      </c>
      <c r="J1" s="4">
        <v>5</v>
      </c>
    </row>
    <row r="2" spans="1:10" x14ac:dyDescent="0.3">
      <c r="A2" s="5" t="s">
        <v>9</v>
      </c>
      <c r="B2" s="4">
        <v>5.4</v>
      </c>
      <c r="C2" s="4">
        <v>7.4</v>
      </c>
      <c r="D2" s="4">
        <v>7.1</v>
      </c>
      <c r="E2" s="4"/>
      <c r="F2" s="4"/>
      <c r="G2" s="12" t="s">
        <v>13</v>
      </c>
      <c r="H2" s="12">
        <f t="shared" ref="H2:H4" si="0">AVERAGE(B2:F2)</f>
        <v>6.6333333333333329</v>
      </c>
      <c r="I2" s="4" t="s">
        <v>20</v>
      </c>
      <c r="J2" s="4">
        <v>3</v>
      </c>
    </row>
    <row r="3" spans="1:10" x14ac:dyDescent="0.3">
      <c r="A3" s="5" t="s">
        <v>10</v>
      </c>
      <c r="B3" s="4">
        <v>8.1</v>
      </c>
      <c r="C3" s="4">
        <v>6.4</v>
      </c>
      <c r="D3" s="4"/>
      <c r="E3" s="4"/>
      <c r="F3" s="4"/>
      <c r="G3" s="12" t="s">
        <v>14</v>
      </c>
      <c r="H3" s="12">
        <f t="shared" si="0"/>
        <v>7.25</v>
      </c>
      <c r="I3" s="4" t="s">
        <v>21</v>
      </c>
      <c r="J3" s="4">
        <v>2</v>
      </c>
    </row>
    <row r="4" spans="1:10" x14ac:dyDescent="0.3">
      <c r="A4" s="5" t="s">
        <v>11</v>
      </c>
      <c r="B4" s="4">
        <v>7.9</v>
      </c>
      <c r="C4" s="4">
        <v>9.5</v>
      </c>
      <c r="D4" s="4">
        <v>10</v>
      </c>
      <c r="E4" s="4">
        <v>7.1</v>
      </c>
      <c r="F4" s="4"/>
      <c r="G4" s="12" t="s">
        <v>16</v>
      </c>
      <c r="H4" s="12">
        <f t="shared" si="0"/>
        <v>8.625</v>
      </c>
      <c r="I4" s="4" t="s">
        <v>22</v>
      </c>
      <c r="J4" s="4">
        <v>4</v>
      </c>
    </row>
    <row r="6" spans="1:10" x14ac:dyDescent="0.3">
      <c r="A6" s="8" t="s">
        <v>17</v>
      </c>
      <c r="B6" s="9">
        <v>4</v>
      </c>
      <c r="G6" s="10" t="s">
        <v>15</v>
      </c>
      <c r="H6" s="11">
        <f>AVERAGE(B1:F1,B2:D2,B3:C4,D4:E4)</f>
        <v>7.7714285714285722</v>
      </c>
    </row>
    <row r="10" spans="1:10" x14ac:dyDescent="0.3">
      <c r="A10" s="6" t="s">
        <v>23</v>
      </c>
      <c r="B10" s="6">
        <f>B6-1</f>
        <v>3</v>
      </c>
      <c r="D10" s="6" t="s">
        <v>18</v>
      </c>
      <c r="E10" s="6">
        <f>1/(B6-1) * ((POWER((H1-H6), 2)*J1)+POWER(H2-H6,2)*J2 + POWER(H3-H6,2)*J3 +POWER(H4-H6,2)*J4)</f>
        <v>2.5204682539682559</v>
      </c>
      <c r="G10" t="s">
        <v>36</v>
      </c>
      <c r="H10">
        <v>0.05</v>
      </c>
    </row>
    <row r="11" spans="1:10" x14ac:dyDescent="0.3">
      <c r="A11" s="4" t="s">
        <v>24</v>
      </c>
      <c r="B11" s="4">
        <f>J1 - 1</f>
        <v>4</v>
      </c>
      <c r="D11" s="4" t="s">
        <v>28</v>
      </c>
      <c r="E11" s="4">
        <f>_xlfn.VAR.S(B1:F1)</f>
        <v>0.24700000000000044</v>
      </c>
    </row>
    <row r="12" spans="1:10" x14ac:dyDescent="0.3">
      <c r="A12" s="4" t="s">
        <v>25</v>
      </c>
      <c r="B12" s="4">
        <f t="shared" ref="B12:B14" si="1">J2 - 1</f>
        <v>2</v>
      </c>
      <c r="D12" s="4" t="s">
        <v>29</v>
      </c>
      <c r="E12" s="4">
        <f t="shared" ref="E12:E14" si="2">_xlfn.VAR.S(B2:F2)</f>
        <v>1.1633333333333553</v>
      </c>
    </row>
    <row r="13" spans="1:10" x14ac:dyDescent="0.3">
      <c r="A13" s="4" t="s">
        <v>26</v>
      </c>
      <c r="B13" s="4">
        <f t="shared" si="1"/>
        <v>1</v>
      </c>
      <c r="D13" s="4" t="s">
        <v>30</v>
      </c>
      <c r="E13" s="4">
        <f t="shared" si="2"/>
        <v>1.4450000000000074</v>
      </c>
    </row>
    <row r="14" spans="1:10" x14ac:dyDescent="0.3">
      <c r="A14" s="4" t="s">
        <v>27</v>
      </c>
      <c r="B14" s="4">
        <f t="shared" si="1"/>
        <v>3</v>
      </c>
      <c r="D14" s="4" t="s">
        <v>31</v>
      </c>
      <c r="E14" s="4">
        <f t="shared" si="2"/>
        <v>1.835833333333331</v>
      </c>
    </row>
    <row r="17" spans="1:5" x14ac:dyDescent="0.3">
      <c r="A17" t="s">
        <v>32</v>
      </c>
      <c r="B17">
        <f>(B11*E11+B12*E12+B13*E13+B14*E14)/SUM(B11:B14)</f>
        <v>1.0267166666666712</v>
      </c>
      <c r="D17" t="s">
        <v>33</v>
      </c>
      <c r="E17">
        <f>SUM(B11:B14)</f>
        <v>10</v>
      </c>
    </row>
    <row r="19" spans="1:5" x14ac:dyDescent="0.3">
      <c r="A19" t="s">
        <v>34</v>
      </c>
      <c r="B19">
        <f>E10/B17</f>
        <v>2.4548819901318879</v>
      </c>
    </row>
    <row r="20" spans="1:5" x14ac:dyDescent="0.3">
      <c r="A20" t="s">
        <v>35</v>
      </c>
      <c r="B20">
        <f>FINV(H10,B10,E10)</f>
        <v>19.164292127511288</v>
      </c>
    </row>
    <row r="22" spans="1:5" x14ac:dyDescent="0.3">
      <c r="A22" t="str">
        <f>IF(B20&gt;B19, "Нулевое", "Альтернативное")</f>
        <v>Нулевое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E14" sqref="E14"/>
    </sheetView>
  </sheetViews>
  <sheetFormatPr defaultRowHeight="14.4" x14ac:dyDescent="0.3"/>
  <sheetData>
    <row r="1" spans="1:11" x14ac:dyDescent="0.3">
      <c r="A1" s="14" t="s">
        <v>37</v>
      </c>
      <c r="B1" s="4">
        <v>47</v>
      </c>
      <c r="C1" s="4">
        <v>41</v>
      </c>
      <c r="D1" s="4">
        <v>40</v>
      </c>
      <c r="E1" s="4">
        <v>100</v>
      </c>
      <c r="F1" s="4">
        <v>58</v>
      </c>
      <c r="G1" s="4">
        <v>38</v>
      </c>
      <c r="H1" s="4">
        <v>73</v>
      </c>
      <c r="I1" s="4">
        <v>89</v>
      </c>
      <c r="J1" s="4">
        <v>58</v>
      </c>
      <c r="K1" s="4">
        <v>60</v>
      </c>
    </row>
    <row r="2" spans="1:11" x14ac:dyDescent="0.3">
      <c r="A2" s="14" t="s">
        <v>38</v>
      </c>
      <c r="B2" s="4">
        <v>86</v>
      </c>
      <c r="C2" s="4">
        <v>60</v>
      </c>
      <c r="D2" s="4">
        <v>34</v>
      </c>
      <c r="E2" s="4">
        <v>117</v>
      </c>
      <c r="F2" s="4">
        <v>78</v>
      </c>
      <c r="G2" s="4">
        <v>56</v>
      </c>
      <c r="H2" s="4">
        <v>85</v>
      </c>
      <c r="I2" s="4">
        <v>65</v>
      </c>
      <c r="J2" s="4">
        <v>72</v>
      </c>
      <c r="K2" s="4">
        <v>85</v>
      </c>
    </row>
    <row r="3" spans="1:11" x14ac:dyDescent="0.3">
      <c r="A3" s="6" t="s">
        <v>39</v>
      </c>
      <c r="B3" s="6">
        <f>B1-B2</f>
        <v>-39</v>
      </c>
      <c r="C3" s="6">
        <f t="shared" ref="C3:K3" si="0">C1-C2</f>
        <v>-19</v>
      </c>
      <c r="D3" s="6">
        <f t="shared" si="0"/>
        <v>6</v>
      </c>
      <c r="E3" s="6">
        <f t="shared" si="0"/>
        <v>-17</v>
      </c>
      <c r="F3" s="6">
        <f t="shared" si="0"/>
        <v>-20</v>
      </c>
      <c r="G3" s="6">
        <f t="shared" si="0"/>
        <v>-18</v>
      </c>
      <c r="H3" s="6">
        <f t="shared" si="0"/>
        <v>-12</v>
      </c>
      <c r="I3" s="6">
        <f t="shared" si="0"/>
        <v>24</v>
      </c>
      <c r="J3" s="6">
        <f t="shared" si="0"/>
        <v>-14</v>
      </c>
      <c r="K3" s="6">
        <f t="shared" si="0"/>
        <v>-25</v>
      </c>
    </row>
    <row r="4" spans="1:11" x14ac:dyDescent="0.3">
      <c r="A4" s="13" t="s">
        <v>40</v>
      </c>
      <c r="B4">
        <f>AVERAGE(B3:K3)</f>
        <v>-13.4</v>
      </c>
      <c r="D4" t="s">
        <v>17</v>
      </c>
      <c r="E4">
        <v>10</v>
      </c>
    </row>
    <row r="5" spans="1:11" x14ac:dyDescent="0.3">
      <c r="A5" t="s">
        <v>41</v>
      </c>
      <c r="B5">
        <f>1/E4*(POWER(B3 - B4,2) +POWER(C3 - B4,2) +POWER(D3 - B4,2) + POWER(E3 - B4,2) +POWER(F3 - B4,2) +POWER(G3 - B4,2) + POWER(H3 - B4,2) + POWER(I3 - B4,2) + POWER(J3 - B4,2) +POWER(K3 - B4,2))</f>
        <v>267.64000000000004</v>
      </c>
    </row>
    <row r="6" spans="1:11" x14ac:dyDescent="0.3">
      <c r="A6" t="s">
        <v>3</v>
      </c>
      <c r="B6">
        <f>E4/(E4-1)*B5</f>
        <v>297.37777777777785</v>
      </c>
      <c r="D6" t="s">
        <v>36</v>
      </c>
      <c r="E6">
        <v>0.05</v>
      </c>
    </row>
    <row r="7" spans="1:11" x14ac:dyDescent="0.3">
      <c r="A7" t="s">
        <v>42</v>
      </c>
      <c r="B7">
        <f>AVERAGE(B3:K3)</f>
        <v>-13.4</v>
      </c>
    </row>
    <row r="9" spans="1:11" x14ac:dyDescent="0.3">
      <c r="A9" t="s">
        <v>43</v>
      </c>
      <c r="B9">
        <f>ABS(B7)/SQRT(B6/E4)</f>
        <v>2.4572567825183431</v>
      </c>
    </row>
    <row r="10" spans="1:11" x14ac:dyDescent="0.3">
      <c r="A10" t="s">
        <v>44</v>
      </c>
      <c r="B10">
        <f>_xlfn.T.DIST.2T(E6,E4-1)</f>
        <v>0.96121446471381466</v>
      </c>
    </row>
    <row r="12" spans="1:11" x14ac:dyDescent="0.3">
      <c r="A12" s="3" t="str">
        <f>IF(B10&gt;B9, "Нулевая", "Альтернативная")</f>
        <v>Альтернативная</v>
      </c>
      <c r="B12" s="3"/>
    </row>
  </sheetData>
  <mergeCells count="1"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Задача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2022-12-22T15:54:11Z</dcterms:modified>
</cp:coreProperties>
</file>