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28800" windowHeight="11910"/>
  </bookViews>
  <sheets>
    <sheet name="Portfolio" sheetId="15" r:id="rId1"/>
    <sheet name="Coin Market Cap" sheetId="30" r:id="rId2"/>
    <sheet name="BTC" sheetId="5" r:id="rId3"/>
    <sheet name="Bitcoin Preis" sheetId="43" r:id="rId4"/>
    <sheet name="ETH" sheetId="6" r:id="rId5"/>
    <sheet name="Etherium Preis" sheetId="44" r:id="rId6"/>
    <sheet name="LTC" sheetId="25" r:id="rId7"/>
    <sheet name="XMR" sheetId="24" r:id="rId8"/>
    <sheet name="XLM" sheetId="12" r:id="rId9"/>
    <sheet name="XRP" sheetId="10" r:id="rId10"/>
    <sheet name="REQ" sheetId="18" r:id="rId11"/>
    <sheet name="VEN" sheetId="19" r:id="rId12"/>
    <sheet name="IOTA" sheetId="21" r:id="rId13"/>
    <sheet name="USDT" sheetId="22" r:id="rId14"/>
    <sheet name="Dash" sheetId="26" r:id="rId15"/>
    <sheet name="TRX" sheetId="31" r:id="rId16"/>
    <sheet name="BAT" sheetId="32" r:id="rId17"/>
    <sheet name="ADA" sheetId="33" r:id="rId18"/>
    <sheet name="XVG" sheetId="35" r:id="rId19"/>
    <sheet name="ICX" sheetId="36" r:id="rId20"/>
    <sheet name="EOS" sheetId="37" r:id="rId21"/>
    <sheet name="NEO" sheetId="40" r:id="rId22"/>
    <sheet name="Qtum" sheetId="41" r:id="rId23"/>
  </sheets>
  <definedNames>
    <definedName name="ExternalData_1" localSheetId="2" hidden="1">BTC!$A$1:$B$16</definedName>
    <definedName name="ExternalData_1" localSheetId="4" hidden="1">ETH!$A$1:$B$16</definedName>
    <definedName name="ExternalData_1" localSheetId="12" hidden="1">IOTA!$A$1:$B$16</definedName>
    <definedName name="ExternalData_1" localSheetId="6" hidden="1">LTC!$A$1:$B$16</definedName>
    <definedName name="ExternalData_1" localSheetId="10" hidden="1">REQ!$A$1:$B$16</definedName>
    <definedName name="ExternalData_1" localSheetId="13" hidden="1">USDT!$A$1:$B$16</definedName>
    <definedName name="ExternalData_1" localSheetId="11" hidden="1">VEN!$A$1:$B$16</definedName>
    <definedName name="ExternalData_1" localSheetId="8" hidden="1">XLM!$A$1:$B$16</definedName>
    <definedName name="ExternalData_1" localSheetId="7" hidden="1">XMR!$A$1:$B$16</definedName>
    <definedName name="ExternalData_1" localSheetId="9" hidden="1">XRP!$A$1:$B$16</definedName>
    <definedName name="ExterneDaten_1" localSheetId="17" hidden="1">ADA!$A$1:$B$16</definedName>
    <definedName name="ExterneDaten_1" localSheetId="16" hidden="1">BAT!$A$1:$B$16</definedName>
    <definedName name="ExterneDaten_1" localSheetId="1" hidden="1">'Coin Market Cap'!$A$1:$O$101</definedName>
    <definedName name="ExterneDaten_1" localSheetId="14" hidden="1">Dash!$A$1:$B$16</definedName>
    <definedName name="ExterneDaten_1" localSheetId="20" hidden="1">EOS!$A$1:$B$16</definedName>
    <definedName name="ExterneDaten_1" localSheetId="19" hidden="1">ICX!$A$1:$B$16</definedName>
    <definedName name="ExterneDaten_1" localSheetId="21" hidden="1">NEO!$A$1:$B$16</definedName>
    <definedName name="ExterneDaten_1" localSheetId="22" hidden="1">Qtum!$A$1:$B$16</definedName>
    <definedName name="ExterneDaten_1" localSheetId="15" hidden="1">TRX!$A$1:$B$16</definedName>
    <definedName name="ExterneDaten_1" localSheetId="18" hidden="1">XVG!$A$1:$B$16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5" l="1"/>
  <c r="J12" i="15"/>
  <c r="I9" i="15"/>
  <c r="J9" i="15"/>
  <c r="I10" i="15"/>
  <c r="J10" i="15"/>
  <c r="I11" i="15"/>
  <c r="J11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D4" i="15"/>
  <c r="H22" i="15"/>
  <c r="L22" i="15"/>
  <c r="H23" i="15"/>
  <c r="L23" i="15"/>
  <c r="H24" i="15"/>
  <c r="L24" i="15"/>
  <c r="H25" i="15"/>
  <c r="L25" i="15"/>
  <c r="H26" i="15"/>
  <c r="L26" i="15"/>
  <c r="H27" i="15"/>
  <c r="L27" i="15"/>
  <c r="H28" i="15"/>
  <c r="L28" i="15"/>
  <c r="H29" i="15"/>
  <c r="L29" i="15"/>
  <c r="H30" i="15"/>
  <c r="L30" i="15"/>
  <c r="H31" i="15"/>
  <c r="L31" i="15"/>
  <c r="H32" i="15"/>
  <c r="L32" i="15"/>
  <c r="H33" i="15"/>
  <c r="L33" i="15"/>
  <c r="H34" i="15"/>
  <c r="L34" i="15"/>
  <c r="E12" i="15"/>
  <c r="G13" i="43"/>
  <c r="F12" i="15"/>
  <c r="G9" i="44"/>
  <c r="G4" i="44"/>
  <c r="H12" i="15"/>
  <c r="L12" i="15"/>
  <c r="H9" i="15"/>
  <c r="L9" i="15"/>
  <c r="H10" i="15"/>
  <c r="L10" i="15"/>
  <c r="H11" i="15"/>
  <c r="L11" i="15"/>
  <c r="H13" i="15"/>
  <c r="L13" i="15"/>
  <c r="H14" i="15"/>
  <c r="L14" i="15"/>
  <c r="H15" i="15"/>
  <c r="L15" i="15"/>
  <c r="G12" i="43"/>
  <c r="H16" i="15"/>
  <c r="L16" i="15"/>
  <c r="E17" i="15"/>
  <c r="G21" i="43"/>
  <c r="J11" i="43"/>
  <c r="G21" i="44"/>
  <c r="H17" i="15"/>
  <c r="L17" i="15"/>
  <c r="H18" i="15"/>
  <c r="L18" i="15"/>
  <c r="F19" i="15"/>
  <c r="H19" i="15"/>
  <c r="L19" i="15"/>
  <c r="L20" i="15"/>
  <c r="G15" i="43"/>
  <c r="H21" i="15"/>
  <c r="L21" i="15"/>
  <c r="L36" i="15"/>
  <c r="H36" i="15"/>
  <c r="M20" i="15"/>
  <c r="N20" i="15"/>
  <c r="N17" i="15"/>
  <c r="D5" i="15"/>
  <c r="G3" i="44"/>
  <c r="G5" i="44"/>
  <c r="G6" i="44"/>
  <c r="G7" i="44"/>
  <c r="G8" i="44"/>
  <c r="G10" i="44"/>
  <c r="G11" i="44"/>
  <c r="G12" i="44"/>
  <c r="G13" i="44"/>
  <c r="G14" i="44"/>
  <c r="G15" i="44"/>
  <c r="G16" i="44"/>
  <c r="G17" i="44"/>
  <c r="G18" i="44"/>
  <c r="G19" i="44"/>
  <c r="G20" i="44"/>
  <c r="G22" i="44"/>
  <c r="G23" i="44"/>
  <c r="G24" i="44"/>
  <c r="G25" i="44"/>
  <c r="G26" i="44"/>
  <c r="G27" i="44"/>
  <c r="G28" i="44"/>
  <c r="G29" i="44"/>
  <c r="G30" i="44"/>
  <c r="G31" i="44"/>
  <c r="G2" i="44"/>
  <c r="G3" i="43"/>
  <c r="G4" i="43"/>
  <c r="G5" i="43"/>
  <c r="G6" i="43"/>
  <c r="G7" i="43"/>
  <c r="G8" i="43"/>
  <c r="G9" i="43"/>
  <c r="G10" i="43"/>
  <c r="G11" i="43"/>
  <c r="G14" i="43"/>
  <c r="G16" i="43"/>
  <c r="G17" i="43"/>
  <c r="G18" i="43"/>
  <c r="G19" i="43"/>
  <c r="G20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2" i="43"/>
  <c r="I5" i="15"/>
  <c r="H35" i="15"/>
  <c r="M16" i="15"/>
  <c r="N16" i="15"/>
  <c r="M18" i="15"/>
  <c r="N18" i="15"/>
  <c r="M19" i="15"/>
  <c r="N19" i="15"/>
  <c r="M15" i="15"/>
  <c r="N15" i="15"/>
  <c r="D6" i="15"/>
  <c r="I4" i="15"/>
  <c r="M9" i="15"/>
  <c r="M10" i="15"/>
  <c r="M11" i="15"/>
  <c r="M12" i="15"/>
  <c r="M13" i="15"/>
  <c r="M14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N9" i="15"/>
  <c r="K9" i="15"/>
  <c r="N21" i="15"/>
  <c r="N13" i="15"/>
  <c r="N14" i="15"/>
  <c r="N10" i="15"/>
  <c r="N11" i="15"/>
  <c r="N12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</calcChain>
</file>

<file path=xl/connections.xml><?xml version="1.0" encoding="utf-8"?>
<connections xmlns="http://schemas.openxmlformats.org/spreadsheetml/2006/main">
  <connection id="1" keepAlive="1" name="Abfrage - BAT" description="Verbindung mit der Abfrage 'BAT' in der Arbeitsmappe." type="5" refreshedVersion="6" background="1" saveData="1">
    <dbPr connection="Provider=Microsoft.Mashup.OleDb.1;Data Source=$Workbook$;Location=BAT;Extended Properties=&quot;&quot;" command="SELECT * FROM [BAT]"/>
  </connection>
  <connection id="2" keepAlive="1" name="Abfrage - Cardano" description="Verbindung mit der Abfrage 'Cardano' in der Arbeitsmappe." type="5" refreshedVersion="6" background="1" saveData="1">
    <dbPr connection="Provider=Microsoft.Mashup.OleDb.1;Data Source=$Workbook$;Location=Cardano;Extended Properties=&quot;&quot;" command="SELECT * FROM [Cardano]"/>
  </connection>
  <connection id="3" keepAlive="1" interval="60" name="Abfrage - Coin Market Cap" description="Verbindung mit der Abfrage 'Coin Market Cap' in der Arbeitsmappe." type="5" refreshedVersion="6" background="1" refreshOnLoad="1" saveData="1">
    <dbPr connection="Provider=Microsoft.Mashup.OleDb.1;Data Source=$Workbook$;Location=Coin Market Cap;Extended Properties=&quot;&quot;" command="SELECT * FROM [Coin Market Cap]"/>
  </connection>
  <connection id="4" keepAlive="1" name="Abfrage - DASH" description="Verbindung mit der Abfrage 'DASH' in der Arbeitsmappe." type="5" refreshedVersion="6" background="1" saveData="1">
    <dbPr connection="Provider=Microsoft.Mashup.OleDb.1;Data Source=$Workbook$;Location=DASH;Extended Properties=&quot;&quot;" command="SELECT * FROM [DASH]"/>
  </connection>
  <connection id="5" keepAlive="1" name="Abfrage - EOS" description="Verbindung mit der Abfrage 'EOS' in der Arbeitsmappe." type="5" refreshedVersion="6" background="1" saveData="1">
    <dbPr connection="Provider=Microsoft.Mashup.OleDb.1;Data Source=$Workbook$;Location=EOS;Extended Properties=&quot;&quot;" command="SELECT * FROM [EOS]"/>
  </connection>
  <connection id="6" keepAlive="1" name="Abfrage - ICON" description="Verbindung mit der Abfrage 'ICON' in der Arbeitsmappe." type="5" refreshedVersion="6" background="1" saveData="1">
    <dbPr connection="Provider=Microsoft.Mashup.OleDb.1;Data Source=$Workbook$;Location=ICON;Extended Properties=&quot;&quot;" command="SELECT * FROM [ICON]"/>
  </connection>
  <connection id="7" keepAlive="1" name="Abfrage - IOTA2" description="Verbindung mit der Abfrage 'IOTA2' in der Arbeitsmappe." type="5" refreshedVersion="0" background="1">
    <dbPr connection="Provider=Microsoft.Mashup.OleDb.1;Data Source=$Workbook$;Location=IOTA2;Extended Properties=&quot;&quot;" command="SELECT * FROM [IOTA2]"/>
  </connection>
  <connection id="8" keepAlive="1" name="Abfrage - NEO" description="Verbindung mit der Abfrage 'NEO' in der Arbeitsmappe." type="5" refreshedVersion="6" background="1" saveData="1">
    <dbPr connection="Provider=Microsoft.Mashup.OleDb.1;Data Source=$Workbook$;Location=NEO;Extended Properties=&quot;&quot;" command="SELECT * FROM [NEO]"/>
  </connection>
  <connection id="9" keepAlive="1" name="Abfrage - Qtum" description="Verbindung mit der Abfrage 'Qtum' in der Arbeitsmappe." type="5" refreshedVersion="6" background="1" saveData="1">
    <dbPr connection="Provider=Microsoft.Mashup.OleDb.1;Data Source=$Workbook$;Location=Qtum;Extended Properties=&quot;&quot;" command="SELECT * FROM [Qtum]"/>
  </connection>
  <connection id="10" keepAlive="1" name="Abfrage - TRON" description="Verbindung mit der Abfrage 'TRON' in der Arbeitsmappe." type="5" refreshedVersion="6" background="1" saveData="1">
    <dbPr connection="Provider=Microsoft.Mashup.OleDb.1;Data Source=$Workbook$;Location=TRON;Extended Properties=&quot;&quot;" command="SELECT * FROM [TRON]"/>
  </connection>
  <connection id="11" keepAlive="1" name="Abfrage - Verge" description="Verbindung mit der Abfrage 'Verge' in der Arbeitsmappe." type="5" refreshedVersion="6" background="1" saveData="1">
    <dbPr connection="Provider=Microsoft.Mashup.OleDb.1;Data Source=$Workbook$;Location=Verge;Extended Properties=&quot;&quot;" command="SELECT * FROM [Verge]"/>
  </connection>
  <connection id="12" keepAlive="1" name="Query - Binance" description="Connection to the 'Binance' query in the workbook." type="5" refreshedVersion="6" background="1" saveData="1">
    <dbPr connection="Provider=Microsoft.Mashup.OleDb.1;Data Source=$Workbook$;Location=Binance;Extended Properties=&quot;&quot;" command="SELECT * FROM [Binance]"/>
  </connection>
  <connection id="13" keepAlive="1" interval="1" name="Query - Bitcoin" description="Connection to the 'Bitcoin' query in the workbook." type="5" refreshedVersion="6" background="1" refreshOnLoad="1">
    <dbPr connection="Provider=Microsoft.Mashup.OleDb.1;Data Source=$Workbook$;Location=Bitcoin;Extended Properties=&quot;&quot;" command="SELECT * FROM [Bitcoin]"/>
  </connection>
  <connection id="14" keepAlive="1" interval="1" name="Query - Ethereum" description="Connection to the 'Ethereum' query in the workbook." type="5" refreshedVersion="6" background="1" refreshOnLoad="1">
    <dbPr connection="Provider=Microsoft.Mashup.OleDb.1;Data Source=$Workbook$;Location=Ethereum;Extended Properties=&quot;&quot;" command="SELECT * FROM [Ethereum]"/>
  </connection>
  <connection id="15" keepAlive="1" name="Query - FUN" description="Connection to the 'FUN' query in the workbook." type="5" refreshedVersion="6" background="1" saveData="1">
    <dbPr connection="Provider=Microsoft.Mashup.OleDb.1;Data Source=$Workbook$;Location=FUN;Extended Properties=&quot;&quot;" command="SELECT * FROM [FUN]"/>
  </connection>
  <connection id="16" keepAlive="1" name="Query - IOTA" description="Connection to the 'IOTA' query in the workbook." type="5" refreshedVersion="6" background="1" saveData="1">
    <dbPr connection="Provider=Microsoft.Mashup.OleDb.1;Data Source=$Workbook$;Location=IOTA;Extended Properties=&quot;&quot;" command="SELECT * FROM [IOTA]"/>
  </connection>
  <connection id="17" keepAlive="1" name="Query - LTC" description="Connection to the 'LTC' query in the workbook." type="5" refreshedVersion="6" background="1" saveData="1">
    <dbPr connection="Provider=Microsoft.Mashup.OleDb.1;Data Source=$Workbook$;Location=LTC;Extended Properties=&quot;&quot;" command="SELECT * FROM [LTC]"/>
  </connection>
  <connection id="18" keepAlive="1" name="Query - Monero" description="Connection to the 'Monero' query in the workbook." type="5" refreshedVersion="6" background="1" saveData="1">
    <dbPr connection="Provider=Microsoft.Mashup.OleDb.1;Data Source=$Workbook$;Location=Monero;Extended Properties=&quot;&quot;" command="SELECT * FROM [Monero]"/>
  </connection>
  <connection id="19" keepAlive="1" name="Query - REQ" description="Connection to the 'REQ' query in the workbook." type="5" refreshedVersion="6" background="1" saveData="1">
    <dbPr connection="Provider=Microsoft.Mashup.OleDb.1;Data Source=$Workbook$;Location=REQ;Extended Properties=&quot;&quot;" command="SELECT * FROM [REQ]"/>
  </connection>
  <connection id="20" keepAlive="1" interval="1" name="Query - Ripple" description="Connection to the 'Ripple' query in the workbook." type="5" refreshedVersion="6" background="1" refreshOnLoad="1">
    <dbPr connection="Provider=Microsoft.Mashup.OleDb.1;Data Source=$Workbook$;Location=Ripple;Extended Properties=&quot;&quot;" command="SELECT * FROM [Ripple]"/>
  </connection>
  <connection id="21" keepAlive="1" interval="1" name="Query - Stellar" description="Connection to the 'Stellar' query in the workbook." type="5" refreshedVersion="6" background="1" refreshOnLoad="1">
    <dbPr connection="Provider=Microsoft.Mashup.OleDb.1;Data Source=$Workbook$;Location=Stellar;Extended Properties=&quot;&quot;" command="SELECT * FROM [Stellar]"/>
  </connection>
  <connection id="22" keepAlive="1" name="Query - US Tether" description="Connection to the 'US Tether' query in the workbook." type="5" refreshedVersion="6" background="1" saveData="1">
    <dbPr connection="Provider=Microsoft.Mashup.OleDb.1;Data Source=$Workbook$;Location=US Tether;Extended Properties=&quot;&quot;" command="SELECT * FROM [US Tether]"/>
  </connection>
  <connection id="23" keepAlive="1" name="Query - VEN" description="Connection to the 'VEN' query in the workbook." type="5" refreshedVersion="6" background="1" saveData="1">
    <dbPr connection="Provider=Microsoft.Mashup.OleDb.1;Data Source=$Workbook$;Location=VEN;Extended Properties=&quot;&quot;" command="SELECT * FROM [VEN]"/>
  </connection>
  <connection id="24" keepAlive="1" name="Query - ZEC" description="Connection to the 'ZEC' query in the workbook." type="5" refreshedVersion="6" background="1" saveData="1">
    <dbPr connection="Provider=Microsoft.Mashup.OleDb.1;Data Source=$Workbook$;Location=ZEC;Extended Properties=&quot;&quot;" command="SELECT * FROM [ZEC]"/>
  </connection>
</connections>
</file>

<file path=xl/sharedStrings.xml><?xml version="1.0" encoding="utf-8"?>
<sst xmlns="http://schemas.openxmlformats.org/spreadsheetml/2006/main" count="2093" uniqueCount="1522">
  <si>
    <t>ETH</t>
  </si>
  <si>
    <t>Value</t>
  </si>
  <si>
    <t>Currency</t>
  </si>
  <si>
    <t>XLM</t>
  </si>
  <si>
    <t>Value (USD)</t>
  </si>
  <si>
    <t>Price (BTC)</t>
  </si>
  <si>
    <t>Ethereum</t>
  </si>
  <si>
    <t>iota</t>
  </si>
  <si>
    <t>IOTA</t>
  </si>
  <si>
    <t>MIOTA</t>
  </si>
  <si>
    <t>2779530283.0</t>
  </si>
  <si>
    <t>tether</t>
  </si>
  <si>
    <t>Tether</t>
  </si>
  <si>
    <t>USDT</t>
  </si>
  <si>
    <t>vechain</t>
  </si>
  <si>
    <t>VeChain</t>
  </si>
  <si>
    <t>277162633.0</t>
  </si>
  <si>
    <t>867162633.0</t>
  </si>
  <si>
    <t>request-network</t>
  </si>
  <si>
    <t>Request Network</t>
  </si>
  <si>
    <t>REQ</t>
  </si>
  <si>
    <t>640739733.0</t>
  </si>
  <si>
    <t>999999999.0</t>
  </si>
  <si>
    <t>Name</t>
  </si>
  <si>
    <t>id</t>
  </si>
  <si>
    <t>name</t>
  </si>
  <si>
    <t>symbol</t>
  </si>
  <si>
    <t>rank</t>
  </si>
  <si>
    <t>price_usd</t>
  </si>
  <si>
    <t>price_btc</t>
  </si>
  <si>
    <t>24h_volume_usd</t>
  </si>
  <si>
    <t>market_cap_usd</t>
  </si>
  <si>
    <t>available_supply</t>
  </si>
  <si>
    <t>total_supply</t>
  </si>
  <si>
    <t>max_supply</t>
  </si>
  <si>
    <t>percent_change_1h</t>
  </si>
  <si>
    <t>percent_change_24h</t>
  </si>
  <si>
    <t>percent_change_7d</t>
  </si>
  <si>
    <t>last_updated</t>
  </si>
  <si>
    <t>Market Price (USD)</t>
  </si>
  <si>
    <t>% Allocation</t>
  </si>
  <si>
    <t>Crypto Portfolio</t>
  </si>
  <si>
    <t>Total Portfolio Value:</t>
  </si>
  <si>
    <t>Ripple</t>
  </si>
  <si>
    <t>XRP</t>
  </si>
  <si>
    <t>Total</t>
  </si>
  <si>
    <t>XMR</t>
  </si>
  <si>
    <t>Monero</t>
  </si>
  <si>
    <t>monero</t>
  </si>
  <si>
    <t>1218089837.0</t>
  </si>
  <si>
    <t>1249999377.0</t>
  </si>
  <si>
    <t>VET</t>
  </si>
  <si>
    <t>Litecoin Price:</t>
  </si>
  <si>
    <t>Ethereum Price:</t>
  </si>
  <si>
    <t>Bitcoin Price:</t>
  </si>
  <si>
    <t>LTC</t>
  </si>
  <si>
    <t>litecoin</t>
  </si>
  <si>
    <t>Litecoin</t>
  </si>
  <si>
    <t>5</t>
  </si>
  <si>
    <t>84000000.0</t>
  </si>
  <si>
    <t>6</t>
  </si>
  <si>
    <t>10</t>
  </si>
  <si>
    <t>50</t>
  </si>
  <si>
    <t>30</t>
  </si>
  <si>
    <t>86</t>
  </si>
  <si>
    <t>Bitcoin</t>
  </si>
  <si>
    <t>BTC</t>
  </si>
  <si>
    <t>Quantity</t>
  </si>
  <si>
    <t>Book Price (BTC)</t>
  </si>
  <si>
    <t>Book Price ($USD)</t>
  </si>
  <si>
    <t>Profit (USD)</t>
  </si>
  <si>
    <t>Profit (%USD)</t>
  </si>
  <si>
    <t>stellar</t>
  </si>
  <si>
    <t>Stellar</t>
  </si>
  <si>
    <t>15</t>
  </si>
  <si>
    <t>103550799663</t>
  </si>
  <si>
    <t>bitcoin</t>
  </si>
  <si>
    <t>1</t>
  </si>
  <si>
    <t>1.0</t>
  </si>
  <si>
    <t>21000000.0</t>
  </si>
  <si>
    <t>ripple</t>
  </si>
  <si>
    <t>4</t>
  </si>
  <si>
    <t>38739144847.0</t>
  </si>
  <si>
    <t>99993093880.0</t>
  </si>
  <si>
    <t>100000000000</t>
  </si>
  <si>
    <t>ethereum</t>
  </si>
  <si>
    <t>2</t>
  </si>
  <si>
    <t>dash</t>
  </si>
  <si>
    <t>Dash</t>
  </si>
  <si>
    <t>DASH</t>
  </si>
  <si>
    <t>8</t>
  </si>
  <si>
    <t>18900000.0</t>
  </si>
  <si>
    <t>82</t>
  </si>
  <si>
    <t>56</t>
  </si>
  <si>
    <t>7</t>
  </si>
  <si>
    <t>Coin Market Cap.id</t>
  </si>
  <si>
    <t>Coin Market Cap.name</t>
  </si>
  <si>
    <t>Coin Market Cap.symbol</t>
  </si>
  <si>
    <t>Coin Market Cap.rank</t>
  </si>
  <si>
    <t>Coin Market Cap.price_usd</t>
  </si>
  <si>
    <t>Coin Market Cap.price_btc</t>
  </si>
  <si>
    <t>Coin Market Cap.24h_volume_usd</t>
  </si>
  <si>
    <t>Coin Market Cap.market_cap_usd</t>
  </si>
  <si>
    <t>Coin Market Cap.available_supply</t>
  </si>
  <si>
    <t>Coin Market Cap.total_supply</t>
  </si>
  <si>
    <t>Coin Market Cap.max_supply</t>
  </si>
  <si>
    <t>Coin Market Cap.percent_change_1h</t>
  </si>
  <si>
    <t>Coin Market Cap.percent_change_24h</t>
  </si>
  <si>
    <t>Coin Market Cap.percent_change_7d</t>
  </si>
  <si>
    <t>Coin Market Cap.last_updated</t>
  </si>
  <si>
    <t>bitcoin-cash</t>
  </si>
  <si>
    <t>Bitcoin Cash</t>
  </si>
  <si>
    <t>BCH</t>
  </si>
  <si>
    <t>3</t>
  </si>
  <si>
    <t>cardano</t>
  </si>
  <si>
    <t>Cardano</t>
  </si>
  <si>
    <t>ADA</t>
  </si>
  <si>
    <t>25927070538.0</t>
  </si>
  <si>
    <t>31112483745.0</t>
  </si>
  <si>
    <t>45000000000.0</t>
  </si>
  <si>
    <t>nem</t>
  </si>
  <si>
    <t>NEM</t>
  </si>
  <si>
    <t>XEM</t>
  </si>
  <si>
    <t>9</t>
  </si>
  <si>
    <t>8999999999.0</t>
  </si>
  <si>
    <t>eos</t>
  </si>
  <si>
    <t>EOS</t>
  </si>
  <si>
    <t>11</t>
  </si>
  <si>
    <t>1000000000.0</t>
  </si>
  <si>
    <t>bitcoin-gold</t>
  </si>
  <si>
    <t>Bitcoin Gold</t>
  </si>
  <si>
    <t>BTG</t>
  </si>
  <si>
    <t>12</t>
  </si>
  <si>
    <t>qtum</t>
  </si>
  <si>
    <t>Qtum</t>
  </si>
  <si>
    <t>QTUM</t>
  </si>
  <si>
    <t>13</t>
  </si>
  <si>
    <t>neo</t>
  </si>
  <si>
    <t>NEO</t>
  </si>
  <si>
    <t>14</t>
  </si>
  <si>
    <t>65000000.0</t>
  </si>
  <si>
    <t>100000000.0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</si>
  <si>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</si>
  <si>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</si>
  <si>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</si>
  <si>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</si>
  <si>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</si>
  <si>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</si>
  <si>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</si>
  <si>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</si>
  <si>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verge</t>
  </si>
  <si>
    <t>Verge</t>
  </si>
  <si>
    <t>XVG</t>
  </si>
  <si>
    <t>18</t>
  </si>
  <si>
    <t>16555000000.0</t>
  </si>
  <si>
    <t>tron</t>
  </si>
  <si>
    <t>TRON</t>
  </si>
  <si>
    <t>TRX</t>
  </si>
  <si>
    <t>19</t>
  </si>
  <si>
    <t>65748192475.0</t>
  </si>
  <si>
    <t>nxt</t>
  </si>
  <si>
    <t>Nxt</t>
  </si>
  <si>
    <t>NXT</t>
  </si>
  <si>
    <t>20</t>
  </si>
  <si>
    <t>998999942.0</t>
  </si>
  <si>
    <t>icon</t>
  </si>
  <si>
    <t>ICON</t>
  </si>
  <si>
    <t>ICX</t>
  </si>
  <si>
    <t>21</t>
  </si>
  <si>
    <t>285880636.0</t>
  </si>
  <si>
    <t>400230000.0</t>
  </si>
  <si>
    <t>ardor</t>
  </si>
  <si>
    <t>Ardor</t>
  </si>
  <si>
    <t>ARDR</t>
  </si>
  <si>
    <t>22</t>
  </si>
  <si>
    <t>998999495.0</t>
  </si>
  <si>
    <t>zcash</t>
  </si>
  <si>
    <t>Zcash</t>
  </si>
  <si>
    <t>ZEC</t>
  </si>
  <si>
    <t>23</t>
  </si>
  <si>
    <t>populous</t>
  </si>
  <si>
    <t>Populous</t>
  </si>
  <si>
    <t>PPT</t>
  </si>
  <si>
    <t>24</t>
  </si>
  <si>
    <t>37004027.0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</si>
  <si>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</si>
  <si>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</si>
  <si>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</si>
  <si>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</si>
  <si>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</si>
  <si>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</si>
  <si>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</si>
  <si>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</si>
  <si>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</si>
  <si>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</si>
  <si>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</si>
  <si>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</si>
  <si>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stratis</t>
  </si>
  <si>
    <t>Stratis</t>
  </si>
  <si>
    <t>STRAT</t>
  </si>
  <si>
    <t>27</t>
  </si>
  <si>
    <t>waves</t>
  </si>
  <si>
    <t>Waves</t>
  </si>
  <si>
    <t>WAVES</t>
  </si>
  <si>
    <t>28</t>
  </si>
  <si>
    <t>bitconnect</t>
  </si>
  <si>
    <t>BitConnect</t>
  </si>
  <si>
    <t>BCC</t>
  </si>
  <si>
    <t>29</t>
  </si>
  <si>
    <t>28000000.0</t>
  </si>
  <si>
    <t>bytecoin-bcn</t>
  </si>
  <si>
    <t>Bytecoin</t>
  </si>
  <si>
    <t>BCN</t>
  </si>
  <si>
    <t>31</t>
  </si>
  <si>
    <t>183253534612</t>
  </si>
  <si>
    <t>184470000000</t>
  </si>
  <si>
    <t>hshare</t>
  </si>
  <si>
    <t>Hshare</t>
  </si>
  <si>
    <t>HSR</t>
  </si>
  <si>
    <t>32</t>
  </si>
  <si>
    <t>komodo</t>
  </si>
  <si>
    <t>Komodo</t>
  </si>
  <si>
    <t>KMD</t>
  </si>
  <si>
    <t>33</t>
  </si>
  <si>
    <t>dogecoin</t>
  </si>
  <si>
    <t>Dogecoin</t>
  </si>
  <si>
    <t>DOGE</t>
  </si>
  <si>
    <t>34</t>
  </si>
  <si>
    <t>112495681039</t>
  </si>
  <si>
    <t>raiblocks</t>
  </si>
  <si>
    <t>RaiBlocks</t>
  </si>
  <si>
    <t>XRB</t>
  </si>
  <si>
    <t>35</t>
  </si>
  <si>
    <t>133248289.0</t>
  </si>
  <si>
    <t>133248290.0</t>
  </si>
  <si>
    <t>siacoin</t>
  </si>
  <si>
    <t>Siacoin</t>
  </si>
  <si>
    <t>SC</t>
  </si>
  <si>
    <t>36</t>
  </si>
  <si>
    <t>31396146174.0</t>
  </si>
  <si>
    <t>augur</t>
  </si>
  <si>
    <t>Augur</t>
  </si>
  <si>
    <t>REP</t>
  </si>
  <si>
    <t>37</t>
  </si>
  <si>
    <t>11000000.0</t>
  </si>
  <si>
    <t>steem</t>
  </si>
  <si>
    <t>Steem</t>
  </si>
  <si>
    <t>STEEM</t>
  </si>
  <si>
    <t>38</t>
  </si>
  <si>
    <t>veritaseum</t>
  </si>
  <si>
    <t>Veritaseum</t>
  </si>
  <si>
    <t>VERI</t>
  </si>
  <si>
    <t>39</t>
  </si>
  <si>
    <t>2036645.0</t>
  </si>
  <si>
    <t>ark</t>
  </si>
  <si>
    <t>Ark</t>
  </si>
  <si>
    <t>ARK</t>
  </si>
  <si>
    <t>40</t>
  </si>
  <si>
    <t>97981284.0</t>
  </si>
  <si>
    <t>129231284.0</t>
  </si>
  <si>
    <t>binance-coin</t>
  </si>
  <si>
    <t>Binance Coin</t>
  </si>
  <si>
    <t>BNB</t>
  </si>
  <si>
    <t>41</t>
  </si>
  <si>
    <t>99014000.0</t>
  </si>
  <si>
    <t>199013968.0</t>
  </si>
  <si>
    <t>pivx</t>
  </si>
  <si>
    <t>PIVX</t>
  </si>
  <si>
    <t>42</t>
  </si>
  <si>
    <t>monacoin</t>
  </si>
  <si>
    <t>MonaCoin</t>
  </si>
  <si>
    <t>MONA</t>
  </si>
  <si>
    <t>43</t>
  </si>
  <si>
    <t>digibyte</t>
  </si>
  <si>
    <t>DigiByte</t>
  </si>
  <si>
    <t>DGB</t>
  </si>
  <si>
    <t>44</t>
  </si>
  <si>
    <t>21000000000.0</t>
  </si>
  <si>
    <t>salt</t>
  </si>
  <si>
    <t>SALT</t>
  </si>
  <si>
    <t>45</t>
  </si>
  <si>
    <t>120000000.0</t>
  </si>
  <si>
    <t>decred</t>
  </si>
  <si>
    <t>Decred</t>
  </si>
  <si>
    <t>DCR</t>
  </si>
  <si>
    <t>46</t>
  </si>
  <si>
    <t>golem-network-tokens</t>
  </si>
  <si>
    <t>Golem</t>
  </si>
  <si>
    <t>GNT</t>
  </si>
  <si>
    <t>47</t>
  </si>
  <si>
    <t>834262000.0</t>
  </si>
  <si>
    <t>zcoin</t>
  </si>
  <si>
    <t>ZCoin</t>
  </si>
  <si>
    <t>XZC</t>
  </si>
  <si>
    <t>48</t>
  </si>
  <si>
    <t>status</t>
  </si>
  <si>
    <t>Status</t>
  </si>
  <si>
    <t>SNT</t>
  </si>
  <si>
    <t>49</t>
  </si>
  <si>
    <t>3470483788.0</t>
  </si>
  <si>
    <t>6804870174.0</t>
  </si>
  <si>
    <t>byteball</t>
  </si>
  <si>
    <t>Byteball Bytes</t>
  </si>
  <si>
    <t>GBYTE</t>
  </si>
  <si>
    <t>645222.0</t>
  </si>
  <si>
    <t>1000000.0</t>
  </si>
  <si>
    <t>tenx</t>
  </si>
  <si>
    <t>TenX</t>
  </si>
  <si>
    <t>PAY</t>
  </si>
  <si>
    <t>51</t>
  </si>
  <si>
    <t>104661310.0</t>
  </si>
  <si>
    <t>205218256.0</t>
  </si>
  <si>
    <t>electroneum</t>
  </si>
  <si>
    <t>Electroneum</t>
  </si>
  <si>
    <t>ETN</t>
  </si>
  <si>
    <t>52</t>
  </si>
  <si>
    <t>4997507466.0</t>
  </si>
  <si>
    <t>5195262064.0</t>
  </si>
  <si>
    <t>reddcoin</t>
  </si>
  <si>
    <t>ReddCoin</t>
  </si>
  <si>
    <t>RDD</t>
  </si>
  <si>
    <t>53</t>
  </si>
  <si>
    <t>28696219404.0</t>
  </si>
  <si>
    <t>bitcoindark</t>
  </si>
  <si>
    <t>BitcoinDark</t>
  </si>
  <si>
    <t>BTCD</t>
  </si>
  <si>
    <t>54</t>
  </si>
  <si>
    <t>1288862.0</t>
  </si>
  <si>
    <t>maidsafecoin</t>
  </si>
  <si>
    <t>MaidSafeCoin</t>
  </si>
  <si>
    <t>MAID</t>
  </si>
  <si>
    <t>55</t>
  </si>
  <si>
    <t>452552412.0</t>
  </si>
  <si>
    <t>bytom</t>
  </si>
  <si>
    <t>Bytom</t>
  </si>
  <si>
    <t>BTM</t>
  </si>
  <si>
    <t>987000000.0</t>
  </si>
  <si>
    <t>1407000000.0</t>
  </si>
  <si>
    <t>57</t>
  </si>
  <si>
    <t>syscoin</t>
  </si>
  <si>
    <t>Syscoin</t>
  </si>
  <si>
    <t>SYS</t>
  </si>
  <si>
    <t>58</t>
  </si>
  <si>
    <t>888000000.0</t>
  </si>
  <si>
    <t>basic-attention-token</t>
  </si>
  <si>
    <t>Basic Attention Token</t>
  </si>
  <si>
    <t>BAT</t>
  </si>
  <si>
    <t>59</t>
  </si>
  <si>
    <t>1500000000.0</t>
  </si>
  <si>
    <t>factom</t>
  </si>
  <si>
    <t>Factom</t>
  </si>
  <si>
    <t>FCT</t>
  </si>
  <si>
    <t>60</t>
  </si>
  <si>
    <t>8745102.0</t>
  </si>
  <si>
    <t>santiment</t>
  </si>
  <si>
    <t>Santiment Network Token</t>
  </si>
  <si>
    <t>SAN</t>
  </si>
  <si>
    <t>61</t>
  </si>
  <si>
    <t>60522686.0</t>
  </si>
  <si>
    <t>83337000.0</t>
  </si>
  <si>
    <t>aion</t>
  </si>
  <si>
    <t>Aion</t>
  </si>
  <si>
    <t>AION</t>
  </si>
  <si>
    <t>62</t>
  </si>
  <si>
    <t>61299856.0</t>
  </si>
  <si>
    <t>465934587.0</t>
  </si>
  <si>
    <t>digixdao</t>
  </si>
  <si>
    <t>DigixDAO</t>
  </si>
  <si>
    <t>DGD</t>
  </si>
  <si>
    <t>63</t>
  </si>
  <si>
    <t>2000000.0</t>
  </si>
  <si>
    <t>power-ledger</t>
  </si>
  <si>
    <t>Power Ledger</t>
  </si>
  <si>
    <t>POWR</t>
  </si>
  <si>
    <t>64</t>
  </si>
  <si>
    <t>356220733.0</t>
  </si>
  <si>
    <t>kyber-network</t>
  </si>
  <si>
    <t>Kyber Network</t>
  </si>
  <si>
    <t>KNC</t>
  </si>
  <si>
    <t>65</t>
  </si>
  <si>
    <t>134132697.0</t>
  </si>
  <si>
    <t>215625349.0</t>
  </si>
  <si>
    <t>dent</t>
  </si>
  <si>
    <t>Dent</t>
  </si>
  <si>
    <t>DENT</t>
  </si>
  <si>
    <t>66</t>
  </si>
  <si>
    <t>10614760961.0</t>
  </si>
  <si>
    <t>aeternity</t>
  </si>
  <si>
    <t>Aeternity</t>
  </si>
  <si>
    <t>AE</t>
  </si>
  <si>
    <t>67</t>
  </si>
  <si>
    <t>233020472.0</t>
  </si>
  <si>
    <t>273685830.0</t>
  </si>
  <si>
    <t>vertcoin</t>
  </si>
  <si>
    <t>Vertcoin</t>
  </si>
  <si>
    <t>VTC</t>
  </si>
  <si>
    <t>68</t>
  </si>
  <si>
    <t>qash</t>
  </si>
  <si>
    <t>QASH</t>
  </si>
  <si>
    <t>69</t>
  </si>
  <si>
    <t>350000000.0</t>
  </si>
  <si>
    <t>civic</t>
  </si>
  <si>
    <t>Civic</t>
  </si>
  <si>
    <t>CVC</t>
  </si>
  <si>
    <t>70</t>
  </si>
  <si>
    <t>342700000.0</t>
  </si>
  <si>
    <t>0x</t>
  </si>
  <si>
    <t>ZRX</t>
  </si>
  <si>
    <t>71</t>
  </si>
  <si>
    <t>gamecredits</t>
  </si>
  <si>
    <t>GameCredits</t>
  </si>
  <si>
    <t>GAME</t>
  </si>
  <si>
    <t>72</t>
  </si>
  <si>
    <t>64355352.0</t>
  </si>
  <si>
    <t>gas</t>
  </si>
  <si>
    <t>Gas</t>
  </si>
  <si>
    <t>GAS</t>
  </si>
  <si>
    <t>73</t>
  </si>
  <si>
    <t>9137582.0</t>
  </si>
  <si>
    <t>13802656.0</t>
  </si>
  <si>
    <t>walton</t>
  </si>
  <si>
    <t>Walton</t>
  </si>
  <si>
    <t>WTC</t>
  </si>
  <si>
    <t>74</t>
  </si>
  <si>
    <t>24898178.0</t>
  </si>
  <si>
    <t>70000000.0</t>
  </si>
  <si>
    <t>funfair</t>
  </si>
  <si>
    <t>FunFair</t>
  </si>
  <si>
    <t>FUN</t>
  </si>
  <si>
    <t>75</t>
  </si>
  <si>
    <t>4249873622.0</t>
  </si>
  <si>
    <t>10999873621.0</t>
  </si>
  <si>
    <t>iconomi</t>
  </si>
  <si>
    <t>Iconomi</t>
  </si>
  <si>
    <t>ICN</t>
  </si>
  <si>
    <t>76</t>
  </si>
  <si>
    <t>99788314.0</t>
  </si>
  <si>
    <t>substratum</t>
  </si>
  <si>
    <t>Substratum</t>
  </si>
  <si>
    <t>SUB</t>
  </si>
  <si>
    <t>77</t>
  </si>
  <si>
    <t>226091449.0</t>
  </si>
  <si>
    <t>352000000.0</t>
  </si>
  <si>
    <t>monaco</t>
  </si>
  <si>
    <t>Monaco</t>
  </si>
  <si>
    <t>MCO</t>
  </si>
  <si>
    <t>78</t>
  </si>
  <si>
    <t>12735541.0</t>
  </si>
  <si>
    <t>31587682.0</t>
  </si>
  <si>
    <t>cryptonex</t>
  </si>
  <si>
    <t>Cryptonex</t>
  </si>
  <si>
    <t>CNX</t>
  </si>
  <si>
    <t>79</t>
  </si>
  <si>
    <t>210000000.0</t>
  </si>
  <si>
    <t>gnosis-gno</t>
  </si>
  <si>
    <t>Gnosis</t>
  </si>
  <si>
    <t>GNO</t>
  </si>
  <si>
    <t>80</t>
  </si>
  <si>
    <t>1104590.0</t>
  </si>
  <si>
    <t>10000000.0</t>
  </si>
  <si>
    <t>dragonchain</t>
  </si>
  <si>
    <t>Dragonchain</t>
  </si>
  <si>
    <t>DRGN</t>
  </si>
  <si>
    <t>81</t>
  </si>
  <si>
    <t>238421940.0</t>
  </si>
  <si>
    <t>433494437.0</t>
  </si>
  <si>
    <t>bitbay</t>
  </si>
  <si>
    <t>BitBay</t>
  </si>
  <si>
    <t>BAY</t>
  </si>
  <si>
    <t>83</t>
  </si>
  <si>
    <t>gxshares</t>
  </si>
  <si>
    <t>GXShares</t>
  </si>
  <si>
    <t>GXS</t>
  </si>
  <si>
    <t>84</t>
  </si>
  <si>
    <t>40510000.0</t>
  </si>
  <si>
    <t>bancor</t>
  </si>
  <si>
    <t>Bancor</t>
  </si>
  <si>
    <t>BNT</t>
  </si>
  <si>
    <t>85</t>
  </si>
  <si>
    <t>40772871.0</t>
  </si>
  <si>
    <t>79384422.0</t>
  </si>
  <si>
    <t>einsteinium</t>
  </si>
  <si>
    <t>Einsteinium</t>
  </si>
  <si>
    <t>EMC2</t>
  </si>
  <si>
    <t>ripio-credit-network</t>
  </si>
  <si>
    <t>Ripio Credit Network</t>
  </si>
  <si>
    <t>RCN</t>
  </si>
  <si>
    <t>87</t>
  </si>
  <si>
    <t>488318724.0</t>
  </si>
  <si>
    <t>999942647.0</t>
  </si>
  <si>
    <t>decentraland</t>
  </si>
  <si>
    <t>Decentraland</t>
  </si>
  <si>
    <t>MANA</t>
  </si>
  <si>
    <t>88</t>
  </si>
  <si>
    <t>2273755650.0</t>
  </si>
  <si>
    <t>2805886393.0</t>
  </si>
  <si>
    <t>nav-coin</t>
  </si>
  <si>
    <t>NAV Coin</t>
  </si>
  <si>
    <t>NAV</t>
  </si>
  <si>
    <t>89</t>
  </si>
  <si>
    <t>raiden-network-token</t>
  </si>
  <si>
    <t>Raiden Network Token</t>
  </si>
  <si>
    <t>RDN</t>
  </si>
  <si>
    <t>90</t>
  </si>
  <si>
    <t>50148936.0</t>
  </si>
  <si>
    <t>ethos</t>
  </si>
  <si>
    <t>Ethos</t>
  </si>
  <si>
    <t>ETHOS</t>
  </si>
  <si>
    <t>91</t>
  </si>
  <si>
    <t>75400962.0</t>
  </si>
  <si>
    <t>222295208.0</t>
  </si>
  <si>
    <t>92</t>
  </si>
  <si>
    <t>nexus</t>
  </si>
  <si>
    <t>Nexus</t>
  </si>
  <si>
    <t>NXS</t>
  </si>
  <si>
    <t>93</t>
  </si>
  <si>
    <t>edgeless</t>
  </si>
  <si>
    <t>Edgeless</t>
  </si>
  <si>
    <t>EDG</t>
  </si>
  <si>
    <t>94</t>
  </si>
  <si>
    <t>82046288.0</t>
  </si>
  <si>
    <t>132046997.0</t>
  </si>
  <si>
    <t>skycoin</t>
  </si>
  <si>
    <t>Skycoin</t>
  </si>
  <si>
    <t>SKY</t>
  </si>
  <si>
    <t>95</t>
  </si>
  <si>
    <t>6522379.0</t>
  </si>
  <si>
    <t>25000000.0</t>
  </si>
  <si>
    <t>blocknet</t>
  </si>
  <si>
    <t>Blocknet</t>
  </si>
  <si>
    <t>BLOCK</t>
  </si>
  <si>
    <t>96</t>
  </si>
  <si>
    <t>storj</t>
  </si>
  <si>
    <t>Storj</t>
  </si>
  <si>
    <t>STORJ</t>
  </si>
  <si>
    <t>97</t>
  </si>
  <si>
    <t>424999998.0</t>
  </si>
  <si>
    <t>98</t>
  </si>
  <si>
    <t>99</t>
  </si>
  <si>
    <t>100</t>
  </si>
  <si>
    <t>ubiq</t>
  </si>
  <si>
    <t>Ubiq</t>
  </si>
  <si>
    <t>UBQ</t>
  </si>
  <si>
    <t>Book Price (ETH)</t>
  </si>
  <si>
    <t>Book Price (LTC)</t>
  </si>
  <si>
    <t>Tron</t>
  </si>
  <si>
    <t>-0.98</t>
  </si>
  <si>
    <t>-1.08</t>
  </si>
  <si>
    <t>-0.57</t>
  </si>
  <si>
    <t>-2.34</t>
  </si>
  <si>
    <t>1.66</t>
  </si>
  <si>
    <t>-1.0</t>
  </si>
  <si>
    <t>-21.32</t>
  </si>
  <si>
    <t>Total Profit:</t>
  </si>
  <si>
    <t>-1.12</t>
  </si>
  <si>
    <t>Date</t>
  </si>
  <si>
    <t>Open</t>
  </si>
  <si>
    <t>High</t>
  </si>
  <si>
    <t>Low</t>
  </si>
  <si>
    <t>Close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</si>
  <si>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</si>
  <si>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</si>
  <si>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</si>
  <si>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</si>
  <si>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</si>
  <si>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</si>
  <si>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</si>
  <si>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</si>
  <si>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</si>
  <si>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</si>
  <si>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</si>
  <si>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</si>
  <si>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</si>
  <si>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</si>
  <si>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</si>
  <si>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</si>
  <si>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</si>
  <si>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</si>
  <si>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</si>
  <si>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</si>
  <si>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</si>
  <si>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</si>
  <si>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</si>
  <si>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</si>
  <si>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</si>
  <si>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</si>
  <si>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</si>
  <si>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</si>
  <si>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</si>
  <si>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</si>
  <si>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</si>
  <si>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</si>
  <si>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</si>
  <si>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</si>
  <si>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</si>
  <si>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</si>
  <si>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</si>
  <si>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</si>
  <si>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</si>
  <si>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</si>
  <si>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</si>
  <si>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</si>
  <si>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</si>
  <si>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</si>
  <si>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</si>
  <si>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</si>
  <si>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</si>
  <si>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</si>
  <si>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</si>
  <si>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</si>
  <si>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</si>
  <si>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</si>
  <si>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</si>
  <si>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</si>
  <si>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</si>
  <si>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</si>
  <si>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</si>
  <si>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</si>
  <si>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</si>
  <si>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</si>
  <si>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</si>
  <si>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</si>
  <si>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</si>
  <si>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</si>
  <si>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</si>
  <si>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</si>
  <si>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</si>
  <si>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</si>
  <si>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</si>
  <si>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</si>
  <si>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</si>
  <si>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</si>
  <si>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</si>
  <si>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</si>
  <si>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</si>
  <si>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</si>
  <si>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</si>
  <si>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</si>
  <si>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</si>
  <si>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</si>
  <si>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</si>
  <si>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</si>
  <si>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</si>
  <si>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</si>
  <si>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</si>
  <si>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</si>
  <si>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</si>
  <si>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</si>
  <si>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</si>
  <si>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</si>
  <si>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</si>
  <si>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Average</t>
  </si>
  <si>
    <t>durchschnitt 5ter und 14ter</t>
  </si>
  <si>
    <t>1514287748</t>
  </si>
  <si>
    <t>1514287754</t>
  </si>
  <si>
    <t>1514287741</t>
  </si>
  <si>
    <t>280.411</t>
  </si>
  <si>
    <t>0.0185124</t>
  </si>
  <si>
    <t>789222000.0</t>
  </si>
  <si>
    <t>15276330888.0</t>
  </si>
  <si>
    <t>54478358.0</t>
  </si>
  <si>
    <t>-1.31</t>
  </si>
  <si>
    <t>-0.61</t>
  </si>
  <si>
    <t>1514287756</t>
  </si>
  <si>
    <t>3.59669</t>
  </si>
  <si>
    <t>0.00023745</t>
  </si>
  <si>
    <t>159761000.0</t>
  </si>
  <si>
    <t>9997108774.0</t>
  </si>
  <si>
    <t>-3.55</t>
  </si>
  <si>
    <t>-17.0</t>
  </si>
  <si>
    <t>1514287752</t>
  </si>
  <si>
    <t>1200.86</t>
  </si>
  <si>
    <t>0.0792798</t>
  </si>
  <si>
    <t>204623000.0</t>
  </si>
  <si>
    <t>9337969478.0</t>
  </si>
  <si>
    <t>7776068.0</t>
  </si>
  <si>
    <t>-0.52</t>
  </si>
  <si>
    <t>-0.99</t>
  </si>
  <si>
    <t>1514287742</t>
  </si>
  <si>
    <t>1514287745</t>
  </si>
  <si>
    <t>371.48</t>
  </si>
  <si>
    <t>0.0245247</t>
  </si>
  <si>
    <t>144202000.0</t>
  </si>
  <si>
    <t>5767388845.0</t>
  </si>
  <si>
    <t>15525436.0</t>
  </si>
  <si>
    <t>-1.63</t>
  </si>
  <si>
    <t>6.83</t>
  </si>
  <si>
    <t>-2.89</t>
  </si>
  <si>
    <t>563303241.0</t>
  </si>
  <si>
    <t>56.8984</t>
  </si>
  <si>
    <t>0.00375637</t>
  </si>
  <si>
    <t>1006430000.0</t>
  </si>
  <si>
    <t>4196883793.0</t>
  </si>
  <si>
    <t>73761016.0</t>
  </si>
  <si>
    <t>100261016.0</t>
  </si>
  <si>
    <t>-1.8</t>
  </si>
  <si>
    <t>4.24</t>
  </si>
  <si>
    <t>-20.08</t>
  </si>
  <si>
    <t>1514287751</t>
  </si>
  <si>
    <t>64.3941</t>
  </si>
  <si>
    <t>0.00425123</t>
  </si>
  <si>
    <t>199358000.0</t>
  </si>
  <si>
    <t>4185616500.0</t>
  </si>
  <si>
    <t>3.54</t>
  </si>
  <si>
    <t>-15.77</t>
  </si>
  <si>
    <t>0.175926</t>
  </si>
  <si>
    <t>0.00001161</t>
  </si>
  <si>
    <t>719328000.0</t>
  </si>
  <si>
    <t>2531985335.0</t>
  </si>
  <si>
    <t>14392331634.0</t>
  </si>
  <si>
    <t>-5.15</t>
  </si>
  <si>
    <t>-16.05</t>
  </si>
  <si>
    <t>178.07</t>
  </si>
  <si>
    <t>0.0366297</t>
  </si>
  <si>
    <t>0.00000242</t>
  </si>
  <si>
    <t>196764000.0</t>
  </si>
  <si>
    <t>2408336566.0</t>
  </si>
  <si>
    <t>-0.95</t>
  </si>
  <si>
    <t>3.0</t>
  </si>
  <si>
    <t>-25.05</t>
  </si>
  <si>
    <t>6.5026</t>
  </si>
  <si>
    <t>0.0004293</t>
  </si>
  <si>
    <t>238817000.0</t>
  </si>
  <si>
    <t>1858967424.0</t>
  </si>
  <si>
    <t>0.41</t>
  </si>
  <si>
    <t>21.64</t>
  </si>
  <si>
    <t>184.35</t>
  </si>
  <si>
    <t>-0.15</t>
  </si>
  <si>
    <t>53807047.0</t>
  </si>
  <si>
    <t>1.41213</t>
  </si>
  <si>
    <t>0.00009323</t>
  </si>
  <si>
    <t>35645200.0</t>
  </si>
  <si>
    <t>391389670.0</t>
  </si>
  <si>
    <t>3.28</t>
  </si>
  <si>
    <t>5.23</t>
  </si>
  <si>
    <t>-13.75</t>
  </si>
  <si>
    <t>0.386947</t>
  </si>
  <si>
    <t>0.00002555</t>
  </si>
  <si>
    <t>32091300.0</t>
  </si>
  <si>
    <t>386947000.0</t>
  </si>
  <si>
    <t>-1.07</t>
  </si>
  <si>
    <t>0.318994</t>
  </si>
  <si>
    <t>0.00002106</t>
  </si>
  <si>
    <t>14890500.0</t>
  </si>
  <si>
    <t>204392130.0</t>
  </si>
  <si>
    <t>-7.79</t>
  </si>
  <si>
    <t>7.09</t>
  </si>
  <si>
    <t>-3.84</t>
  </si>
  <si>
    <t>110051679.0</t>
  </si>
  <si>
    <t>0.418952</t>
  </si>
  <si>
    <t>0.00002761</t>
  </si>
  <si>
    <t>129725000.0</t>
  </si>
  <si>
    <t>10862198056.0</t>
  </si>
  <si>
    <t>-0.88</t>
  </si>
  <si>
    <t>6.46</t>
  </si>
  <si>
    <t>-25.22</t>
  </si>
  <si>
    <t>1514287456</t>
  </si>
  <si>
    <t>1.01029</t>
  </si>
  <si>
    <t>0.00006658</t>
  </si>
  <si>
    <t>1778470000.0</t>
  </si>
  <si>
    <t>1230623981.0</t>
  </si>
  <si>
    <t>1514287445</t>
  </si>
  <si>
    <t>9.81493</t>
  </si>
  <si>
    <t>0.00064682</t>
  </si>
  <si>
    <t>380138000.0</t>
  </si>
  <si>
    <t>5528781879.0</t>
  </si>
  <si>
    <t>15.32</t>
  </si>
  <si>
    <t>-9.4</t>
  </si>
  <si>
    <t>1514287452</t>
  </si>
  <si>
    <t>-2.21</t>
  </si>
  <si>
    <t>-1.33</t>
  </si>
  <si>
    <t>1.31</t>
  </si>
  <si>
    <t>16877113.0</t>
  </si>
  <si>
    <t>-1.37</t>
  </si>
  <si>
    <t>7.21</t>
  </si>
  <si>
    <t>36.38</t>
  </si>
  <si>
    <t>-0.72</t>
  </si>
  <si>
    <t>-0.83</t>
  </si>
  <si>
    <t>-1.69</t>
  </si>
  <si>
    <t>563333362.0</t>
  </si>
  <si>
    <t>-1.47</t>
  </si>
  <si>
    <t>0.00001357</t>
  </si>
  <si>
    <t>17858988817.0</t>
  </si>
  <si>
    <t>-1.4</t>
  </si>
  <si>
    <t>-0.41</t>
  </si>
  <si>
    <t>-2.7</t>
  </si>
  <si>
    <t>2606080000.0</t>
  </si>
  <si>
    <t>0.00006352</t>
  </si>
  <si>
    <t>-1.71</t>
  </si>
  <si>
    <t>0.00000057</t>
  </si>
  <si>
    <t>-4.21</t>
  </si>
  <si>
    <t>0.00000541</t>
  </si>
  <si>
    <t>26.74</t>
  </si>
  <si>
    <t>0.00000079</t>
  </si>
  <si>
    <t>-4.33</t>
  </si>
  <si>
    <t>-2.72</t>
  </si>
  <si>
    <t>-0.17</t>
  </si>
  <si>
    <t>472250552.0</t>
  </si>
  <si>
    <t>0.00036</t>
  </si>
  <si>
    <t>0.92</t>
  </si>
  <si>
    <t>0.00001245</t>
  </si>
  <si>
    <t>-19.88</t>
  </si>
  <si>
    <t>-20.12</t>
  </si>
  <si>
    <t>paypie</t>
  </si>
  <si>
    <t>PayPie</t>
  </si>
  <si>
    <t>PPP</t>
  </si>
  <si>
    <t>82500000.0</t>
  </si>
  <si>
    <t>165000000.0</t>
  </si>
  <si>
    <t>-2.11</t>
  </si>
  <si>
    <t>-0.75</t>
  </si>
  <si>
    <t>metal</t>
  </si>
  <si>
    <t>Metal</t>
  </si>
  <si>
    <t>MTL</t>
  </si>
  <si>
    <t>19300994.0</t>
  </si>
  <si>
    <t>66588888.0</t>
  </si>
  <si>
    <t>16764075.0</t>
  </si>
  <si>
    <t>96582734.0</t>
  </si>
  <si>
    <t>16100.4</t>
  </si>
  <si>
    <t>12736500000.0</t>
  </si>
  <si>
    <t>269908313130</t>
  </si>
  <si>
    <t>0.75</t>
  </si>
  <si>
    <t>15.52</t>
  </si>
  <si>
    <t>-11.67</t>
  </si>
  <si>
    <t>1514303061</t>
  </si>
  <si>
    <t>766.807</t>
  </si>
  <si>
    <t>0.0484686</t>
  </si>
  <si>
    <t>2203370000.0</t>
  </si>
  <si>
    <t>74060316438.0</t>
  </si>
  <si>
    <t>1.51</t>
  </si>
  <si>
    <t>-8.62</t>
  </si>
  <si>
    <t>1514303049</t>
  </si>
  <si>
    <t>3007.79</t>
  </si>
  <si>
    <t>0.190117</t>
  </si>
  <si>
    <t>1353600000.0</t>
  </si>
  <si>
    <t>50762810206.0</t>
  </si>
  <si>
    <t>23.89</t>
  </si>
  <si>
    <t>1514303053</t>
  </si>
  <si>
    <t>1.10243</t>
  </si>
  <si>
    <t>0.00006968</t>
  </si>
  <si>
    <t>628150000.0</t>
  </si>
  <si>
    <t>42707195454.0</t>
  </si>
  <si>
    <t>-0.32</t>
  </si>
  <si>
    <t>7.64</t>
  </si>
  <si>
    <t>37.3</t>
  </si>
  <si>
    <t>1514303041</t>
  </si>
  <si>
    <t>281.471</t>
  </si>
  <si>
    <t>0.0177913</t>
  </si>
  <si>
    <t>777036000.0</t>
  </si>
  <si>
    <t>15334859030.0</t>
  </si>
  <si>
    <t>54481133.0</t>
  </si>
  <si>
    <t>2.65</t>
  </si>
  <si>
    <t>0.413925</t>
  </si>
  <si>
    <t>0.00002616</t>
  </si>
  <si>
    <t>116428000.0</t>
  </si>
  <si>
    <t>10731862672.0</t>
  </si>
  <si>
    <t>0.68</t>
  </si>
  <si>
    <t>1.97</t>
  </si>
  <si>
    <t>-24.71</t>
  </si>
  <si>
    <t>1514303055</t>
  </si>
  <si>
    <t>3.61582</t>
  </si>
  <si>
    <t>0.00022855</t>
  </si>
  <si>
    <t>151005000.0</t>
  </si>
  <si>
    <t>10050281188.0</t>
  </si>
  <si>
    <t>0.47</t>
  </si>
  <si>
    <t>0.4</t>
  </si>
  <si>
    <t>-23.54</t>
  </si>
  <si>
    <t>1514303051</t>
  </si>
  <si>
    <t>1189.14</t>
  </si>
  <si>
    <t>0.0751634</t>
  </si>
  <si>
    <t>212334000.0</t>
  </si>
  <si>
    <t>9247245261.0</t>
  </si>
  <si>
    <t>7776414.0</t>
  </si>
  <si>
    <t>-1.57</t>
  </si>
  <si>
    <t>0.65</t>
  </si>
  <si>
    <t>-0.59</t>
  </si>
  <si>
    <t>1514303042</t>
  </si>
  <si>
    <t>0.935817</t>
  </si>
  <si>
    <t>0.00005915</t>
  </si>
  <si>
    <t>60600400.0</t>
  </si>
  <si>
    <t>8422352999.0</t>
  </si>
  <si>
    <t>-0.7</t>
  </si>
  <si>
    <t>-6.35</t>
  </si>
  <si>
    <t>-1.49</t>
  </si>
  <si>
    <t>1514303045</t>
  </si>
  <si>
    <t>376.193</t>
  </si>
  <si>
    <t>0.0237785</t>
  </si>
  <si>
    <t>154106000.0</t>
  </si>
  <si>
    <t>5840801095.0</t>
  </si>
  <si>
    <t>15526076.0</t>
  </si>
  <si>
    <t>-0.4</t>
  </si>
  <si>
    <t>7.39</t>
  </si>
  <si>
    <t>9.74186</t>
  </si>
  <si>
    <t>0.00061577</t>
  </si>
  <si>
    <t>332161000.0</t>
  </si>
  <si>
    <t>5487914745.0</t>
  </si>
  <si>
    <t>-0.56</t>
  </si>
  <si>
    <t>17.18</t>
  </si>
  <si>
    <t>-14.73</t>
  </si>
  <si>
    <t>1514303052</t>
  </si>
  <si>
    <t>305.82</t>
  </si>
  <si>
    <t>0.0193304</t>
  </si>
  <si>
    <t>117730000.0</t>
  </si>
  <si>
    <t>5115844452.0</t>
  </si>
  <si>
    <t>16728286.0</t>
  </si>
  <si>
    <t>16828286.0</t>
  </si>
  <si>
    <t>0.46</t>
  </si>
  <si>
    <t>1.82</t>
  </si>
  <si>
    <t>-8.94</t>
  </si>
  <si>
    <t>1514303056</t>
  </si>
  <si>
    <t>55.9977</t>
  </si>
  <si>
    <t>0.00353952</t>
  </si>
  <si>
    <t>759217000.0</t>
  </si>
  <si>
    <t>4130470989.0</t>
  </si>
  <si>
    <t>73761440.0</t>
  </si>
  <si>
    <t>100261440.0</t>
  </si>
  <si>
    <t>-1.21</t>
  </si>
  <si>
    <t>62.2293</t>
  </si>
  <si>
    <t>0.00393341</t>
  </si>
  <si>
    <t>193832000.0</t>
  </si>
  <si>
    <t>4044904500.0</t>
  </si>
  <si>
    <t>-1.45</t>
  </si>
  <si>
    <t>3.51</t>
  </si>
  <si>
    <t>-15.95</t>
  </si>
  <si>
    <t>1514303048</t>
  </si>
  <si>
    <t>0.214665</t>
  </si>
  <si>
    <t>95803000.0</t>
  </si>
  <si>
    <t>3833699834.0</t>
  </si>
  <si>
    <t>0.05</t>
  </si>
  <si>
    <t>-4.91</t>
  </si>
  <si>
    <t>-21.92</t>
  </si>
  <si>
    <t>1514303044</t>
  </si>
  <si>
    <t>32.177</t>
  </si>
  <si>
    <t>0.00203386</t>
  </si>
  <si>
    <t>313798000.0</t>
  </si>
  <si>
    <t>3174435482.0</t>
  </si>
  <si>
    <t>98655421.0</t>
  </si>
  <si>
    <t>-0.67</t>
  </si>
  <si>
    <t>3.01</t>
  </si>
  <si>
    <t>-21.93</t>
  </si>
  <si>
    <t>1514303047</t>
  </si>
  <si>
    <t>23.2401</t>
  </si>
  <si>
    <t>0.00146897</t>
  </si>
  <si>
    <t>142360000.0</t>
  </si>
  <si>
    <t>2703765877.0</t>
  </si>
  <si>
    <t>116340544.0</t>
  </si>
  <si>
    <t>-3.76</t>
  </si>
  <si>
    <t>0.01</t>
  </si>
  <si>
    <t>34.52</t>
  </si>
  <si>
    <t>0.0389569</t>
  </si>
  <si>
    <t>0.00000246</t>
  </si>
  <si>
    <t>264063000.0</t>
  </si>
  <si>
    <t>2561345759.0</t>
  </si>
  <si>
    <t>3.07</t>
  </si>
  <si>
    <t>-18.19</t>
  </si>
  <si>
    <t>0.162056</t>
  </si>
  <si>
    <t>0.00001024</t>
  </si>
  <si>
    <t>686343000.0</t>
  </si>
  <si>
    <t>2332480241.0</t>
  </si>
  <si>
    <t>14393050801.0</t>
  </si>
  <si>
    <t>0.94</t>
  </si>
  <si>
    <t>-20.81</t>
  </si>
  <si>
    <t>143.59</t>
  </si>
  <si>
    <t>339.799</t>
  </si>
  <si>
    <t>0.0214781</t>
  </si>
  <si>
    <t>39962800.0</t>
  </si>
  <si>
    <t>2046073115.0</t>
  </si>
  <si>
    <t>6021422.0</t>
  </si>
  <si>
    <t>9414329.0</t>
  </si>
  <si>
    <t>17.09</t>
  </si>
  <si>
    <t>52.75</t>
  </si>
  <si>
    <t>-16.54</t>
  </si>
  <si>
    <t>558.568</t>
  </si>
  <si>
    <t>0.0353062</t>
  </si>
  <si>
    <t>146038000.0</t>
  </si>
  <si>
    <t>1630749749.0</t>
  </si>
  <si>
    <t>2919519.0</t>
  </si>
  <si>
    <t>-1.73</t>
  </si>
  <si>
    <t>-1.02</t>
  </si>
  <si>
    <t>-5.34</t>
  </si>
  <si>
    <t>5.67489</t>
  </si>
  <si>
    <t>0.0003587</t>
  </si>
  <si>
    <t>228816000.0</t>
  </si>
  <si>
    <t>1622341163.0</t>
  </si>
  <si>
    <t>10.19</t>
  </si>
  <si>
    <t>-3.11</t>
  </si>
  <si>
    <t>153.67</t>
  </si>
  <si>
    <t>1.52908</t>
  </si>
  <si>
    <t>0.00009665</t>
  </si>
  <si>
    <t>39848700.0</t>
  </si>
  <si>
    <t>1527550148.0</t>
  </si>
  <si>
    <t>-1.58</t>
  </si>
  <si>
    <t>-4.5</t>
  </si>
  <si>
    <t>36.96</t>
  </si>
  <si>
    <t>14.8964</t>
  </si>
  <si>
    <t>0.00094158</t>
  </si>
  <si>
    <t>93822700.0</t>
  </si>
  <si>
    <t>1520066668.0</t>
  </si>
  <si>
    <t>-0.94</t>
  </si>
  <si>
    <t>-22.87</t>
  </si>
  <si>
    <t>40.2563</t>
  </si>
  <si>
    <t>0.00254453</t>
  </si>
  <si>
    <t>3619140.0</t>
  </si>
  <si>
    <t>1489645208.0</t>
  </si>
  <si>
    <t>12.31</t>
  </si>
  <si>
    <t>-11.77</t>
  </si>
  <si>
    <t>1.47723</t>
  </si>
  <si>
    <t>0.00009337</t>
  </si>
  <si>
    <t>336865000.0</t>
  </si>
  <si>
    <t>1475752684.0</t>
  </si>
  <si>
    <t>-14.04</t>
  </si>
  <si>
    <t>54.28</t>
  </si>
  <si>
    <t>0.562356</t>
  </si>
  <si>
    <t>0.00003555</t>
  </si>
  <si>
    <t>59474700.0</t>
  </si>
  <si>
    <t>1465544724.0</t>
  </si>
  <si>
    <t>1.67</t>
  </si>
  <si>
    <t>-7.55</t>
  </si>
  <si>
    <t>25.46</t>
  </si>
  <si>
    <t>1514303043</t>
  </si>
  <si>
    <t>13.8395</t>
  </si>
  <si>
    <t>0.00087477</t>
  </si>
  <si>
    <t>78574300.0</t>
  </si>
  <si>
    <t>1383950000.0</t>
  </si>
  <si>
    <t>2.43</t>
  </si>
  <si>
    <t>-16.48</t>
  </si>
  <si>
    <t>13.9964</t>
  </si>
  <si>
    <t>0.00088469</t>
  </si>
  <si>
    <t>97008500.0</t>
  </si>
  <si>
    <t>1381107496.0</t>
  </si>
  <si>
    <t>98675909.0</t>
  </si>
  <si>
    <t>0.18</t>
  </si>
  <si>
    <t>-10.43</t>
  </si>
  <si>
    <t>13.08</t>
  </si>
  <si>
    <t>1.00498</t>
  </si>
  <si>
    <t>1738110000.0</t>
  </si>
  <si>
    <t>1224155924.0</t>
  </si>
  <si>
    <t>0.22</t>
  </si>
  <si>
    <t>-1.35</t>
  </si>
  <si>
    <t>27.438</t>
  </si>
  <si>
    <t>0.00173431</t>
  </si>
  <si>
    <t>169088000.0</t>
  </si>
  <si>
    <t>1163888527.0</t>
  </si>
  <si>
    <t>42418854.0</t>
  </si>
  <si>
    <t>-1.04</t>
  </si>
  <si>
    <t>-17.94</t>
  </si>
  <si>
    <t>0.00619859</t>
  </si>
  <si>
    <t>0.00000039</t>
  </si>
  <si>
    <t>20377500.0</t>
  </si>
  <si>
    <t>1135913527.0</t>
  </si>
  <si>
    <t>-0.31</t>
  </si>
  <si>
    <t>-18.0</t>
  </si>
  <si>
    <t>27.05</t>
  </si>
  <si>
    <t>9.8216</t>
  </si>
  <si>
    <t>0.00062081</t>
  </si>
  <si>
    <t>16365300.0</t>
  </si>
  <si>
    <t>1019687250.0</t>
  </si>
  <si>
    <t>103820890.0</t>
  </si>
  <si>
    <t>-3.18</t>
  </si>
  <si>
    <t>68.3</t>
  </si>
  <si>
    <t>1514303050</t>
  </si>
  <si>
    <t>0.00895495</t>
  </si>
  <si>
    <t>148489000.0</t>
  </si>
  <si>
    <t>1007393199.0</t>
  </si>
  <si>
    <t>2.75</t>
  </si>
  <si>
    <t>-10.99</t>
  </si>
  <si>
    <t>49.75</t>
  </si>
  <si>
    <t>7.369</t>
  </si>
  <si>
    <t>0.00046578</t>
  </si>
  <si>
    <t>23100300.0</t>
  </si>
  <si>
    <t>981906643.0</t>
  </si>
  <si>
    <t>-10.75</t>
  </si>
  <si>
    <t>121.49</t>
  </si>
  <si>
    <t>82.5688</t>
  </si>
  <si>
    <t>0.00521904</t>
  </si>
  <si>
    <t>40300500.0</t>
  </si>
  <si>
    <t>908256800.0</t>
  </si>
  <si>
    <t>-1.83</t>
  </si>
  <si>
    <t>20.14</t>
  </si>
  <si>
    <t>-4.87</t>
  </si>
  <si>
    <t>0.0266271</t>
  </si>
  <si>
    <t>0.00000168</t>
  </si>
  <si>
    <t>96380200.0</t>
  </si>
  <si>
    <t>835988324.0</t>
  </si>
  <si>
    <t>0.25</t>
  </si>
  <si>
    <t>-17.49</t>
  </si>
  <si>
    <t>66.56</t>
  </si>
  <si>
    <t>3.26775</t>
  </si>
  <si>
    <t>0.00020655</t>
  </si>
  <si>
    <t>11930300.0</t>
  </si>
  <si>
    <t>804380200.0</t>
  </si>
  <si>
    <t>246157203.0</t>
  </si>
  <si>
    <t>263131297.0</t>
  </si>
  <si>
    <t>-1.11</t>
  </si>
  <si>
    <t>2.29</t>
  </si>
  <si>
    <t>7.93113</t>
  </si>
  <si>
    <t>0.00050131</t>
  </si>
  <si>
    <t>86571800.0</t>
  </si>
  <si>
    <t>785292906.0</t>
  </si>
  <si>
    <t>3.43</t>
  </si>
  <si>
    <t>23.49</t>
  </si>
  <si>
    <t>32.29</t>
  </si>
  <si>
    <t>7.78007</t>
  </si>
  <si>
    <t>0.00049177</t>
  </si>
  <si>
    <t>26543200.0</t>
  </si>
  <si>
    <t>762301248.0</t>
  </si>
  <si>
    <t>9.42</t>
  </si>
  <si>
    <t>20.15</t>
  </si>
  <si>
    <t>355.95</t>
  </si>
  <si>
    <t>0.022499</t>
  </si>
  <si>
    <t>1052710.0</t>
  </si>
  <si>
    <t>724943944.0</t>
  </si>
  <si>
    <t>-1.76</t>
  </si>
  <si>
    <t>27.93</t>
  </si>
  <si>
    <t>11.6045</t>
  </si>
  <si>
    <t>0.0007335</t>
  </si>
  <si>
    <t>17025000.0</t>
  </si>
  <si>
    <t>640751815.0</t>
  </si>
  <si>
    <t>55215806.0</t>
  </si>
  <si>
    <t>-2.53</t>
  </si>
  <si>
    <t>48.06</t>
  </si>
  <si>
    <t>1514303046</t>
  </si>
  <si>
    <t>11.2915</t>
  </si>
  <si>
    <t>0.00071372</t>
  </si>
  <si>
    <t>9305600.0</t>
  </si>
  <si>
    <t>635487595.0</t>
  </si>
  <si>
    <t>56280175.0</t>
  </si>
  <si>
    <t>-21.47</t>
  </si>
  <si>
    <t>91.8451</t>
  </si>
  <si>
    <t>0.00580538</t>
  </si>
  <si>
    <t>4991880.0</t>
  </si>
  <si>
    <t>590768838.0</t>
  </si>
  <si>
    <t>6432230.0</t>
  </si>
  <si>
    <t>6852230.0</t>
  </si>
  <si>
    <t>-3.0</t>
  </si>
  <si>
    <t>2.76</t>
  </si>
  <si>
    <t>4.08</t>
  </si>
  <si>
    <t>10.8832</t>
  </si>
  <si>
    <t>0.00068791</t>
  </si>
  <si>
    <t>32625000.0</t>
  </si>
  <si>
    <t>585592858.0</t>
  </si>
  <si>
    <t>1.21</t>
  </si>
  <si>
    <t>-5.47</t>
  </si>
  <si>
    <t>3.63</t>
  </si>
  <si>
    <t>0.0600211</t>
  </si>
  <si>
    <t>0.00000379</t>
  </si>
  <si>
    <t>100352000.0</t>
  </si>
  <si>
    <t>576559710.0</t>
  </si>
  <si>
    <t>9605950415.0</t>
  </si>
  <si>
    <t>-2.02</t>
  </si>
  <si>
    <t>-18.78</t>
  </si>
  <si>
    <t>46.7</t>
  </si>
  <si>
    <t>144.164</t>
  </si>
  <si>
    <t>0.00911237</t>
  </si>
  <si>
    <t>102383000.0</t>
  </si>
  <si>
    <t>539532487.0</t>
  </si>
  <si>
    <t>3742491.0</t>
  </si>
  <si>
    <t>0.11</t>
  </si>
  <si>
    <t>43.75</t>
  </si>
  <si>
    <t>104.52</t>
  </si>
  <si>
    <t>0.637584</t>
  </si>
  <si>
    <t>0.00004030</t>
  </si>
  <si>
    <t>20318600.0</t>
  </si>
  <si>
    <t>531912103.0</t>
  </si>
  <si>
    <t>-2.39</t>
  </si>
  <si>
    <t>-6.25</t>
  </si>
  <si>
    <t>12.42</t>
  </si>
  <si>
    <t>0.135149</t>
  </si>
  <si>
    <t>0.00000854</t>
  </si>
  <si>
    <t>24787600.0</t>
  </si>
  <si>
    <t>469032413.0</t>
  </si>
  <si>
    <t>-34.03</t>
  </si>
  <si>
    <t>4.2409</t>
  </si>
  <si>
    <t>0.00026806</t>
  </si>
  <si>
    <t>42107300.0</t>
  </si>
  <si>
    <t>443858150.0</t>
  </si>
  <si>
    <t>-3.15</t>
  </si>
  <si>
    <t>15.41</t>
  </si>
  <si>
    <t>666.382</t>
  </si>
  <si>
    <t>0.0421209</t>
  </si>
  <si>
    <t>4021300.0</t>
  </si>
  <si>
    <t>429964362.0</t>
  </si>
  <si>
    <t>-7.93</t>
  </si>
  <si>
    <t>-2.78</t>
  </si>
  <si>
    <t>1.46</t>
  </si>
  <si>
    <t>0.0851869</t>
  </si>
  <si>
    <t>0.00000538</t>
  </si>
  <si>
    <t>7447190.0</t>
  </si>
  <si>
    <t>425722169.0</t>
  </si>
  <si>
    <t>-4.9</t>
  </si>
  <si>
    <t>-6.84</t>
  </si>
  <si>
    <t>-4.39</t>
  </si>
  <si>
    <t>325.109</t>
  </si>
  <si>
    <t>0.0205496</t>
  </si>
  <si>
    <t>465904.0</t>
  </si>
  <si>
    <t>419020696.0</t>
  </si>
  <si>
    <t>-0.96</t>
  </si>
  <si>
    <t>9.01</t>
  </si>
  <si>
    <t>48.81</t>
  </si>
  <si>
    <t>0.408979</t>
  </si>
  <si>
    <t>0.00002585</t>
  </si>
  <si>
    <t>12987800.0</t>
  </si>
  <si>
    <t>403662273.0</t>
  </si>
  <si>
    <t>9.77</t>
  </si>
  <si>
    <t>10.24</t>
  </si>
  <si>
    <t>1514303054</t>
  </si>
  <si>
    <t>1.42286</t>
  </si>
  <si>
    <t>0.00008994</t>
  </si>
  <si>
    <t>40144500.0</t>
  </si>
  <si>
    <t>394363625.0</t>
  </si>
  <si>
    <t>8.32</t>
  </si>
  <si>
    <t>-8.89</t>
  </si>
  <si>
    <t>43.0573</t>
  </si>
  <si>
    <t>0.00272158</t>
  </si>
  <si>
    <t>35797100.0</t>
  </si>
  <si>
    <t>376540480.0</t>
  </si>
  <si>
    <t>1.38</t>
  </si>
  <si>
    <t>-1.05</t>
  </si>
  <si>
    <t>1.2</t>
  </si>
  <si>
    <t>0.830241</t>
  </si>
  <si>
    <t>0.00005248</t>
  </si>
  <si>
    <t>11247700.0</t>
  </si>
  <si>
    <t>375727567.0</t>
  </si>
  <si>
    <t>-0.93</t>
  </si>
  <si>
    <t>-4.3</t>
  </si>
  <si>
    <t>6.51</t>
  </si>
  <si>
    <t>0.371893</t>
  </si>
  <si>
    <t>0.00002351</t>
  </si>
  <si>
    <t>27094300.0</t>
  </si>
  <si>
    <t>371893000.0</t>
  </si>
  <si>
    <t>-13.49</t>
  </si>
  <si>
    <t>-3.28</t>
  </si>
  <si>
    <t>5.97737</t>
  </si>
  <si>
    <t>0.00037782</t>
  </si>
  <si>
    <t>5508340.0</t>
  </si>
  <si>
    <t>361766487.0</t>
  </si>
  <si>
    <t>-0.49</t>
  </si>
  <si>
    <t>1.5</t>
  </si>
  <si>
    <t>0.0125294</t>
  </si>
  <si>
    <t>91342300.0</t>
  </si>
  <si>
    <t>359546411.0</t>
  </si>
  <si>
    <t>-5.75</t>
  </si>
  <si>
    <t>-26.4</t>
  </si>
  <si>
    <t>285.64</t>
  </si>
  <si>
    <t>0.672922</t>
  </si>
  <si>
    <t>0.00004253</t>
  </si>
  <si>
    <t>25462400.0</t>
  </si>
  <si>
    <t>356520410.0</t>
  </si>
  <si>
    <t>529809414.0</t>
  </si>
  <si>
    <t>0.21</t>
  </si>
  <si>
    <t>-8.53</t>
  </si>
  <si>
    <t>6.4</t>
  </si>
  <si>
    <t>1.45644</t>
  </si>
  <si>
    <t>0.00009206</t>
  </si>
  <si>
    <t>2320150.0</t>
  </si>
  <si>
    <t>339380336.0</t>
  </si>
  <si>
    <t>-0.91</t>
  </si>
  <si>
    <t>8.05</t>
  </si>
  <si>
    <t>164.933</t>
  </si>
  <si>
    <t>0.0104252</t>
  </si>
  <si>
    <t>6567290.0</t>
  </si>
  <si>
    <t>329866000.0</t>
  </si>
  <si>
    <t>-0.71</t>
  </si>
  <si>
    <t>-1.36</t>
  </si>
  <si>
    <t>-10.88</t>
  </si>
  <si>
    <t>2.41416</t>
  </si>
  <si>
    <t>0.00015259</t>
  </si>
  <si>
    <t>13707600.0</t>
  </si>
  <si>
    <t>323817792.0</t>
  </si>
  <si>
    <t>-3.26</t>
  </si>
  <si>
    <t>-10.22</t>
  </si>
  <si>
    <t>0.895049</t>
  </si>
  <si>
    <t>0.00005657</t>
  </si>
  <si>
    <t>34811700.0</t>
  </si>
  <si>
    <t>318835011.0</t>
  </si>
  <si>
    <t>-1.16</t>
  </si>
  <si>
    <t>-3.36</t>
  </si>
  <si>
    <t>-18.24</t>
  </si>
  <si>
    <t>0.0296627</t>
  </si>
  <si>
    <t>0.00000187</t>
  </si>
  <si>
    <t>21327400.0</t>
  </si>
  <si>
    <t>314862470.0</t>
  </si>
  <si>
    <t>-2.68</t>
  </si>
  <si>
    <t>-5.27</t>
  </si>
  <si>
    <t>191.29</t>
  </si>
  <si>
    <t>5.06723</t>
  </si>
  <si>
    <t>0.00032029</t>
  </si>
  <si>
    <t>22506100.0</t>
  </si>
  <si>
    <t>310620469.0</t>
  </si>
  <si>
    <t>16.81</t>
  </si>
  <si>
    <t>67.17</t>
  </si>
  <si>
    <t>0.886389</t>
  </si>
  <si>
    <t>0.00005603</t>
  </si>
  <si>
    <t>7397960.0</t>
  </si>
  <si>
    <t>310236150.0</t>
  </si>
  <si>
    <t>0.5</t>
  </si>
  <si>
    <t>0.78</t>
  </si>
  <si>
    <t>-10.81</t>
  </si>
  <si>
    <t>1514303057</t>
  </si>
  <si>
    <t>7.20005</t>
  </si>
  <si>
    <t>0.0004551</t>
  </si>
  <si>
    <t>18875100.0</t>
  </si>
  <si>
    <t>303907990.0</t>
  </si>
  <si>
    <t>42209150.0</t>
  </si>
  <si>
    <t>-2.13</t>
  </si>
  <si>
    <t>-22.8</t>
  </si>
  <si>
    <t>0.84762</t>
  </si>
  <si>
    <t>0.00005358</t>
  </si>
  <si>
    <t>65362700.0</t>
  </si>
  <si>
    <t>290479374.0</t>
  </si>
  <si>
    <t>-19.86</t>
  </si>
  <si>
    <t>35.59</t>
  </si>
  <si>
    <t>11.082</t>
  </si>
  <si>
    <t>0.00070047</t>
  </si>
  <si>
    <t>19935800.0</t>
  </si>
  <si>
    <t>275921609.0</t>
  </si>
  <si>
    <t>0.95</t>
  </si>
  <si>
    <t>-15.75</t>
  </si>
  <si>
    <t>-11.06</t>
  </si>
  <si>
    <t>0.567611</t>
  </si>
  <si>
    <t>0.00003588</t>
  </si>
  <si>
    <t>11426300.0</t>
  </si>
  <si>
    <t>268054608.0</t>
  </si>
  <si>
    <t>-5.04</t>
  </si>
  <si>
    <t>-14.93</t>
  </si>
  <si>
    <t>5.73</t>
  </si>
  <si>
    <t>4.13106</t>
  </si>
  <si>
    <t>0.00026112</t>
  </si>
  <si>
    <t>15020100.0</t>
  </si>
  <si>
    <t>265855820.0</t>
  </si>
  <si>
    <t>21.78</t>
  </si>
  <si>
    <t>5.69545</t>
  </si>
  <si>
    <t>223764.0</t>
  </si>
  <si>
    <t>256482709.0</t>
  </si>
  <si>
    <t>45032914.0</t>
  </si>
  <si>
    <t>106470540.0</t>
  </si>
  <si>
    <t>7.62</t>
  </si>
  <si>
    <t>21.57</t>
  </si>
  <si>
    <t>6.1</t>
  </si>
  <si>
    <t>26.9966</t>
  </si>
  <si>
    <t>0.00170641</t>
  </si>
  <si>
    <t>2980030.0</t>
  </si>
  <si>
    <t>246683641.0</t>
  </si>
  <si>
    <t>-2.45</t>
  </si>
  <si>
    <t>-5.01</t>
  </si>
  <si>
    <t>-27.33</t>
  </si>
  <si>
    <t>2.41219</t>
  </si>
  <si>
    <t>0.00015247</t>
  </si>
  <si>
    <t>5638160.0</t>
  </si>
  <si>
    <t>240708374.0</t>
  </si>
  <si>
    <t>-0.58</t>
  </si>
  <si>
    <t>10.97</t>
  </si>
  <si>
    <t>6.21</t>
  </si>
  <si>
    <t>35.5086</t>
  </si>
  <si>
    <t>0.00224444</t>
  </si>
  <si>
    <t>1294890.0</t>
  </si>
  <si>
    <t>231600547.0</t>
  </si>
  <si>
    <t>0.37</t>
  </si>
  <si>
    <t>60.15</t>
  </si>
  <si>
    <t>88.61</t>
  </si>
  <si>
    <t>0.0539707</t>
  </si>
  <si>
    <t>0.00000341</t>
  </si>
  <si>
    <t>7237720.0</t>
  </si>
  <si>
    <t>229368654.0</t>
  </si>
  <si>
    <t>-2.0</t>
  </si>
  <si>
    <t>-13.09</t>
  </si>
  <si>
    <t>-8.71</t>
  </si>
  <si>
    <t>0.957777</t>
  </si>
  <si>
    <t>0.00006054</t>
  </si>
  <si>
    <t>1980930.0</t>
  </si>
  <si>
    <t>228355050.0</t>
  </si>
  <si>
    <t>10.62</t>
  </si>
  <si>
    <t>-14.08</t>
  </si>
  <si>
    <t>1514303058</t>
  </si>
  <si>
    <t>198.855</t>
  </si>
  <si>
    <t>0.0125693</t>
  </si>
  <si>
    <t>10698700.0</t>
  </si>
  <si>
    <t>219653244.0</t>
  </si>
  <si>
    <t>-6.63</t>
  </si>
  <si>
    <t>-8.12</t>
  </si>
  <si>
    <t>-6.73</t>
  </si>
  <si>
    <t>16.657</t>
  </si>
  <si>
    <t>0.00105286</t>
  </si>
  <si>
    <t>62000300.0</t>
  </si>
  <si>
    <t>212135910.0</t>
  </si>
  <si>
    <t>-9.85</t>
  </si>
  <si>
    <t>-5.54</t>
  </si>
  <si>
    <t>5.04963</t>
  </si>
  <si>
    <t>0.00031918</t>
  </si>
  <si>
    <t>6309290.0</t>
  </si>
  <si>
    <t>204560511.0</t>
  </si>
  <si>
    <t>2.61</t>
  </si>
  <si>
    <t>-24.4</t>
  </si>
  <si>
    <t>0.901299</t>
  </si>
  <si>
    <t>0.00005697</t>
  </si>
  <si>
    <t>16431600.0</t>
  </si>
  <si>
    <t>203775997.0</t>
  </si>
  <si>
    <t>-2.04</t>
  </si>
  <si>
    <t>-17.61</t>
  </si>
  <si>
    <t>55.38</t>
  </si>
  <si>
    <t>0.31171</t>
  </si>
  <si>
    <t>0.00001970</t>
  </si>
  <si>
    <t>14810900.0</t>
  </si>
  <si>
    <t>199724982.0</t>
  </si>
  <si>
    <t>1.35</t>
  </si>
  <si>
    <t>8.4</t>
  </si>
  <si>
    <t>0.196981</t>
  </si>
  <si>
    <t>34454400.0</t>
  </si>
  <si>
    <t>198667348.0</t>
  </si>
  <si>
    <t>1008560966.0</t>
  </si>
  <si>
    <t>-1.06</t>
  </si>
  <si>
    <t>-13.91</t>
  </si>
  <si>
    <t>-29.1</t>
  </si>
  <si>
    <t>4.85091</t>
  </si>
  <si>
    <t>0.00030662</t>
  </si>
  <si>
    <t>30284000.0</t>
  </si>
  <si>
    <t>197785526.0</t>
  </si>
  <si>
    <t>8.27</t>
  </si>
  <si>
    <t>0.8</t>
  </si>
  <si>
    <t>0.085543</t>
  </si>
  <si>
    <t>22689700.0</t>
  </si>
  <si>
    <t>194503880.0</t>
  </si>
  <si>
    <t>-2.51</t>
  </si>
  <si>
    <t>-5.82</t>
  </si>
  <si>
    <t>-19.33</t>
  </si>
  <si>
    <t>0.892131</t>
  </si>
  <si>
    <t>0.00005639</t>
  </si>
  <si>
    <t>12840200.0</t>
  </si>
  <si>
    <t>192880769.0</t>
  </si>
  <si>
    <t>216202294.0</t>
  </si>
  <si>
    <t>-6.79</t>
  </si>
  <si>
    <t>-62.31</t>
  </si>
  <si>
    <t>3.7354</t>
  </si>
  <si>
    <t>0.00023611</t>
  </si>
  <si>
    <t>9148340.0</t>
  </si>
  <si>
    <t>187326336.0</t>
  </si>
  <si>
    <t>-9.35</t>
  </si>
  <si>
    <t>-16.4</t>
  </si>
  <si>
    <t>0.369919</t>
  </si>
  <si>
    <t>0.00002338</t>
  </si>
  <si>
    <t>83420500.0</t>
  </si>
  <si>
    <t>180638374.0</t>
  </si>
  <si>
    <t>2.63</t>
  </si>
  <si>
    <t>12.61</t>
  </si>
  <si>
    <t>33.02</t>
  </si>
  <si>
    <t>3.27717</t>
  </si>
  <si>
    <t>0.00020714</t>
  </si>
  <si>
    <t>2221420.0</t>
  </si>
  <si>
    <t>179014515.0</t>
  </si>
  <si>
    <t>54624727.0</t>
  </si>
  <si>
    <t>-3.24</t>
  </si>
  <si>
    <t>-6.81</t>
  </si>
  <si>
    <t>-19.0</t>
  </si>
  <si>
    <t>2.1277</t>
  </si>
  <si>
    <t>0.00013449</t>
  </si>
  <si>
    <t>14635900.0</t>
  </si>
  <si>
    <t>174569887.0</t>
  </si>
  <si>
    <t>-1.72</t>
  </si>
  <si>
    <t>18.6</t>
  </si>
  <si>
    <t>34.7046</t>
  </si>
  <si>
    <t>0.00219362</t>
  </si>
  <si>
    <t>1053300.0</t>
  </si>
  <si>
    <t>171572921.0</t>
  </si>
  <si>
    <t>4943809.0</t>
  </si>
  <si>
    <t>2.13</t>
  </si>
  <si>
    <t>-2.66</t>
  </si>
  <si>
    <t>3.11</t>
  </si>
  <si>
    <t>2.25457</t>
  </si>
  <si>
    <t>0.00014251</t>
  </si>
  <si>
    <t>7512290.0</t>
  </si>
  <si>
    <t>169996748.0</t>
  </si>
  <si>
    <t>-5.55</t>
  </si>
  <si>
    <t>-16.14</t>
  </si>
  <si>
    <t>11.54</t>
  </si>
  <si>
    <t>2.72169</t>
  </si>
  <si>
    <t>0.00017203</t>
  </si>
  <si>
    <t>26352000.0</t>
  </si>
  <si>
    <t>169345157.0</t>
  </si>
  <si>
    <t>62220590.0</t>
  </si>
  <si>
    <t>-5.37</t>
  </si>
  <si>
    <t>1.09</t>
  </si>
  <si>
    <t>-6.12</t>
  </si>
  <si>
    <t>2.01326</t>
  </si>
  <si>
    <t>0.00012726</t>
  </si>
  <si>
    <t>278332.0</t>
  </si>
  <si>
    <t>166093950.0</t>
  </si>
  <si>
    <t>1.37</t>
  </si>
  <si>
    <t>19.26</t>
  </si>
  <si>
    <t>-4.98</t>
  </si>
  <si>
    <t>1.44971</t>
  </si>
  <si>
    <t>0.00009163</t>
  </si>
  <si>
    <t>23237000.0</t>
  </si>
  <si>
    <t>159543019.0</t>
  </si>
  <si>
    <t>-2.37</t>
  </si>
  <si>
    <t>-4.88</t>
  </si>
  <si>
    <t>5.75</t>
  </si>
  <si>
    <t>4.00993</t>
  </si>
  <si>
    <t>0.00025346</t>
  </si>
  <si>
    <t>5171660.0</t>
  </si>
  <si>
    <t>155942253.0</t>
  </si>
  <si>
    <t>38889021.0</t>
  </si>
  <si>
    <t>-5.29</t>
  </si>
  <si>
    <t>-10.62</t>
  </si>
  <si>
    <t>8.45</t>
  </si>
  <si>
    <t>centra</t>
  </si>
  <si>
    <t>Centra</t>
  </si>
  <si>
    <t>CTR</t>
  </si>
  <si>
    <t>2.26995</t>
  </si>
  <si>
    <t>0.00014348</t>
  </si>
  <si>
    <t>17495800.0</t>
  </si>
  <si>
    <t>154356600.0</t>
  </si>
  <si>
    <t>68000000.0</t>
  </si>
  <si>
    <t>98272765.0</t>
  </si>
  <si>
    <t>-1.44</t>
  </si>
  <si>
    <t>5.2</t>
  </si>
  <si>
    <t>129.28</t>
  </si>
  <si>
    <t>7.9787</t>
  </si>
  <si>
    <t>0.00050432</t>
  </si>
  <si>
    <t>19740300.0</t>
  </si>
  <si>
    <t>153996841.0</t>
  </si>
  <si>
    <t>-1.27</t>
  </si>
  <si>
    <t>-7.37</t>
  </si>
  <si>
    <t>-21.29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</si>
</sst>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"/>
    <numFmt numFmtId="167" formatCode="_-[$$-409]* #,##0.00_ ;_-[$$-409]* \-#,##0.00\ ;_-[$$-409]* &quot;-&quot;??_ ;_-@_ "/>
    <numFmt numFmtId="168" formatCode="0.00%;[Red]\-0.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55">
    <xf numFmtId="0" fontId="0" fillId="0" borderId="0" xfId="0"/>
    <xf numFmtId="0" fontId="0" fillId="0" borderId="0" xfId="0" applyNumberForma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Protection="1">
      <protection locked="0"/>
    </xf>
    <xf numFmtId="9" fontId="0" fillId="0" borderId="0" xfId="2" applyFont="1" applyProtection="1">
      <protection locked="0"/>
    </xf>
    <xf numFmtId="0" fontId="0" fillId="0" borderId="0" xfId="0" applyNumberFormat="1" applyProtection="1">
      <protection locked="0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1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3" xfId="0" applyFill="1" applyBorder="1"/>
    <xf numFmtId="0" fontId="1" fillId="3" borderId="2" xfId="0" applyFont="1" applyFill="1" applyBorder="1"/>
    <xf numFmtId="0" fontId="0" fillId="3" borderId="0" xfId="0" applyFill="1" applyAlignment="1"/>
    <xf numFmtId="0" fontId="0" fillId="3" borderId="0" xfId="0" applyFill="1"/>
    <xf numFmtId="0" fontId="1" fillId="3" borderId="3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164" fontId="1" fillId="3" borderId="3" xfId="0" applyNumberFormat="1" applyFont="1" applyFill="1" applyBorder="1"/>
    <xf numFmtId="9" fontId="1" fillId="3" borderId="3" xfId="2" applyFont="1" applyFill="1" applyBorder="1" applyAlignment="1">
      <alignment horizontal="center"/>
    </xf>
    <xf numFmtId="0" fontId="0" fillId="5" borderId="5" xfId="0" applyFill="1" applyBorder="1"/>
    <xf numFmtId="164" fontId="0" fillId="5" borderId="6" xfId="1" applyFont="1" applyFill="1" applyBorder="1"/>
    <xf numFmtId="165" fontId="0" fillId="5" borderId="6" xfId="3" applyFont="1" applyFill="1" applyBorder="1"/>
    <xf numFmtId="0" fontId="0" fillId="5" borderId="6" xfId="0" applyFill="1" applyBorder="1"/>
    <xf numFmtId="0" fontId="1" fillId="5" borderId="6" xfId="0" applyFont="1" applyFill="1" applyBorder="1" applyAlignment="1">
      <alignment horizontal="right"/>
    </xf>
    <xf numFmtId="0" fontId="0" fillId="5" borderId="7" xfId="0" applyFill="1" applyBorder="1"/>
    <xf numFmtId="164" fontId="0" fillId="5" borderId="1" xfId="1" applyFont="1" applyFill="1" applyBorder="1"/>
    <xf numFmtId="0" fontId="0" fillId="5" borderId="1" xfId="0" applyFill="1" applyBorder="1"/>
    <xf numFmtId="0" fontId="3" fillId="3" borderId="8" xfId="0" applyFont="1" applyFill="1" applyBorder="1"/>
    <xf numFmtId="0" fontId="0" fillId="3" borderId="8" xfId="0" applyFill="1" applyBorder="1"/>
    <xf numFmtId="0" fontId="1" fillId="5" borderId="1" xfId="0" applyFont="1" applyFill="1" applyBorder="1" applyAlignment="1">
      <alignment horizontal="right"/>
    </xf>
    <xf numFmtId="0" fontId="0" fillId="5" borderId="4" xfId="0" applyFill="1" applyBorder="1"/>
    <xf numFmtId="164" fontId="0" fillId="5" borderId="0" xfId="1" applyFont="1" applyFill="1" applyBorder="1"/>
    <xf numFmtId="165" fontId="0" fillId="5" borderId="0" xfId="3" applyFont="1" applyFill="1" applyBorder="1"/>
    <xf numFmtId="0" fontId="0" fillId="5" borderId="0" xfId="0" applyFill="1" applyBorder="1"/>
    <xf numFmtId="0" fontId="1" fillId="5" borderId="0" xfId="0" applyFont="1" applyFill="1" applyBorder="1" applyAlignment="1">
      <alignment horizontal="right"/>
    </xf>
    <xf numFmtId="164" fontId="0" fillId="2" borderId="0" xfId="1" applyFont="1" applyFill="1" applyBorder="1" applyAlignment="1">
      <alignment horizontal="center"/>
    </xf>
    <xf numFmtId="164" fontId="1" fillId="3" borderId="3" xfId="1" applyFont="1" applyFill="1" applyBorder="1"/>
    <xf numFmtId="166" fontId="0" fillId="2" borderId="0" xfId="0" applyNumberForma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horizontal="center"/>
    </xf>
    <xf numFmtId="164" fontId="6" fillId="6" borderId="6" xfId="4" applyNumberFormat="1" applyFont="1" applyBorder="1"/>
    <xf numFmtId="167" fontId="6" fillId="6" borderId="0" xfId="4" applyNumberFormat="1" applyFont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/>
    </xf>
    <xf numFmtId="164" fontId="0" fillId="3" borderId="3" xfId="0" applyNumberFormat="1" applyFill="1" applyBorder="1"/>
    <xf numFmtId="43" fontId="0" fillId="3" borderId="0" xfId="0" applyNumberFormat="1" applyFill="1"/>
    <xf numFmtId="40" fontId="0" fillId="3" borderId="0" xfId="0" applyNumberFormat="1" applyFill="1" applyBorder="1" applyAlignment="1">
      <alignment horizontal="center"/>
    </xf>
    <xf numFmtId="168" fontId="0" fillId="3" borderId="0" xfId="2" applyNumberFormat="1" applyFont="1" applyFill="1" applyBorder="1" applyAlignment="1">
      <alignment horizontal="center"/>
    </xf>
  </cellXfs>
  <cellStyles count="5">
    <cellStyle name="Gut" xfId="4" builtinId="26"/>
    <cellStyle name="Komma" xfId="3" builtinId="3"/>
    <cellStyle name="Prozent" xfId="2" builtinId="5"/>
    <cellStyle name="Standard" xfId="0" builtinId="0"/>
    <cellStyle name="Währung" xfId="1" builtinId="4"/>
  </cellStyles>
  <dxfs count="54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3"/>
      <tableStyleElement type="headerRow" dxfId="52"/>
      <tableStyleElement type="firstRowStripe" dxfId="51"/>
    </tableStyle>
    <tableStyle name="TableStyleQueryResult" pivot="0" count="3">
      <tableStyleElement type="wholeTable" dxfId="50"/>
      <tableStyleElement type="headerRow" dxfId="49"/>
      <tableStyleElement type="firstRowStripe" dxfId="48"/>
    </tableStyle>
  </tableStyles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 Allocation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7.453385116582191E-2"/>
          <c:y val="3.9645401252757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08633386586102"/>
          <c:y val="0.17665423357953866"/>
          <c:w val="0.45759358510465648"/>
          <c:h val="0.721645854503634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3-40E8-98BB-62E01EB6A6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FDC-4EED-B537-73900E65C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DC-4EED-B537-73900E65C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BB4-4C2F-A4D8-B3A7A7CA3E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4-4C2F-A4D8-B3A7A7CA3E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BB4-4C2F-A4D8-B3A7A7CA3E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4-4C2F-A4D8-B3A7A7CA3E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CF7-4912-8460-C769CD4F33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CF7-4912-8460-C769CD4F33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BB3-40E8-98BB-62E01EB6A6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0FDC-4EED-B537-73900E65CC2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0FDC-4EED-B537-73900E65CC2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BBB4-4C2F-A4D8-B3A7A7CA3E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BB4-4C2F-A4D8-B3A7A7CA3E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BBB4-4C2F-A4D8-B3A7A7CA3E9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BB4-4C2F-A4D8-B3A7A7CA3E9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8CF7-4912-8460-C769CD4F336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8CF7-4912-8460-C769CD4F33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Portfolio!$B$9:$B$35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Portfolio!$N$9:$N$35</c:f>
              <c:numCache>
                <c:formatCode>0%</c:formatCode>
                <c:ptCount val="13"/>
                <c:pt idx="0">
                  <c:v>3.2900566017853489E-2</c:v>
                </c:pt>
                <c:pt idx="1">
                  <c:v>6.9339884152325809E-2</c:v>
                </c:pt>
                <c:pt idx="2">
                  <c:v>6.2377172315807757E-2</c:v>
                </c:pt>
                <c:pt idx="3">
                  <c:v>0.13004761454967187</c:v>
                </c:pt>
                <c:pt idx="4">
                  <c:v>5.4653726152382724E-2</c:v>
                </c:pt>
                <c:pt idx="5">
                  <c:v>2.5882985428782392E-2</c:v>
                </c:pt>
                <c:pt idx="6">
                  <c:v>6.6968322325546129E-2</c:v>
                </c:pt>
                <c:pt idx="7">
                  <c:v>7.2200723649295487E-2</c:v>
                </c:pt>
                <c:pt idx="8">
                  <c:v>4.1326421863818559E-3</c:v>
                </c:pt>
                <c:pt idx="9">
                  <c:v>3.0790289917343412E-2</c:v>
                </c:pt>
                <c:pt idx="10">
                  <c:v>2.3188046502479787E-2</c:v>
                </c:pt>
                <c:pt idx="11">
                  <c:v>0.36091130358033802</c:v>
                </c:pt>
                <c:pt idx="12">
                  <c:v>6.6606723221791397E-2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B3-40E8-98BB-62E01EB6A6F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BB3-40E8-98BB-62E01EB6A6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BB3-40E8-98BB-62E01EB6A6F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Portfolio!$B$9:$B$35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Portfolio!$N$9:$N$13</c:f>
              <c:numCache>
                <c:formatCode>0%</c:formatCode>
                <c:ptCount val="5"/>
                <c:pt idx="0">
                  <c:v>3.2900566017853489E-2</c:v>
                </c:pt>
                <c:pt idx="1">
                  <c:v>6.9339884152325809E-2</c:v>
                </c:pt>
                <c:pt idx="2">
                  <c:v>6.2377172315807757E-2</c:v>
                </c:pt>
                <c:pt idx="3">
                  <c:v>0.13004761454967187</c:v>
                </c:pt>
                <c:pt idx="4">
                  <c:v>5.4653726152382724E-2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B3-40E8-98BB-62E01EB6A6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404023380355371E-2"/>
          <c:y val="0.1221533336939928"/>
          <c:w val="0.96625929046934844"/>
          <c:h val="0.8514851599722387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Portfolio!$B$9:$B$21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Portfolio!$M$9:$M$21</c:f>
              <c:numCache>
                <c:formatCode>0.00%;[Red]\-0.00%</c:formatCode>
                <c:ptCount val="13"/>
                <c:pt idx="0">
                  <c:v>-0.11057864612818841</c:v>
                </c:pt>
                <c:pt idx="1">
                  <c:v>0.58627328271003742</c:v>
                </c:pt>
                <c:pt idx="2">
                  <c:v>1.411457258796182</c:v>
                </c:pt>
                <c:pt idx="3">
                  <c:v>0.47651935527357431</c:v>
                </c:pt>
                <c:pt idx="4">
                  <c:v>6.7605650701596423E-2</c:v>
                </c:pt>
                <c:pt idx="5">
                  <c:v>-0.19927921135936977</c:v>
                </c:pt>
                <c:pt idx="6">
                  <c:v>0.59432888831851283</c:v>
                </c:pt>
                <c:pt idx="7">
                  <c:v>0.27911575622788842</c:v>
                </c:pt>
                <c:pt idx="8">
                  <c:v>-0.121</c:v>
                </c:pt>
                <c:pt idx="9">
                  <c:v>0.25106361091190282</c:v>
                </c:pt>
                <c:pt idx="10">
                  <c:v>0.25252707926039214</c:v>
                </c:pt>
                <c:pt idx="11">
                  <c:v>2.0633149181249997</c:v>
                </c:pt>
                <c:pt idx="12">
                  <c:v>0.40559246852498071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E-4621-8310-A6A09CB11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6196736"/>
        <c:axId val="542194880"/>
      </c:barChart>
      <c:catAx>
        <c:axId val="2086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194880"/>
        <c:crosses val="autoZero"/>
        <c:auto val="1"/>
        <c:lblAlgn val="ctr"/>
        <c:lblOffset val="100"/>
        <c:noMultiLvlLbl val="0"/>
      </c:catAx>
      <c:valAx>
        <c:axId val="542194880"/>
        <c:scaling>
          <c:orientation val="minMax"/>
        </c:scaling>
        <c:delete val="1"/>
        <c:axPos val="l"/>
        <c:numFmt formatCode="0.00%;[Red]\-0.00%" sourceLinked="1"/>
        <c:majorTickMark val="none"/>
        <c:minorTickMark val="none"/>
        <c:tickLblPos val="nextTo"/>
        <c:crossAx val="2086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537995</xdr:colOff>
      <xdr:row>36</xdr:row>
      <xdr:rowOff>98443</xdr:rowOff>
    </xdr:from>
    <xdr:to>
      <xdr:col>8</xdr:col>
      <xdr:colOff>249621</xdr:colOff>
      <xdr:row>62</xdr:row>
      <xdr:rowOff>59121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390901</xdr:colOff>
      <xdr:row>37</xdr:row>
      <xdr:rowOff>11408</xdr:rowOff>
    </xdr:from>
    <xdr:to>
      <xdr:col>19</xdr:col>
      <xdr:colOff>96931</xdr:colOff>
      <xdr:row>64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152400</xdr:colOff>
          <xdr:row>1</xdr:row>
          <xdr:rowOff>28575</xdr:rowOff>
        </xdr:to>
        <xdr:sp macro="" textlink="">
          <xdr:nvSpPr>
            <xdr:cNvPr id="2049" name="Steuerelemen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refreshOnLoad="1" connectionId="3" autoFormatId="16" applyNumberFormats="0" applyBorderFormats="0" applyFontFormats="0" applyPatternFormats="0" applyAlignmentFormats="0" applyWidthHeightFormats="0">
  <queryTableRefresh nextId="16">
    <queryTableFields count="15">
      <queryTableField id="1" name="Coin Market Cap.id" tableColumnId="16"/>
      <queryTableField id="2" name="Coin Market Cap.name" tableColumnId="2"/>
      <queryTableField id="3" name="Coin Market Cap.symbol" tableColumnId="3"/>
      <queryTableField id="4" name="Coin Market Cap.rank" tableColumnId="4"/>
      <queryTableField id="5" name="Coin Market Cap.price_usd" tableColumnId="5"/>
      <queryTableField id="6" name="Coin Market Cap.price_btc" tableColumnId="6"/>
      <queryTableField id="7" name="Coin Market Cap.24h_volume_usd" tableColumnId="7"/>
      <queryTableField id="8" name="Coin Market Cap.market_cap_usd" tableColumnId="8"/>
      <queryTableField id="9" name="Coin Market Cap.available_supply" tableColumnId="9"/>
      <queryTableField id="10" name="Coin Market Cap.total_supply" tableColumnId="10"/>
      <queryTableField id="11" name="Coin Market Cap.max_supply" tableColumnId="11"/>
      <queryTableField id="12" name="Coin Market Cap.percent_change_1h" tableColumnId="12"/>
      <queryTableField id="13" name="Coin Market Cap.percent_change_24h" tableColumnId="13"/>
      <queryTableField id="14" name="Coin Market Cap.percent_change_7d" tableColumnId="14"/>
      <queryTableField id="15" name="Coin Market Cap.last_updated" tableColumnId="15"/>
    </queryTableFields>
  </queryTableRefresh>
</queryTable>
</file>

<file path=xl/queryTables/queryTable10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2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3.xml><?xml version="1.0" encoding="utf-8"?>
<queryTable xmlns="http://schemas.openxmlformats.org/spreadsheetml/2006/main" name="ExterneDaten_1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name="ExterneDaten_1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7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8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9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refreshOnLoad="1" removeDataOnSave="1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0.xml><?xml version="1.0" encoding="utf-8"?>
<queryTable xmlns="http://schemas.openxmlformats.org/spreadsheetml/2006/main" name="ExterneDaten_1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1" refreshOnLoad="1" removeDataOnSave="1" connectionId="1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name="ExternalData_1" refreshOnLoad="1" removeDataOnSave="1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7.xml><?xml version="1.0" encoding="utf-8"?>
<queryTable xmlns="http://schemas.openxmlformats.org/spreadsheetml/2006/main" name="ExternalData_1" refreshOnLoad="1" removeDataOnSave="1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name="ExternalData_1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9.xml><?xml version="1.0" encoding="utf-8"?>
<queryTable xmlns="http://schemas.openxmlformats.org/spreadsheetml/2006/main" name="ExternalData_1" connectionId="2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4" name="Coin_Market_Cap" displayName="Coin_Market_Cap" ref="A1:O101" tableType="queryTable" totalsRowShown="0">
  <autoFilter ref="A1:O101"/>
  <tableColumns count="15">
    <tableColumn id="16" uniqueName="16" name="Coin Market Cap.id" queryTableFieldId="1"/>
    <tableColumn id="2" uniqueName="2" name="Coin Market Cap.name" queryTableFieldId="2"/>
    <tableColumn id="3" uniqueName="3" name="Coin Market Cap.symbol" queryTableFieldId="3"/>
    <tableColumn id="4" uniqueName="4" name="Coin Market Cap.rank" queryTableFieldId="4"/>
    <tableColumn id="5" uniqueName="5" name="Coin Market Cap.price_usd" queryTableFieldId="5"/>
    <tableColumn id="6" uniqueName="6" name="Coin Market Cap.price_btc" queryTableFieldId="6"/>
    <tableColumn id="7" uniqueName="7" name="Coin Market Cap.24h_volume_usd" queryTableFieldId="7"/>
    <tableColumn id="8" uniqueName="8" name="Coin Market Cap.market_cap_usd" queryTableFieldId="8"/>
    <tableColumn id="9" uniqueName="9" name="Coin Market Cap.available_supply" queryTableFieldId="9"/>
    <tableColumn id="10" uniqueName="10" name="Coin Market Cap.total_supply" queryTableFieldId="10"/>
    <tableColumn id="11" uniqueName="11" name="Coin Market Cap.max_supply" queryTableFieldId="11"/>
    <tableColumn id="12" uniqueName="12" name="Coin Market Cap.percent_change_1h" queryTableFieldId="12"/>
    <tableColumn id="13" uniqueName="13" name="Coin Market Cap.percent_change_24h" queryTableFieldId="13"/>
    <tableColumn id="14" uniqueName="14" name="Coin Market Cap.percent_change_7d" queryTableFieldId="14"/>
    <tableColumn id="15" uniqueName="15" name="Coin Market Cap.last_updated" queryTableField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IOTA" displayName="IOTA" ref="A1:B16" tableType="queryTable" totalsRowShown="0" headerRowDxfId="33" dataDxfId="32">
  <autoFilter ref="A1:B16"/>
  <tableColumns count="2">
    <tableColumn id="1" uniqueName="1" name="Name" queryTableFieldId="1" dataDxfId="31"/>
    <tableColumn id="2" uniqueName="2" name="Value" queryTableFieldId="2" dataDxfId="30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2" name="US_Tether" displayName="US_Tether" ref="A1:B16" tableType="queryTable" totalsRowShown="0" headerRowDxfId="29" dataDxfId="28">
  <autoFilter ref="A1:B16"/>
  <tableColumns count="2">
    <tableColumn id="1" uniqueName="1" name="Name" queryTableFieldId="1" dataDxfId="27"/>
    <tableColumn id="2" uniqueName="2" name="Value" queryTableFieldId="2" dataDxfId="26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3" name="DASH" displayName="DASH" ref="A1:B16" tableType="queryTable" totalsRowShown="0">
  <autoFilter ref="A1:B16"/>
  <tableColumns count="2">
    <tableColumn id="3" uniqueName="3" name="Name" queryTableFieldId="1" dataDxfId="25"/>
    <tableColumn id="2" uniqueName="2" name="Value" queryTableFieldId="2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5" name="TRON" displayName="TRON" ref="A1:B16" tableType="queryTable" totalsRowShown="0">
  <autoFilter ref="A1:B16"/>
  <tableColumns count="2">
    <tableColumn id="3" uniqueName="3" name="Name" queryTableFieldId="1" dataDxfId="23"/>
    <tableColumn id="2" uniqueName="2" name="Value" queryTableFieldId="2" dataDxf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6" name="BAT" displayName="BAT" ref="A1:B16" tableType="queryTable" totalsRowShown="0">
  <autoFilter ref="A1:B16"/>
  <tableColumns count="2">
    <tableColumn id="3" uniqueName="3" name="Name" queryTableFieldId="1" dataDxfId="21"/>
    <tableColumn id="2" uniqueName="2" name="Value" queryTableFieldId="2" dataDxfId="2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6" name="Cardano" displayName="Cardano" ref="A1:B16" tableType="queryTable" totalsRowShown="0">
  <autoFilter ref="A1:B16"/>
  <tableColumns count="2">
    <tableColumn id="3" uniqueName="3" name="Name" queryTableFieldId="1" dataDxfId="19"/>
    <tableColumn id="2" uniqueName="2" name="Value" queryTableFieldId="2" dataDxfId="1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0" name="Verge" displayName="Verge" ref="A1:B16" tableType="queryTable" totalsRowShown="0">
  <autoFilter ref="A1:B16"/>
  <tableColumns count="2">
    <tableColumn id="3" uniqueName="3" name="Name" queryTableFieldId="1" dataDxfId="17"/>
    <tableColumn id="2" uniqueName="2" name="Value" queryTableFieldId="2" dataDxf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ICON" displayName="ICON" ref="A1:B16" tableType="queryTable" totalsRowShown="0">
  <autoFilter ref="A1:B16"/>
  <tableColumns count="2">
    <tableColumn id="3" uniqueName="3" name="Name" queryTableFieldId="1" dataDxfId="15"/>
    <tableColumn id="2" uniqueName="2" name="Value" queryTableFieldId="2" dataDxfId="1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EOS" displayName="EOS" ref="A1:B16" tableType="queryTable" totalsRowShown="0">
  <autoFilter ref="A1:B16"/>
  <tableColumns count="2">
    <tableColumn id="3" uniqueName="3" name="Name" queryTableFieldId="1" dataDxfId="13"/>
    <tableColumn id="2" uniqueName="2" name="Value" queryTableFieldId="2" dataDxf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0" name="NEO" displayName="NEO" ref="A1:B16" tableType="queryTable" totalsRowShown="0">
  <autoFilter ref="A1:B16"/>
  <tableColumns count="2">
    <tableColumn id="3" uniqueName="3" name="Name" queryTableFieldId="1" dataDxfId="11"/>
    <tableColumn id="2" uniqueName="2" name="Valu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Bitcoin" displayName="Bitcoin" ref="A1:B16" tableType="queryTable" totalsRowShown="0">
  <autoFilter ref="A1:B16"/>
  <tableColumns count="2">
    <tableColumn id="3" uniqueName="3" name="Name" queryTableFieldId="1" dataDxfId="7"/>
    <tableColumn id="2" uniqueName="2" name="Value" queryTableFieldId="2" dataDxf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1" name="Qtum" displayName="Qtum" ref="A1:B16" tableType="queryTable" totalsRowShown="0">
  <autoFilter ref="A1:B16"/>
  <tableColumns count="2">
    <tableColumn id="3" uniqueName="3" name="Name" queryTableFieldId="1" dataDxfId="9"/>
    <tableColumn id="2" uniqueName="2" name="Value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Ethereum" displayName="Ethereum" ref="A1:B16" tableType="queryTable" totalsRowShown="0">
  <autoFilter ref="A1:B16"/>
  <tableColumns count="2">
    <tableColumn id="3" uniqueName="3" name="Name" queryTableFieldId="1" dataDxfId="5"/>
    <tableColumn id="2" uniqueName="2" name="Value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3" name="LTC" displayName="LTC" ref="A1:B16" tableType="queryTable" totalsRowShown="0">
  <autoFilter ref="A1:B16"/>
  <tableColumns count="2">
    <tableColumn id="3" uniqueName="3" name="Name" queryTableFieldId="1" dataDxfId="47"/>
    <tableColumn id="2" uniqueName="2" name="Value" queryTableFieldId="2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Monero" displayName="Monero" ref="A1:B16" tableType="queryTable" totalsRowShown="0">
  <autoFilter ref="A1:B16"/>
  <tableColumns count="2">
    <tableColumn id="3" uniqueName="3" name="Name" queryTableFieldId="1" dataDxfId="45"/>
    <tableColumn id="2" uniqueName="2" name="Value" queryTableFieldId="2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tellar" displayName="Stellar" ref="A1:B16" tableType="queryTable" totalsRowShown="0">
  <autoFilter ref="A1:B16"/>
  <tableColumns count="2">
    <tableColumn id="3" uniqueName="3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Ripple" displayName="Ripple" ref="A1:B16" tableType="queryTable" totalsRowShown="0" headerRowDxfId="43" dataDxfId="42">
  <autoFilter ref="A1:B16"/>
  <tableColumns count="2">
    <tableColumn id="3" uniqueName="3" name="Name" queryTableFieldId="1" dataDxfId="1"/>
    <tableColumn id="2" uniqueName="2" name="Value" queryTableFieldId="2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Q" displayName="REQ" ref="A1:B16" tableType="queryTable" totalsRowShown="0" headerRowDxfId="41" dataDxfId="40">
  <autoFilter ref="A1:B16"/>
  <tableColumns count="2">
    <tableColumn id="1" uniqueName="1" name="Name" queryTableFieldId="1" dataDxfId="39"/>
    <tableColumn id="2" uniqueName="2" name="Value" queryTableFieldId="2" dataDxfId="38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9" name="VEN" displayName="VEN" ref="A1:B16" tableType="queryTable" totalsRowShown="0" headerRowDxfId="37" dataDxfId="36">
  <autoFilter ref="A1:B16"/>
  <tableColumns count="2">
    <tableColumn id="1" uniqueName="1" name="Name" queryTableFieldId="1" dataDxfId="35"/>
    <tableColumn id="2" uniqueName="2" name="Value" queryTableFieldId="2" dataDxfId="3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zoomScale="130" zoomScaleNormal="130" workbookViewId="0">
      <selection activeCell="L17" sqref="L17"/>
    </sheetView>
  </sheetViews>
  <sheetFormatPr baseColWidth="10" defaultColWidth="9.140625" defaultRowHeight="15" outlineLevelRow="1" x14ac:dyDescent="0.25"/>
  <cols>
    <col min="2" max="2" width="11" customWidth="1"/>
    <col min="3" max="3" width="20.42578125" bestFit="1" customWidth="1"/>
    <col min="4" max="4" width="15.140625" customWidth="1"/>
    <col min="5" max="5" width="15.42578125" bestFit="1" customWidth="1"/>
    <col min="6" max="6" width="17.28515625" customWidth="1"/>
    <col min="7" max="7" width="15.5703125" hidden="1" customWidth="1"/>
    <col min="8" max="8" width="20" bestFit="1" customWidth="1"/>
    <col min="9" max="9" width="18" bestFit="1" customWidth="1"/>
    <col min="10" max="10" width="14.7109375" customWidth="1"/>
    <col min="11" max="11" width="16.42578125" hidden="1" customWidth="1"/>
    <col min="12" max="12" width="15.42578125" bestFit="1" customWidth="1"/>
    <col min="13" max="13" width="13.140625" bestFit="1" customWidth="1"/>
    <col min="14" max="14" width="17.7109375" bestFit="1" customWidth="1"/>
  </cols>
  <sheetData>
    <row r="1" spans="1:14" s="17" customFormat="1" x14ac:dyDescent="0.25">
      <c r="A1" s="16"/>
      <c r="B1" s="16"/>
    </row>
    <row r="2" spans="1:14" s="17" customFormat="1" ht="27" thickBot="1" x14ac:dyDescent="0.45">
      <c r="B2" s="32" t="s">
        <v>41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s="17" customFormat="1" x14ac:dyDescent="0.25"/>
    <row r="4" spans="1:14" s="17" customFormat="1" x14ac:dyDescent="0.25">
      <c r="B4" s="24"/>
      <c r="C4" s="28" t="s">
        <v>54</v>
      </c>
      <c r="D4" s="25" t="str">
        <f>BTC!B6</f>
        <v>16100.4</v>
      </c>
      <c r="E4" s="26"/>
      <c r="F4" s="27"/>
      <c r="H4" s="28" t="s">
        <v>42</v>
      </c>
      <c r="I4" s="44">
        <f>SUM(J9:J35)</f>
        <v>6790.1778364624988</v>
      </c>
      <c r="J4" s="27"/>
      <c r="K4" s="27"/>
      <c r="L4" s="27"/>
      <c r="M4" s="27"/>
      <c r="N4" s="27"/>
    </row>
    <row r="5" spans="1:14" s="17" customFormat="1" x14ac:dyDescent="0.25">
      <c r="B5" s="35"/>
      <c r="C5" s="39" t="s">
        <v>53</v>
      </c>
      <c r="D5" s="36" t="str">
        <f>ETH!B6</f>
        <v>766.807</v>
      </c>
      <c r="E5" s="37"/>
      <c r="F5" s="38"/>
      <c r="H5" s="39" t="s">
        <v>553</v>
      </c>
      <c r="I5" s="45">
        <f>L36</f>
        <v>2721.1591419562601</v>
      </c>
      <c r="J5" s="38"/>
      <c r="K5" s="38"/>
      <c r="L5" s="38"/>
      <c r="M5" s="38"/>
      <c r="N5" s="38"/>
    </row>
    <row r="6" spans="1:14" s="17" customFormat="1" x14ac:dyDescent="0.25">
      <c r="B6" s="29"/>
      <c r="C6" s="34" t="s">
        <v>52</v>
      </c>
      <c r="D6" s="30" t="str">
        <f>LTC[[#This Row],[Value]]</f>
        <v>280.411</v>
      </c>
      <c r="E6" s="31"/>
      <c r="F6" s="31"/>
      <c r="G6" s="31"/>
      <c r="H6" s="34"/>
      <c r="I6" s="31"/>
      <c r="J6" s="31"/>
      <c r="K6" s="31"/>
      <c r="L6" s="31"/>
      <c r="M6" s="31"/>
      <c r="N6" s="31"/>
    </row>
    <row r="7" spans="1:14" s="17" customFormat="1" x14ac:dyDescent="0.25"/>
    <row r="8" spans="1:14" s="17" customFormat="1" x14ac:dyDescent="0.25">
      <c r="B8" s="19" t="s">
        <v>2</v>
      </c>
      <c r="C8" s="20" t="s">
        <v>23</v>
      </c>
      <c r="D8" s="21" t="s">
        <v>67</v>
      </c>
      <c r="E8" s="21" t="s">
        <v>68</v>
      </c>
      <c r="F8" s="21" t="s">
        <v>543</v>
      </c>
      <c r="G8" s="21" t="s">
        <v>544</v>
      </c>
      <c r="H8" s="21" t="s">
        <v>69</v>
      </c>
      <c r="I8" s="21" t="s">
        <v>39</v>
      </c>
      <c r="J8" s="21" t="s">
        <v>4</v>
      </c>
      <c r="K8" s="21" t="s">
        <v>5</v>
      </c>
      <c r="L8" s="21" t="s">
        <v>70</v>
      </c>
      <c r="M8" s="21" t="s">
        <v>71</v>
      </c>
      <c r="N8" s="21" t="s">
        <v>40</v>
      </c>
    </row>
    <row r="9" spans="1:14" s="17" customFormat="1" x14ac:dyDescent="0.25">
      <c r="B9" s="7" t="s">
        <v>157</v>
      </c>
      <c r="C9" s="8" t="s">
        <v>545</v>
      </c>
      <c r="D9" s="9">
        <v>6098.8950000000004</v>
      </c>
      <c r="E9" s="42"/>
      <c r="F9" s="42">
        <v>0.33383993000000001</v>
      </c>
      <c r="G9" s="42"/>
      <c r="H9" s="40">
        <f>F9*'Etherium Preis'!G9</f>
        <v>251.175321133225</v>
      </c>
      <c r="I9" s="10" t="str">
        <f>TRX!B6</f>
        <v>0.0366297</v>
      </c>
      <c r="J9" s="11">
        <f t="shared" ref="J9:J35" si="0">D9*I9</f>
        <v>223.40069418150003</v>
      </c>
      <c r="K9" s="10" t="str">
        <f>TRX!B7</f>
        <v>0.00000242</v>
      </c>
      <c r="L9" s="53">
        <f>J9-H9</f>
        <v>-27.774626951724969</v>
      </c>
      <c r="M9" s="54">
        <f t="shared" ref="M9:M14" si="1">L9/H9</f>
        <v>-0.11057864612818841</v>
      </c>
      <c r="N9" s="12">
        <f t="shared" ref="N9:N14" si="2">J9/$J$36</f>
        <v>3.2900566017853489E-2</v>
      </c>
    </row>
    <row r="10" spans="1:14" s="17" customFormat="1" x14ac:dyDescent="0.25">
      <c r="B10" s="7" t="s">
        <v>346</v>
      </c>
      <c r="C10" s="8" t="s">
        <v>345</v>
      </c>
      <c r="D10" s="9">
        <v>1216.7819999999999</v>
      </c>
      <c r="E10" s="42">
        <v>1.7928960000000001E-2</v>
      </c>
      <c r="F10" s="42"/>
      <c r="G10" s="42"/>
      <c r="H10" s="40">
        <f>E10*'Bitcoin Preis'!G13</f>
        <v>296.81527747199993</v>
      </c>
      <c r="I10" s="10" t="str">
        <f>BAT!B6</f>
        <v>0.386947</v>
      </c>
      <c r="J10" s="11">
        <f t="shared" si="0"/>
        <v>470.83014455399996</v>
      </c>
      <c r="K10" s="10"/>
      <c r="L10" s="53">
        <f>J10-H10</f>
        <v>174.01486708200002</v>
      </c>
      <c r="M10" s="54">
        <f t="shared" si="1"/>
        <v>0.58627328271003742</v>
      </c>
      <c r="N10" s="12">
        <f t="shared" si="2"/>
        <v>6.9339884152325809E-2</v>
      </c>
    </row>
    <row r="11" spans="1:14" s="17" customFormat="1" x14ac:dyDescent="0.25">
      <c r="B11" s="7" t="s">
        <v>116</v>
      </c>
      <c r="C11" s="8" t="s">
        <v>115</v>
      </c>
      <c r="D11" s="9">
        <v>1010.98</v>
      </c>
      <c r="E11" s="42">
        <v>7.5664800000000004E-3</v>
      </c>
      <c r="F11" s="42">
        <v>6.6957840000000005E-2</v>
      </c>
      <c r="G11" s="42"/>
      <c r="H11" s="40">
        <f>(E11*'Bitcoin Preis'!G13)+(F11*'Etherium Preis'!G9)</f>
        <v>175.64155093979997</v>
      </c>
      <c r="I11" s="10" t="str">
        <f>ADA!B6</f>
        <v>0.418952</v>
      </c>
      <c r="J11" s="11">
        <f t="shared" si="0"/>
        <v>423.55209295999998</v>
      </c>
      <c r="K11" s="10"/>
      <c r="L11" s="53">
        <f t="shared" ref="L11:L34" si="3">J11-H11</f>
        <v>247.91054202020001</v>
      </c>
      <c r="M11" s="54">
        <f t="shared" si="1"/>
        <v>1.411457258796182</v>
      </c>
      <c r="N11" s="12">
        <f t="shared" si="2"/>
        <v>6.2377172315807757E-2</v>
      </c>
    </row>
    <row r="12" spans="1:14" s="17" customFormat="1" x14ac:dyDescent="0.25">
      <c r="B12" s="7" t="s">
        <v>44</v>
      </c>
      <c r="C12" s="8" t="s">
        <v>43</v>
      </c>
      <c r="D12" s="9">
        <v>801</v>
      </c>
      <c r="E12" s="42">
        <f>0.00228756 +0.01113476</f>
        <v>1.3422320000000001E-2</v>
      </c>
      <c r="F12" s="42">
        <f>0.16652322 +0.3494448</f>
        <v>0.51596801999999997</v>
      </c>
      <c r="G12" s="42"/>
      <c r="H12" s="40">
        <f>(E12*'Bitcoin Preis'!G13)+(F12*((174*'Etherium Preis'!G9+240*'Etherium Preis'!G4)/414))</f>
        <v>598.0595017912151</v>
      </c>
      <c r="I12" s="10" t="str">
        <f>XRP!B6</f>
        <v>1.10243</v>
      </c>
      <c r="J12" s="11">
        <f t="shared" si="0"/>
        <v>883.04642999999999</v>
      </c>
      <c r="K12" s="10"/>
      <c r="L12" s="53">
        <f t="shared" si="3"/>
        <v>284.98692820878489</v>
      </c>
      <c r="M12" s="54">
        <f t="shared" si="1"/>
        <v>0.47651935527357431</v>
      </c>
      <c r="N12" s="12">
        <f t="shared" si="2"/>
        <v>0.13004761454967187</v>
      </c>
    </row>
    <row r="13" spans="1:14" s="17" customFormat="1" x14ac:dyDescent="0.25">
      <c r="B13" s="7" t="s">
        <v>46</v>
      </c>
      <c r="C13" s="8" t="s">
        <v>47</v>
      </c>
      <c r="D13" s="9">
        <v>0.999</v>
      </c>
      <c r="E13" s="42"/>
      <c r="F13" s="42">
        <v>0.46200999999999998</v>
      </c>
      <c r="G13" s="42"/>
      <c r="H13" s="40">
        <f>F13*'Etherium Preis'!G9</f>
        <v>347.60823882499994</v>
      </c>
      <c r="I13" s="10" t="str">
        <f>XMR!B6</f>
        <v>371.48</v>
      </c>
      <c r="J13" s="11">
        <f t="shared" si="0"/>
        <v>371.10852</v>
      </c>
      <c r="K13" s="10"/>
      <c r="L13" s="53">
        <f t="shared" si="3"/>
        <v>23.500281175000055</v>
      </c>
      <c r="M13" s="54">
        <f t="shared" si="1"/>
        <v>6.7605650701596423E-2</v>
      </c>
      <c r="N13" s="12">
        <f t="shared" si="2"/>
        <v>5.4653726152382724E-2</v>
      </c>
    </row>
    <row r="14" spans="1:14" s="17" customFormat="1" x14ac:dyDescent="0.25">
      <c r="B14" s="7" t="s">
        <v>152</v>
      </c>
      <c r="C14" s="8" t="s">
        <v>151</v>
      </c>
      <c r="D14" s="9">
        <v>999</v>
      </c>
      <c r="E14" s="42"/>
      <c r="F14" s="42">
        <v>0.30867</v>
      </c>
      <c r="G14" s="42"/>
      <c r="H14" s="40">
        <f>F14*'Etherium Preis'!G4</f>
        <v>219.48983527499999</v>
      </c>
      <c r="I14" s="11" t="str">
        <f>XVG!B6</f>
        <v>0.175926</v>
      </c>
      <c r="J14" s="11">
        <f t="shared" si="0"/>
        <v>175.75007400000001</v>
      </c>
      <c r="K14" s="10"/>
      <c r="L14" s="53">
        <f t="shared" si="3"/>
        <v>-43.739761274999978</v>
      </c>
      <c r="M14" s="54">
        <f t="shared" si="1"/>
        <v>-0.19927921135936977</v>
      </c>
      <c r="N14" s="12">
        <f t="shared" si="2"/>
        <v>2.5882985428782392E-2</v>
      </c>
    </row>
    <row r="15" spans="1:14" s="17" customFormat="1" x14ac:dyDescent="0.25">
      <c r="B15" s="7" t="s">
        <v>167</v>
      </c>
      <c r="C15" s="8" t="s">
        <v>166</v>
      </c>
      <c r="D15" s="9">
        <v>69.930000000000007</v>
      </c>
      <c r="E15" s="42"/>
      <c r="F15" s="42">
        <v>0.40110000000000001</v>
      </c>
      <c r="G15" s="42"/>
      <c r="H15" s="40">
        <f>F15*'Etherium Preis'!G4</f>
        <v>285.21519074999998</v>
      </c>
      <c r="I15" s="11" t="str">
        <f>ICX!B6</f>
        <v>6.5026</v>
      </c>
      <c r="J15" s="11">
        <f t="shared" si="0"/>
        <v>454.72681800000004</v>
      </c>
      <c r="K15" s="10"/>
      <c r="L15" s="53">
        <f t="shared" si="3"/>
        <v>169.51162725000006</v>
      </c>
      <c r="M15" s="54">
        <f t="shared" ref="M15" si="4">L15/H15</f>
        <v>0.59432888831851283</v>
      </c>
      <c r="N15" s="12">
        <f t="shared" ref="N15" si="5">J15/$J$36</f>
        <v>6.6968322325546129E-2</v>
      </c>
    </row>
    <row r="16" spans="1:14" s="17" customFormat="1" x14ac:dyDescent="0.25">
      <c r="B16" s="7" t="s">
        <v>126</v>
      </c>
      <c r="C16" s="8" t="s">
        <v>126</v>
      </c>
      <c r="D16" s="9">
        <v>49.95</v>
      </c>
      <c r="E16" s="42">
        <v>2.2198499999999999E-2</v>
      </c>
      <c r="F16" s="42"/>
      <c r="G16" s="42"/>
      <c r="H16" s="40">
        <f>E16*'Bitcoin Preis'!G12</f>
        <v>383.27708115000001</v>
      </c>
      <c r="I16" s="11" t="str">
        <f>EOS!B6</f>
        <v>9.81493</v>
      </c>
      <c r="J16" s="11">
        <f t="shared" ref="J16:J19" si="6">D16*I16</f>
        <v>490.25575350000003</v>
      </c>
      <c r="K16" s="10"/>
      <c r="L16" s="53">
        <f t="shared" ref="L16:L20" si="7">J16-H16</f>
        <v>106.97867235000001</v>
      </c>
      <c r="M16" s="54">
        <f t="shared" ref="M16:M20" si="8">L16/H16</f>
        <v>0.27911575622788842</v>
      </c>
      <c r="N16" s="12">
        <f t="shared" ref="N16:N20" si="9">J16/$J$36</f>
        <v>7.2200723649295487E-2</v>
      </c>
    </row>
    <row r="17" spans="2:14" s="17" customFormat="1" x14ac:dyDescent="0.25">
      <c r="B17" s="7" t="s">
        <v>8</v>
      </c>
      <c r="C17" s="8" t="s">
        <v>9</v>
      </c>
      <c r="D17" s="9">
        <v>7.8019999999999996</v>
      </c>
      <c r="E17" s="42">
        <f>(0.00825812 +0.0225511)</f>
        <v>3.0809220000000002E-2</v>
      </c>
      <c r="F17" s="42">
        <v>0.77769153000000002</v>
      </c>
      <c r="G17" s="42"/>
      <c r="H17" s="40">
        <f>(E17*'Bitcoin Preis'!J11+ F17*'Etherium Preis'!G21) - 0.0408329 *'Bitcoin Preis'!G12</f>
        <v>97.149290636324963</v>
      </c>
      <c r="I17" s="11" t="str">
        <f>IOTA!B6</f>
        <v>3.59669</v>
      </c>
      <c r="J17" s="11">
        <f t="shared" si="6"/>
        <v>28.061375380000001</v>
      </c>
      <c r="K17" s="10"/>
      <c r="L17" s="53">
        <f t="shared" si="7"/>
        <v>-69.087915256324962</v>
      </c>
      <c r="M17" s="54">
        <v>-0.121</v>
      </c>
      <c r="N17" s="12">
        <f>J17/$J$36</f>
        <v>4.1326421863818559E-3</v>
      </c>
    </row>
    <row r="18" spans="2:14" s="17" customFormat="1" x14ac:dyDescent="0.25">
      <c r="B18" s="7" t="s">
        <v>138</v>
      </c>
      <c r="C18" s="8" t="s">
        <v>138</v>
      </c>
      <c r="D18" s="9">
        <v>3.24675</v>
      </c>
      <c r="E18" s="42">
        <v>1.0094489999999999E-2</v>
      </c>
      <c r="F18" s="42"/>
      <c r="G18" s="42"/>
      <c r="H18" s="40">
        <f>E18*'Bitcoin Preis'!G13</f>
        <v>167.11503903674995</v>
      </c>
      <c r="I18" s="11" t="str">
        <f>NEO!B6</f>
        <v>64.3941</v>
      </c>
      <c r="J18" s="11">
        <f t="shared" si="6"/>
        <v>209.07154417499999</v>
      </c>
      <c r="K18" s="10"/>
      <c r="L18" s="53">
        <f t="shared" si="7"/>
        <v>41.956505138250037</v>
      </c>
      <c r="M18" s="54">
        <f t="shared" si="8"/>
        <v>0.25106361091190282</v>
      </c>
      <c r="N18" s="12">
        <f t="shared" si="9"/>
        <v>3.0790289917343412E-2</v>
      </c>
    </row>
    <row r="19" spans="2:14" s="17" customFormat="1" x14ac:dyDescent="0.25">
      <c r="B19" s="7" t="s">
        <v>135</v>
      </c>
      <c r="C19" s="8" t="s">
        <v>135</v>
      </c>
      <c r="D19" s="9">
        <v>2.7672300000000001</v>
      </c>
      <c r="E19" s="42"/>
      <c r="F19" s="42">
        <f>0.08022161 +0.08685648</f>
        <v>0.16707809000000001</v>
      </c>
      <c r="G19" s="42"/>
      <c r="H19" s="40">
        <f>F19*'Etherium Preis'!G9</f>
        <v>125.706631049425</v>
      </c>
      <c r="I19" s="10" t="str">
        <f>Qtum!B6</f>
        <v>56.8984</v>
      </c>
      <c r="J19" s="11">
        <f t="shared" si="6"/>
        <v>157.45095943200002</v>
      </c>
      <c r="K19" s="10"/>
      <c r="L19" s="53">
        <f t="shared" si="7"/>
        <v>31.74432838257502</v>
      </c>
      <c r="M19" s="54">
        <f t="shared" si="8"/>
        <v>0.25252707926039214</v>
      </c>
      <c r="N19" s="12">
        <f t="shared" si="9"/>
        <v>2.3188046502479787E-2</v>
      </c>
    </row>
    <row r="20" spans="2:14" s="17" customFormat="1" x14ac:dyDescent="0.25">
      <c r="B20" s="7" t="s">
        <v>55</v>
      </c>
      <c r="C20" s="8" t="s">
        <v>57</v>
      </c>
      <c r="D20" s="9">
        <v>8.7394999999999996</v>
      </c>
      <c r="E20" s="42"/>
      <c r="F20" s="42"/>
      <c r="G20" s="42"/>
      <c r="H20" s="40">
        <v>800</v>
      </c>
      <c r="I20" s="10" t="str">
        <f>LTC!B6</f>
        <v>280.411</v>
      </c>
      <c r="J20" s="11">
        <f>D20*I20</f>
        <v>2450.6519344999997</v>
      </c>
      <c r="K20" s="10"/>
      <c r="L20" s="53">
        <f t="shared" si="7"/>
        <v>1650.6519344999997</v>
      </c>
      <c r="M20" s="54">
        <f t="shared" si="8"/>
        <v>2.0633149181249997</v>
      </c>
      <c r="N20" s="12">
        <f t="shared" si="9"/>
        <v>0.36091130358033802</v>
      </c>
    </row>
    <row r="21" spans="2:14" s="17" customFormat="1" x14ac:dyDescent="0.25">
      <c r="B21" s="7" t="s">
        <v>88</v>
      </c>
      <c r="C21" s="8" t="s">
        <v>88</v>
      </c>
      <c r="D21" s="9">
        <v>0.37662299999999999</v>
      </c>
      <c r="E21" s="43">
        <v>1.8737650000000002E-2</v>
      </c>
      <c r="F21" s="43"/>
      <c r="G21" s="43"/>
      <c r="H21" s="40">
        <f>E21*'Bitcoin Preis'!G15</f>
        <v>321.76573644750005</v>
      </c>
      <c r="I21" s="10" t="str">
        <f>Dash!B6</f>
        <v>1200.86</v>
      </c>
      <c r="J21" s="11">
        <f t="shared" si="0"/>
        <v>452.27149577999995</v>
      </c>
      <c r="K21" s="10"/>
      <c r="L21" s="53">
        <f t="shared" si="3"/>
        <v>130.50575933249991</v>
      </c>
      <c r="M21" s="54">
        <f t="shared" ref="M21:M35" si="10">L21/H21</f>
        <v>0.40559246852498071</v>
      </c>
      <c r="N21" s="12">
        <f t="shared" ref="N21:N35" si="11">J21/$J$36</f>
        <v>6.6606723221791397E-2</v>
      </c>
    </row>
    <row r="22" spans="2:14" s="17" customFormat="1" ht="14.25" hidden="1" customHeight="1" outlineLevel="1" x14ac:dyDescent="0.25">
      <c r="B22" s="7"/>
      <c r="C22" s="8"/>
      <c r="D22" s="9"/>
      <c r="E22" s="9"/>
      <c r="F22" s="9"/>
      <c r="G22" s="9"/>
      <c r="H22" s="40">
        <f t="shared" ref="H22:H35" si="12">E22*$D$4</f>
        <v>0</v>
      </c>
      <c r="I22" s="10"/>
      <c r="J22" s="11">
        <f t="shared" si="0"/>
        <v>0</v>
      </c>
      <c r="K22" s="10"/>
      <c r="L22" s="13">
        <f t="shared" si="3"/>
        <v>0</v>
      </c>
      <c r="M22" s="12" t="e">
        <f t="shared" si="10"/>
        <v>#DIV/0!</v>
      </c>
      <c r="N22" s="12">
        <f t="shared" si="11"/>
        <v>0</v>
      </c>
    </row>
    <row r="23" spans="2:14" s="17" customFormat="1" hidden="1" outlineLevel="1" x14ac:dyDescent="0.25">
      <c r="B23" s="7"/>
      <c r="C23" s="8"/>
      <c r="D23" s="8"/>
      <c r="E23" s="8"/>
      <c r="F23" s="8"/>
      <c r="G23" s="8"/>
      <c r="H23" s="40">
        <f t="shared" si="12"/>
        <v>0</v>
      </c>
      <c r="I23" s="10"/>
      <c r="J23" s="11">
        <f t="shared" si="0"/>
        <v>0</v>
      </c>
      <c r="K23" s="10"/>
      <c r="L23" s="13">
        <f t="shared" si="3"/>
        <v>0</v>
      </c>
      <c r="M23" s="12" t="e">
        <f t="shared" si="10"/>
        <v>#DIV/0!</v>
      </c>
      <c r="N23" s="12">
        <f t="shared" si="11"/>
        <v>0</v>
      </c>
    </row>
    <row r="24" spans="2:14" s="17" customFormat="1" hidden="1" outlineLevel="1" x14ac:dyDescent="0.25">
      <c r="B24" s="7"/>
      <c r="C24" s="8"/>
      <c r="D24" s="8"/>
      <c r="E24" s="8"/>
      <c r="F24" s="8"/>
      <c r="G24" s="8"/>
      <c r="H24" s="40">
        <f t="shared" si="12"/>
        <v>0</v>
      </c>
      <c r="I24" s="10"/>
      <c r="J24" s="11">
        <f t="shared" si="0"/>
        <v>0</v>
      </c>
      <c r="K24" s="10"/>
      <c r="L24" s="13">
        <f t="shared" si="3"/>
        <v>0</v>
      </c>
      <c r="M24" s="12" t="e">
        <f t="shared" si="10"/>
        <v>#DIV/0!</v>
      </c>
      <c r="N24" s="12">
        <f t="shared" si="11"/>
        <v>0</v>
      </c>
    </row>
    <row r="25" spans="2:14" s="17" customFormat="1" hidden="1" outlineLevel="1" x14ac:dyDescent="0.25">
      <c r="B25" s="7"/>
      <c r="C25" s="8"/>
      <c r="D25" s="8"/>
      <c r="E25" s="8"/>
      <c r="F25" s="8"/>
      <c r="G25" s="8"/>
      <c r="H25" s="40">
        <f t="shared" si="12"/>
        <v>0</v>
      </c>
      <c r="I25" s="10"/>
      <c r="J25" s="11">
        <f t="shared" si="0"/>
        <v>0</v>
      </c>
      <c r="K25" s="10"/>
      <c r="L25" s="13">
        <f t="shared" si="3"/>
        <v>0</v>
      </c>
      <c r="M25" s="12" t="e">
        <f t="shared" si="10"/>
        <v>#DIV/0!</v>
      </c>
      <c r="N25" s="12">
        <f t="shared" si="11"/>
        <v>0</v>
      </c>
    </row>
    <row r="26" spans="2:14" s="17" customFormat="1" hidden="1" outlineLevel="1" x14ac:dyDescent="0.25">
      <c r="B26" s="7"/>
      <c r="C26" s="8"/>
      <c r="D26" s="8"/>
      <c r="E26" s="8"/>
      <c r="F26" s="8"/>
      <c r="G26" s="8"/>
      <c r="H26" s="40">
        <f t="shared" si="12"/>
        <v>0</v>
      </c>
      <c r="I26" s="10"/>
      <c r="J26" s="11">
        <f t="shared" si="0"/>
        <v>0</v>
      </c>
      <c r="K26" s="10"/>
      <c r="L26" s="13">
        <f t="shared" si="3"/>
        <v>0</v>
      </c>
      <c r="M26" s="12" t="e">
        <f t="shared" si="10"/>
        <v>#DIV/0!</v>
      </c>
      <c r="N26" s="12">
        <f t="shared" si="11"/>
        <v>0</v>
      </c>
    </row>
    <row r="27" spans="2:14" s="17" customFormat="1" hidden="1" outlineLevel="1" x14ac:dyDescent="0.25">
      <c r="B27" s="7"/>
      <c r="C27" s="8"/>
      <c r="D27" s="8"/>
      <c r="E27" s="8"/>
      <c r="F27" s="8"/>
      <c r="G27" s="8"/>
      <c r="H27" s="40">
        <f t="shared" si="12"/>
        <v>0</v>
      </c>
      <c r="I27" s="10"/>
      <c r="J27" s="11">
        <f t="shared" si="0"/>
        <v>0</v>
      </c>
      <c r="K27" s="10"/>
      <c r="L27" s="13">
        <f t="shared" si="3"/>
        <v>0</v>
      </c>
      <c r="M27" s="12" t="e">
        <f t="shared" si="10"/>
        <v>#DIV/0!</v>
      </c>
      <c r="N27" s="12">
        <f t="shared" si="11"/>
        <v>0</v>
      </c>
    </row>
    <row r="28" spans="2:14" s="17" customFormat="1" hidden="1" outlineLevel="1" x14ac:dyDescent="0.25">
      <c r="B28" s="7"/>
      <c r="C28" s="8"/>
      <c r="D28" s="8"/>
      <c r="E28" s="8"/>
      <c r="F28" s="8"/>
      <c r="G28" s="8"/>
      <c r="H28" s="40">
        <f t="shared" si="12"/>
        <v>0</v>
      </c>
      <c r="I28" s="10"/>
      <c r="J28" s="11">
        <f t="shared" si="0"/>
        <v>0</v>
      </c>
      <c r="K28" s="10"/>
      <c r="L28" s="13">
        <f t="shared" si="3"/>
        <v>0</v>
      </c>
      <c r="M28" s="12" t="e">
        <f t="shared" si="10"/>
        <v>#DIV/0!</v>
      </c>
      <c r="N28" s="12">
        <f t="shared" si="11"/>
        <v>0</v>
      </c>
    </row>
    <row r="29" spans="2:14" s="17" customFormat="1" hidden="1" outlineLevel="1" x14ac:dyDescent="0.25">
      <c r="B29" s="7"/>
      <c r="C29" s="8"/>
      <c r="D29" s="8"/>
      <c r="E29" s="8"/>
      <c r="F29" s="8"/>
      <c r="G29" s="8"/>
      <c r="H29" s="40">
        <f t="shared" si="12"/>
        <v>0</v>
      </c>
      <c r="I29" s="10"/>
      <c r="J29" s="11">
        <f t="shared" si="0"/>
        <v>0</v>
      </c>
      <c r="K29" s="10"/>
      <c r="L29" s="13">
        <f t="shared" si="3"/>
        <v>0</v>
      </c>
      <c r="M29" s="12" t="e">
        <f t="shared" si="10"/>
        <v>#DIV/0!</v>
      </c>
      <c r="N29" s="12">
        <f t="shared" si="11"/>
        <v>0</v>
      </c>
    </row>
    <row r="30" spans="2:14" s="17" customFormat="1" hidden="1" outlineLevel="1" x14ac:dyDescent="0.25">
      <c r="B30" s="7"/>
      <c r="C30" s="8"/>
      <c r="D30" s="8"/>
      <c r="E30" s="8"/>
      <c r="F30" s="8"/>
      <c r="G30" s="8"/>
      <c r="H30" s="40">
        <f t="shared" si="12"/>
        <v>0</v>
      </c>
      <c r="I30" s="10"/>
      <c r="J30" s="11">
        <f t="shared" si="0"/>
        <v>0</v>
      </c>
      <c r="K30" s="10"/>
      <c r="L30" s="13">
        <f t="shared" si="3"/>
        <v>0</v>
      </c>
      <c r="M30" s="12" t="e">
        <f t="shared" si="10"/>
        <v>#DIV/0!</v>
      </c>
      <c r="N30" s="12">
        <f t="shared" si="11"/>
        <v>0</v>
      </c>
    </row>
    <row r="31" spans="2:14" s="17" customFormat="1" hidden="1" outlineLevel="1" x14ac:dyDescent="0.25">
      <c r="B31" s="7"/>
      <c r="C31" s="8"/>
      <c r="D31" s="8"/>
      <c r="E31" s="8"/>
      <c r="F31" s="8"/>
      <c r="G31" s="8"/>
      <c r="H31" s="40">
        <f t="shared" si="12"/>
        <v>0</v>
      </c>
      <c r="I31" s="10"/>
      <c r="J31" s="11">
        <f t="shared" si="0"/>
        <v>0</v>
      </c>
      <c r="K31" s="10"/>
      <c r="L31" s="13">
        <f t="shared" si="3"/>
        <v>0</v>
      </c>
      <c r="M31" s="12" t="e">
        <f t="shared" si="10"/>
        <v>#DIV/0!</v>
      </c>
      <c r="N31" s="12">
        <f t="shared" si="11"/>
        <v>0</v>
      </c>
    </row>
    <row r="32" spans="2:14" s="17" customFormat="1" hidden="1" outlineLevel="1" x14ac:dyDescent="0.25">
      <c r="B32" s="7"/>
      <c r="C32" s="8"/>
      <c r="D32" s="8"/>
      <c r="E32" s="8"/>
      <c r="F32" s="8"/>
      <c r="G32" s="8"/>
      <c r="H32" s="40">
        <f t="shared" si="12"/>
        <v>0</v>
      </c>
      <c r="I32" s="10"/>
      <c r="J32" s="11">
        <f t="shared" si="0"/>
        <v>0</v>
      </c>
      <c r="K32" s="10"/>
      <c r="L32" s="13">
        <f t="shared" si="3"/>
        <v>0</v>
      </c>
      <c r="M32" s="12" t="e">
        <f t="shared" si="10"/>
        <v>#DIV/0!</v>
      </c>
      <c r="N32" s="12">
        <f t="shared" si="11"/>
        <v>0</v>
      </c>
    </row>
    <row r="33" spans="2:14" s="17" customFormat="1" hidden="1" outlineLevel="1" x14ac:dyDescent="0.25">
      <c r="B33" s="7"/>
      <c r="C33" s="8"/>
      <c r="D33" s="8"/>
      <c r="E33" s="8"/>
      <c r="F33" s="8"/>
      <c r="G33" s="8"/>
      <c r="H33" s="40">
        <f t="shared" si="12"/>
        <v>0</v>
      </c>
      <c r="I33" s="10"/>
      <c r="J33" s="11">
        <f t="shared" si="0"/>
        <v>0</v>
      </c>
      <c r="K33" s="10"/>
      <c r="L33" s="13">
        <f t="shared" si="3"/>
        <v>0</v>
      </c>
      <c r="M33" s="12" t="e">
        <f t="shared" si="10"/>
        <v>#DIV/0!</v>
      </c>
      <c r="N33" s="12">
        <f t="shared" si="11"/>
        <v>0</v>
      </c>
    </row>
    <row r="34" spans="2:14" s="17" customFormat="1" hidden="1" outlineLevel="1" x14ac:dyDescent="0.25">
      <c r="B34" s="7"/>
      <c r="C34" s="8"/>
      <c r="D34" s="8"/>
      <c r="E34" s="8"/>
      <c r="F34" s="8"/>
      <c r="G34" s="8"/>
      <c r="H34" s="40">
        <f t="shared" si="12"/>
        <v>0</v>
      </c>
      <c r="I34" s="10"/>
      <c r="J34" s="11">
        <f t="shared" si="0"/>
        <v>0</v>
      </c>
      <c r="K34" s="10"/>
      <c r="L34" s="13">
        <f t="shared" si="3"/>
        <v>0</v>
      </c>
      <c r="M34" s="12" t="e">
        <f t="shared" si="10"/>
        <v>#DIV/0!</v>
      </c>
      <c r="N34" s="12">
        <f t="shared" si="11"/>
        <v>0</v>
      </c>
    </row>
    <row r="35" spans="2:14" s="17" customFormat="1" hidden="1" outlineLevel="1" x14ac:dyDescent="0.25">
      <c r="B35" s="7"/>
      <c r="C35" s="8"/>
      <c r="D35" s="8"/>
      <c r="E35" s="8"/>
      <c r="F35" s="8"/>
      <c r="G35" s="8"/>
      <c r="H35" s="40">
        <f t="shared" si="12"/>
        <v>0</v>
      </c>
      <c r="I35" s="10"/>
      <c r="J35" s="11">
        <f t="shared" si="0"/>
        <v>0</v>
      </c>
      <c r="K35" s="10"/>
      <c r="L35" s="10"/>
      <c r="M35" s="12" t="e">
        <f t="shared" si="10"/>
        <v>#DIV/0!</v>
      </c>
      <c r="N35" s="12">
        <f t="shared" si="11"/>
        <v>0</v>
      </c>
    </row>
    <row r="36" spans="2:14" s="17" customFormat="1" collapsed="1" x14ac:dyDescent="0.25">
      <c r="B36" s="15" t="s">
        <v>45</v>
      </c>
      <c r="C36" s="14"/>
      <c r="D36" s="14"/>
      <c r="E36" s="14"/>
      <c r="F36" s="14"/>
      <c r="G36" s="14"/>
      <c r="H36" s="51">
        <f>SUM(H9:H21)</f>
        <v>4069.0186945062396</v>
      </c>
      <c r="I36" s="18"/>
      <c r="J36" s="22">
        <f>SUM(J9:J35)</f>
        <v>6790.1778364624988</v>
      </c>
      <c r="K36" s="18"/>
      <c r="L36" s="41">
        <f>SUM(L9:L35)</f>
        <v>2721.1591419562601</v>
      </c>
      <c r="M36" s="41"/>
      <c r="N36" s="23">
        <f>SUM(N9:N35)</f>
        <v>1</v>
      </c>
    </row>
    <row r="37" spans="2:14" s="17" customFormat="1" x14ac:dyDescent="0.25">
      <c r="L37" s="52"/>
    </row>
    <row r="38" spans="2:14" s="17" customFormat="1" x14ac:dyDescent="0.25"/>
    <row r="39" spans="2:14" s="17" customFormat="1" x14ac:dyDescent="0.25"/>
    <row r="40" spans="2:14" s="17" customFormat="1" x14ac:dyDescent="0.25"/>
    <row r="41" spans="2:14" s="17" customFormat="1" x14ac:dyDescent="0.25"/>
    <row r="42" spans="2:14" s="17" customFormat="1" x14ac:dyDescent="0.25"/>
    <row r="43" spans="2:14" s="17" customFormat="1" x14ac:dyDescent="0.25"/>
    <row r="44" spans="2:14" s="17" customFormat="1" x14ac:dyDescent="0.25"/>
    <row r="45" spans="2:14" s="17" customFormat="1" x14ac:dyDescent="0.25"/>
    <row r="46" spans="2:14" s="17" customFormat="1" x14ac:dyDescent="0.25"/>
    <row r="47" spans="2:14" s="17" customFormat="1" x14ac:dyDescent="0.25"/>
    <row r="48" spans="2:14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9.42578125" style="4" bestFit="1" customWidth="1"/>
    <col min="2" max="2" width="13.5703125" style="4" bestFit="1" customWidth="1"/>
    <col min="3" max="16384" width="9.140625" style="4"/>
  </cols>
  <sheetData>
    <row r="1" spans="1:17" x14ac:dyDescent="0.25">
      <c r="A1" s="6"/>
      <c r="B1" s="6"/>
    </row>
    <row r="2" spans="1:17" x14ac:dyDescent="0.25">
      <c r="A2" s="6"/>
      <c r="B2" s="6"/>
    </row>
    <row r="3" spans="1:17" x14ac:dyDescent="0.25">
      <c r="A3" s="6"/>
      <c r="B3" s="6"/>
    </row>
    <row r="4" spans="1:17" x14ac:dyDescent="0.25">
      <c r="A4" s="6"/>
      <c r="B4" s="6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0" spans="1:17" x14ac:dyDescent="0.25">
      <c r="A10" s="6"/>
      <c r="B10" s="6"/>
      <c r="Q10" s="5"/>
    </row>
    <row r="11" spans="1:17" x14ac:dyDescent="0.25">
      <c r="A11" s="6"/>
      <c r="B11" s="6"/>
    </row>
    <row r="12" spans="1:17" x14ac:dyDescent="0.25">
      <c r="A12" s="6"/>
      <c r="B12" s="6"/>
    </row>
    <row r="13" spans="1:17" x14ac:dyDescent="0.25">
      <c r="A13" s="6"/>
      <c r="B13" s="6"/>
    </row>
    <row r="14" spans="1:17" x14ac:dyDescent="0.25">
      <c r="A14" s="6"/>
      <c r="B14" s="6"/>
    </row>
    <row r="15" spans="1:17" x14ac:dyDescent="0.25">
      <c r="A15" s="6"/>
      <c r="B15" s="6"/>
    </row>
    <row r="16" spans="1:17" x14ac:dyDescent="0.25">
      <c r="A16" s="6"/>
      <c r="B16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6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18</v>
      </c>
    </row>
    <row r="3" spans="1:2" x14ac:dyDescent="0.25">
      <c r="A3" s="3" t="s">
        <v>25</v>
      </c>
      <c r="B3" s="2" t="s">
        <v>19</v>
      </c>
    </row>
    <row r="4" spans="1:2" x14ac:dyDescent="0.25">
      <c r="A4" s="3" t="s">
        <v>26</v>
      </c>
      <c r="B4" s="2" t="s">
        <v>20</v>
      </c>
    </row>
    <row r="5" spans="1:2" x14ac:dyDescent="0.25">
      <c r="A5" s="3" t="s">
        <v>27</v>
      </c>
      <c r="B5" s="2" t="s">
        <v>473</v>
      </c>
    </row>
    <row r="6" spans="1:2" x14ac:dyDescent="0.25">
      <c r="A6" s="3" t="s">
        <v>28</v>
      </c>
      <c r="B6" s="2" t="s">
        <v>741</v>
      </c>
    </row>
    <row r="7" spans="1:2" x14ac:dyDescent="0.25">
      <c r="A7" s="3" t="s">
        <v>29</v>
      </c>
      <c r="B7" s="2" t="s">
        <v>742</v>
      </c>
    </row>
    <row r="8" spans="1:2" x14ac:dyDescent="0.25">
      <c r="A8" s="3" t="s">
        <v>30</v>
      </c>
      <c r="B8" s="2" t="s">
        <v>743</v>
      </c>
    </row>
    <row r="9" spans="1:2" x14ac:dyDescent="0.25">
      <c r="A9" s="3" t="s">
        <v>31</v>
      </c>
      <c r="B9" s="2" t="s">
        <v>744</v>
      </c>
    </row>
    <row r="10" spans="1:2" x14ac:dyDescent="0.25">
      <c r="A10" s="3" t="s">
        <v>32</v>
      </c>
      <c r="B10" s="2" t="s">
        <v>21</v>
      </c>
    </row>
    <row r="11" spans="1:2" x14ac:dyDescent="0.25">
      <c r="A11" s="3" t="s">
        <v>33</v>
      </c>
      <c r="B11" s="2" t="s">
        <v>22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745</v>
      </c>
    </row>
    <row r="14" spans="1:2" x14ac:dyDescent="0.25">
      <c r="A14" s="3" t="s">
        <v>36</v>
      </c>
      <c r="B14" s="2" t="s">
        <v>746</v>
      </c>
    </row>
    <row r="15" spans="1:2" x14ac:dyDescent="0.25">
      <c r="A15" s="3" t="s">
        <v>37</v>
      </c>
      <c r="B15" s="2" t="s">
        <v>747</v>
      </c>
    </row>
    <row r="16" spans="1:2" x14ac:dyDescent="0.25">
      <c r="A16" s="3" t="s">
        <v>38</v>
      </c>
      <c r="B16" s="2" t="s">
        <v>663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1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14</v>
      </c>
    </row>
    <row r="3" spans="1:2" x14ac:dyDescent="0.25">
      <c r="A3" s="3" t="s">
        <v>25</v>
      </c>
      <c r="B3" s="2" t="s">
        <v>15</v>
      </c>
    </row>
    <row r="4" spans="1:2" x14ac:dyDescent="0.25">
      <c r="A4" s="3" t="s">
        <v>26</v>
      </c>
      <c r="B4" s="2" t="s">
        <v>51</v>
      </c>
    </row>
    <row r="5" spans="1:2" x14ac:dyDescent="0.25">
      <c r="A5" s="3" t="s">
        <v>27</v>
      </c>
      <c r="B5" s="2" t="s">
        <v>331</v>
      </c>
    </row>
    <row r="6" spans="1:2" x14ac:dyDescent="0.25">
      <c r="A6" s="3" t="s">
        <v>28</v>
      </c>
      <c r="B6" s="2" t="s">
        <v>729</v>
      </c>
    </row>
    <row r="7" spans="1:2" x14ac:dyDescent="0.25">
      <c r="A7" s="3" t="s">
        <v>29</v>
      </c>
      <c r="B7" s="2" t="s">
        <v>730</v>
      </c>
    </row>
    <row r="8" spans="1:2" x14ac:dyDescent="0.25">
      <c r="A8" s="3" t="s">
        <v>30</v>
      </c>
      <c r="B8" s="2" t="s">
        <v>731</v>
      </c>
    </row>
    <row r="9" spans="1:2" x14ac:dyDescent="0.25">
      <c r="A9" s="3" t="s">
        <v>31</v>
      </c>
      <c r="B9" s="2" t="s">
        <v>732</v>
      </c>
    </row>
    <row r="10" spans="1:2" x14ac:dyDescent="0.25">
      <c r="A10" s="3" t="s">
        <v>32</v>
      </c>
      <c r="B10" s="2" t="s">
        <v>16</v>
      </c>
    </row>
    <row r="11" spans="1:2" x14ac:dyDescent="0.25">
      <c r="A11" s="3" t="s">
        <v>33</v>
      </c>
      <c r="B11" s="2" t="s">
        <v>17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733</v>
      </c>
    </row>
    <row r="14" spans="1:2" x14ac:dyDescent="0.25">
      <c r="A14" s="3" t="s">
        <v>36</v>
      </c>
      <c r="B14" s="2" t="s">
        <v>734</v>
      </c>
    </row>
    <row r="15" spans="1:2" x14ac:dyDescent="0.25">
      <c r="A15" s="3" t="s">
        <v>37</v>
      </c>
      <c r="B15" s="2" t="s">
        <v>735</v>
      </c>
    </row>
    <row r="16" spans="1:2" x14ac:dyDescent="0.25">
      <c r="A16" s="3" t="s">
        <v>38</v>
      </c>
      <c r="B16" s="2" t="s">
        <v>654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  <col min="3" max="3" width="13.710937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7</v>
      </c>
    </row>
    <row r="3" spans="1:2" x14ac:dyDescent="0.25">
      <c r="A3" s="3" t="s">
        <v>25</v>
      </c>
      <c r="B3" s="2" t="s">
        <v>8</v>
      </c>
    </row>
    <row r="4" spans="1:2" x14ac:dyDescent="0.25">
      <c r="A4" s="3" t="s">
        <v>26</v>
      </c>
      <c r="B4" s="2" t="s">
        <v>9</v>
      </c>
    </row>
    <row r="5" spans="1:2" x14ac:dyDescent="0.25">
      <c r="A5" s="3" t="s">
        <v>27</v>
      </c>
      <c r="B5" s="2" t="s">
        <v>94</v>
      </c>
    </row>
    <row r="6" spans="1:2" x14ac:dyDescent="0.25">
      <c r="A6" s="3" t="s">
        <v>28</v>
      </c>
      <c r="B6" s="2" t="s">
        <v>664</v>
      </c>
    </row>
    <row r="7" spans="1:2" x14ac:dyDescent="0.25">
      <c r="A7" s="3" t="s">
        <v>29</v>
      </c>
      <c r="B7" s="2" t="s">
        <v>665</v>
      </c>
    </row>
    <row r="8" spans="1:2" x14ac:dyDescent="0.25">
      <c r="A8" s="3" t="s">
        <v>30</v>
      </c>
      <c r="B8" s="2" t="s">
        <v>666</v>
      </c>
    </row>
    <row r="9" spans="1:2" x14ac:dyDescent="0.25">
      <c r="A9" s="3" t="s">
        <v>31</v>
      </c>
      <c r="B9" s="2" t="s">
        <v>667</v>
      </c>
    </row>
    <row r="10" spans="1:2" x14ac:dyDescent="0.25">
      <c r="A10" s="3" t="s">
        <v>32</v>
      </c>
      <c r="B10" s="2" t="s">
        <v>10</v>
      </c>
    </row>
    <row r="11" spans="1:2" x14ac:dyDescent="0.25">
      <c r="A11" s="3" t="s">
        <v>33</v>
      </c>
      <c r="B11" s="2" t="s">
        <v>10</v>
      </c>
    </row>
    <row r="12" spans="1:2" x14ac:dyDescent="0.25">
      <c r="A12" s="3" t="s">
        <v>34</v>
      </c>
      <c r="B12" s="2" t="s">
        <v>10</v>
      </c>
    </row>
    <row r="13" spans="1:2" x14ac:dyDescent="0.25">
      <c r="A13" s="3" t="s">
        <v>35</v>
      </c>
      <c r="B13" s="2" t="s">
        <v>549</v>
      </c>
    </row>
    <row r="14" spans="1:2" x14ac:dyDescent="0.25">
      <c r="A14" s="3" t="s">
        <v>36</v>
      </c>
      <c r="B14" s="2" t="s">
        <v>668</v>
      </c>
    </row>
    <row r="15" spans="1:2" x14ac:dyDescent="0.25">
      <c r="A15" s="3" t="s">
        <v>37</v>
      </c>
      <c r="B15" s="2" t="s">
        <v>669</v>
      </c>
    </row>
    <row r="16" spans="1:2" x14ac:dyDescent="0.25">
      <c r="A16" s="3" t="s">
        <v>38</v>
      </c>
      <c r="B16" s="2" t="s">
        <v>670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2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11</v>
      </c>
    </row>
    <row r="3" spans="1:2" x14ac:dyDescent="0.25">
      <c r="A3" s="3" t="s">
        <v>25</v>
      </c>
      <c r="B3" s="2" t="s">
        <v>12</v>
      </c>
    </row>
    <row r="4" spans="1:2" x14ac:dyDescent="0.25">
      <c r="A4" s="3" t="s">
        <v>26</v>
      </c>
      <c r="B4" s="2" t="s">
        <v>13</v>
      </c>
    </row>
    <row r="5" spans="1:2" x14ac:dyDescent="0.25">
      <c r="A5" s="3" t="s">
        <v>27</v>
      </c>
      <c r="B5" s="2" t="s">
        <v>63</v>
      </c>
    </row>
    <row r="6" spans="1:2" x14ac:dyDescent="0.25">
      <c r="A6" s="3" t="s">
        <v>28</v>
      </c>
      <c r="B6" s="2" t="s">
        <v>757</v>
      </c>
    </row>
    <row r="7" spans="1:2" x14ac:dyDescent="0.25">
      <c r="A7" s="3" t="s">
        <v>29</v>
      </c>
      <c r="B7" s="2" t="s">
        <v>758</v>
      </c>
    </row>
    <row r="8" spans="1:2" x14ac:dyDescent="0.25">
      <c r="A8" s="3" t="s">
        <v>30</v>
      </c>
      <c r="B8" s="2" t="s">
        <v>759</v>
      </c>
    </row>
    <row r="9" spans="1:2" x14ac:dyDescent="0.25">
      <c r="A9" s="3" t="s">
        <v>31</v>
      </c>
      <c r="B9" s="2" t="s">
        <v>760</v>
      </c>
    </row>
    <row r="10" spans="1:2" x14ac:dyDescent="0.25">
      <c r="A10" s="3" t="s">
        <v>32</v>
      </c>
      <c r="B10" s="2" t="s">
        <v>49</v>
      </c>
    </row>
    <row r="11" spans="1:2" x14ac:dyDescent="0.25">
      <c r="A11" s="3" t="s">
        <v>33</v>
      </c>
      <c r="B11" s="2" t="s">
        <v>50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727</v>
      </c>
    </row>
    <row r="14" spans="1:2" x14ac:dyDescent="0.25">
      <c r="A14" s="3" t="s">
        <v>36</v>
      </c>
      <c r="B14" s="2" t="s">
        <v>546</v>
      </c>
    </row>
    <row r="15" spans="1:2" x14ac:dyDescent="0.25">
      <c r="A15" s="3" t="s">
        <v>37</v>
      </c>
      <c r="B15" s="2" t="s">
        <v>676</v>
      </c>
    </row>
    <row r="16" spans="1:2" x14ac:dyDescent="0.25">
      <c r="A16" s="3" t="s">
        <v>38</v>
      </c>
      <c r="B16" s="2" t="s">
        <v>761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87</v>
      </c>
    </row>
    <row r="3" spans="1:2" x14ac:dyDescent="0.25">
      <c r="A3" s="1" t="s">
        <v>25</v>
      </c>
      <c r="B3" s="1" t="s">
        <v>88</v>
      </c>
    </row>
    <row r="4" spans="1:2" x14ac:dyDescent="0.25">
      <c r="A4" s="1" t="s">
        <v>26</v>
      </c>
      <c r="B4" s="1" t="s">
        <v>89</v>
      </c>
    </row>
    <row r="5" spans="1:2" x14ac:dyDescent="0.25">
      <c r="A5" s="1" t="s">
        <v>27</v>
      </c>
      <c r="B5" s="1" t="s">
        <v>90</v>
      </c>
    </row>
    <row r="6" spans="1:2" x14ac:dyDescent="0.25">
      <c r="A6" s="1" t="s">
        <v>28</v>
      </c>
      <c r="B6" s="1" t="s">
        <v>671</v>
      </c>
    </row>
    <row r="7" spans="1:2" x14ac:dyDescent="0.25">
      <c r="A7" s="1" t="s">
        <v>29</v>
      </c>
      <c r="B7" s="1" t="s">
        <v>672</v>
      </c>
    </row>
    <row r="8" spans="1:2" x14ac:dyDescent="0.25">
      <c r="A8" s="1" t="s">
        <v>30</v>
      </c>
      <c r="B8" s="1" t="s">
        <v>673</v>
      </c>
    </row>
    <row r="9" spans="1:2" x14ac:dyDescent="0.25">
      <c r="A9" s="1" t="s">
        <v>31</v>
      </c>
      <c r="B9" s="1" t="s">
        <v>674</v>
      </c>
    </row>
    <row r="10" spans="1:2" x14ac:dyDescent="0.25">
      <c r="A10" s="1" t="s">
        <v>32</v>
      </c>
      <c r="B10" s="1" t="s">
        <v>675</v>
      </c>
    </row>
    <row r="11" spans="1:2" x14ac:dyDescent="0.25">
      <c r="A11" s="1" t="s">
        <v>33</v>
      </c>
      <c r="B11" s="1" t="s">
        <v>675</v>
      </c>
    </row>
    <row r="12" spans="1:2" x14ac:dyDescent="0.25">
      <c r="A12" s="1" t="s">
        <v>34</v>
      </c>
      <c r="B12" s="1" t="s">
        <v>91</v>
      </c>
    </row>
    <row r="13" spans="1:2" x14ac:dyDescent="0.25">
      <c r="A13" s="1" t="s">
        <v>35</v>
      </c>
      <c r="B13" s="1" t="s">
        <v>676</v>
      </c>
    </row>
    <row r="14" spans="1:2" x14ac:dyDescent="0.25">
      <c r="A14" s="1" t="s">
        <v>36</v>
      </c>
      <c r="B14" s="1" t="s">
        <v>554</v>
      </c>
    </row>
    <row r="15" spans="1:2" x14ac:dyDescent="0.25">
      <c r="A15" s="1" t="s">
        <v>37</v>
      </c>
      <c r="B15" s="1" t="s">
        <v>677</v>
      </c>
    </row>
    <row r="16" spans="1:2" x14ac:dyDescent="0.25">
      <c r="A16" s="1" t="s">
        <v>38</v>
      </c>
      <c r="B16" s="1" t="s">
        <v>678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155</v>
      </c>
    </row>
    <row r="3" spans="1:2" x14ac:dyDescent="0.25">
      <c r="A3" s="1" t="s">
        <v>25</v>
      </c>
      <c r="B3" s="1" t="s">
        <v>156</v>
      </c>
    </row>
    <row r="4" spans="1:2" x14ac:dyDescent="0.25">
      <c r="A4" s="1" t="s">
        <v>26</v>
      </c>
      <c r="B4" s="1" t="s">
        <v>157</v>
      </c>
    </row>
    <row r="5" spans="1:2" x14ac:dyDescent="0.25">
      <c r="A5" s="1" t="s">
        <v>27</v>
      </c>
      <c r="B5" s="1" t="s">
        <v>158</v>
      </c>
    </row>
    <row r="6" spans="1:2" x14ac:dyDescent="0.25">
      <c r="A6" s="1" t="s">
        <v>28</v>
      </c>
      <c r="B6" s="1" t="s">
        <v>713</v>
      </c>
    </row>
    <row r="7" spans="1:2" x14ac:dyDescent="0.25">
      <c r="A7" s="1" t="s">
        <v>29</v>
      </c>
      <c r="B7" s="1" t="s">
        <v>714</v>
      </c>
    </row>
    <row r="8" spans="1:2" x14ac:dyDescent="0.25">
      <c r="A8" s="1" t="s">
        <v>30</v>
      </c>
      <c r="B8" s="1" t="s">
        <v>715</v>
      </c>
    </row>
    <row r="9" spans="1:2" x14ac:dyDescent="0.25">
      <c r="A9" s="1" t="s">
        <v>31</v>
      </c>
      <c r="B9" s="1" t="s">
        <v>716</v>
      </c>
    </row>
    <row r="10" spans="1:2" x14ac:dyDescent="0.25">
      <c r="A10" s="1" t="s">
        <v>32</v>
      </c>
      <c r="B10" s="1" t="s">
        <v>159</v>
      </c>
    </row>
    <row r="11" spans="1:2" x14ac:dyDescent="0.25">
      <c r="A11" s="1" t="s">
        <v>33</v>
      </c>
      <c r="B11" s="1" t="s">
        <v>84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717</v>
      </c>
    </row>
    <row r="14" spans="1:2" x14ac:dyDescent="0.25">
      <c r="A14" s="1" t="s">
        <v>36</v>
      </c>
      <c r="B14" s="1" t="s">
        <v>718</v>
      </c>
    </row>
    <row r="15" spans="1:2" x14ac:dyDescent="0.25">
      <c r="A15" s="1" t="s">
        <v>37</v>
      </c>
      <c r="B15" s="1" t="s">
        <v>719</v>
      </c>
    </row>
    <row r="16" spans="1:2" x14ac:dyDescent="0.25">
      <c r="A16" s="1" t="s">
        <v>38</v>
      </c>
      <c r="B16" s="1" t="s">
        <v>663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D1" sqref="AD1"/>
    </sheetView>
  </sheetViews>
  <sheetFormatPr baseColWidth="10" defaultRowHeight="15" x14ac:dyDescent="0.25"/>
  <cols>
    <col min="1" max="1" width="19.42578125" bestFit="1" customWidth="1"/>
    <col min="2" max="2" width="20.42578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344</v>
      </c>
    </row>
    <row r="3" spans="1:2" x14ac:dyDescent="0.25">
      <c r="A3" s="1" t="s">
        <v>25</v>
      </c>
      <c r="B3" s="1" t="s">
        <v>345</v>
      </c>
    </row>
    <row r="4" spans="1:2" x14ac:dyDescent="0.25">
      <c r="A4" s="1" t="s">
        <v>26</v>
      </c>
      <c r="B4" s="1" t="s">
        <v>346</v>
      </c>
    </row>
    <row r="5" spans="1:2" x14ac:dyDescent="0.25">
      <c r="A5" s="1" t="s">
        <v>27</v>
      </c>
      <c r="B5" s="1" t="s">
        <v>93</v>
      </c>
    </row>
    <row r="6" spans="1:2" x14ac:dyDescent="0.25">
      <c r="A6" s="1" t="s">
        <v>28</v>
      </c>
      <c r="B6" s="1" t="s">
        <v>736</v>
      </c>
    </row>
    <row r="7" spans="1:2" x14ac:dyDescent="0.25">
      <c r="A7" s="1" t="s">
        <v>29</v>
      </c>
      <c r="B7" s="1" t="s">
        <v>737</v>
      </c>
    </row>
    <row r="8" spans="1:2" x14ac:dyDescent="0.25">
      <c r="A8" s="1" t="s">
        <v>30</v>
      </c>
      <c r="B8" s="1" t="s">
        <v>738</v>
      </c>
    </row>
    <row r="9" spans="1:2" x14ac:dyDescent="0.25">
      <c r="A9" s="1" t="s">
        <v>31</v>
      </c>
      <c r="B9" s="1" t="s">
        <v>739</v>
      </c>
    </row>
    <row r="10" spans="1:2" x14ac:dyDescent="0.25">
      <c r="A10" s="1" t="s">
        <v>32</v>
      </c>
      <c r="B10" s="1" t="s">
        <v>128</v>
      </c>
    </row>
    <row r="11" spans="1:2" x14ac:dyDescent="0.25">
      <c r="A11" s="1" t="s">
        <v>33</v>
      </c>
      <c r="B11" s="1" t="s">
        <v>348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550</v>
      </c>
    </row>
    <row r="14" spans="1:2" x14ac:dyDescent="0.25">
      <c r="A14" s="1" t="s">
        <v>36</v>
      </c>
      <c r="B14" s="1" t="s">
        <v>740</v>
      </c>
    </row>
    <row r="15" spans="1:2" x14ac:dyDescent="0.25">
      <c r="A15" s="1" t="s">
        <v>37</v>
      </c>
      <c r="B15" s="1" t="s">
        <v>548</v>
      </c>
    </row>
    <row r="16" spans="1:2" x14ac:dyDescent="0.25">
      <c r="A16" s="1" t="s">
        <v>38</v>
      </c>
      <c r="B16" s="1" t="s">
        <v>698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114</v>
      </c>
    </row>
    <row r="3" spans="1:2" x14ac:dyDescent="0.25">
      <c r="A3" s="1" t="s">
        <v>25</v>
      </c>
      <c r="B3" s="1" t="s">
        <v>115</v>
      </c>
    </row>
    <row r="4" spans="1:2" x14ac:dyDescent="0.25">
      <c r="A4" s="1" t="s">
        <v>26</v>
      </c>
      <c r="B4" s="1" t="s">
        <v>116</v>
      </c>
    </row>
    <row r="5" spans="1:2" x14ac:dyDescent="0.25">
      <c r="A5" s="1" t="s">
        <v>27</v>
      </c>
      <c r="B5" s="1" t="s">
        <v>60</v>
      </c>
    </row>
    <row r="6" spans="1:2" x14ac:dyDescent="0.25">
      <c r="A6" s="1" t="s">
        <v>28</v>
      </c>
      <c r="B6" s="1" t="s">
        <v>749</v>
      </c>
    </row>
    <row r="7" spans="1:2" x14ac:dyDescent="0.25">
      <c r="A7" s="1" t="s">
        <v>29</v>
      </c>
      <c r="B7" s="1" t="s">
        <v>750</v>
      </c>
    </row>
    <row r="8" spans="1:2" x14ac:dyDescent="0.25">
      <c r="A8" s="1" t="s">
        <v>30</v>
      </c>
      <c r="B8" s="1" t="s">
        <v>751</v>
      </c>
    </row>
    <row r="9" spans="1:2" x14ac:dyDescent="0.25">
      <c r="A9" s="1" t="s">
        <v>31</v>
      </c>
      <c r="B9" s="1" t="s">
        <v>752</v>
      </c>
    </row>
    <row r="10" spans="1:2" x14ac:dyDescent="0.25">
      <c r="A10" s="1" t="s">
        <v>32</v>
      </c>
      <c r="B10" s="1" t="s">
        <v>117</v>
      </c>
    </row>
    <row r="11" spans="1:2" x14ac:dyDescent="0.25">
      <c r="A11" s="1" t="s">
        <v>33</v>
      </c>
      <c r="B11" s="1" t="s">
        <v>118</v>
      </c>
    </row>
    <row r="12" spans="1:2" x14ac:dyDescent="0.25">
      <c r="A12" s="1" t="s">
        <v>34</v>
      </c>
      <c r="B12" s="1" t="s">
        <v>119</v>
      </c>
    </row>
    <row r="13" spans="1:2" x14ac:dyDescent="0.25">
      <c r="A13" s="1" t="s">
        <v>35</v>
      </c>
      <c r="B13" s="1" t="s">
        <v>753</v>
      </c>
    </row>
    <row r="14" spans="1:2" x14ac:dyDescent="0.25">
      <c r="A14" s="1" t="s">
        <v>36</v>
      </c>
      <c r="B14" s="1" t="s">
        <v>754</v>
      </c>
    </row>
    <row r="15" spans="1:2" x14ac:dyDescent="0.25">
      <c r="A15" s="1" t="s">
        <v>37</v>
      </c>
      <c r="B15" s="1" t="s">
        <v>755</v>
      </c>
    </row>
    <row r="16" spans="1:2" x14ac:dyDescent="0.25">
      <c r="A16" s="1" t="s">
        <v>38</v>
      </c>
      <c r="B16" s="1" t="s">
        <v>756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150</v>
      </c>
    </row>
    <row r="3" spans="1:2" x14ac:dyDescent="0.25">
      <c r="A3" s="1" t="s">
        <v>25</v>
      </c>
      <c r="B3" s="1" t="s">
        <v>151</v>
      </c>
    </row>
    <row r="4" spans="1:2" x14ac:dyDescent="0.25">
      <c r="A4" s="1" t="s">
        <v>26</v>
      </c>
      <c r="B4" s="1" t="s">
        <v>152</v>
      </c>
    </row>
    <row r="5" spans="1:2" x14ac:dyDescent="0.25">
      <c r="A5" s="1" t="s">
        <v>27</v>
      </c>
      <c r="B5" s="1" t="s">
        <v>153</v>
      </c>
    </row>
    <row r="6" spans="1:2" x14ac:dyDescent="0.25">
      <c r="A6" s="1" t="s">
        <v>28</v>
      </c>
      <c r="B6" s="1" t="s">
        <v>705</v>
      </c>
    </row>
    <row r="7" spans="1:2" x14ac:dyDescent="0.25">
      <c r="A7" s="1" t="s">
        <v>29</v>
      </c>
      <c r="B7" s="1" t="s">
        <v>706</v>
      </c>
    </row>
    <row r="8" spans="1:2" x14ac:dyDescent="0.25">
      <c r="A8" s="1" t="s">
        <v>30</v>
      </c>
      <c r="B8" s="1" t="s">
        <v>707</v>
      </c>
    </row>
    <row r="9" spans="1:2" x14ac:dyDescent="0.25">
      <c r="A9" s="1" t="s">
        <v>31</v>
      </c>
      <c r="B9" s="1" t="s">
        <v>708</v>
      </c>
    </row>
    <row r="10" spans="1:2" x14ac:dyDescent="0.25">
      <c r="A10" s="1" t="s">
        <v>32</v>
      </c>
      <c r="B10" s="1" t="s">
        <v>709</v>
      </c>
    </row>
    <row r="11" spans="1:2" x14ac:dyDescent="0.25">
      <c r="A11" s="1" t="s">
        <v>33</v>
      </c>
      <c r="B11" s="1" t="s">
        <v>709</v>
      </c>
    </row>
    <row r="12" spans="1:2" x14ac:dyDescent="0.25">
      <c r="A12" s="1" t="s">
        <v>34</v>
      </c>
      <c r="B12" s="1" t="s">
        <v>154</v>
      </c>
    </row>
    <row r="13" spans="1:2" x14ac:dyDescent="0.25">
      <c r="A13" s="1" t="s">
        <v>35</v>
      </c>
      <c r="B13" s="1" t="s">
        <v>710</v>
      </c>
    </row>
    <row r="14" spans="1:2" x14ac:dyDescent="0.25">
      <c r="A14" s="1" t="s">
        <v>36</v>
      </c>
      <c r="B14" s="1" t="s">
        <v>711</v>
      </c>
    </row>
    <row r="15" spans="1:2" x14ac:dyDescent="0.25">
      <c r="A15" s="1" t="s">
        <v>37</v>
      </c>
      <c r="B15" s="1" t="s">
        <v>712</v>
      </c>
    </row>
    <row r="16" spans="1:2" x14ac:dyDescent="0.25">
      <c r="A16" s="1" t="s">
        <v>38</v>
      </c>
      <c r="B16" s="1" t="s">
        <v>679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C26" sqref="C26"/>
    </sheetView>
  </sheetViews>
  <sheetFormatPr baseColWidth="10" defaultRowHeight="15" x14ac:dyDescent="0.25"/>
  <cols>
    <col min="1" max="1" width="21.7109375" bestFit="1" customWidth="1"/>
    <col min="2" max="2" width="24.42578125" bestFit="1" customWidth="1"/>
    <col min="3" max="3" width="25.140625" bestFit="1" customWidth="1"/>
    <col min="4" max="4" width="22.42578125" bestFit="1" customWidth="1"/>
    <col min="5" max="5" width="27.28515625" bestFit="1" customWidth="1"/>
    <col min="6" max="6" width="26.85546875" bestFit="1" customWidth="1"/>
    <col min="7" max="7" width="34" bestFit="1" customWidth="1"/>
    <col min="8" max="8" width="33.28515625" bestFit="1" customWidth="1"/>
    <col min="9" max="9" width="33.85546875" bestFit="1" customWidth="1"/>
    <col min="10" max="10" width="29.85546875" bestFit="1" customWidth="1"/>
    <col min="11" max="11" width="29.42578125" bestFit="1" customWidth="1"/>
    <col min="12" max="12" width="36.28515625" bestFit="1" customWidth="1"/>
    <col min="13" max="13" width="37.28515625" bestFit="1" customWidth="1"/>
    <col min="14" max="14" width="36.28515625" bestFit="1" customWidth="1"/>
    <col min="15" max="15" width="30.42578125" bestFit="1" customWidth="1"/>
  </cols>
  <sheetData>
    <row r="1" spans="1:15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</row>
    <row r="2" spans="1:15" x14ac:dyDescent="0.25">
      <c r="A2" s="1" t="s">
        <v>76</v>
      </c>
      <c r="B2" s="1" t="s">
        <v>65</v>
      </c>
      <c r="C2" s="1" t="s">
        <v>66</v>
      </c>
      <c r="D2" s="1" t="s">
        <v>77</v>
      </c>
      <c r="E2" s="1" t="s">
        <v>817</v>
      </c>
      <c r="F2" s="1" t="s">
        <v>78</v>
      </c>
      <c r="G2" s="1" t="s">
        <v>818</v>
      </c>
      <c r="H2" s="1" t="s">
        <v>819</v>
      </c>
      <c r="I2" s="1" t="s">
        <v>815</v>
      </c>
      <c r="J2" s="1" t="s">
        <v>815</v>
      </c>
      <c r="K2" s="1" t="s">
        <v>79</v>
      </c>
      <c r="L2" s="1" t="s">
        <v>820</v>
      </c>
      <c r="M2" s="1" t="s">
        <v>821</v>
      </c>
      <c r="N2" s="1" t="s">
        <v>822</v>
      </c>
      <c r="O2" s="1" t="s">
        <v>823</v>
      </c>
    </row>
    <row r="3" spans="1:15" x14ac:dyDescent="0.25">
      <c r="A3" s="1" t="s">
        <v>85</v>
      </c>
      <c r="B3" s="1" t="s">
        <v>6</v>
      </c>
      <c r="C3" s="1" t="s">
        <v>0</v>
      </c>
      <c r="D3" s="1" t="s">
        <v>86</v>
      </c>
      <c r="E3" s="1" t="s">
        <v>824</v>
      </c>
      <c r="F3" s="1" t="s">
        <v>825</v>
      </c>
      <c r="G3" s="1" t="s">
        <v>826</v>
      </c>
      <c r="H3" s="1" t="s">
        <v>827</v>
      </c>
      <c r="I3" s="1" t="s">
        <v>816</v>
      </c>
      <c r="J3" s="1" t="s">
        <v>816</v>
      </c>
      <c r="K3" s="1"/>
      <c r="L3" s="1" t="s">
        <v>676</v>
      </c>
      <c r="M3" s="1" t="s">
        <v>828</v>
      </c>
      <c r="N3" s="1" t="s">
        <v>829</v>
      </c>
      <c r="O3" s="1" t="s">
        <v>830</v>
      </c>
    </row>
    <row r="4" spans="1:15" x14ac:dyDescent="0.25">
      <c r="A4" s="1" t="s">
        <v>110</v>
      </c>
      <c r="B4" s="1" t="s">
        <v>111</v>
      </c>
      <c r="C4" s="1" t="s">
        <v>112</v>
      </c>
      <c r="D4" s="1" t="s">
        <v>113</v>
      </c>
      <c r="E4" s="1" t="s">
        <v>831</v>
      </c>
      <c r="F4" s="1" t="s">
        <v>832</v>
      </c>
      <c r="G4" s="1" t="s">
        <v>833</v>
      </c>
      <c r="H4" s="1" t="s">
        <v>834</v>
      </c>
      <c r="I4" s="1" t="s">
        <v>772</v>
      </c>
      <c r="J4" s="1" t="s">
        <v>772</v>
      </c>
      <c r="K4" s="1" t="s">
        <v>79</v>
      </c>
      <c r="L4" s="1" t="s">
        <v>724</v>
      </c>
      <c r="M4" s="1" t="s">
        <v>771</v>
      </c>
      <c r="N4" s="1" t="s">
        <v>835</v>
      </c>
      <c r="O4" s="1" t="s">
        <v>836</v>
      </c>
    </row>
    <row r="5" spans="1:15" x14ac:dyDescent="0.25">
      <c r="A5" s="1" t="s">
        <v>80</v>
      </c>
      <c r="B5" s="1" t="s">
        <v>43</v>
      </c>
      <c r="C5" s="1" t="s">
        <v>44</v>
      </c>
      <c r="D5" s="1" t="s">
        <v>81</v>
      </c>
      <c r="E5" s="1" t="s">
        <v>837</v>
      </c>
      <c r="F5" s="1" t="s">
        <v>838</v>
      </c>
      <c r="G5" s="1" t="s">
        <v>839</v>
      </c>
      <c r="H5" s="1" t="s">
        <v>840</v>
      </c>
      <c r="I5" s="1" t="s">
        <v>82</v>
      </c>
      <c r="J5" s="1" t="s">
        <v>83</v>
      </c>
      <c r="K5" s="1" t="s">
        <v>84</v>
      </c>
      <c r="L5" s="1" t="s">
        <v>841</v>
      </c>
      <c r="M5" s="1" t="s">
        <v>842</v>
      </c>
      <c r="N5" s="1" t="s">
        <v>843</v>
      </c>
      <c r="O5" s="1" t="s">
        <v>844</v>
      </c>
    </row>
    <row r="6" spans="1:15" x14ac:dyDescent="0.25">
      <c r="A6" s="1" t="s">
        <v>56</v>
      </c>
      <c r="B6" s="1" t="s">
        <v>57</v>
      </c>
      <c r="C6" s="1" t="s">
        <v>55</v>
      </c>
      <c r="D6" s="1" t="s">
        <v>58</v>
      </c>
      <c r="E6" s="1" t="s">
        <v>845</v>
      </c>
      <c r="F6" s="1" t="s">
        <v>846</v>
      </c>
      <c r="G6" s="1" t="s">
        <v>847</v>
      </c>
      <c r="H6" s="1" t="s">
        <v>848</v>
      </c>
      <c r="I6" s="1" t="s">
        <v>849</v>
      </c>
      <c r="J6" s="1" t="s">
        <v>849</v>
      </c>
      <c r="K6" s="1" t="s">
        <v>59</v>
      </c>
      <c r="L6" s="1" t="s">
        <v>547</v>
      </c>
      <c r="M6" s="1" t="s">
        <v>850</v>
      </c>
      <c r="N6" s="1" t="s">
        <v>802</v>
      </c>
      <c r="O6" s="1" t="s">
        <v>844</v>
      </c>
    </row>
    <row r="7" spans="1:15" x14ac:dyDescent="0.25">
      <c r="A7" s="1" t="s">
        <v>114</v>
      </c>
      <c r="B7" s="1" t="s">
        <v>115</v>
      </c>
      <c r="C7" s="1" t="s">
        <v>116</v>
      </c>
      <c r="D7" s="1" t="s">
        <v>60</v>
      </c>
      <c r="E7" s="1" t="s">
        <v>851</v>
      </c>
      <c r="F7" s="1" t="s">
        <v>852</v>
      </c>
      <c r="G7" s="1" t="s">
        <v>853</v>
      </c>
      <c r="H7" s="1" t="s">
        <v>854</v>
      </c>
      <c r="I7" s="1" t="s">
        <v>117</v>
      </c>
      <c r="J7" s="1" t="s">
        <v>118</v>
      </c>
      <c r="K7" s="1" t="s">
        <v>119</v>
      </c>
      <c r="L7" s="1" t="s">
        <v>855</v>
      </c>
      <c r="M7" s="1" t="s">
        <v>856</v>
      </c>
      <c r="N7" s="1" t="s">
        <v>857</v>
      </c>
      <c r="O7" s="1" t="s">
        <v>858</v>
      </c>
    </row>
    <row r="8" spans="1:15" x14ac:dyDescent="0.25">
      <c r="A8" s="1" t="s">
        <v>7</v>
      </c>
      <c r="B8" s="1" t="s">
        <v>8</v>
      </c>
      <c r="C8" s="1" t="s">
        <v>9</v>
      </c>
      <c r="D8" s="1" t="s">
        <v>94</v>
      </c>
      <c r="E8" s="1" t="s">
        <v>859</v>
      </c>
      <c r="F8" s="1" t="s">
        <v>860</v>
      </c>
      <c r="G8" s="1" t="s">
        <v>861</v>
      </c>
      <c r="H8" s="1" t="s">
        <v>862</v>
      </c>
      <c r="I8" s="1" t="s">
        <v>10</v>
      </c>
      <c r="J8" s="1" t="s">
        <v>10</v>
      </c>
      <c r="K8" s="1" t="s">
        <v>10</v>
      </c>
      <c r="L8" s="1" t="s">
        <v>863</v>
      </c>
      <c r="M8" s="1" t="s">
        <v>864</v>
      </c>
      <c r="N8" s="1" t="s">
        <v>865</v>
      </c>
      <c r="O8" s="1" t="s">
        <v>866</v>
      </c>
    </row>
    <row r="9" spans="1:15" x14ac:dyDescent="0.25">
      <c r="A9" s="1" t="s">
        <v>87</v>
      </c>
      <c r="B9" s="1" t="s">
        <v>88</v>
      </c>
      <c r="C9" s="1" t="s">
        <v>89</v>
      </c>
      <c r="D9" s="1" t="s">
        <v>90</v>
      </c>
      <c r="E9" s="1" t="s">
        <v>867</v>
      </c>
      <c r="F9" s="1" t="s">
        <v>868</v>
      </c>
      <c r="G9" s="1" t="s">
        <v>869</v>
      </c>
      <c r="H9" s="1" t="s">
        <v>870</v>
      </c>
      <c r="I9" s="1" t="s">
        <v>871</v>
      </c>
      <c r="J9" s="1" t="s">
        <v>871</v>
      </c>
      <c r="K9" s="1" t="s">
        <v>91</v>
      </c>
      <c r="L9" s="1" t="s">
        <v>872</v>
      </c>
      <c r="M9" s="1" t="s">
        <v>873</v>
      </c>
      <c r="N9" s="1" t="s">
        <v>874</v>
      </c>
      <c r="O9" s="1" t="s">
        <v>875</v>
      </c>
    </row>
    <row r="10" spans="1:15" x14ac:dyDescent="0.25">
      <c r="A10" s="1" t="s">
        <v>120</v>
      </c>
      <c r="B10" s="1" t="s">
        <v>121</v>
      </c>
      <c r="C10" s="1" t="s">
        <v>122</v>
      </c>
      <c r="D10" s="1" t="s">
        <v>123</v>
      </c>
      <c r="E10" s="1" t="s">
        <v>876</v>
      </c>
      <c r="F10" s="1" t="s">
        <v>877</v>
      </c>
      <c r="G10" s="1" t="s">
        <v>878</v>
      </c>
      <c r="H10" s="1" t="s">
        <v>879</v>
      </c>
      <c r="I10" s="1" t="s">
        <v>124</v>
      </c>
      <c r="J10" s="1" t="s">
        <v>124</v>
      </c>
      <c r="K10" s="1"/>
      <c r="L10" s="1" t="s">
        <v>880</v>
      </c>
      <c r="M10" s="1" t="s">
        <v>881</v>
      </c>
      <c r="N10" s="1" t="s">
        <v>882</v>
      </c>
      <c r="O10" s="1" t="s">
        <v>883</v>
      </c>
    </row>
    <row r="11" spans="1:15" x14ac:dyDescent="0.25">
      <c r="A11" s="1" t="s">
        <v>48</v>
      </c>
      <c r="B11" s="1" t="s">
        <v>47</v>
      </c>
      <c r="C11" s="1" t="s">
        <v>46</v>
      </c>
      <c r="D11" s="1" t="s">
        <v>61</v>
      </c>
      <c r="E11" s="1" t="s">
        <v>884</v>
      </c>
      <c r="F11" s="1" t="s">
        <v>885</v>
      </c>
      <c r="G11" s="1" t="s">
        <v>886</v>
      </c>
      <c r="H11" s="1" t="s">
        <v>887</v>
      </c>
      <c r="I11" s="1" t="s">
        <v>888</v>
      </c>
      <c r="J11" s="1" t="s">
        <v>888</v>
      </c>
      <c r="K11" s="1"/>
      <c r="L11" s="1" t="s">
        <v>889</v>
      </c>
      <c r="M11" s="1" t="s">
        <v>890</v>
      </c>
      <c r="N11" s="1" t="s">
        <v>727</v>
      </c>
      <c r="O11" s="1" t="s">
        <v>875</v>
      </c>
    </row>
    <row r="12" spans="1:15" x14ac:dyDescent="0.25">
      <c r="A12" s="1" t="s">
        <v>125</v>
      </c>
      <c r="B12" s="1" t="s">
        <v>126</v>
      </c>
      <c r="C12" s="1" t="s">
        <v>126</v>
      </c>
      <c r="D12" s="1" t="s">
        <v>127</v>
      </c>
      <c r="E12" s="1" t="s">
        <v>891</v>
      </c>
      <c r="F12" s="1" t="s">
        <v>892</v>
      </c>
      <c r="G12" s="1" t="s">
        <v>893</v>
      </c>
      <c r="H12" s="1" t="s">
        <v>894</v>
      </c>
      <c r="I12" s="1" t="s">
        <v>779</v>
      </c>
      <c r="J12" s="1" t="s">
        <v>128</v>
      </c>
      <c r="K12" s="1"/>
      <c r="L12" s="1" t="s">
        <v>895</v>
      </c>
      <c r="M12" s="1" t="s">
        <v>896</v>
      </c>
      <c r="N12" s="1" t="s">
        <v>897</v>
      </c>
      <c r="O12" s="1" t="s">
        <v>898</v>
      </c>
    </row>
    <row r="13" spans="1:15" x14ac:dyDescent="0.25">
      <c r="A13" s="1" t="s">
        <v>129</v>
      </c>
      <c r="B13" s="1" t="s">
        <v>130</v>
      </c>
      <c r="C13" s="1" t="s">
        <v>131</v>
      </c>
      <c r="D13" s="1" t="s">
        <v>132</v>
      </c>
      <c r="E13" s="1" t="s">
        <v>899</v>
      </c>
      <c r="F13" s="1" t="s">
        <v>900</v>
      </c>
      <c r="G13" s="1" t="s">
        <v>901</v>
      </c>
      <c r="H13" s="1" t="s">
        <v>902</v>
      </c>
      <c r="I13" s="1" t="s">
        <v>903</v>
      </c>
      <c r="J13" s="1" t="s">
        <v>904</v>
      </c>
      <c r="K13" s="1" t="s">
        <v>79</v>
      </c>
      <c r="L13" s="1" t="s">
        <v>905</v>
      </c>
      <c r="M13" s="1" t="s">
        <v>906</v>
      </c>
      <c r="N13" s="1" t="s">
        <v>907</v>
      </c>
      <c r="O13" s="1" t="s">
        <v>908</v>
      </c>
    </row>
    <row r="14" spans="1:15" x14ac:dyDescent="0.25">
      <c r="A14" t="s">
        <v>133</v>
      </c>
      <c r="B14" t="s">
        <v>134</v>
      </c>
      <c r="C14" t="s">
        <v>135</v>
      </c>
      <c r="D14" t="s">
        <v>136</v>
      </c>
      <c r="E14" t="s">
        <v>909</v>
      </c>
      <c r="F14" t="s">
        <v>910</v>
      </c>
      <c r="G14" t="s">
        <v>911</v>
      </c>
      <c r="H14" t="s">
        <v>912</v>
      </c>
      <c r="I14" t="s">
        <v>913</v>
      </c>
      <c r="J14" t="s">
        <v>914</v>
      </c>
      <c r="L14" t="s">
        <v>784</v>
      </c>
      <c r="M14" t="s">
        <v>915</v>
      </c>
      <c r="N14" t="s">
        <v>801</v>
      </c>
      <c r="O14" t="s">
        <v>866</v>
      </c>
    </row>
    <row r="15" spans="1:15" x14ac:dyDescent="0.25">
      <c r="A15" t="s">
        <v>137</v>
      </c>
      <c r="B15" t="s">
        <v>138</v>
      </c>
      <c r="C15" t="s">
        <v>138</v>
      </c>
      <c r="D15" t="s">
        <v>139</v>
      </c>
      <c r="E15" t="s">
        <v>916</v>
      </c>
      <c r="F15" t="s">
        <v>917</v>
      </c>
      <c r="G15" t="s">
        <v>918</v>
      </c>
      <c r="H15" t="s">
        <v>919</v>
      </c>
      <c r="I15" t="s">
        <v>140</v>
      </c>
      <c r="J15" t="s">
        <v>141</v>
      </c>
      <c r="L15" t="s">
        <v>920</v>
      </c>
      <c r="M15" t="s">
        <v>921</v>
      </c>
      <c r="N15" t="s">
        <v>922</v>
      </c>
      <c r="O15" t="s">
        <v>923</v>
      </c>
    </row>
    <row r="16" spans="1:15" x14ac:dyDescent="0.25">
      <c r="A16" t="s">
        <v>72</v>
      </c>
      <c r="B16" t="s">
        <v>73</v>
      </c>
      <c r="C16" t="s">
        <v>3</v>
      </c>
      <c r="D16" t="s">
        <v>74</v>
      </c>
      <c r="E16" t="s">
        <v>924</v>
      </c>
      <c r="F16" t="s">
        <v>781</v>
      </c>
      <c r="G16" t="s">
        <v>925</v>
      </c>
      <c r="H16" t="s">
        <v>926</v>
      </c>
      <c r="I16" t="s">
        <v>782</v>
      </c>
      <c r="J16" t="s">
        <v>75</v>
      </c>
      <c r="L16" t="s">
        <v>927</v>
      </c>
      <c r="M16" t="s">
        <v>928</v>
      </c>
      <c r="N16" t="s">
        <v>929</v>
      </c>
      <c r="O16" t="s">
        <v>930</v>
      </c>
    </row>
    <row r="17" spans="1:15" x14ac:dyDescent="0.25">
      <c r="A17" t="s">
        <v>142</v>
      </c>
      <c r="B17" t="s">
        <v>143</v>
      </c>
      <c r="C17" t="s">
        <v>144</v>
      </c>
      <c r="D17" t="s">
        <v>145</v>
      </c>
      <c r="E17" t="s">
        <v>931</v>
      </c>
      <c r="F17" t="s">
        <v>932</v>
      </c>
      <c r="G17" t="s">
        <v>933</v>
      </c>
      <c r="H17" t="s">
        <v>934</v>
      </c>
      <c r="I17" t="s">
        <v>935</v>
      </c>
      <c r="J17" t="s">
        <v>935</v>
      </c>
      <c r="L17" t="s">
        <v>936</v>
      </c>
      <c r="M17" t="s">
        <v>937</v>
      </c>
      <c r="N17" t="s">
        <v>938</v>
      </c>
      <c r="O17" t="s">
        <v>939</v>
      </c>
    </row>
    <row r="18" spans="1:15" x14ac:dyDescent="0.25">
      <c r="A18" t="s">
        <v>146</v>
      </c>
      <c r="B18" t="s">
        <v>147</v>
      </c>
      <c r="C18" t="s">
        <v>148</v>
      </c>
      <c r="D18" t="s">
        <v>149</v>
      </c>
      <c r="E18" t="s">
        <v>940</v>
      </c>
      <c r="F18" t="s">
        <v>941</v>
      </c>
      <c r="G18" t="s">
        <v>942</v>
      </c>
      <c r="H18" t="s">
        <v>943</v>
      </c>
      <c r="I18" t="s">
        <v>944</v>
      </c>
      <c r="J18" t="s">
        <v>944</v>
      </c>
      <c r="L18" t="s">
        <v>945</v>
      </c>
      <c r="M18" t="s">
        <v>946</v>
      </c>
      <c r="N18" t="s">
        <v>947</v>
      </c>
      <c r="O18" t="s">
        <v>939</v>
      </c>
    </row>
    <row r="19" spans="1:15" x14ac:dyDescent="0.25">
      <c r="A19" t="s">
        <v>155</v>
      </c>
      <c r="B19" t="s">
        <v>156</v>
      </c>
      <c r="C19" t="s">
        <v>157</v>
      </c>
      <c r="D19" t="s">
        <v>153</v>
      </c>
      <c r="E19" t="s">
        <v>948</v>
      </c>
      <c r="F19" t="s">
        <v>949</v>
      </c>
      <c r="G19" t="s">
        <v>950</v>
      </c>
      <c r="H19" t="s">
        <v>951</v>
      </c>
      <c r="I19" t="s">
        <v>159</v>
      </c>
      <c r="J19" t="s">
        <v>84</v>
      </c>
      <c r="L19" t="s">
        <v>790</v>
      </c>
      <c r="M19" t="s">
        <v>952</v>
      </c>
      <c r="N19" t="s">
        <v>953</v>
      </c>
      <c r="O19" t="s">
        <v>858</v>
      </c>
    </row>
    <row r="20" spans="1:15" x14ac:dyDescent="0.25">
      <c r="A20" t="s">
        <v>150</v>
      </c>
      <c r="B20" t="s">
        <v>151</v>
      </c>
      <c r="C20" t="s">
        <v>152</v>
      </c>
      <c r="D20" t="s">
        <v>158</v>
      </c>
      <c r="E20" t="s">
        <v>954</v>
      </c>
      <c r="F20" t="s">
        <v>955</v>
      </c>
      <c r="G20" t="s">
        <v>956</v>
      </c>
      <c r="H20" t="s">
        <v>957</v>
      </c>
      <c r="I20" t="s">
        <v>958</v>
      </c>
      <c r="J20" t="s">
        <v>958</v>
      </c>
      <c r="K20" t="s">
        <v>154</v>
      </c>
      <c r="L20" t="s">
        <v>959</v>
      </c>
      <c r="M20" t="s">
        <v>960</v>
      </c>
      <c r="N20" t="s">
        <v>961</v>
      </c>
      <c r="O20" t="s">
        <v>883</v>
      </c>
    </row>
    <row r="21" spans="1:15" x14ac:dyDescent="0.25">
      <c r="A21" t="s">
        <v>205</v>
      </c>
      <c r="B21" t="s">
        <v>206</v>
      </c>
      <c r="C21" t="s">
        <v>207</v>
      </c>
      <c r="D21" t="s">
        <v>163</v>
      </c>
      <c r="E21" t="s">
        <v>962</v>
      </c>
      <c r="F21" t="s">
        <v>963</v>
      </c>
      <c r="G21" t="s">
        <v>964</v>
      </c>
      <c r="H21" t="s">
        <v>965</v>
      </c>
      <c r="I21" t="s">
        <v>966</v>
      </c>
      <c r="J21" t="s">
        <v>967</v>
      </c>
      <c r="K21" t="s">
        <v>209</v>
      </c>
      <c r="L21" t="s">
        <v>968</v>
      </c>
      <c r="M21" t="s">
        <v>969</v>
      </c>
      <c r="N21" t="s">
        <v>970</v>
      </c>
      <c r="O21" t="s">
        <v>830</v>
      </c>
    </row>
    <row r="22" spans="1:15" x14ac:dyDescent="0.25">
      <c r="A22" t="s">
        <v>176</v>
      </c>
      <c r="B22" t="s">
        <v>177</v>
      </c>
      <c r="C22" t="s">
        <v>178</v>
      </c>
      <c r="D22" t="s">
        <v>168</v>
      </c>
      <c r="E22" t="s">
        <v>971</v>
      </c>
      <c r="F22" t="s">
        <v>972</v>
      </c>
      <c r="G22" t="s">
        <v>973</v>
      </c>
      <c r="H22" t="s">
        <v>974</v>
      </c>
      <c r="I22" t="s">
        <v>975</v>
      </c>
      <c r="J22" t="s">
        <v>975</v>
      </c>
      <c r="L22" t="s">
        <v>976</v>
      </c>
      <c r="M22" t="s">
        <v>977</v>
      </c>
      <c r="N22" t="s">
        <v>978</v>
      </c>
      <c r="O22" t="s">
        <v>923</v>
      </c>
    </row>
    <row r="23" spans="1:15" x14ac:dyDescent="0.25">
      <c r="A23" t="s">
        <v>165</v>
      </c>
      <c r="B23" t="s">
        <v>166</v>
      </c>
      <c r="C23" t="s">
        <v>167</v>
      </c>
      <c r="D23" t="s">
        <v>174</v>
      </c>
      <c r="E23" t="s">
        <v>979</v>
      </c>
      <c r="F23" t="s">
        <v>980</v>
      </c>
      <c r="G23" t="s">
        <v>981</v>
      </c>
      <c r="H23" t="s">
        <v>982</v>
      </c>
      <c r="I23" t="s">
        <v>169</v>
      </c>
      <c r="J23" t="s">
        <v>170</v>
      </c>
      <c r="L23" t="s">
        <v>983</v>
      </c>
      <c r="M23" t="s">
        <v>984</v>
      </c>
      <c r="N23" t="s">
        <v>985</v>
      </c>
      <c r="O23" t="s">
        <v>908</v>
      </c>
    </row>
    <row r="24" spans="1:15" x14ac:dyDescent="0.25">
      <c r="A24" t="s">
        <v>171</v>
      </c>
      <c r="B24" t="s">
        <v>172</v>
      </c>
      <c r="C24" t="s">
        <v>173</v>
      </c>
      <c r="D24" t="s">
        <v>179</v>
      </c>
      <c r="E24" t="s">
        <v>986</v>
      </c>
      <c r="F24" t="s">
        <v>987</v>
      </c>
      <c r="G24" t="s">
        <v>988</v>
      </c>
      <c r="H24" t="s">
        <v>989</v>
      </c>
      <c r="I24" t="s">
        <v>175</v>
      </c>
      <c r="J24" t="s">
        <v>175</v>
      </c>
      <c r="K24" t="s">
        <v>175</v>
      </c>
      <c r="L24" t="s">
        <v>990</v>
      </c>
      <c r="M24" t="s">
        <v>991</v>
      </c>
      <c r="N24" t="s">
        <v>992</v>
      </c>
      <c r="O24" t="s">
        <v>939</v>
      </c>
    </row>
    <row r="25" spans="1:15" x14ac:dyDescent="0.25">
      <c r="A25" t="s">
        <v>186</v>
      </c>
      <c r="B25" t="s">
        <v>187</v>
      </c>
      <c r="C25" t="s">
        <v>188</v>
      </c>
      <c r="D25" t="s">
        <v>183</v>
      </c>
      <c r="E25" t="s">
        <v>993</v>
      </c>
      <c r="F25" t="s">
        <v>994</v>
      </c>
      <c r="G25" t="s">
        <v>995</v>
      </c>
      <c r="H25" t="s">
        <v>996</v>
      </c>
      <c r="I25" t="s">
        <v>190</v>
      </c>
      <c r="J25" t="s">
        <v>191</v>
      </c>
      <c r="L25" t="s">
        <v>997</v>
      </c>
      <c r="M25" t="s">
        <v>788</v>
      </c>
      <c r="N25" t="s">
        <v>998</v>
      </c>
      <c r="O25" t="s">
        <v>836</v>
      </c>
    </row>
    <row r="26" spans="1:15" x14ac:dyDescent="0.25">
      <c r="A26" t="s">
        <v>180</v>
      </c>
      <c r="B26" t="s">
        <v>181</v>
      </c>
      <c r="C26" t="s">
        <v>182</v>
      </c>
      <c r="D26" t="s">
        <v>189</v>
      </c>
      <c r="E26" t="s">
        <v>999</v>
      </c>
      <c r="F26" t="s">
        <v>1000</v>
      </c>
      <c r="G26" t="s">
        <v>1001</v>
      </c>
      <c r="H26" t="s">
        <v>1002</v>
      </c>
      <c r="I26" t="s">
        <v>184</v>
      </c>
      <c r="J26" t="s">
        <v>185</v>
      </c>
      <c r="K26" t="s">
        <v>185</v>
      </c>
      <c r="L26" t="s">
        <v>795</v>
      </c>
      <c r="M26" t="s">
        <v>1003</v>
      </c>
      <c r="N26" t="s">
        <v>1004</v>
      </c>
      <c r="O26" t="s">
        <v>898</v>
      </c>
    </row>
    <row r="27" spans="1:15" x14ac:dyDescent="0.25">
      <c r="A27" t="s">
        <v>160</v>
      </c>
      <c r="B27" t="s">
        <v>161</v>
      </c>
      <c r="C27" t="s">
        <v>162</v>
      </c>
      <c r="D27" t="s">
        <v>195</v>
      </c>
      <c r="E27" t="s">
        <v>1005</v>
      </c>
      <c r="F27" t="s">
        <v>1006</v>
      </c>
      <c r="G27" t="s">
        <v>1007</v>
      </c>
      <c r="H27" t="s">
        <v>1008</v>
      </c>
      <c r="I27" t="s">
        <v>164</v>
      </c>
      <c r="J27" t="s">
        <v>164</v>
      </c>
      <c r="K27" t="s">
        <v>128</v>
      </c>
      <c r="L27" t="s">
        <v>662</v>
      </c>
      <c r="M27" t="s">
        <v>1009</v>
      </c>
      <c r="N27" t="s">
        <v>1010</v>
      </c>
      <c r="O27" t="s">
        <v>836</v>
      </c>
    </row>
    <row r="28" spans="1:15" x14ac:dyDescent="0.25">
      <c r="A28" t="s">
        <v>192</v>
      </c>
      <c r="B28" t="s">
        <v>193</v>
      </c>
      <c r="C28" t="s">
        <v>194</v>
      </c>
      <c r="D28" t="s">
        <v>200</v>
      </c>
      <c r="E28" t="s">
        <v>1011</v>
      </c>
      <c r="F28" t="s">
        <v>1012</v>
      </c>
      <c r="G28" t="s">
        <v>1013</v>
      </c>
      <c r="H28" t="s">
        <v>1014</v>
      </c>
      <c r="I28" t="s">
        <v>786</v>
      </c>
      <c r="J28" t="s">
        <v>786</v>
      </c>
      <c r="K28" t="s">
        <v>196</v>
      </c>
      <c r="L28" t="s">
        <v>1015</v>
      </c>
      <c r="M28" t="s">
        <v>1016</v>
      </c>
      <c r="N28" t="s">
        <v>1017</v>
      </c>
      <c r="O28" t="s">
        <v>1018</v>
      </c>
    </row>
    <row r="29" spans="1:15" x14ac:dyDescent="0.25">
      <c r="A29" t="s">
        <v>201</v>
      </c>
      <c r="B29" t="s">
        <v>202</v>
      </c>
      <c r="C29" t="s">
        <v>203</v>
      </c>
      <c r="D29" t="s">
        <v>204</v>
      </c>
      <c r="E29" t="s">
        <v>1019</v>
      </c>
      <c r="F29" t="s">
        <v>1020</v>
      </c>
      <c r="G29" t="s">
        <v>1021</v>
      </c>
      <c r="H29" t="s">
        <v>1022</v>
      </c>
      <c r="I29" t="s">
        <v>141</v>
      </c>
      <c r="J29" t="s">
        <v>141</v>
      </c>
      <c r="L29" t="s">
        <v>920</v>
      </c>
      <c r="M29" t="s">
        <v>1023</v>
      </c>
      <c r="N29" t="s">
        <v>1024</v>
      </c>
      <c r="O29" t="s">
        <v>923</v>
      </c>
    </row>
    <row r="30" spans="1:15" x14ac:dyDescent="0.25">
      <c r="A30" t="s">
        <v>197</v>
      </c>
      <c r="B30" t="s">
        <v>198</v>
      </c>
      <c r="C30" t="s">
        <v>199</v>
      </c>
      <c r="D30" t="s">
        <v>208</v>
      </c>
      <c r="E30" t="s">
        <v>1025</v>
      </c>
      <c r="F30" t="s">
        <v>1026</v>
      </c>
      <c r="G30" t="s">
        <v>1027</v>
      </c>
      <c r="H30" t="s">
        <v>1028</v>
      </c>
      <c r="I30" t="s">
        <v>1029</v>
      </c>
      <c r="J30" t="s">
        <v>1029</v>
      </c>
      <c r="L30" t="s">
        <v>1030</v>
      </c>
      <c r="M30" t="s">
        <v>1031</v>
      </c>
      <c r="N30" t="s">
        <v>1032</v>
      </c>
      <c r="O30" t="s">
        <v>939</v>
      </c>
    </row>
    <row r="31" spans="1:15" x14ac:dyDescent="0.25">
      <c r="A31" t="s">
        <v>11</v>
      </c>
      <c r="B31" t="s">
        <v>12</v>
      </c>
      <c r="C31" t="s">
        <v>13</v>
      </c>
      <c r="D31" t="s">
        <v>63</v>
      </c>
      <c r="E31" t="s">
        <v>1033</v>
      </c>
      <c r="F31" t="s">
        <v>787</v>
      </c>
      <c r="G31" t="s">
        <v>1034</v>
      </c>
      <c r="H31" t="s">
        <v>1035</v>
      </c>
      <c r="I31" t="s">
        <v>49</v>
      </c>
      <c r="J31" t="s">
        <v>50</v>
      </c>
      <c r="L31" t="s">
        <v>1036</v>
      </c>
      <c r="M31" t="s">
        <v>977</v>
      </c>
      <c r="N31" t="s">
        <v>1037</v>
      </c>
      <c r="O31" t="s">
        <v>883</v>
      </c>
    </row>
    <row r="32" spans="1:15" x14ac:dyDescent="0.25">
      <c r="A32" t="s">
        <v>216</v>
      </c>
      <c r="B32" t="s">
        <v>217</v>
      </c>
      <c r="C32" t="s">
        <v>218</v>
      </c>
      <c r="D32" t="s">
        <v>213</v>
      </c>
      <c r="E32" t="s">
        <v>1038</v>
      </c>
      <c r="F32" t="s">
        <v>1039</v>
      </c>
      <c r="G32" t="s">
        <v>1040</v>
      </c>
      <c r="H32" t="s">
        <v>1041</v>
      </c>
      <c r="I32" t="s">
        <v>1042</v>
      </c>
      <c r="J32" t="s">
        <v>1042</v>
      </c>
      <c r="K32" t="s">
        <v>59</v>
      </c>
      <c r="L32" t="s">
        <v>1043</v>
      </c>
      <c r="M32" t="s">
        <v>783</v>
      </c>
      <c r="N32" t="s">
        <v>1044</v>
      </c>
      <c r="O32" t="s">
        <v>836</v>
      </c>
    </row>
    <row r="33" spans="1:15" x14ac:dyDescent="0.25">
      <c r="A33" t="s">
        <v>210</v>
      </c>
      <c r="B33" t="s">
        <v>211</v>
      </c>
      <c r="C33" t="s">
        <v>212</v>
      </c>
      <c r="D33" t="s">
        <v>219</v>
      </c>
      <c r="E33" t="s">
        <v>1045</v>
      </c>
      <c r="F33" t="s">
        <v>1046</v>
      </c>
      <c r="G33" t="s">
        <v>1047</v>
      </c>
      <c r="H33" t="s">
        <v>1048</v>
      </c>
      <c r="I33" t="s">
        <v>214</v>
      </c>
      <c r="J33" t="s">
        <v>214</v>
      </c>
      <c r="K33" t="s">
        <v>215</v>
      </c>
      <c r="L33" t="s">
        <v>1049</v>
      </c>
      <c r="M33" t="s">
        <v>1050</v>
      </c>
      <c r="N33" t="s">
        <v>1051</v>
      </c>
      <c r="O33" t="s">
        <v>1018</v>
      </c>
    </row>
    <row r="34" spans="1:15" x14ac:dyDescent="0.25">
      <c r="A34" t="s">
        <v>220</v>
      </c>
      <c r="B34" t="s">
        <v>221</v>
      </c>
      <c r="C34" t="s">
        <v>222</v>
      </c>
      <c r="D34" t="s">
        <v>223</v>
      </c>
      <c r="E34" t="s">
        <v>1052</v>
      </c>
      <c r="F34" t="s">
        <v>1053</v>
      </c>
      <c r="G34" t="s">
        <v>1054</v>
      </c>
      <c r="H34" t="s">
        <v>1055</v>
      </c>
      <c r="I34" t="s">
        <v>1056</v>
      </c>
      <c r="J34" t="s">
        <v>1056</v>
      </c>
      <c r="L34" t="s">
        <v>997</v>
      </c>
      <c r="M34" t="s">
        <v>1057</v>
      </c>
      <c r="N34" t="s">
        <v>1058</v>
      </c>
      <c r="O34" t="s">
        <v>1059</v>
      </c>
    </row>
    <row r="35" spans="1:15" x14ac:dyDescent="0.25">
      <c r="A35" t="s">
        <v>224</v>
      </c>
      <c r="B35" t="s">
        <v>225</v>
      </c>
      <c r="C35" t="s">
        <v>226</v>
      </c>
      <c r="D35" t="s">
        <v>227</v>
      </c>
      <c r="E35" t="s">
        <v>1060</v>
      </c>
      <c r="F35" t="s">
        <v>789</v>
      </c>
      <c r="G35" t="s">
        <v>1061</v>
      </c>
      <c r="H35" t="s">
        <v>1062</v>
      </c>
      <c r="I35" t="s">
        <v>228</v>
      </c>
      <c r="J35" t="s">
        <v>228</v>
      </c>
      <c r="L35" t="s">
        <v>1063</v>
      </c>
      <c r="M35" t="s">
        <v>1064</v>
      </c>
      <c r="N35" t="s">
        <v>1065</v>
      </c>
      <c r="O35" t="s">
        <v>875</v>
      </c>
    </row>
    <row r="36" spans="1:15" x14ac:dyDescent="0.25">
      <c r="A36" t="s">
        <v>229</v>
      </c>
      <c r="B36" t="s">
        <v>230</v>
      </c>
      <c r="C36" t="s">
        <v>231</v>
      </c>
      <c r="D36" t="s">
        <v>232</v>
      </c>
      <c r="E36" t="s">
        <v>1066</v>
      </c>
      <c r="F36" t="s">
        <v>1067</v>
      </c>
      <c r="G36" t="s">
        <v>1068</v>
      </c>
      <c r="H36" t="s">
        <v>1069</v>
      </c>
      <c r="I36" t="s">
        <v>233</v>
      </c>
      <c r="J36" t="s">
        <v>233</v>
      </c>
      <c r="K36" t="s">
        <v>234</v>
      </c>
      <c r="L36" t="s">
        <v>1070</v>
      </c>
      <c r="M36" t="s">
        <v>775</v>
      </c>
      <c r="N36" t="s">
        <v>1071</v>
      </c>
      <c r="O36" t="s">
        <v>1059</v>
      </c>
    </row>
    <row r="37" spans="1:15" x14ac:dyDescent="0.25">
      <c r="A37" t="s">
        <v>240</v>
      </c>
      <c r="B37" t="s">
        <v>241</v>
      </c>
      <c r="C37" t="s">
        <v>242</v>
      </c>
      <c r="D37" t="s">
        <v>238</v>
      </c>
      <c r="E37" t="s">
        <v>1072</v>
      </c>
      <c r="F37" t="s">
        <v>1073</v>
      </c>
      <c r="G37" t="s">
        <v>1074</v>
      </c>
      <c r="H37" t="s">
        <v>1075</v>
      </c>
      <c r="I37" t="s">
        <v>244</v>
      </c>
      <c r="J37" t="s">
        <v>244</v>
      </c>
      <c r="L37" t="s">
        <v>1076</v>
      </c>
      <c r="M37" t="s">
        <v>1077</v>
      </c>
      <c r="N37" t="s">
        <v>1078</v>
      </c>
      <c r="O37" t="s">
        <v>883</v>
      </c>
    </row>
    <row r="38" spans="1:15" x14ac:dyDescent="0.25">
      <c r="A38" t="s">
        <v>235</v>
      </c>
      <c r="B38" t="s">
        <v>236</v>
      </c>
      <c r="C38" t="s">
        <v>237</v>
      </c>
      <c r="D38" t="s">
        <v>243</v>
      </c>
      <c r="E38" t="s">
        <v>1079</v>
      </c>
      <c r="F38" t="s">
        <v>1080</v>
      </c>
      <c r="G38" t="s">
        <v>1081</v>
      </c>
      <c r="H38" t="s">
        <v>1082</v>
      </c>
      <c r="I38" t="s">
        <v>239</v>
      </c>
      <c r="J38" t="s">
        <v>239</v>
      </c>
      <c r="L38" t="s">
        <v>1083</v>
      </c>
      <c r="M38" t="s">
        <v>1084</v>
      </c>
      <c r="N38" t="s">
        <v>1085</v>
      </c>
      <c r="O38" t="s">
        <v>883</v>
      </c>
    </row>
    <row r="39" spans="1:15" x14ac:dyDescent="0.25">
      <c r="A39" t="s">
        <v>245</v>
      </c>
      <c r="B39" t="s">
        <v>246</v>
      </c>
      <c r="C39" t="s">
        <v>247</v>
      </c>
      <c r="D39" t="s">
        <v>248</v>
      </c>
      <c r="E39" t="s">
        <v>1086</v>
      </c>
      <c r="F39" t="s">
        <v>1087</v>
      </c>
      <c r="G39" t="s">
        <v>1088</v>
      </c>
      <c r="H39" t="s">
        <v>1089</v>
      </c>
      <c r="I39" t="s">
        <v>1090</v>
      </c>
      <c r="J39" t="s">
        <v>1091</v>
      </c>
      <c r="L39" t="s">
        <v>1092</v>
      </c>
      <c r="M39" t="s">
        <v>1093</v>
      </c>
      <c r="N39" t="s">
        <v>774</v>
      </c>
      <c r="O39" t="s">
        <v>939</v>
      </c>
    </row>
    <row r="40" spans="1:15" x14ac:dyDescent="0.25">
      <c r="A40" t="s">
        <v>260</v>
      </c>
      <c r="B40" t="s">
        <v>261</v>
      </c>
      <c r="C40" t="s">
        <v>262</v>
      </c>
      <c r="D40" t="s">
        <v>252</v>
      </c>
      <c r="E40" t="s">
        <v>1094</v>
      </c>
      <c r="F40" t="s">
        <v>1095</v>
      </c>
      <c r="G40" t="s">
        <v>1096</v>
      </c>
      <c r="H40" t="s">
        <v>1097</v>
      </c>
      <c r="I40" t="s">
        <v>264</v>
      </c>
      <c r="J40" t="s">
        <v>265</v>
      </c>
      <c r="L40" t="s">
        <v>1098</v>
      </c>
      <c r="M40" t="s">
        <v>1099</v>
      </c>
      <c r="N40" t="s">
        <v>1100</v>
      </c>
      <c r="O40" t="s">
        <v>836</v>
      </c>
    </row>
    <row r="41" spans="1:15" x14ac:dyDescent="0.25">
      <c r="A41" t="s">
        <v>254</v>
      </c>
      <c r="B41" t="s">
        <v>255</v>
      </c>
      <c r="C41" t="s">
        <v>256</v>
      </c>
      <c r="D41" t="s">
        <v>257</v>
      </c>
      <c r="E41" t="s">
        <v>1101</v>
      </c>
      <c r="F41" t="s">
        <v>1102</v>
      </c>
      <c r="G41" t="s">
        <v>1103</v>
      </c>
      <c r="H41" t="s">
        <v>1104</v>
      </c>
      <c r="I41" t="s">
        <v>258</v>
      </c>
      <c r="J41" t="s">
        <v>259</v>
      </c>
      <c r="L41" t="s">
        <v>882</v>
      </c>
      <c r="M41" t="s">
        <v>1105</v>
      </c>
      <c r="N41" t="s">
        <v>1106</v>
      </c>
      <c r="O41" t="s">
        <v>1059</v>
      </c>
    </row>
    <row r="42" spans="1:15" x14ac:dyDescent="0.25">
      <c r="A42" t="s">
        <v>249</v>
      </c>
      <c r="B42" t="s">
        <v>250</v>
      </c>
      <c r="C42" t="s">
        <v>251</v>
      </c>
      <c r="D42" t="s">
        <v>263</v>
      </c>
      <c r="E42" t="s">
        <v>1107</v>
      </c>
      <c r="F42" t="s">
        <v>1108</v>
      </c>
      <c r="G42" t="s">
        <v>1109</v>
      </c>
      <c r="H42" t="s">
        <v>1110</v>
      </c>
      <c r="I42" t="s">
        <v>253</v>
      </c>
      <c r="J42" t="s">
        <v>141</v>
      </c>
      <c r="L42" t="s">
        <v>1030</v>
      </c>
      <c r="M42" t="s">
        <v>1111</v>
      </c>
      <c r="N42" t="s">
        <v>1112</v>
      </c>
      <c r="O42" t="s">
        <v>866</v>
      </c>
    </row>
    <row r="43" spans="1:15" x14ac:dyDescent="0.25">
      <c r="A43" t="s">
        <v>266</v>
      </c>
      <c r="B43" t="s">
        <v>267</v>
      </c>
      <c r="C43" t="s">
        <v>267</v>
      </c>
      <c r="D43" t="s">
        <v>268</v>
      </c>
      <c r="E43" t="s">
        <v>1113</v>
      </c>
      <c r="F43" t="s">
        <v>1114</v>
      </c>
      <c r="G43" t="s">
        <v>1115</v>
      </c>
      <c r="H43" t="s">
        <v>1116</v>
      </c>
      <c r="I43" t="s">
        <v>1117</v>
      </c>
      <c r="J43" t="s">
        <v>1117</v>
      </c>
      <c r="L43" t="s">
        <v>780</v>
      </c>
      <c r="M43" t="s">
        <v>1118</v>
      </c>
      <c r="N43" t="s">
        <v>1119</v>
      </c>
      <c r="O43" t="s">
        <v>1120</v>
      </c>
    </row>
    <row r="44" spans="1:15" x14ac:dyDescent="0.25">
      <c r="A44" t="s">
        <v>269</v>
      </c>
      <c r="B44" t="s">
        <v>270</v>
      </c>
      <c r="C44" t="s">
        <v>271</v>
      </c>
      <c r="D44" t="s">
        <v>272</v>
      </c>
      <c r="E44" t="s">
        <v>1121</v>
      </c>
      <c r="F44" t="s">
        <v>1122</v>
      </c>
      <c r="G44" t="s">
        <v>1123</v>
      </c>
      <c r="H44" t="s">
        <v>1124</v>
      </c>
      <c r="I44" t="s">
        <v>1125</v>
      </c>
      <c r="J44" t="s">
        <v>1125</v>
      </c>
      <c r="L44" t="s">
        <v>785</v>
      </c>
      <c r="M44" t="s">
        <v>1015</v>
      </c>
      <c r="N44" t="s">
        <v>1126</v>
      </c>
      <c r="O44" t="s">
        <v>875</v>
      </c>
    </row>
    <row r="45" spans="1:15" x14ac:dyDescent="0.25">
      <c r="A45" t="s">
        <v>282</v>
      </c>
      <c r="B45" t="s">
        <v>283</v>
      </c>
      <c r="C45" t="s">
        <v>284</v>
      </c>
      <c r="D45" t="s">
        <v>276</v>
      </c>
      <c r="E45" t="s">
        <v>1127</v>
      </c>
      <c r="F45" t="s">
        <v>1128</v>
      </c>
      <c r="G45" t="s">
        <v>1129</v>
      </c>
      <c r="H45" t="s">
        <v>1130</v>
      </c>
      <c r="I45" t="s">
        <v>1131</v>
      </c>
      <c r="J45" t="s">
        <v>1132</v>
      </c>
      <c r="K45" t="s">
        <v>79</v>
      </c>
      <c r="L45" t="s">
        <v>1133</v>
      </c>
      <c r="M45" t="s">
        <v>1134</v>
      </c>
      <c r="N45" t="s">
        <v>1135</v>
      </c>
      <c r="O45" t="s">
        <v>1120</v>
      </c>
    </row>
    <row r="46" spans="1:15" x14ac:dyDescent="0.25">
      <c r="A46" t="s">
        <v>278</v>
      </c>
      <c r="B46" t="s">
        <v>279</v>
      </c>
      <c r="C46" t="s">
        <v>279</v>
      </c>
      <c r="D46" t="s">
        <v>280</v>
      </c>
      <c r="E46" t="s">
        <v>1136</v>
      </c>
      <c r="F46" t="s">
        <v>1137</v>
      </c>
      <c r="G46" t="s">
        <v>1138</v>
      </c>
      <c r="H46" t="s">
        <v>1139</v>
      </c>
      <c r="I46" t="s">
        <v>728</v>
      </c>
      <c r="J46" t="s">
        <v>281</v>
      </c>
      <c r="L46" t="s">
        <v>1140</v>
      </c>
      <c r="M46" t="s">
        <v>1141</v>
      </c>
      <c r="N46" t="s">
        <v>1142</v>
      </c>
      <c r="O46" t="s">
        <v>858</v>
      </c>
    </row>
    <row r="47" spans="1:15" x14ac:dyDescent="0.25">
      <c r="A47" t="s">
        <v>273</v>
      </c>
      <c r="B47" t="s">
        <v>274</v>
      </c>
      <c r="C47" t="s">
        <v>275</v>
      </c>
      <c r="D47" t="s">
        <v>285</v>
      </c>
      <c r="E47" t="s">
        <v>1143</v>
      </c>
      <c r="F47" t="s">
        <v>1144</v>
      </c>
      <c r="G47" t="s">
        <v>1145</v>
      </c>
      <c r="H47" t="s">
        <v>1146</v>
      </c>
      <c r="I47" t="s">
        <v>1147</v>
      </c>
      <c r="J47" t="s">
        <v>1147</v>
      </c>
      <c r="K47" t="s">
        <v>277</v>
      </c>
      <c r="L47" t="s">
        <v>1148</v>
      </c>
      <c r="M47" t="s">
        <v>1149</v>
      </c>
      <c r="N47" t="s">
        <v>1150</v>
      </c>
      <c r="O47" t="s">
        <v>844</v>
      </c>
    </row>
    <row r="48" spans="1:15" x14ac:dyDescent="0.25">
      <c r="A48" t="s">
        <v>291</v>
      </c>
      <c r="B48" t="s">
        <v>292</v>
      </c>
      <c r="C48" t="s">
        <v>293</v>
      </c>
      <c r="D48" t="s">
        <v>289</v>
      </c>
      <c r="E48" t="s">
        <v>1151</v>
      </c>
      <c r="F48" t="s">
        <v>1152</v>
      </c>
      <c r="G48" t="s">
        <v>1153</v>
      </c>
      <c r="H48" t="s">
        <v>1154</v>
      </c>
      <c r="I48" t="s">
        <v>1155</v>
      </c>
      <c r="J48" t="s">
        <v>1155</v>
      </c>
      <c r="L48" t="s">
        <v>1156</v>
      </c>
      <c r="M48" t="s">
        <v>1157</v>
      </c>
      <c r="N48" t="s">
        <v>1158</v>
      </c>
      <c r="O48" t="s">
        <v>923</v>
      </c>
    </row>
    <row r="49" spans="1:15" x14ac:dyDescent="0.25">
      <c r="A49" t="s">
        <v>286</v>
      </c>
      <c r="B49" t="s">
        <v>287</v>
      </c>
      <c r="C49" t="s">
        <v>288</v>
      </c>
      <c r="D49" t="s">
        <v>294</v>
      </c>
      <c r="E49" t="s">
        <v>1159</v>
      </c>
      <c r="F49" t="s">
        <v>1160</v>
      </c>
      <c r="G49" t="s">
        <v>1161</v>
      </c>
      <c r="H49" t="s">
        <v>1162</v>
      </c>
      <c r="I49" t="s">
        <v>290</v>
      </c>
      <c r="J49" t="s">
        <v>128</v>
      </c>
      <c r="L49" t="s">
        <v>1163</v>
      </c>
      <c r="M49" t="s">
        <v>1164</v>
      </c>
      <c r="N49" t="s">
        <v>1165</v>
      </c>
      <c r="O49" t="s">
        <v>830</v>
      </c>
    </row>
    <row r="50" spans="1:15" x14ac:dyDescent="0.25">
      <c r="A50" t="s">
        <v>295</v>
      </c>
      <c r="B50" t="s">
        <v>296</v>
      </c>
      <c r="C50" t="s">
        <v>297</v>
      </c>
      <c r="D50" t="s">
        <v>298</v>
      </c>
      <c r="E50" t="s">
        <v>1166</v>
      </c>
      <c r="F50" t="s">
        <v>1167</v>
      </c>
      <c r="G50" t="s">
        <v>1168</v>
      </c>
      <c r="H50" t="s">
        <v>1169</v>
      </c>
      <c r="I50" t="s">
        <v>299</v>
      </c>
      <c r="J50" t="s">
        <v>300</v>
      </c>
      <c r="L50" t="s">
        <v>1092</v>
      </c>
      <c r="M50" t="s">
        <v>695</v>
      </c>
      <c r="N50" t="s">
        <v>1170</v>
      </c>
      <c r="O50" t="s">
        <v>898</v>
      </c>
    </row>
    <row r="51" spans="1:15" x14ac:dyDescent="0.25">
      <c r="A51" t="s">
        <v>306</v>
      </c>
      <c r="B51" t="s">
        <v>307</v>
      </c>
      <c r="C51" t="s">
        <v>308</v>
      </c>
      <c r="D51" t="s">
        <v>62</v>
      </c>
      <c r="E51" t="s">
        <v>1171</v>
      </c>
      <c r="F51" t="s">
        <v>1172</v>
      </c>
      <c r="G51" t="s">
        <v>1173</v>
      </c>
      <c r="H51" t="s">
        <v>1174</v>
      </c>
      <c r="I51" t="s">
        <v>310</v>
      </c>
      <c r="J51" t="s">
        <v>311</v>
      </c>
      <c r="L51" t="s">
        <v>1175</v>
      </c>
      <c r="M51" t="s">
        <v>735</v>
      </c>
      <c r="N51" t="s">
        <v>1176</v>
      </c>
      <c r="O51" t="s">
        <v>898</v>
      </c>
    </row>
    <row r="52" spans="1:15" x14ac:dyDescent="0.25">
      <c r="A52" t="s">
        <v>301</v>
      </c>
      <c r="B52" t="s">
        <v>302</v>
      </c>
      <c r="C52" t="s">
        <v>303</v>
      </c>
      <c r="D52" t="s">
        <v>309</v>
      </c>
      <c r="E52" t="s">
        <v>1177</v>
      </c>
      <c r="F52" t="s">
        <v>1178</v>
      </c>
      <c r="G52" t="s">
        <v>1179</v>
      </c>
      <c r="H52" t="s">
        <v>1180</v>
      </c>
      <c r="I52" t="s">
        <v>304</v>
      </c>
      <c r="J52" t="s">
        <v>305</v>
      </c>
      <c r="L52" t="s">
        <v>1181</v>
      </c>
      <c r="M52" t="s">
        <v>1182</v>
      </c>
      <c r="N52" t="s">
        <v>1183</v>
      </c>
      <c r="O52" t="s">
        <v>923</v>
      </c>
    </row>
    <row r="53" spans="1:15" x14ac:dyDescent="0.25">
      <c r="A53" t="s">
        <v>312</v>
      </c>
      <c r="B53" t="s">
        <v>313</v>
      </c>
      <c r="C53" t="s">
        <v>314</v>
      </c>
      <c r="D53" t="s">
        <v>315</v>
      </c>
      <c r="E53" t="s">
        <v>1184</v>
      </c>
      <c r="F53" t="s">
        <v>1185</v>
      </c>
      <c r="G53" t="s">
        <v>1186</v>
      </c>
      <c r="H53" t="s">
        <v>1187</v>
      </c>
      <c r="I53" t="s">
        <v>316</v>
      </c>
      <c r="J53" t="s">
        <v>317</v>
      </c>
      <c r="K53" t="s">
        <v>277</v>
      </c>
      <c r="L53" t="s">
        <v>1188</v>
      </c>
      <c r="M53" t="s">
        <v>1189</v>
      </c>
      <c r="N53" t="s">
        <v>1190</v>
      </c>
      <c r="O53" t="s">
        <v>908</v>
      </c>
    </row>
    <row r="54" spans="1:15" x14ac:dyDescent="0.25">
      <c r="A54" t="s">
        <v>323</v>
      </c>
      <c r="B54" t="s">
        <v>324</v>
      </c>
      <c r="C54" t="s">
        <v>325</v>
      </c>
      <c r="D54" t="s">
        <v>321</v>
      </c>
      <c r="E54" t="s">
        <v>1191</v>
      </c>
      <c r="F54" t="s">
        <v>1192</v>
      </c>
      <c r="G54" t="s">
        <v>1193</v>
      </c>
      <c r="H54" t="s">
        <v>1194</v>
      </c>
      <c r="I54" t="s">
        <v>327</v>
      </c>
      <c r="J54" t="s">
        <v>327</v>
      </c>
      <c r="L54" t="s">
        <v>1195</v>
      </c>
      <c r="M54" t="s">
        <v>1196</v>
      </c>
      <c r="N54" t="s">
        <v>1197</v>
      </c>
      <c r="O54" t="s">
        <v>1018</v>
      </c>
    </row>
    <row r="55" spans="1:15" x14ac:dyDescent="0.25">
      <c r="A55" t="s">
        <v>333</v>
      </c>
      <c r="B55" t="s">
        <v>334</v>
      </c>
      <c r="C55" t="s">
        <v>335</v>
      </c>
      <c r="D55" t="s">
        <v>326</v>
      </c>
      <c r="E55" t="s">
        <v>1198</v>
      </c>
      <c r="F55" t="s">
        <v>1199</v>
      </c>
      <c r="G55" t="s">
        <v>1200</v>
      </c>
      <c r="H55" t="s">
        <v>1201</v>
      </c>
      <c r="I55" t="s">
        <v>336</v>
      </c>
      <c r="J55" t="s">
        <v>337</v>
      </c>
      <c r="L55" t="s">
        <v>799</v>
      </c>
      <c r="M55" t="s">
        <v>1202</v>
      </c>
      <c r="N55" t="s">
        <v>1203</v>
      </c>
      <c r="O55" t="s">
        <v>1204</v>
      </c>
    </row>
    <row r="56" spans="1:15" x14ac:dyDescent="0.25">
      <c r="A56" t="s">
        <v>14</v>
      </c>
      <c r="B56" t="s">
        <v>15</v>
      </c>
      <c r="C56" t="s">
        <v>51</v>
      </c>
      <c r="D56" t="s">
        <v>331</v>
      </c>
      <c r="E56" t="s">
        <v>1205</v>
      </c>
      <c r="F56" t="s">
        <v>1206</v>
      </c>
      <c r="G56" t="s">
        <v>1207</v>
      </c>
      <c r="H56" t="s">
        <v>1208</v>
      </c>
      <c r="I56" t="s">
        <v>16</v>
      </c>
      <c r="J56" t="s">
        <v>17</v>
      </c>
      <c r="L56" t="s">
        <v>809</v>
      </c>
      <c r="M56" t="s">
        <v>1209</v>
      </c>
      <c r="N56" t="s">
        <v>1210</v>
      </c>
      <c r="O56" t="s">
        <v>1204</v>
      </c>
    </row>
    <row r="57" spans="1:15" x14ac:dyDescent="0.25">
      <c r="A57" t="s">
        <v>349</v>
      </c>
      <c r="B57" t="s">
        <v>350</v>
      </c>
      <c r="C57" t="s">
        <v>351</v>
      </c>
      <c r="D57" t="s">
        <v>93</v>
      </c>
      <c r="E57" t="s">
        <v>1211</v>
      </c>
      <c r="F57" t="s">
        <v>1212</v>
      </c>
      <c r="G57" t="s">
        <v>1213</v>
      </c>
      <c r="H57" t="s">
        <v>1214</v>
      </c>
      <c r="I57" t="s">
        <v>353</v>
      </c>
      <c r="J57" t="s">
        <v>353</v>
      </c>
      <c r="L57" t="s">
        <v>1215</v>
      </c>
      <c r="M57" t="s">
        <v>1216</v>
      </c>
      <c r="N57" t="s">
        <v>1217</v>
      </c>
      <c r="O57" t="s">
        <v>1120</v>
      </c>
    </row>
    <row r="58" spans="1:15" x14ac:dyDescent="0.25">
      <c r="A58" t="s">
        <v>328</v>
      </c>
      <c r="B58" t="s">
        <v>329</v>
      </c>
      <c r="C58" t="s">
        <v>330</v>
      </c>
      <c r="D58" t="s">
        <v>338</v>
      </c>
      <c r="E58" t="s">
        <v>1218</v>
      </c>
      <c r="F58" t="s">
        <v>1219</v>
      </c>
      <c r="G58" t="s">
        <v>1220</v>
      </c>
      <c r="H58" t="s">
        <v>1221</v>
      </c>
      <c r="I58" t="s">
        <v>332</v>
      </c>
      <c r="J58" t="s">
        <v>332</v>
      </c>
      <c r="L58" t="s">
        <v>1222</v>
      </c>
      <c r="M58" t="s">
        <v>1223</v>
      </c>
      <c r="N58" t="s">
        <v>1224</v>
      </c>
      <c r="O58" t="s">
        <v>875</v>
      </c>
    </row>
    <row r="59" spans="1:15" x14ac:dyDescent="0.25">
      <c r="A59" t="s">
        <v>344</v>
      </c>
      <c r="B59" t="s">
        <v>345</v>
      </c>
      <c r="C59" t="s">
        <v>346</v>
      </c>
      <c r="D59" t="s">
        <v>342</v>
      </c>
      <c r="E59" t="s">
        <v>1225</v>
      </c>
      <c r="F59" t="s">
        <v>1226</v>
      </c>
      <c r="G59" t="s">
        <v>1227</v>
      </c>
      <c r="H59" t="s">
        <v>1228</v>
      </c>
      <c r="I59" t="s">
        <v>128</v>
      </c>
      <c r="J59" t="s">
        <v>348</v>
      </c>
      <c r="L59" t="s">
        <v>747</v>
      </c>
      <c r="M59" t="s">
        <v>1229</v>
      </c>
      <c r="N59" t="s">
        <v>1230</v>
      </c>
      <c r="O59" t="s">
        <v>866</v>
      </c>
    </row>
    <row r="60" spans="1:15" x14ac:dyDescent="0.25">
      <c r="A60" t="s">
        <v>354</v>
      </c>
      <c r="B60" t="s">
        <v>355</v>
      </c>
      <c r="C60" t="s">
        <v>356</v>
      </c>
      <c r="D60" t="s">
        <v>347</v>
      </c>
      <c r="E60" t="s">
        <v>1231</v>
      </c>
      <c r="F60" t="s">
        <v>1232</v>
      </c>
      <c r="G60" t="s">
        <v>1233</v>
      </c>
      <c r="H60" t="s">
        <v>1234</v>
      </c>
      <c r="I60" t="s">
        <v>358</v>
      </c>
      <c r="J60" t="s">
        <v>359</v>
      </c>
      <c r="L60" t="s">
        <v>1235</v>
      </c>
      <c r="M60" t="s">
        <v>1236</v>
      </c>
      <c r="N60" t="s">
        <v>792</v>
      </c>
      <c r="O60" t="s">
        <v>898</v>
      </c>
    </row>
    <row r="61" spans="1:15" x14ac:dyDescent="0.25">
      <c r="A61" t="s">
        <v>318</v>
      </c>
      <c r="B61" t="s">
        <v>319</v>
      </c>
      <c r="C61" t="s">
        <v>320</v>
      </c>
      <c r="D61" t="s">
        <v>352</v>
      </c>
      <c r="E61" t="s">
        <v>1237</v>
      </c>
      <c r="F61" t="s">
        <v>793</v>
      </c>
      <c r="G61" t="s">
        <v>1238</v>
      </c>
      <c r="H61" t="s">
        <v>1239</v>
      </c>
      <c r="I61" t="s">
        <v>322</v>
      </c>
      <c r="J61" t="s">
        <v>322</v>
      </c>
      <c r="L61" t="s">
        <v>1240</v>
      </c>
      <c r="M61" t="s">
        <v>1241</v>
      </c>
      <c r="N61" t="s">
        <v>1242</v>
      </c>
      <c r="O61" t="s">
        <v>844</v>
      </c>
    </row>
    <row r="62" spans="1:15" x14ac:dyDescent="0.25">
      <c r="A62" t="s">
        <v>339</v>
      </c>
      <c r="B62" t="s">
        <v>340</v>
      </c>
      <c r="C62" t="s">
        <v>341</v>
      </c>
      <c r="D62" t="s">
        <v>357</v>
      </c>
      <c r="E62" t="s">
        <v>1243</v>
      </c>
      <c r="F62" t="s">
        <v>1244</v>
      </c>
      <c r="G62" t="s">
        <v>1245</v>
      </c>
      <c r="H62" t="s">
        <v>1246</v>
      </c>
      <c r="I62" t="s">
        <v>1247</v>
      </c>
      <c r="J62" t="s">
        <v>1247</v>
      </c>
      <c r="K62" t="s">
        <v>343</v>
      </c>
      <c r="L62" t="s">
        <v>1248</v>
      </c>
      <c r="M62" t="s">
        <v>1249</v>
      </c>
      <c r="N62" t="s">
        <v>1250</v>
      </c>
      <c r="O62" t="s">
        <v>1018</v>
      </c>
    </row>
    <row r="63" spans="1:15" x14ac:dyDescent="0.25">
      <c r="A63" t="s">
        <v>387</v>
      </c>
      <c r="B63" t="s">
        <v>388</v>
      </c>
      <c r="C63" t="s">
        <v>389</v>
      </c>
      <c r="D63" t="s">
        <v>363</v>
      </c>
      <c r="E63" t="s">
        <v>1251</v>
      </c>
      <c r="F63" t="s">
        <v>1252</v>
      </c>
      <c r="G63" t="s">
        <v>1253</v>
      </c>
      <c r="H63" t="s">
        <v>1254</v>
      </c>
      <c r="I63" t="s">
        <v>391</v>
      </c>
      <c r="J63" t="s">
        <v>392</v>
      </c>
      <c r="L63" t="s">
        <v>1255</v>
      </c>
      <c r="M63" t="s">
        <v>1256</v>
      </c>
      <c r="N63" t="s">
        <v>794</v>
      </c>
      <c r="O63" t="s">
        <v>866</v>
      </c>
    </row>
    <row r="64" spans="1:15" x14ac:dyDescent="0.25">
      <c r="A64" t="s">
        <v>366</v>
      </c>
      <c r="B64" t="s">
        <v>367</v>
      </c>
      <c r="C64" t="s">
        <v>368</v>
      </c>
      <c r="D64" t="s">
        <v>369</v>
      </c>
      <c r="E64" t="s">
        <v>1257</v>
      </c>
      <c r="F64" t="s">
        <v>1258</v>
      </c>
      <c r="G64" t="s">
        <v>1259</v>
      </c>
      <c r="H64" t="s">
        <v>1260</v>
      </c>
      <c r="I64" t="s">
        <v>370</v>
      </c>
      <c r="J64" t="s">
        <v>370</v>
      </c>
      <c r="L64" t="s">
        <v>1261</v>
      </c>
      <c r="M64" t="s">
        <v>1262</v>
      </c>
      <c r="N64" t="s">
        <v>1263</v>
      </c>
      <c r="O64" t="s">
        <v>1120</v>
      </c>
    </row>
    <row r="65" spans="1:15" x14ac:dyDescent="0.25">
      <c r="A65" t="s">
        <v>376</v>
      </c>
      <c r="B65" t="s">
        <v>377</v>
      </c>
      <c r="C65" t="s">
        <v>378</v>
      </c>
      <c r="D65" t="s">
        <v>374</v>
      </c>
      <c r="E65" t="s">
        <v>1264</v>
      </c>
      <c r="F65" t="s">
        <v>1265</v>
      </c>
      <c r="G65" t="s">
        <v>1266</v>
      </c>
      <c r="H65" t="s">
        <v>1267</v>
      </c>
      <c r="I65" t="s">
        <v>380</v>
      </c>
      <c r="J65" t="s">
        <v>381</v>
      </c>
      <c r="L65" t="s">
        <v>687</v>
      </c>
      <c r="M65" t="s">
        <v>1268</v>
      </c>
      <c r="N65" t="s">
        <v>1269</v>
      </c>
      <c r="O65" t="s">
        <v>1204</v>
      </c>
    </row>
    <row r="66" spans="1:15" x14ac:dyDescent="0.25">
      <c r="A66" t="s">
        <v>371</v>
      </c>
      <c r="B66" t="s">
        <v>372</v>
      </c>
      <c r="C66" t="s">
        <v>373</v>
      </c>
      <c r="D66" t="s">
        <v>379</v>
      </c>
      <c r="E66" t="s">
        <v>1270</v>
      </c>
      <c r="F66" t="s">
        <v>1271</v>
      </c>
      <c r="G66" t="s">
        <v>1272</v>
      </c>
      <c r="H66" t="s">
        <v>1273</v>
      </c>
      <c r="I66" t="s">
        <v>375</v>
      </c>
      <c r="J66" t="s">
        <v>128</v>
      </c>
      <c r="L66" t="s">
        <v>1274</v>
      </c>
      <c r="M66" t="s">
        <v>1275</v>
      </c>
      <c r="N66" t="s">
        <v>1276</v>
      </c>
      <c r="O66" t="s">
        <v>908</v>
      </c>
    </row>
    <row r="67" spans="1:15" x14ac:dyDescent="0.25">
      <c r="A67" t="s">
        <v>382</v>
      </c>
      <c r="B67" t="s">
        <v>383</v>
      </c>
      <c r="C67" t="s">
        <v>384</v>
      </c>
      <c r="D67" t="s">
        <v>385</v>
      </c>
      <c r="E67" t="s">
        <v>1277</v>
      </c>
      <c r="F67" t="s">
        <v>1278</v>
      </c>
      <c r="G67" t="s">
        <v>1279</v>
      </c>
      <c r="H67" t="s">
        <v>1280</v>
      </c>
      <c r="I67" t="s">
        <v>386</v>
      </c>
      <c r="J67" t="s">
        <v>84</v>
      </c>
      <c r="L67" t="s">
        <v>1281</v>
      </c>
      <c r="M67" t="s">
        <v>1282</v>
      </c>
      <c r="N67" t="s">
        <v>1283</v>
      </c>
      <c r="O67" t="s">
        <v>836</v>
      </c>
    </row>
    <row r="68" spans="1:15" x14ac:dyDescent="0.25">
      <c r="A68" t="s">
        <v>360</v>
      </c>
      <c r="B68" t="s">
        <v>361</v>
      </c>
      <c r="C68" t="s">
        <v>362</v>
      </c>
      <c r="D68" t="s">
        <v>390</v>
      </c>
      <c r="E68" t="s">
        <v>1284</v>
      </c>
      <c r="F68" t="s">
        <v>1285</v>
      </c>
      <c r="G68" t="s">
        <v>1286</v>
      </c>
      <c r="H68" t="s">
        <v>1287</v>
      </c>
      <c r="I68" t="s">
        <v>364</v>
      </c>
      <c r="J68" t="s">
        <v>365</v>
      </c>
      <c r="L68" t="s">
        <v>770</v>
      </c>
      <c r="M68" t="s">
        <v>1288</v>
      </c>
      <c r="N68" t="s">
        <v>1289</v>
      </c>
      <c r="O68" t="s">
        <v>908</v>
      </c>
    </row>
    <row r="69" spans="1:15" x14ac:dyDescent="0.25">
      <c r="A69" t="s">
        <v>397</v>
      </c>
      <c r="B69" t="s">
        <v>398</v>
      </c>
      <c r="C69" t="s">
        <v>398</v>
      </c>
      <c r="D69" t="s">
        <v>396</v>
      </c>
      <c r="E69" t="s">
        <v>1290</v>
      </c>
      <c r="F69" t="s">
        <v>1291</v>
      </c>
      <c r="G69" t="s">
        <v>1292</v>
      </c>
      <c r="H69" t="s">
        <v>1293</v>
      </c>
      <c r="I69" t="s">
        <v>400</v>
      </c>
      <c r="J69" t="s">
        <v>128</v>
      </c>
      <c r="L69" t="s">
        <v>1294</v>
      </c>
      <c r="M69" t="s">
        <v>1295</v>
      </c>
      <c r="N69" t="s">
        <v>1296</v>
      </c>
      <c r="O69" t="s">
        <v>1297</v>
      </c>
    </row>
    <row r="70" spans="1:15" x14ac:dyDescent="0.25">
      <c r="A70" t="s">
        <v>393</v>
      </c>
      <c r="B70" t="s">
        <v>394</v>
      </c>
      <c r="C70" t="s">
        <v>395</v>
      </c>
      <c r="D70" t="s">
        <v>399</v>
      </c>
      <c r="E70" t="s">
        <v>1298</v>
      </c>
      <c r="F70" t="s">
        <v>1299</v>
      </c>
      <c r="G70" t="s">
        <v>1300</v>
      </c>
      <c r="H70" t="s">
        <v>1301</v>
      </c>
      <c r="I70" t="s">
        <v>1302</v>
      </c>
      <c r="J70" t="s">
        <v>1302</v>
      </c>
      <c r="K70" t="s">
        <v>59</v>
      </c>
      <c r="L70" t="s">
        <v>769</v>
      </c>
      <c r="M70" t="s">
        <v>1303</v>
      </c>
      <c r="N70" t="s">
        <v>1304</v>
      </c>
      <c r="O70" t="s">
        <v>844</v>
      </c>
    </row>
    <row r="71" spans="1:15" x14ac:dyDescent="0.25">
      <c r="A71" t="s">
        <v>401</v>
      </c>
      <c r="B71" t="s">
        <v>402</v>
      </c>
      <c r="C71" t="s">
        <v>403</v>
      </c>
      <c r="D71" t="s">
        <v>404</v>
      </c>
      <c r="E71" t="s">
        <v>1305</v>
      </c>
      <c r="F71" t="s">
        <v>1306</v>
      </c>
      <c r="G71" t="s">
        <v>1307</v>
      </c>
      <c r="H71" t="s">
        <v>1308</v>
      </c>
      <c r="I71" t="s">
        <v>405</v>
      </c>
      <c r="J71" t="s">
        <v>128</v>
      </c>
      <c r="L71" t="s">
        <v>1030</v>
      </c>
      <c r="M71" t="s">
        <v>1309</v>
      </c>
      <c r="N71" t="s">
        <v>1310</v>
      </c>
      <c r="O71" t="s">
        <v>836</v>
      </c>
    </row>
    <row r="72" spans="1:15" x14ac:dyDescent="0.25">
      <c r="A72" t="s">
        <v>420</v>
      </c>
      <c r="B72" t="s">
        <v>421</v>
      </c>
      <c r="C72" t="s">
        <v>422</v>
      </c>
      <c r="D72" t="s">
        <v>408</v>
      </c>
      <c r="E72" t="s">
        <v>1311</v>
      </c>
      <c r="F72" t="s">
        <v>1312</v>
      </c>
      <c r="G72" t="s">
        <v>1313</v>
      </c>
      <c r="H72" t="s">
        <v>1314</v>
      </c>
      <c r="I72" t="s">
        <v>424</v>
      </c>
      <c r="J72" t="s">
        <v>425</v>
      </c>
      <c r="K72" t="s">
        <v>141</v>
      </c>
      <c r="L72" t="s">
        <v>1315</v>
      </c>
      <c r="M72" t="s">
        <v>1316</v>
      </c>
      <c r="N72" t="s">
        <v>1317</v>
      </c>
      <c r="O72" t="s">
        <v>858</v>
      </c>
    </row>
    <row r="73" spans="1:15" x14ac:dyDescent="0.25">
      <c r="A73" t="s">
        <v>406</v>
      </c>
      <c r="B73" t="s">
        <v>406</v>
      </c>
      <c r="C73" t="s">
        <v>407</v>
      </c>
      <c r="D73" t="s">
        <v>412</v>
      </c>
      <c r="E73" t="s">
        <v>1318</v>
      </c>
      <c r="F73" t="s">
        <v>1319</v>
      </c>
      <c r="G73" t="s">
        <v>1320</v>
      </c>
      <c r="H73" t="s">
        <v>1321</v>
      </c>
      <c r="I73" t="s">
        <v>797</v>
      </c>
      <c r="J73" t="s">
        <v>128</v>
      </c>
      <c r="L73" t="s">
        <v>1322</v>
      </c>
      <c r="M73" t="s">
        <v>1323</v>
      </c>
      <c r="N73" t="s">
        <v>1324</v>
      </c>
      <c r="O73" t="s">
        <v>1204</v>
      </c>
    </row>
    <row r="74" spans="1:15" x14ac:dyDescent="0.25">
      <c r="A74" t="s">
        <v>409</v>
      </c>
      <c r="B74" t="s">
        <v>410</v>
      </c>
      <c r="C74" t="s">
        <v>411</v>
      </c>
      <c r="D74" t="s">
        <v>417</v>
      </c>
      <c r="E74" t="s">
        <v>1325</v>
      </c>
      <c r="F74" t="s">
        <v>1326</v>
      </c>
      <c r="G74" t="s">
        <v>1327</v>
      </c>
      <c r="H74" t="s">
        <v>1328</v>
      </c>
      <c r="I74" t="s">
        <v>413</v>
      </c>
      <c r="J74" t="s">
        <v>413</v>
      </c>
      <c r="L74" t="s">
        <v>776</v>
      </c>
      <c r="M74" t="s">
        <v>777</v>
      </c>
      <c r="N74" t="s">
        <v>1329</v>
      </c>
      <c r="O74" t="s">
        <v>930</v>
      </c>
    </row>
    <row r="75" spans="1:15" x14ac:dyDescent="0.25">
      <c r="A75" t="s">
        <v>449</v>
      </c>
      <c r="B75" t="s">
        <v>450</v>
      </c>
      <c r="C75" t="s">
        <v>451</v>
      </c>
      <c r="D75" t="s">
        <v>423</v>
      </c>
      <c r="E75" t="s">
        <v>1330</v>
      </c>
      <c r="F75" t="s">
        <v>798</v>
      </c>
      <c r="G75" t="s">
        <v>1331</v>
      </c>
      <c r="H75" t="s">
        <v>1332</v>
      </c>
      <c r="I75" t="s">
        <v>1333</v>
      </c>
      <c r="J75" t="s">
        <v>1334</v>
      </c>
      <c r="K75" t="s">
        <v>453</v>
      </c>
      <c r="L75" t="s">
        <v>1335</v>
      </c>
      <c r="M75" t="s">
        <v>1336</v>
      </c>
      <c r="N75" t="s">
        <v>1337</v>
      </c>
      <c r="O75" t="s">
        <v>858</v>
      </c>
    </row>
    <row r="76" spans="1:15" x14ac:dyDescent="0.25">
      <c r="A76" t="s">
        <v>414</v>
      </c>
      <c r="B76" t="s">
        <v>415</v>
      </c>
      <c r="C76" t="s">
        <v>416</v>
      </c>
      <c r="D76" t="s">
        <v>429</v>
      </c>
      <c r="E76" t="s">
        <v>1338</v>
      </c>
      <c r="F76" t="s">
        <v>1339</v>
      </c>
      <c r="G76" t="s">
        <v>1340</v>
      </c>
      <c r="H76" t="s">
        <v>1341</v>
      </c>
      <c r="I76" t="s">
        <v>418</v>
      </c>
      <c r="J76" t="s">
        <v>419</v>
      </c>
      <c r="K76" t="s">
        <v>141</v>
      </c>
      <c r="L76" t="s">
        <v>1342</v>
      </c>
      <c r="M76" t="s">
        <v>1343</v>
      </c>
      <c r="N76" t="s">
        <v>1344</v>
      </c>
      <c r="O76" t="s">
        <v>898</v>
      </c>
    </row>
    <row r="77" spans="1:15" x14ac:dyDescent="0.25">
      <c r="A77" t="s">
        <v>432</v>
      </c>
      <c r="B77" t="s">
        <v>433</v>
      </c>
      <c r="C77" t="s">
        <v>434</v>
      </c>
      <c r="D77" t="s">
        <v>435</v>
      </c>
      <c r="E77" t="s">
        <v>1345</v>
      </c>
      <c r="F77" t="s">
        <v>1346</v>
      </c>
      <c r="G77" t="s">
        <v>1347</v>
      </c>
      <c r="H77" t="s">
        <v>1348</v>
      </c>
      <c r="I77" t="s">
        <v>436</v>
      </c>
      <c r="J77" t="s">
        <v>436</v>
      </c>
      <c r="L77" t="s">
        <v>1349</v>
      </c>
      <c r="M77" t="s">
        <v>1350</v>
      </c>
      <c r="N77" t="s">
        <v>1351</v>
      </c>
      <c r="O77" t="s">
        <v>923</v>
      </c>
    </row>
    <row r="78" spans="1:15" x14ac:dyDescent="0.25">
      <c r="A78" t="s">
        <v>522</v>
      </c>
      <c r="B78" t="s">
        <v>523</v>
      </c>
      <c r="C78" t="s">
        <v>524</v>
      </c>
      <c r="D78" t="s">
        <v>440</v>
      </c>
      <c r="E78" t="s">
        <v>1352</v>
      </c>
      <c r="F78" t="s">
        <v>1353</v>
      </c>
      <c r="G78" t="s">
        <v>1354</v>
      </c>
      <c r="H78" t="s">
        <v>1355</v>
      </c>
      <c r="I78" t="s">
        <v>526</v>
      </c>
      <c r="J78" t="s">
        <v>527</v>
      </c>
      <c r="K78" t="s">
        <v>141</v>
      </c>
      <c r="L78" t="s">
        <v>1356</v>
      </c>
      <c r="M78" t="s">
        <v>1357</v>
      </c>
      <c r="N78" t="s">
        <v>1358</v>
      </c>
      <c r="O78" t="s">
        <v>866</v>
      </c>
    </row>
    <row r="79" spans="1:15" x14ac:dyDescent="0.25">
      <c r="A79" t="s">
        <v>426</v>
      </c>
      <c r="B79" t="s">
        <v>427</v>
      </c>
      <c r="C79" t="s">
        <v>428</v>
      </c>
      <c r="D79" t="s">
        <v>446</v>
      </c>
      <c r="E79" t="s">
        <v>1359</v>
      </c>
      <c r="F79" t="s">
        <v>1360</v>
      </c>
      <c r="G79" t="s">
        <v>1361</v>
      </c>
      <c r="H79" t="s">
        <v>1362</v>
      </c>
      <c r="I79" t="s">
        <v>430</v>
      </c>
      <c r="J79" t="s">
        <v>431</v>
      </c>
      <c r="L79" t="s">
        <v>1363</v>
      </c>
      <c r="M79" t="s">
        <v>1364</v>
      </c>
      <c r="N79" t="s">
        <v>1365</v>
      </c>
      <c r="O79" t="s">
        <v>898</v>
      </c>
    </row>
    <row r="80" spans="1:15" x14ac:dyDescent="0.25">
      <c r="A80" t="s">
        <v>460</v>
      </c>
      <c r="B80" t="s">
        <v>461</v>
      </c>
      <c r="C80" t="s">
        <v>462</v>
      </c>
      <c r="D80" t="s">
        <v>452</v>
      </c>
      <c r="E80" t="s">
        <v>1366</v>
      </c>
      <c r="F80" t="s">
        <v>1367</v>
      </c>
      <c r="G80" t="s">
        <v>1368</v>
      </c>
      <c r="H80" t="s">
        <v>1369</v>
      </c>
      <c r="I80" t="s">
        <v>464</v>
      </c>
      <c r="J80" t="s">
        <v>465</v>
      </c>
      <c r="L80" t="s">
        <v>808</v>
      </c>
      <c r="M80" t="s">
        <v>1370</v>
      </c>
      <c r="N80" t="s">
        <v>1371</v>
      </c>
      <c r="O80" t="s">
        <v>1372</v>
      </c>
    </row>
    <row r="81" spans="1:15" x14ac:dyDescent="0.25">
      <c r="A81" t="s">
        <v>454</v>
      </c>
      <c r="B81" t="s">
        <v>455</v>
      </c>
      <c r="C81" t="s">
        <v>456</v>
      </c>
      <c r="D81" t="s">
        <v>457</v>
      </c>
      <c r="E81" t="s">
        <v>1373</v>
      </c>
      <c r="F81" t="s">
        <v>1374</v>
      </c>
      <c r="G81" t="s">
        <v>1375</v>
      </c>
      <c r="H81" t="s">
        <v>1376</v>
      </c>
      <c r="I81" t="s">
        <v>458</v>
      </c>
      <c r="J81" t="s">
        <v>459</v>
      </c>
      <c r="L81" t="s">
        <v>1377</v>
      </c>
      <c r="M81" t="s">
        <v>1378</v>
      </c>
      <c r="N81" t="s">
        <v>1379</v>
      </c>
      <c r="O81" t="s">
        <v>1059</v>
      </c>
    </row>
    <row r="82" spans="1:15" x14ac:dyDescent="0.25">
      <c r="A82" t="s">
        <v>443</v>
      </c>
      <c r="B82" t="s">
        <v>444</v>
      </c>
      <c r="C82" t="s">
        <v>445</v>
      </c>
      <c r="D82" t="s">
        <v>463</v>
      </c>
      <c r="E82" t="s">
        <v>1380</v>
      </c>
      <c r="F82" t="s">
        <v>1381</v>
      </c>
      <c r="G82" t="s">
        <v>1382</v>
      </c>
      <c r="H82" t="s">
        <v>1383</v>
      </c>
      <c r="I82" t="s">
        <v>447</v>
      </c>
      <c r="J82" t="s">
        <v>448</v>
      </c>
      <c r="L82" t="s">
        <v>796</v>
      </c>
      <c r="M82" t="s">
        <v>1384</v>
      </c>
      <c r="N82" t="s">
        <v>1385</v>
      </c>
      <c r="O82" t="s">
        <v>898</v>
      </c>
    </row>
    <row r="83" spans="1:15" x14ac:dyDescent="0.25">
      <c r="A83" t="s">
        <v>470</v>
      </c>
      <c r="B83" t="s">
        <v>471</v>
      </c>
      <c r="C83" t="s">
        <v>472</v>
      </c>
      <c r="D83" t="s">
        <v>92</v>
      </c>
      <c r="E83" t="s">
        <v>1386</v>
      </c>
      <c r="F83" t="s">
        <v>1387</v>
      </c>
      <c r="G83" t="s">
        <v>1388</v>
      </c>
      <c r="H83" t="s">
        <v>1389</v>
      </c>
      <c r="I83" t="s">
        <v>474</v>
      </c>
      <c r="J83" t="s">
        <v>141</v>
      </c>
      <c r="K83" t="s">
        <v>141</v>
      </c>
      <c r="L83" t="s">
        <v>1294</v>
      </c>
      <c r="M83" t="s">
        <v>1390</v>
      </c>
      <c r="N83" t="s">
        <v>1391</v>
      </c>
      <c r="O83" t="s">
        <v>898</v>
      </c>
    </row>
    <row r="84" spans="1:15" x14ac:dyDescent="0.25">
      <c r="A84" t="s">
        <v>437</v>
      </c>
      <c r="B84" t="s">
        <v>438</v>
      </c>
      <c r="C84" t="s">
        <v>439</v>
      </c>
      <c r="D84" t="s">
        <v>469</v>
      </c>
      <c r="E84" t="s">
        <v>1392</v>
      </c>
      <c r="F84" t="s">
        <v>1393</v>
      </c>
      <c r="G84" t="s">
        <v>1394</v>
      </c>
      <c r="H84" t="s">
        <v>1395</v>
      </c>
      <c r="I84" t="s">
        <v>441</v>
      </c>
      <c r="J84" t="s">
        <v>442</v>
      </c>
      <c r="L84" t="s">
        <v>1396</v>
      </c>
      <c r="M84" t="s">
        <v>1397</v>
      </c>
      <c r="N84" t="s">
        <v>1398</v>
      </c>
      <c r="O84" t="s">
        <v>1204</v>
      </c>
    </row>
    <row r="85" spans="1:15" x14ac:dyDescent="0.25">
      <c r="A85" t="s">
        <v>18</v>
      </c>
      <c r="B85" t="s">
        <v>19</v>
      </c>
      <c r="C85" t="s">
        <v>20</v>
      </c>
      <c r="D85" t="s">
        <v>473</v>
      </c>
      <c r="E85" t="s">
        <v>1399</v>
      </c>
      <c r="F85" t="s">
        <v>1400</v>
      </c>
      <c r="G85" t="s">
        <v>1401</v>
      </c>
      <c r="H85" t="s">
        <v>1402</v>
      </c>
      <c r="I85" t="s">
        <v>21</v>
      </c>
      <c r="J85" t="s">
        <v>22</v>
      </c>
      <c r="L85" t="s">
        <v>1403</v>
      </c>
      <c r="M85" t="s">
        <v>1404</v>
      </c>
      <c r="N85" t="s">
        <v>770</v>
      </c>
      <c r="O85" t="s">
        <v>908</v>
      </c>
    </row>
    <row r="86" spans="1:15" x14ac:dyDescent="0.25">
      <c r="A86" t="s">
        <v>466</v>
      </c>
      <c r="B86" t="s">
        <v>467</v>
      </c>
      <c r="C86" t="s">
        <v>468</v>
      </c>
      <c r="D86" t="s">
        <v>478</v>
      </c>
      <c r="E86" t="s">
        <v>1405</v>
      </c>
      <c r="F86" t="s">
        <v>800</v>
      </c>
      <c r="G86" t="s">
        <v>1406</v>
      </c>
      <c r="H86" t="s">
        <v>1407</v>
      </c>
      <c r="I86" t="s">
        <v>1408</v>
      </c>
      <c r="J86" t="s">
        <v>1408</v>
      </c>
      <c r="L86" t="s">
        <v>1409</v>
      </c>
      <c r="M86" t="s">
        <v>1410</v>
      </c>
      <c r="N86" t="s">
        <v>1411</v>
      </c>
      <c r="O86" t="s">
        <v>930</v>
      </c>
    </row>
    <row r="87" spans="1:15" x14ac:dyDescent="0.25">
      <c r="A87" t="s">
        <v>475</v>
      </c>
      <c r="B87" t="s">
        <v>476</v>
      </c>
      <c r="C87" t="s">
        <v>477</v>
      </c>
      <c r="D87" t="s">
        <v>64</v>
      </c>
      <c r="E87" t="s">
        <v>1412</v>
      </c>
      <c r="F87" t="s">
        <v>1413</v>
      </c>
      <c r="G87" t="s">
        <v>1414</v>
      </c>
      <c r="H87" t="s">
        <v>1415</v>
      </c>
      <c r="I87" t="s">
        <v>479</v>
      </c>
      <c r="J87" t="s">
        <v>480</v>
      </c>
      <c r="L87" t="s">
        <v>1396</v>
      </c>
      <c r="M87" t="s">
        <v>1416</v>
      </c>
      <c r="N87" t="s">
        <v>1417</v>
      </c>
      <c r="O87" t="s">
        <v>898</v>
      </c>
    </row>
    <row r="88" spans="1:15" x14ac:dyDescent="0.25">
      <c r="A88" t="s">
        <v>490</v>
      </c>
      <c r="B88" t="s">
        <v>491</v>
      </c>
      <c r="C88" t="s">
        <v>492</v>
      </c>
      <c r="D88" t="s">
        <v>487</v>
      </c>
      <c r="E88" t="s">
        <v>1418</v>
      </c>
      <c r="F88" t="s">
        <v>791</v>
      </c>
      <c r="G88" t="s">
        <v>1419</v>
      </c>
      <c r="H88" t="s">
        <v>1420</v>
      </c>
      <c r="I88" t="s">
        <v>494</v>
      </c>
      <c r="J88" t="s">
        <v>495</v>
      </c>
      <c r="L88" t="s">
        <v>1421</v>
      </c>
      <c r="M88" t="s">
        <v>1422</v>
      </c>
      <c r="N88" t="s">
        <v>1423</v>
      </c>
      <c r="O88" t="s">
        <v>1204</v>
      </c>
    </row>
    <row r="89" spans="1:15" x14ac:dyDescent="0.25">
      <c r="A89" t="s">
        <v>481</v>
      </c>
      <c r="B89" t="s">
        <v>482</v>
      </c>
      <c r="C89" t="s">
        <v>483</v>
      </c>
      <c r="D89" t="s">
        <v>493</v>
      </c>
      <c r="E89" t="s">
        <v>1424</v>
      </c>
      <c r="F89" t="s">
        <v>1425</v>
      </c>
      <c r="G89" t="s">
        <v>1426</v>
      </c>
      <c r="H89" t="s">
        <v>1427</v>
      </c>
      <c r="I89" t="s">
        <v>1428</v>
      </c>
      <c r="J89" t="s">
        <v>1428</v>
      </c>
      <c r="L89" t="s">
        <v>773</v>
      </c>
      <c r="M89" t="s">
        <v>1429</v>
      </c>
      <c r="N89" t="s">
        <v>1430</v>
      </c>
      <c r="O89" t="s">
        <v>875</v>
      </c>
    </row>
    <row r="90" spans="1:15" x14ac:dyDescent="0.25">
      <c r="A90" t="s">
        <v>500</v>
      </c>
      <c r="B90" t="s">
        <v>501</v>
      </c>
      <c r="C90" t="s">
        <v>502</v>
      </c>
      <c r="D90" t="s">
        <v>499</v>
      </c>
      <c r="E90" t="s">
        <v>1431</v>
      </c>
      <c r="F90" t="s">
        <v>1432</v>
      </c>
      <c r="G90" t="s">
        <v>1433</v>
      </c>
      <c r="H90" t="s">
        <v>1434</v>
      </c>
      <c r="I90" t="s">
        <v>504</v>
      </c>
      <c r="J90" t="s">
        <v>141</v>
      </c>
      <c r="L90" t="s">
        <v>778</v>
      </c>
      <c r="M90" t="s">
        <v>1435</v>
      </c>
      <c r="N90" t="s">
        <v>1436</v>
      </c>
      <c r="O90" t="s">
        <v>1297</v>
      </c>
    </row>
    <row r="91" spans="1:15" x14ac:dyDescent="0.25">
      <c r="A91" t="s">
        <v>484</v>
      </c>
      <c r="B91" t="s">
        <v>485</v>
      </c>
      <c r="C91" t="s">
        <v>486</v>
      </c>
      <c r="D91" t="s">
        <v>503</v>
      </c>
      <c r="E91" t="s">
        <v>1437</v>
      </c>
      <c r="F91" t="s">
        <v>1438</v>
      </c>
      <c r="G91" t="s">
        <v>1439</v>
      </c>
      <c r="H91" t="s">
        <v>1440</v>
      </c>
      <c r="I91" t="s">
        <v>488</v>
      </c>
      <c r="J91" t="s">
        <v>489</v>
      </c>
      <c r="L91" t="s">
        <v>1441</v>
      </c>
      <c r="M91" t="s">
        <v>1442</v>
      </c>
      <c r="N91" t="s">
        <v>1443</v>
      </c>
      <c r="O91" t="s">
        <v>908</v>
      </c>
    </row>
    <row r="92" spans="1:15" x14ac:dyDescent="0.25">
      <c r="A92" t="s">
        <v>512</v>
      </c>
      <c r="B92" t="s">
        <v>513</v>
      </c>
      <c r="C92" t="s">
        <v>514</v>
      </c>
      <c r="D92" t="s">
        <v>508</v>
      </c>
      <c r="E92" t="s">
        <v>1444</v>
      </c>
      <c r="F92" t="s">
        <v>1445</v>
      </c>
      <c r="G92" t="s">
        <v>1446</v>
      </c>
      <c r="H92" t="s">
        <v>1447</v>
      </c>
      <c r="I92" t="s">
        <v>1448</v>
      </c>
      <c r="J92" t="s">
        <v>1448</v>
      </c>
      <c r="L92" t="s">
        <v>1449</v>
      </c>
      <c r="M92" t="s">
        <v>1450</v>
      </c>
      <c r="N92" t="s">
        <v>1451</v>
      </c>
      <c r="O92" t="s">
        <v>930</v>
      </c>
    </row>
    <row r="93" spans="1:15" x14ac:dyDescent="0.25">
      <c r="A93" t="s">
        <v>516</v>
      </c>
      <c r="B93" t="s">
        <v>517</v>
      </c>
      <c r="C93" t="s">
        <v>518</v>
      </c>
      <c r="D93" t="s">
        <v>511</v>
      </c>
      <c r="E93" t="s">
        <v>1452</v>
      </c>
      <c r="F93" t="s">
        <v>1453</v>
      </c>
      <c r="G93" t="s">
        <v>1454</v>
      </c>
      <c r="H93" t="s">
        <v>1455</v>
      </c>
      <c r="I93" t="s">
        <v>520</v>
      </c>
      <c r="J93" t="s">
        <v>521</v>
      </c>
      <c r="L93" t="s">
        <v>548</v>
      </c>
      <c r="M93" t="s">
        <v>1456</v>
      </c>
      <c r="N93" t="s">
        <v>1457</v>
      </c>
      <c r="O93" t="s">
        <v>830</v>
      </c>
    </row>
    <row r="94" spans="1:15" x14ac:dyDescent="0.25">
      <c r="A94" t="s">
        <v>528</v>
      </c>
      <c r="B94" t="s">
        <v>529</v>
      </c>
      <c r="C94" t="s">
        <v>530</v>
      </c>
      <c r="D94" t="s">
        <v>515</v>
      </c>
      <c r="E94" t="s">
        <v>1458</v>
      </c>
      <c r="F94" t="s">
        <v>1459</v>
      </c>
      <c r="G94" t="s">
        <v>1460</v>
      </c>
      <c r="H94" t="s">
        <v>1461</v>
      </c>
      <c r="I94" t="s">
        <v>1462</v>
      </c>
      <c r="J94" t="s">
        <v>1462</v>
      </c>
      <c r="L94" t="s">
        <v>1463</v>
      </c>
      <c r="M94" t="s">
        <v>1464</v>
      </c>
      <c r="N94" t="s">
        <v>1465</v>
      </c>
      <c r="O94" t="s">
        <v>930</v>
      </c>
    </row>
    <row r="95" spans="1:15" x14ac:dyDescent="0.25">
      <c r="A95" t="s">
        <v>505</v>
      </c>
      <c r="B95" t="s">
        <v>506</v>
      </c>
      <c r="C95" t="s">
        <v>507</v>
      </c>
      <c r="D95" t="s">
        <v>519</v>
      </c>
      <c r="E95" t="s">
        <v>1466</v>
      </c>
      <c r="F95" t="s">
        <v>1467</v>
      </c>
      <c r="G95" t="s">
        <v>1468</v>
      </c>
      <c r="H95" t="s">
        <v>1469</v>
      </c>
      <c r="I95" t="s">
        <v>509</v>
      </c>
      <c r="J95" t="s">
        <v>510</v>
      </c>
      <c r="L95" t="s">
        <v>1470</v>
      </c>
      <c r="M95" t="s">
        <v>1471</v>
      </c>
      <c r="N95" t="s">
        <v>1472</v>
      </c>
      <c r="O95" t="s">
        <v>836</v>
      </c>
    </row>
    <row r="96" spans="1:15" x14ac:dyDescent="0.25">
      <c r="A96" t="s">
        <v>496</v>
      </c>
      <c r="B96" t="s">
        <v>497</v>
      </c>
      <c r="C96" t="s">
        <v>498</v>
      </c>
      <c r="D96" t="s">
        <v>525</v>
      </c>
      <c r="E96" t="s">
        <v>1473</v>
      </c>
      <c r="F96" t="s">
        <v>1474</v>
      </c>
      <c r="G96" t="s">
        <v>1475</v>
      </c>
      <c r="H96" t="s">
        <v>1476</v>
      </c>
      <c r="I96" t="s">
        <v>1477</v>
      </c>
      <c r="J96" t="s">
        <v>1477</v>
      </c>
      <c r="L96" t="s">
        <v>1478</v>
      </c>
      <c r="M96" t="s">
        <v>1479</v>
      </c>
      <c r="N96" t="s">
        <v>1480</v>
      </c>
      <c r="O96" t="s">
        <v>1018</v>
      </c>
    </row>
    <row r="97" spans="1:15" x14ac:dyDescent="0.25">
      <c r="A97" t="s">
        <v>803</v>
      </c>
      <c r="B97" t="s">
        <v>804</v>
      </c>
      <c r="C97" t="s">
        <v>805</v>
      </c>
      <c r="D97" t="s">
        <v>531</v>
      </c>
      <c r="E97" t="s">
        <v>1481</v>
      </c>
      <c r="F97" t="s">
        <v>1482</v>
      </c>
      <c r="G97" t="s">
        <v>1483</v>
      </c>
      <c r="H97" t="s">
        <v>1484</v>
      </c>
      <c r="I97" t="s">
        <v>806</v>
      </c>
      <c r="J97" t="s">
        <v>807</v>
      </c>
      <c r="K97" t="s">
        <v>807</v>
      </c>
      <c r="L97" t="s">
        <v>1485</v>
      </c>
      <c r="M97" t="s">
        <v>1486</v>
      </c>
      <c r="N97" t="s">
        <v>1487</v>
      </c>
      <c r="O97" t="s">
        <v>858</v>
      </c>
    </row>
    <row r="98" spans="1:15" x14ac:dyDescent="0.25">
      <c r="A98" t="s">
        <v>532</v>
      </c>
      <c r="B98" t="s">
        <v>533</v>
      </c>
      <c r="C98" t="s">
        <v>534</v>
      </c>
      <c r="D98" t="s">
        <v>535</v>
      </c>
      <c r="E98" t="s">
        <v>1488</v>
      </c>
      <c r="F98" t="s">
        <v>1489</v>
      </c>
      <c r="G98" t="s">
        <v>1490</v>
      </c>
      <c r="H98" t="s">
        <v>1491</v>
      </c>
      <c r="I98" t="s">
        <v>748</v>
      </c>
      <c r="J98" t="s">
        <v>536</v>
      </c>
      <c r="L98" t="s">
        <v>1492</v>
      </c>
      <c r="M98" t="s">
        <v>1493</v>
      </c>
      <c r="N98" t="s">
        <v>1494</v>
      </c>
      <c r="O98" t="s">
        <v>898</v>
      </c>
    </row>
    <row r="99" spans="1:15" x14ac:dyDescent="0.25">
      <c r="A99" t="s">
        <v>540</v>
      </c>
      <c r="B99" t="s">
        <v>541</v>
      </c>
      <c r="C99" t="s">
        <v>542</v>
      </c>
      <c r="D99" t="s">
        <v>537</v>
      </c>
      <c r="E99" t="s">
        <v>1495</v>
      </c>
      <c r="F99" t="s">
        <v>1496</v>
      </c>
      <c r="G99" t="s">
        <v>1497</v>
      </c>
      <c r="H99" t="s">
        <v>1498</v>
      </c>
      <c r="I99" t="s">
        <v>1499</v>
      </c>
      <c r="J99" t="s">
        <v>1499</v>
      </c>
      <c r="L99" t="s">
        <v>1500</v>
      </c>
      <c r="M99" t="s">
        <v>1501</v>
      </c>
      <c r="N99" t="s">
        <v>1502</v>
      </c>
      <c r="O99" t="s">
        <v>930</v>
      </c>
    </row>
    <row r="100" spans="1:15" x14ac:dyDescent="0.25">
      <c r="A100" t="s">
        <v>1503</v>
      </c>
      <c r="B100" t="s">
        <v>1504</v>
      </c>
      <c r="C100" t="s">
        <v>1505</v>
      </c>
      <c r="D100" t="s">
        <v>538</v>
      </c>
      <c r="E100" t="s">
        <v>1506</v>
      </c>
      <c r="F100" t="s">
        <v>1507</v>
      </c>
      <c r="G100" t="s">
        <v>1508</v>
      </c>
      <c r="H100" t="s">
        <v>1509</v>
      </c>
      <c r="I100" t="s">
        <v>1510</v>
      </c>
      <c r="J100" t="s">
        <v>1511</v>
      </c>
      <c r="L100" t="s">
        <v>1512</v>
      </c>
      <c r="M100" t="s">
        <v>1513</v>
      </c>
      <c r="N100" t="s">
        <v>1514</v>
      </c>
      <c r="O100" t="s">
        <v>836</v>
      </c>
    </row>
    <row r="101" spans="1:15" x14ac:dyDescent="0.25">
      <c r="A101" t="s">
        <v>810</v>
      </c>
      <c r="B101" t="s">
        <v>811</v>
      </c>
      <c r="C101" t="s">
        <v>812</v>
      </c>
      <c r="D101" t="s">
        <v>539</v>
      </c>
      <c r="E101" t="s">
        <v>1515</v>
      </c>
      <c r="F101" t="s">
        <v>1516</v>
      </c>
      <c r="G101" t="s">
        <v>1517</v>
      </c>
      <c r="H101" t="s">
        <v>1518</v>
      </c>
      <c r="I101" t="s">
        <v>813</v>
      </c>
      <c r="J101" t="s">
        <v>814</v>
      </c>
      <c r="L101" t="s">
        <v>1519</v>
      </c>
      <c r="M101" t="s">
        <v>1520</v>
      </c>
      <c r="N101" t="s">
        <v>1521</v>
      </c>
      <c r="O101" t="s">
        <v>898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165</v>
      </c>
    </row>
    <row r="3" spans="1:2" x14ac:dyDescent="0.25">
      <c r="A3" s="1" t="s">
        <v>25</v>
      </c>
      <c r="B3" s="1" t="s">
        <v>166</v>
      </c>
    </row>
    <row r="4" spans="1:2" x14ac:dyDescent="0.25">
      <c r="A4" s="1" t="s">
        <v>26</v>
      </c>
      <c r="B4" s="1" t="s">
        <v>167</v>
      </c>
    </row>
    <row r="5" spans="1:2" x14ac:dyDescent="0.25">
      <c r="A5" s="1" t="s">
        <v>27</v>
      </c>
      <c r="B5" s="1" t="s">
        <v>163</v>
      </c>
    </row>
    <row r="6" spans="1:2" x14ac:dyDescent="0.25">
      <c r="A6" s="1" t="s">
        <v>28</v>
      </c>
      <c r="B6" s="1" t="s">
        <v>720</v>
      </c>
    </row>
    <row r="7" spans="1:2" x14ac:dyDescent="0.25">
      <c r="A7" s="1" t="s">
        <v>29</v>
      </c>
      <c r="B7" s="1" t="s">
        <v>721</v>
      </c>
    </row>
    <row r="8" spans="1:2" x14ac:dyDescent="0.25">
      <c r="A8" s="1" t="s">
        <v>30</v>
      </c>
      <c r="B8" s="1" t="s">
        <v>722</v>
      </c>
    </row>
    <row r="9" spans="1:2" x14ac:dyDescent="0.25">
      <c r="A9" s="1" t="s">
        <v>31</v>
      </c>
      <c r="B9" s="1" t="s">
        <v>723</v>
      </c>
    </row>
    <row r="10" spans="1:2" x14ac:dyDescent="0.25">
      <c r="A10" s="1" t="s">
        <v>32</v>
      </c>
      <c r="B10" s="1" t="s">
        <v>169</v>
      </c>
    </row>
    <row r="11" spans="1:2" x14ac:dyDescent="0.25">
      <c r="A11" s="1" t="s">
        <v>33</v>
      </c>
      <c r="B11" s="1" t="s">
        <v>170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724</v>
      </c>
    </row>
    <row r="14" spans="1:2" x14ac:dyDescent="0.25">
      <c r="A14" s="1" t="s">
        <v>36</v>
      </c>
      <c r="B14" s="1" t="s">
        <v>725</v>
      </c>
    </row>
    <row r="15" spans="1:2" x14ac:dyDescent="0.25">
      <c r="A15" s="1" t="s">
        <v>37</v>
      </c>
      <c r="B15" s="1" t="s">
        <v>726</v>
      </c>
    </row>
    <row r="16" spans="1:2" x14ac:dyDescent="0.25">
      <c r="A16" s="1" t="s">
        <v>38</v>
      </c>
      <c r="B16" s="1" t="s">
        <v>663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125</v>
      </c>
    </row>
    <row r="3" spans="1:2" x14ac:dyDescent="0.25">
      <c r="A3" s="1" t="s">
        <v>25</v>
      </c>
      <c r="B3" s="1" t="s">
        <v>126</v>
      </c>
    </row>
    <row r="4" spans="1:2" x14ac:dyDescent="0.25">
      <c r="A4" s="1" t="s">
        <v>26</v>
      </c>
      <c r="B4" s="1" t="s">
        <v>126</v>
      </c>
    </row>
    <row r="5" spans="1:2" x14ac:dyDescent="0.25">
      <c r="A5" s="1" t="s">
        <v>27</v>
      </c>
      <c r="B5" s="1" t="s">
        <v>127</v>
      </c>
    </row>
    <row r="6" spans="1:2" x14ac:dyDescent="0.25">
      <c r="A6" s="1" t="s">
        <v>28</v>
      </c>
      <c r="B6" s="1" t="s">
        <v>762</v>
      </c>
    </row>
    <row r="7" spans="1:2" x14ac:dyDescent="0.25">
      <c r="A7" s="1" t="s">
        <v>29</v>
      </c>
      <c r="B7" s="1" t="s">
        <v>763</v>
      </c>
    </row>
    <row r="8" spans="1:2" x14ac:dyDescent="0.25">
      <c r="A8" s="1" t="s">
        <v>30</v>
      </c>
      <c r="B8" s="1" t="s">
        <v>764</v>
      </c>
    </row>
    <row r="9" spans="1:2" x14ac:dyDescent="0.25">
      <c r="A9" s="1" t="s">
        <v>31</v>
      </c>
      <c r="B9" s="1" t="s">
        <v>765</v>
      </c>
    </row>
    <row r="10" spans="1:2" x14ac:dyDescent="0.25">
      <c r="A10" s="1" t="s">
        <v>32</v>
      </c>
      <c r="B10" s="1" t="s">
        <v>688</v>
      </c>
    </row>
    <row r="11" spans="1:2" x14ac:dyDescent="0.25">
      <c r="A11" s="1" t="s">
        <v>33</v>
      </c>
      <c r="B11" s="1" t="s">
        <v>128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547</v>
      </c>
    </row>
    <row r="14" spans="1:2" x14ac:dyDescent="0.25">
      <c r="A14" s="1" t="s">
        <v>36</v>
      </c>
      <c r="B14" s="1" t="s">
        <v>766</v>
      </c>
    </row>
    <row r="15" spans="1:2" x14ac:dyDescent="0.25">
      <c r="A15" s="1" t="s">
        <v>37</v>
      </c>
      <c r="B15" s="1" t="s">
        <v>767</v>
      </c>
    </row>
    <row r="16" spans="1:2" x14ac:dyDescent="0.25">
      <c r="A16" s="1" t="s">
        <v>38</v>
      </c>
      <c r="B16" s="1" t="s">
        <v>768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137</v>
      </c>
    </row>
    <row r="3" spans="1:2" x14ac:dyDescent="0.25">
      <c r="A3" s="1" t="s">
        <v>25</v>
      </c>
      <c r="B3" s="1" t="s">
        <v>138</v>
      </c>
    </row>
    <row r="4" spans="1:2" x14ac:dyDescent="0.25">
      <c r="A4" s="1" t="s">
        <v>26</v>
      </c>
      <c r="B4" s="1" t="s">
        <v>138</v>
      </c>
    </row>
    <row r="5" spans="1:2" x14ac:dyDescent="0.25">
      <c r="A5" s="1" t="s">
        <v>27</v>
      </c>
      <c r="B5" s="1" t="s">
        <v>139</v>
      </c>
    </row>
    <row r="6" spans="1:2" x14ac:dyDescent="0.25">
      <c r="A6" s="1" t="s">
        <v>28</v>
      </c>
      <c r="B6" s="1" t="s">
        <v>699</v>
      </c>
    </row>
    <row r="7" spans="1:2" x14ac:dyDescent="0.25">
      <c r="A7" s="1" t="s">
        <v>29</v>
      </c>
      <c r="B7" s="1" t="s">
        <v>700</v>
      </c>
    </row>
    <row r="8" spans="1:2" x14ac:dyDescent="0.25">
      <c r="A8" s="1" t="s">
        <v>30</v>
      </c>
      <c r="B8" s="1" t="s">
        <v>701</v>
      </c>
    </row>
    <row r="9" spans="1:2" x14ac:dyDescent="0.25">
      <c r="A9" s="1" t="s">
        <v>31</v>
      </c>
      <c r="B9" s="1" t="s">
        <v>702</v>
      </c>
    </row>
    <row r="10" spans="1:2" x14ac:dyDescent="0.25">
      <c r="A10" s="1" t="s">
        <v>32</v>
      </c>
      <c r="B10" s="1" t="s">
        <v>140</v>
      </c>
    </row>
    <row r="11" spans="1:2" x14ac:dyDescent="0.25">
      <c r="A11" s="1" t="s">
        <v>33</v>
      </c>
      <c r="B11" s="1" t="s">
        <v>141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551</v>
      </c>
    </row>
    <row r="14" spans="1:2" x14ac:dyDescent="0.25">
      <c r="A14" s="1" t="s">
        <v>36</v>
      </c>
      <c r="B14" s="1" t="s">
        <v>703</v>
      </c>
    </row>
    <row r="15" spans="1:2" x14ac:dyDescent="0.25">
      <c r="A15" s="1" t="s">
        <v>37</v>
      </c>
      <c r="B15" s="1" t="s">
        <v>704</v>
      </c>
    </row>
    <row r="16" spans="1:2" x14ac:dyDescent="0.25">
      <c r="A16" s="1" t="s">
        <v>38</v>
      </c>
      <c r="B16" s="1" t="s">
        <v>653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133</v>
      </c>
    </row>
    <row r="3" spans="1:2" x14ac:dyDescent="0.25">
      <c r="A3" s="1" t="s">
        <v>25</v>
      </c>
      <c r="B3" s="1" t="s">
        <v>134</v>
      </c>
    </row>
    <row r="4" spans="1:2" x14ac:dyDescent="0.25">
      <c r="A4" s="1" t="s">
        <v>26</v>
      </c>
      <c r="B4" s="1" t="s">
        <v>135</v>
      </c>
    </row>
    <row r="5" spans="1:2" x14ac:dyDescent="0.25">
      <c r="A5" s="1" t="s">
        <v>27</v>
      </c>
      <c r="B5" s="1" t="s">
        <v>136</v>
      </c>
    </row>
    <row r="6" spans="1:2" x14ac:dyDescent="0.25">
      <c r="A6" s="1" t="s">
        <v>28</v>
      </c>
      <c r="B6" s="1" t="s">
        <v>689</v>
      </c>
    </row>
    <row r="7" spans="1:2" x14ac:dyDescent="0.25">
      <c r="A7" s="1" t="s">
        <v>29</v>
      </c>
      <c r="B7" s="1" t="s">
        <v>690</v>
      </c>
    </row>
    <row r="8" spans="1:2" x14ac:dyDescent="0.25">
      <c r="A8" s="1" t="s">
        <v>30</v>
      </c>
      <c r="B8" s="1" t="s">
        <v>691</v>
      </c>
    </row>
    <row r="9" spans="1:2" x14ac:dyDescent="0.25">
      <c r="A9" s="1" t="s">
        <v>31</v>
      </c>
      <c r="B9" s="1" t="s">
        <v>692</v>
      </c>
    </row>
    <row r="10" spans="1:2" x14ac:dyDescent="0.25">
      <c r="A10" s="1" t="s">
        <v>32</v>
      </c>
      <c r="B10" s="1" t="s">
        <v>693</v>
      </c>
    </row>
    <row r="11" spans="1:2" x14ac:dyDescent="0.25">
      <c r="A11" s="1" t="s">
        <v>33</v>
      </c>
      <c r="B11" s="1" t="s">
        <v>694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695</v>
      </c>
    </row>
    <row r="14" spans="1:2" x14ac:dyDescent="0.25">
      <c r="A14" s="1" t="s">
        <v>36</v>
      </c>
      <c r="B14" s="1" t="s">
        <v>696</v>
      </c>
    </row>
    <row r="15" spans="1:2" x14ac:dyDescent="0.25">
      <c r="A15" s="1" t="s">
        <v>37</v>
      </c>
      <c r="B15" s="1" t="s">
        <v>697</v>
      </c>
    </row>
    <row r="16" spans="1:2" x14ac:dyDescent="0.25">
      <c r="A16" s="1" t="s">
        <v>38</v>
      </c>
      <c r="B16" s="1" t="s">
        <v>698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J92"/>
  <sheetViews>
    <sheetView workbookViewId="0">
      <selection activeCell="J11" sqref="J11"/>
    </sheetView>
  </sheetViews>
  <sheetFormatPr baseColWidth="10" defaultRowHeight="15" x14ac:dyDescent="0.25"/>
  <cols>
    <col min="6" max="6" width="11.28515625" bestFit="1" customWidth="1"/>
    <col min="7" max="7" width="12.5703125" bestFit="1" customWidth="1"/>
  </cols>
  <sheetData>
    <row r="1" spans="1:10" ht="15.75" thickBot="1" x14ac:dyDescent="0.3">
      <c r="A1" s="46" t="s">
        <v>555</v>
      </c>
      <c r="B1" s="47" t="s">
        <v>556</v>
      </c>
      <c r="C1" s="47" t="s">
        <v>557</v>
      </c>
      <c r="D1" s="47" t="s">
        <v>558</v>
      </c>
      <c r="E1" s="47" t="s">
        <v>559</v>
      </c>
      <c r="F1" s="47"/>
      <c r="G1" s="47" t="s">
        <v>651</v>
      </c>
    </row>
    <row r="2" spans="1:10" ht="30" thickTop="1" thickBot="1" x14ac:dyDescent="0.3">
      <c r="A2" s="48" t="s">
        <v>560</v>
      </c>
      <c r="B2" s="49">
        <v>13995.9</v>
      </c>
      <c r="C2" s="49">
        <v>14593</v>
      </c>
      <c r="D2" s="49">
        <v>13448.9</v>
      </c>
      <c r="E2" s="49">
        <v>14026.6</v>
      </c>
      <c r="F2" s="49"/>
      <c r="G2" s="49">
        <f>SUM(B2:E2)/4</f>
        <v>14016.1</v>
      </c>
    </row>
    <row r="3" spans="1:10" ht="29.25" thickBot="1" x14ac:dyDescent="0.3">
      <c r="A3" s="48" t="s">
        <v>561</v>
      </c>
      <c r="B3" s="49">
        <v>14608.2</v>
      </c>
      <c r="C3" s="49">
        <v>14626</v>
      </c>
      <c r="D3" s="49">
        <v>12747.7</v>
      </c>
      <c r="E3" s="49">
        <v>13925.8</v>
      </c>
      <c r="F3" s="49"/>
      <c r="G3" s="49">
        <f t="shared" ref="G3:G66" si="0">SUM(B3:E3)/4</f>
        <v>13976.924999999999</v>
      </c>
    </row>
    <row r="4" spans="1:10" ht="29.25" thickBot="1" x14ac:dyDescent="0.3">
      <c r="A4" s="48" t="s">
        <v>562</v>
      </c>
      <c r="B4" s="49">
        <v>13948.7</v>
      </c>
      <c r="C4" s="49">
        <v>15603.2</v>
      </c>
      <c r="D4" s="49">
        <v>13828.8</v>
      </c>
      <c r="E4" s="49">
        <v>14699.2</v>
      </c>
      <c r="F4" s="49"/>
      <c r="G4" s="49">
        <f t="shared" si="0"/>
        <v>14519.974999999999</v>
      </c>
    </row>
    <row r="5" spans="1:10" ht="29.25" thickBot="1" x14ac:dyDescent="0.3">
      <c r="A5" s="48" t="s">
        <v>563</v>
      </c>
      <c r="B5" s="49">
        <v>15898</v>
      </c>
      <c r="C5" s="49">
        <v>15943.4</v>
      </c>
      <c r="D5" s="49">
        <v>11833</v>
      </c>
      <c r="E5" s="49">
        <v>13831.8</v>
      </c>
      <c r="F5" s="49"/>
      <c r="G5" s="49">
        <f t="shared" si="0"/>
        <v>14376.55</v>
      </c>
    </row>
    <row r="6" spans="1:10" ht="29.25" thickBot="1" x14ac:dyDescent="0.3">
      <c r="A6" s="48" t="s">
        <v>564</v>
      </c>
      <c r="B6" s="49">
        <v>16642.400000000001</v>
      </c>
      <c r="C6" s="49">
        <v>17567.7</v>
      </c>
      <c r="D6" s="49">
        <v>15342.7</v>
      </c>
      <c r="E6" s="49">
        <v>15802.9</v>
      </c>
      <c r="F6" s="49"/>
      <c r="G6" s="49">
        <f t="shared" si="0"/>
        <v>16338.925000000001</v>
      </c>
    </row>
    <row r="7" spans="1:10" ht="29.25" thickBot="1" x14ac:dyDescent="0.3">
      <c r="A7" s="48" t="s">
        <v>565</v>
      </c>
      <c r="B7" s="49">
        <v>17760.3</v>
      </c>
      <c r="C7" s="49">
        <v>17934.7</v>
      </c>
      <c r="D7" s="49">
        <v>16077.7</v>
      </c>
      <c r="E7" s="49">
        <v>16624.599999999999</v>
      </c>
      <c r="F7" s="49"/>
      <c r="G7" s="49">
        <f t="shared" si="0"/>
        <v>17099.324999999997</v>
      </c>
    </row>
    <row r="8" spans="1:10" ht="29.25" thickBot="1" x14ac:dyDescent="0.3">
      <c r="A8" s="48" t="s">
        <v>566</v>
      </c>
      <c r="B8" s="49">
        <v>19118.3</v>
      </c>
      <c r="C8" s="49">
        <v>19177.8</v>
      </c>
      <c r="D8" s="49">
        <v>17275.400000000001</v>
      </c>
      <c r="E8" s="49">
        <v>17776.7</v>
      </c>
      <c r="F8" s="49"/>
      <c r="G8" s="49">
        <f t="shared" si="0"/>
        <v>18337.05</v>
      </c>
    </row>
    <row r="9" spans="1:10" ht="29.25" thickBot="1" x14ac:dyDescent="0.3">
      <c r="A9" s="48" t="s">
        <v>567</v>
      </c>
      <c r="B9" s="49">
        <v>19106.400000000001</v>
      </c>
      <c r="C9" s="49">
        <v>19371</v>
      </c>
      <c r="D9" s="49">
        <v>18355.900000000001</v>
      </c>
      <c r="E9" s="49">
        <v>19114.2</v>
      </c>
      <c r="F9" s="49"/>
      <c r="G9" s="49">
        <f t="shared" si="0"/>
        <v>18986.875</v>
      </c>
    </row>
    <row r="10" spans="1:10" ht="29.25" thickBot="1" x14ac:dyDescent="0.3">
      <c r="A10" s="48" t="s">
        <v>568</v>
      </c>
      <c r="B10" s="49">
        <v>19475.8</v>
      </c>
      <c r="C10" s="49">
        <v>20089</v>
      </c>
      <c r="D10" s="49">
        <v>18974.099999999999</v>
      </c>
      <c r="E10" s="49">
        <v>19140.8</v>
      </c>
      <c r="F10" s="49"/>
      <c r="G10" s="49">
        <f t="shared" si="0"/>
        <v>19419.924999999999</v>
      </c>
      <c r="J10" t="s">
        <v>652</v>
      </c>
    </row>
    <row r="11" spans="1:10" ht="29.25" thickBot="1" x14ac:dyDescent="0.3">
      <c r="A11" s="48" t="s">
        <v>569</v>
      </c>
      <c r="B11" s="49">
        <v>17760.3</v>
      </c>
      <c r="C11" s="49">
        <v>19716.7</v>
      </c>
      <c r="D11" s="49">
        <v>17515.3</v>
      </c>
      <c r="E11" s="49">
        <v>19497.400000000001</v>
      </c>
      <c r="F11" s="49"/>
      <c r="G11" s="49">
        <f t="shared" si="0"/>
        <v>18622.425000000003</v>
      </c>
      <c r="J11">
        <f>(G21+G13)/2</f>
        <v>14840.962499999998</v>
      </c>
    </row>
    <row r="12" spans="1:10" ht="29.25" thickBot="1" x14ac:dyDescent="0.3">
      <c r="A12" s="48" t="s">
        <v>570</v>
      </c>
      <c r="B12" s="49">
        <v>16601.3</v>
      </c>
      <c r="C12" s="49">
        <v>18154.099999999999</v>
      </c>
      <c r="D12" s="49">
        <v>16601.3</v>
      </c>
      <c r="E12" s="49">
        <v>17706.900000000001</v>
      </c>
      <c r="F12" s="49"/>
      <c r="G12" s="49">
        <f t="shared" si="0"/>
        <v>17265.900000000001</v>
      </c>
    </row>
    <row r="13" spans="1:10" ht="29.25" thickBot="1" x14ac:dyDescent="0.3">
      <c r="A13" s="48" t="s">
        <v>571</v>
      </c>
      <c r="B13" s="49">
        <v>16384.599999999999</v>
      </c>
      <c r="C13" s="49">
        <v>17085.8</v>
      </c>
      <c r="D13" s="49">
        <v>16185.9</v>
      </c>
      <c r="E13" s="49">
        <v>16564</v>
      </c>
      <c r="F13" s="49"/>
      <c r="G13" s="49">
        <f t="shared" si="0"/>
        <v>16555.074999999997</v>
      </c>
    </row>
    <row r="14" spans="1:10" ht="29.25" thickBot="1" x14ac:dyDescent="0.3">
      <c r="A14" s="48" t="s">
        <v>572</v>
      </c>
      <c r="B14" s="49">
        <v>17500</v>
      </c>
      <c r="C14" s="49">
        <v>17653.099999999999</v>
      </c>
      <c r="D14" s="49">
        <v>16039.7</v>
      </c>
      <c r="E14" s="49">
        <v>16408.2</v>
      </c>
      <c r="F14" s="49"/>
      <c r="G14" s="49">
        <f t="shared" si="0"/>
        <v>16900.25</v>
      </c>
    </row>
    <row r="15" spans="1:10" ht="29.25" thickBot="1" x14ac:dyDescent="0.3">
      <c r="A15" s="48" t="s">
        <v>573</v>
      </c>
      <c r="B15" s="49">
        <v>16919.8</v>
      </c>
      <c r="C15" s="49">
        <v>17781.8</v>
      </c>
      <c r="D15" s="49">
        <v>16571.599999999999</v>
      </c>
      <c r="E15" s="49">
        <v>17415.400000000001</v>
      </c>
      <c r="F15" s="49"/>
      <c r="G15" s="49">
        <f t="shared" si="0"/>
        <v>17172.150000000001</v>
      </c>
    </row>
    <row r="16" spans="1:10" ht="29.25" thickBot="1" x14ac:dyDescent="0.3">
      <c r="A16" s="48" t="s">
        <v>574</v>
      </c>
      <c r="B16" s="49">
        <v>15427.4</v>
      </c>
      <c r="C16" s="49">
        <v>17513.900000000001</v>
      </c>
      <c r="D16" s="49">
        <v>15404.8</v>
      </c>
      <c r="E16" s="49">
        <v>16936.8</v>
      </c>
      <c r="F16" s="49"/>
      <c r="G16" s="49">
        <f t="shared" si="0"/>
        <v>16320.725000000002</v>
      </c>
    </row>
    <row r="17" spans="1:7" ht="29.25" thickBot="1" x14ac:dyDescent="0.3">
      <c r="A17" s="48" t="s">
        <v>575</v>
      </c>
      <c r="B17" s="49">
        <v>15168.4</v>
      </c>
      <c r="C17" s="49">
        <v>15850.6</v>
      </c>
      <c r="D17" s="49">
        <v>13226.6</v>
      </c>
      <c r="E17" s="49">
        <v>15455.4</v>
      </c>
      <c r="F17" s="49"/>
      <c r="G17" s="49">
        <f t="shared" si="0"/>
        <v>14925.25</v>
      </c>
    </row>
    <row r="18" spans="1:7" ht="29.25" thickBot="1" x14ac:dyDescent="0.3">
      <c r="A18" s="48" t="s">
        <v>576</v>
      </c>
      <c r="B18" s="49">
        <v>16523.3</v>
      </c>
      <c r="C18" s="49">
        <v>16783</v>
      </c>
      <c r="D18" s="49">
        <v>13674.9</v>
      </c>
      <c r="E18" s="49">
        <v>15178.2</v>
      </c>
      <c r="F18" s="49"/>
      <c r="G18" s="49">
        <f t="shared" si="0"/>
        <v>15539.850000000002</v>
      </c>
    </row>
    <row r="19" spans="1:7" ht="29.25" thickBot="1" x14ac:dyDescent="0.3">
      <c r="A19" s="48" t="s">
        <v>577</v>
      </c>
      <c r="B19" s="49">
        <v>17802.900000000001</v>
      </c>
      <c r="C19" s="49">
        <v>18353.400000000001</v>
      </c>
      <c r="D19" s="49">
        <v>14336.9</v>
      </c>
      <c r="E19" s="49">
        <v>16569.400000000001</v>
      </c>
      <c r="F19" s="49"/>
      <c r="G19" s="49">
        <f t="shared" si="0"/>
        <v>16765.650000000001</v>
      </c>
    </row>
    <row r="20" spans="1:7" ht="29.25" thickBot="1" x14ac:dyDescent="0.3">
      <c r="A20" s="48" t="s">
        <v>578</v>
      </c>
      <c r="B20" s="49">
        <v>14266.1</v>
      </c>
      <c r="C20" s="49">
        <v>17899.7</v>
      </c>
      <c r="D20" s="49">
        <v>14057.3</v>
      </c>
      <c r="E20" s="49">
        <v>17899.7</v>
      </c>
      <c r="F20" s="49"/>
      <c r="G20" s="49">
        <f t="shared" si="0"/>
        <v>16030.7</v>
      </c>
    </row>
    <row r="21" spans="1:7" ht="29.25" thickBot="1" x14ac:dyDescent="0.3">
      <c r="A21" s="48" t="s">
        <v>579</v>
      </c>
      <c r="B21" s="49">
        <v>11923.4</v>
      </c>
      <c r="C21" s="49">
        <v>14369.1</v>
      </c>
      <c r="D21" s="49">
        <v>11923.4</v>
      </c>
      <c r="E21" s="49">
        <v>14291.5</v>
      </c>
      <c r="F21" s="49"/>
      <c r="G21" s="49">
        <f t="shared" si="0"/>
        <v>13126.85</v>
      </c>
    </row>
    <row r="22" spans="1:7" ht="29.25" thickBot="1" x14ac:dyDescent="0.3">
      <c r="A22" s="48" t="s">
        <v>580</v>
      </c>
      <c r="B22" s="49">
        <v>11685.7</v>
      </c>
      <c r="C22" s="49">
        <v>12032</v>
      </c>
      <c r="D22" s="49">
        <v>11604.6</v>
      </c>
      <c r="E22" s="49">
        <v>11916.7</v>
      </c>
      <c r="F22" s="49"/>
      <c r="G22" s="49">
        <f t="shared" si="0"/>
        <v>11809.75</v>
      </c>
    </row>
    <row r="23" spans="1:7" ht="29.25" thickBot="1" x14ac:dyDescent="0.3">
      <c r="A23" s="48" t="s">
        <v>581</v>
      </c>
      <c r="B23" s="49">
        <v>11315.4</v>
      </c>
      <c r="C23" s="49">
        <v>11657.2</v>
      </c>
      <c r="D23" s="49">
        <v>11081.8</v>
      </c>
      <c r="E23" s="49">
        <v>11657.2</v>
      </c>
      <c r="F23" s="49"/>
      <c r="G23" s="49">
        <f t="shared" si="0"/>
        <v>11427.899999999998</v>
      </c>
    </row>
    <row r="24" spans="1:7" ht="29.25" thickBot="1" x14ac:dyDescent="0.3">
      <c r="A24" s="48" t="s">
        <v>582</v>
      </c>
      <c r="B24" s="49">
        <v>11082.7</v>
      </c>
      <c r="C24" s="49">
        <v>11858.7</v>
      </c>
      <c r="D24" s="49">
        <v>10862</v>
      </c>
      <c r="E24" s="49">
        <v>11323.2</v>
      </c>
      <c r="F24" s="49"/>
      <c r="G24" s="49">
        <f t="shared" si="0"/>
        <v>11281.650000000001</v>
      </c>
    </row>
    <row r="25" spans="1:7" ht="29.25" thickBot="1" x14ac:dyDescent="0.3">
      <c r="A25" s="48" t="s">
        <v>583</v>
      </c>
      <c r="B25" s="49">
        <v>10978.3</v>
      </c>
      <c r="C25" s="49">
        <v>11320.2</v>
      </c>
      <c r="D25" s="49">
        <v>10905.1</v>
      </c>
      <c r="E25" s="49">
        <v>11074.6</v>
      </c>
      <c r="F25" s="49"/>
      <c r="G25" s="49">
        <f t="shared" si="0"/>
        <v>11069.55</v>
      </c>
    </row>
    <row r="26" spans="1:7" ht="29.25" thickBot="1" x14ac:dyDescent="0.3">
      <c r="A26" s="48" t="s">
        <v>584</v>
      </c>
      <c r="B26" s="49">
        <v>10198.6</v>
      </c>
      <c r="C26" s="49">
        <v>11046.7</v>
      </c>
      <c r="D26" s="49">
        <v>9694.65</v>
      </c>
      <c r="E26" s="49">
        <v>10975.6</v>
      </c>
      <c r="F26" s="49"/>
      <c r="G26" s="49">
        <f t="shared" si="0"/>
        <v>10478.887500000001</v>
      </c>
    </row>
    <row r="27" spans="1:7" ht="29.25" thickBot="1" x14ac:dyDescent="0.3">
      <c r="A27" s="48" t="s">
        <v>585</v>
      </c>
      <c r="B27" s="49">
        <v>9906.7900000000009</v>
      </c>
      <c r="C27" s="49">
        <v>10801</v>
      </c>
      <c r="D27" s="49">
        <v>9202.0499999999993</v>
      </c>
      <c r="E27" s="49">
        <v>10233.6</v>
      </c>
      <c r="F27" s="49"/>
      <c r="G27" s="49">
        <f t="shared" si="0"/>
        <v>10035.86</v>
      </c>
    </row>
    <row r="28" spans="1:7" ht="29.25" thickBot="1" x14ac:dyDescent="0.3">
      <c r="A28" s="48" t="s">
        <v>586</v>
      </c>
      <c r="B28" s="49">
        <v>10077.4</v>
      </c>
      <c r="C28" s="49">
        <v>11517.4</v>
      </c>
      <c r="D28" s="49">
        <v>9601.0300000000007</v>
      </c>
      <c r="E28" s="49">
        <v>9888.61</v>
      </c>
      <c r="F28" s="49"/>
      <c r="G28" s="49">
        <f t="shared" si="0"/>
        <v>10271.11</v>
      </c>
    </row>
    <row r="29" spans="1:7" ht="29.25" thickBot="1" x14ac:dyDescent="0.3">
      <c r="A29" s="48" t="s">
        <v>587</v>
      </c>
      <c r="B29" s="49">
        <v>9823.43</v>
      </c>
      <c r="C29" s="49">
        <v>10125.700000000001</v>
      </c>
      <c r="D29" s="49">
        <v>9736.2999999999993</v>
      </c>
      <c r="E29" s="49">
        <v>10058.799999999999</v>
      </c>
      <c r="F29" s="49"/>
      <c r="G29" s="49">
        <f t="shared" si="0"/>
        <v>9936.057499999999</v>
      </c>
    </row>
    <row r="30" spans="1:7" ht="29.25" thickBot="1" x14ac:dyDescent="0.3">
      <c r="A30" s="48" t="s">
        <v>588</v>
      </c>
      <c r="B30" s="49">
        <v>9352.7199999999993</v>
      </c>
      <c r="C30" s="49">
        <v>9818.35</v>
      </c>
      <c r="D30" s="49">
        <v>9352.7199999999993</v>
      </c>
      <c r="E30" s="49">
        <v>9818.35</v>
      </c>
      <c r="F30" s="49"/>
      <c r="G30" s="49">
        <f t="shared" si="0"/>
        <v>9585.5349999999999</v>
      </c>
    </row>
    <row r="31" spans="1:7" ht="29.25" thickBot="1" x14ac:dyDescent="0.3">
      <c r="A31" s="48" t="s">
        <v>589</v>
      </c>
      <c r="B31" s="49">
        <v>8789.0400000000009</v>
      </c>
      <c r="C31" s="49">
        <v>9522.93</v>
      </c>
      <c r="D31" s="49">
        <v>8775.59</v>
      </c>
      <c r="E31" s="49">
        <v>9330.5499999999993</v>
      </c>
      <c r="F31" s="49"/>
      <c r="G31" s="49">
        <f t="shared" si="0"/>
        <v>9104.5275000000001</v>
      </c>
    </row>
    <row r="32" spans="1:7" ht="29.25" thickBot="1" x14ac:dyDescent="0.3">
      <c r="A32" s="48" t="s">
        <v>590</v>
      </c>
      <c r="B32" s="49">
        <v>8241.7099999999991</v>
      </c>
      <c r="C32" s="49">
        <v>8790.92</v>
      </c>
      <c r="D32" s="49">
        <v>8191.15</v>
      </c>
      <c r="E32" s="49">
        <v>8790.92</v>
      </c>
      <c r="F32" s="49"/>
      <c r="G32" s="49">
        <f t="shared" si="0"/>
        <v>8503.6749999999993</v>
      </c>
    </row>
    <row r="33" spans="1:7" ht="29.25" thickBot="1" x14ac:dyDescent="0.3">
      <c r="A33" s="48" t="s">
        <v>591</v>
      </c>
      <c r="B33" s="49">
        <v>8074.02</v>
      </c>
      <c r="C33" s="49">
        <v>8374.16</v>
      </c>
      <c r="D33" s="49">
        <v>7940.93</v>
      </c>
      <c r="E33" s="49">
        <v>8253.69</v>
      </c>
      <c r="F33" s="49"/>
      <c r="G33" s="49">
        <f t="shared" si="0"/>
        <v>8160.7000000000007</v>
      </c>
    </row>
    <row r="34" spans="1:7" ht="29.25" thickBot="1" x14ac:dyDescent="0.3">
      <c r="A34" s="48" t="s">
        <v>592</v>
      </c>
      <c r="B34" s="49">
        <v>8232.3799999999992</v>
      </c>
      <c r="C34" s="49">
        <v>8267.4</v>
      </c>
      <c r="D34" s="49">
        <v>8038.77</v>
      </c>
      <c r="E34" s="49">
        <v>8038.77</v>
      </c>
      <c r="F34" s="49"/>
      <c r="G34" s="49">
        <f t="shared" si="0"/>
        <v>8144.33</v>
      </c>
    </row>
    <row r="35" spans="1:7" ht="29.25" thickBot="1" x14ac:dyDescent="0.3">
      <c r="A35" s="48" t="s">
        <v>593</v>
      </c>
      <c r="B35" s="49">
        <v>8077.95</v>
      </c>
      <c r="C35" s="49">
        <v>8302.26</v>
      </c>
      <c r="D35" s="49">
        <v>8075.47</v>
      </c>
      <c r="E35" s="49">
        <v>8253.5499999999993</v>
      </c>
      <c r="F35" s="49"/>
      <c r="G35" s="49">
        <f t="shared" si="0"/>
        <v>8177.3074999999999</v>
      </c>
    </row>
    <row r="36" spans="1:7" ht="29.25" thickBot="1" x14ac:dyDescent="0.3">
      <c r="A36" s="48" t="s">
        <v>594</v>
      </c>
      <c r="B36" s="49">
        <v>8205.74</v>
      </c>
      <c r="C36" s="49">
        <v>8348.66</v>
      </c>
      <c r="D36" s="49">
        <v>7762.71</v>
      </c>
      <c r="E36" s="49">
        <v>8071.26</v>
      </c>
      <c r="F36" s="49"/>
      <c r="G36" s="49">
        <f t="shared" si="0"/>
        <v>8097.0925000000007</v>
      </c>
    </row>
    <row r="37" spans="1:7" ht="29.25" thickBot="1" x14ac:dyDescent="0.3">
      <c r="A37" s="48" t="s">
        <v>595</v>
      </c>
      <c r="B37" s="49">
        <v>8039.07</v>
      </c>
      <c r="C37" s="49">
        <v>8336.86</v>
      </c>
      <c r="D37" s="49">
        <v>7949.36</v>
      </c>
      <c r="E37" s="49">
        <v>8200.64</v>
      </c>
      <c r="F37" s="49"/>
      <c r="G37" s="49">
        <f t="shared" si="0"/>
        <v>8131.4825000000001</v>
      </c>
    </row>
    <row r="38" spans="1:7" ht="29.25" thickBot="1" x14ac:dyDescent="0.3">
      <c r="A38" s="48" t="s">
        <v>596</v>
      </c>
      <c r="B38" s="49">
        <v>7766.03</v>
      </c>
      <c r="C38" s="49">
        <v>8101.91</v>
      </c>
      <c r="D38" s="49">
        <v>7694.1</v>
      </c>
      <c r="E38" s="49">
        <v>8036.49</v>
      </c>
      <c r="F38" s="49"/>
      <c r="G38" s="49">
        <f t="shared" si="0"/>
        <v>7899.6324999999997</v>
      </c>
    </row>
    <row r="39" spans="1:7" ht="29.25" thickBot="1" x14ac:dyDescent="0.3">
      <c r="A39" s="48" t="s">
        <v>597</v>
      </c>
      <c r="B39" s="49">
        <v>7697.21</v>
      </c>
      <c r="C39" s="49">
        <v>7884.99</v>
      </c>
      <c r="D39" s="49">
        <v>7463.44</v>
      </c>
      <c r="E39" s="49">
        <v>7790.15</v>
      </c>
      <c r="F39" s="49"/>
      <c r="G39" s="49">
        <f t="shared" si="0"/>
        <v>7708.9475000000002</v>
      </c>
    </row>
    <row r="40" spans="1:7" ht="29.25" thickBot="1" x14ac:dyDescent="0.3">
      <c r="A40" s="48" t="s">
        <v>598</v>
      </c>
      <c r="B40" s="49">
        <v>7853.57</v>
      </c>
      <c r="C40" s="49">
        <v>8004.59</v>
      </c>
      <c r="D40" s="49">
        <v>7561.09</v>
      </c>
      <c r="E40" s="49">
        <v>7708.99</v>
      </c>
      <c r="F40" s="49"/>
      <c r="G40" s="49">
        <f t="shared" si="0"/>
        <v>7782.0599999999995</v>
      </c>
    </row>
    <row r="41" spans="1:7" ht="29.25" thickBot="1" x14ac:dyDescent="0.3">
      <c r="A41" s="48" t="s">
        <v>599</v>
      </c>
      <c r="B41" s="49">
        <v>7323.24</v>
      </c>
      <c r="C41" s="49">
        <v>7967.38</v>
      </c>
      <c r="D41" s="49">
        <v>7176.58</v>
      </c>
      <c r="E41" s="49">
        <v>7871.69</v>
      </c>
      <c r="F41" s="49"/>
      <c r="G41" s="49">
        <f t="shared" si="0"/>
        <v>7584.7224999999989</v>
      </c>
    </row>
    <row r="42" spans="1:7" ht="29.25" thickBot="1" x14ac:dyDescent="0.3">
      <c r="A42" s="48" t="s">
        <v>600</v>
      </c>
      <c r="B42" s="49">
        <v>6634.76</v>
      </c>
      <c r="C42" s="49">
        <v>7342.25</v>
      </c>
      <c r="D42" s="49">
        <v>6634.76</v>
      </c>
      <c r="E42" s="49">
        <v>7315.54</v>
      </c>
      <c r="F42" s="49"/>
      <c r="G42" s="49">
        <f t="shared" si="0"/>
        <v>6981.8275000000003</v>
      </c>
    </row>
    <row r="43" spans="1:7" ht="29.25" thickBot="1" x14ac:dyDescent="0.3">
      <c r="A43" s="48" t="s">
        <v>601</v>
      </c>
      <c r="B43" s="49">
        <v>6561.48</v>
      </c>
      <c r="C43" s="49">
        <v>6764.98</v>
      </c>
      <c r="D43" s="49">
        <v>6461.75</v>
      </c>
      <c r="E43" s="49">
        <v>6635.75</v>
      </c>
      <c r="F43" s="49"/>
      <c r="G43" s="49">
        <f t="shared" si="0"/>
        <v>6605.99</v>
      </c>
    </row>
    <row r="44" spans="1:7" ht="29.25" thickBot="1" x14ac:dyDescent="0.3">
      <c r="A44" s="48" t="s">
        <v>602</v>
      </c>
      <c r="B44" s="49">
        <v>5938.25</v>
      </c>
      <c r="C44" s="49">
        <v>6811.19</v>
      </c>
      <c r="D44" s="49">
        <v>5844.29</v>
      </c>
      <c r="E44" s="49">
        <v>6559.49</v>
      </c>
      <c r="F44" s="49"/>
      <c r="G44" s="49">
        <f t="shared" si="0"/>
        <v>6288.3050000000003</v>
      </c>
    </row>
    <row r="45" spans="1:7" ht="29.25" thickBot="1" x14ac:dyDescent="0.3">
      <c r="A45" s="48" t="s">
        <v>603</v>
      </c>
      <c r="B45" s="49">
        <v>6295.45</v>
      </c>
      <c r="C45" s="49">
        <v>6625.05</v>
      </c>
      <c r="D45" s="49">
        <v>5519.01</v>
      </c>
      <c r="E45" s="49">
        <v>5950.07</v>
      </c>
      <c r="F45" s="49"/>
      <c r="G45" s="49">
        <f t="shared" si="0"/>
        <v>6097.3950000000004</v>
      </c>
    </row>
    <row r="46" spans="1:7" ht="29.25" thickBot="1" x14ac:dyDescent="0.3">
      <c r="A46" s="48" t="s">
        <v>604</v>
      </c>
      <c r="B46" s="49">
        <v>6618.61</v>
      </c>
      <c r="C46" s="49">
        <v>6873.15</v>
      </c>
      <c r="D46" s="49">
        <v>6204.22</v>
      </c>
      <c r="E46" s="49">
        <v>6357.6</v>
      </c>
      <c r="F46" s="49"/>
      <c r="G46" s="49">
        <f t="shared" si="0"/>
        <v>6513.3950000000004</v>
      </c>
    </row>
    <row r="47" spans="1:7" ht="29.25" thickBot="1" x14ac:dyDescent="0.3">
      <c r="A47" s="48" t="s">
        <v>605</v>
      </c>
      <c r="B47" s="49">
        <v>7173.73</v>
      </c>
      <c r="C47" s="49">
        <v>7312</v>
      </c>
      <c r="D47" s="49">
        <v>6436.87</v>
      </c>
      <c r="E47" s="49">
        <v>6618.14</v>
      </c>
      <c r="F47" s="49"/>
      <c r="G47" s="49">
        <f t="shared" si="0"/>
        <v>6885.1849999999995</v>
      </c>
    </row>
    <row r="48" spans="1:7" ht="29.25" thickBot="1" x14ac:dyDescent="0.3">
      <c r="A48" s="48" t="s">
        <v>606</v>
      </c>
      <c r="B48" s="49">
        <v>7446.83</v>
      </c>
      <c r="C48" s="49">
        <v>7446.83</v>
      </c>
      <c r="D48" s="49">
        <v>7101.52</v>
      </c>
      <c r="E48" s="49">
        <v>7143.58</v>
      </c>
      <c r="F48" s="49"/>
      <c r="G48" s="49">
        <f t="shared" si="0"/>
        <v>7284.6900000000005</v>
      </c>
    </row>
    <row r="49" spans="1:7" ht="29.25" thickBot="1" x14ac:dyDescent="0.3">
      <c r="A49" s="48" t="s">
        <v>607</v>
      </c>
      <c r="B49" s="49">
        <v>7141.38</v>
      </c>
      <c r="C49" s="49">
        <v>7776.42</v>
      </c>
      <c r="D49" s="49">
        <v>7114.02</v>
      </c>
      <c r="E49" s="49">
        <v>7459.69</v>
      </c>
      <c r="F49" s="49"/>
      <c r="G49" s="49">
        <f t="shared" si="0"/>
        <v>7372.8774999999996</v>
      </c>
    </row>
    <row r="50" spans="1:7" ht="29.25" thickBot="1" x14ac:dyDescent="0.3">
      <c r="A50" s="48" t="s">
        <v>608</v>
      </c>
      <c r="B50" s="49">
        <v>7023.1</v>
      </c>
      <c r="C50" s="49">
        <v>7253.32</v>
      </c>
      <c r="D50" s="49">
        <v>7023.1</v>
      </c>
      <c r="E50" s="49">
        <v>7144.38</v>
      </c>
      <c r="F50" s="49"/>
      <c r="G50" s="49">
        <f t="shared" si="0"/>
        <v>7110.9750000000004</v>
      </c>
    </row>
    <row r="51" spans="1:7" ht="29.25" thickBot="1" x14ac:dyDescent="0.3">
      <c r="A51" s="48" t="s">
        <v>609</v>
      </c>
      <c r="B51" s="49">
        <v>7403.22</v>
      </c>
      <c r="C51" s="49">
        <v>7445.77</v>
      </c>
      <c r="D51" s="49">
        <v>7007.31</v>
      </c>
      <c r="E51" s="49">
        <v>7022.76</v>
      </c>
      <c r="F51" s="49"/>
      <c r="G51" s="49">
        <f t="shared" si="0"/>
        <v>7219.7650000000012</v>
      </c>
    </row>
    <row r="52" spans="1:7" ht="29.25" thickBot="1" x14ac:dyDescent="0.3">
      <c r="A52" s="48" t="s">
        <v>610</v>
      </c>
      <c r="B52" s="49">
        <v>7404.52</v>
      </c>
      <c r="C52" s="49">
        <v>7617.48</v>
      </c>
      <c r="D52" s="49">
        <v>7333.19</v>
      </c>
      <c r="E52" s="49">
        <v>7407.41</v>
      </c>
      <c r="F52" s="49"/>
      <c r="G52" s="49">
        <f t="shared" si="0"/>
        <v>7440.65</v>
      </c>
    </row>
    <row r="53" spans="1:7" ht="29.25" thickBot="1" x14ac:dyDescent="0.3">
      <c r="A53" s="48" t="s">
        <v>611</v>
      </c>
      <c r="B53" s="49">
        <v>7164.48</v>
      </c>
      <c r="C53" s="49">
        <v>7492.86</v>
      </c>
      <c r="D53" s="49">
        <v>7031.28</v>
      </c>
      <c r="E53" s="49">
        <v>7379.95</v>
      </c>
      <c r="F53" s="49"/>
      <c r="G53" s="49">
        <f t="shared" si="0"/>
        <v>7267.1424999999999</v>
      </c>
    </row>
    <row r="54" spans="1:7" ht="29.25" thickBot="1" x14ac:dyDescent="0.3">
      <c r="A54" s="48" t="s">
        <v>612</v>
      </c>
      <c r="B54" s="49">
        <v>7087.53</v>
      </c>
      <c r="C54" s="49">
        <v>7461.29</v>
      </c>
      <c r="D54" s="49">
        <v>7002.94</v>
      </c>
      <c r="E54" s="49">
        <v>7207.76</v>
      </c>
      <c r="F54" s="49"/>
      <c r="G54" s="49">
        <f t="shared" si="0"/>
        <v>7189.8799999999992</v>
      </c>
    </row>
    <row r="55" spans="1:7" ht="29.25" thickBot="1" x14ac:dyDescent="0.3">
      <c r="A55" s="48" t="s">
        <v>613</v>
      </c>
      <c r="B55" s="49">
        <v>6777.77</v>
      </c>
      <c r="C55" s="49">
        <v>7367.33</v>
      </c>
      <c r="D55" s="49">
        <v>6758.72</v>
      </c>
      <c r="E55" s="49">
        <v>7078.5</v>
      </c>
      <c r="F55" s="49"/>
      <c r="G55" s="49">
        <f t="shared" si="0"/>
        <v>6995.58</v>
      </c>
    </row>
    <row r="56" spans="1:7" ht="29.25" thickBot="1" x14ac:dyDescent="0.3">
      <c r="A56" s="48" t="s">
        <v>614</v>
      </c>
      <c r="B56" s="49">
        <v>6440.97</v>
      </c>
      <c r="C56" s="49">
        <v>6767.31</v>
      </c>
      <c r="D56" s="49">
        <v>6377.88</v>
      </c>
      <c r="E56" s="49">
        <v>6767.31</v>
      </c>
      <c r="F56" s="49"/>
      <c r="G56" s="49">
        <f t="shared" si="0"/>
        <v>6588.3675000000003</v>
      </c>
    </row>
    <row r="57" spans="1:7" ht="29.25" thickBot="1" x14ac:dyDescent="0.3">
      <c r="A57" s="48" t="s">
        <v>615</v>
      </c>
      <c r="B57" s="49">
        <v>6132.02</v>
      </c>
      <c r="C57" s="49">
        <v>6470.43</v>
      </c>
      <c r="D57" s="49">
        <v>6103.33</v>
      </c>
      <c r="E57" s="49">
        <v>6468.4</v>
      </c>
      <c r="F57" s="49"/>
      <c r="G57" s="49">
        <f t="shared" si="0"/>
        <v>6293.5450000000001</v>
      </c>
    </row>
    <row r="58" spans="1:7" ht="29.25" thickBot="1" x14ac:dyDescent="0.3">
      <c r="A58" s="48" t="s">
        <v>616</v>
      </c>
      <c r="B58" s="49">
        <v>6114.85</v>
      </c>
      <c r="C58" s="49">
        <v>6214.99</v>
      </c>
      <c r="D58" s="49">
        <v>6040.85</v>
      </c>
      <c r="E58" s="49">
        <v>6130.53</v>
      </c>
      <c r="F58" s="49"/>
      <c r="G58" s="49">
        <f t="shared" si="0"/>
        <v>6125.3050000000003</v>
      </c>
    </row>
    <row r="59" spans="1:7" ht="29.25" thickBot="1" x14ac:dyDescent="0.3">
      <c r="A59" s="48" t="s">
        <v>617</v>
      </c>
      <c r="B59" s="49">
        <v>5754.44</v>
      </c>
      <c r="C59" s="49">
        <v>6255.71</v>
      </c>
      <c r="D59" s="49">
        <v>5724.58</v>
      </c>
      <c r="E59" s="49">
        <v>6153.85</v>
      </c>
      <c r="F59" s="49"/>
      <c r="G59" s="49">
        <f t="shared" si="0"/>
        <v>5972.1450000000004</v>
      </c>
    </row>
    <row r="60" spans="1:7" ht="29.25" thickBot="1" x14ac:dyDescent="0.3">
      <c r="A60" s="48" t="s">
        <v>618</v>
      </c>
      <c r="B60" s="49">
        <v>5787.82</v>
      </c>
      <c r="C60" s="49">
        <v>5876.72</v>
      </c>
      <c r="D60" s="49">
        <v>5689.19</v>
      </c>
      <c r="E60" s="49">
        <v>5753.09</v>
      </c>
      <c r="F60" s="49"/>
      <c r="G60" s="49">
        <f t="shared" si="0"/>
        <v>5776.7049999999999</v>
      </c>
    </row>
    <row r="61" spans="1:7" ht="29.25" thickBot="1" x14ac:dyDescent="0.3">
      <c r="A61" s="48" t="s">
        <v>619</v>
      </c>
      <c r="B61" s="49">
        <v>5899.74</v>
      </c>
      <c r="C61" s="49">
        <v>5988.39</v>
      </c>
      <c r="D61" s="49">
        <v>5728.82</v>
      </c>
      <c r="E61" s="49">
        <v>5780.9</v>
      </c>
      <c r="F61" s="49"/>
      <c r="G61" s="49">
        <f t="shared" si="0"/>
        <v>5849.4624999999996</v>
      </c>
    </row>
    <row r="62" spans="1:7" ht="29.25" thickBot="1" x14ac:dyDescent="0.3">
      <c r="A62" s="48" t="s">
        <v>620</v>
      </c>
      <c r="B62" s="49">
        <v>5747.95</v>
      </c>
      <c r="C62" s="49">
        <v>5976.8</v>
      </c>
      <c r="D62" s="49">
        <v>5721.22</v>
      </c>
      <c r="E62" s="49">
        <v>5904.83</v>
      </c>
      <c r="F62" s="49"/>
      <c r="G62" s="49">
        <f t="shared" si="0"/>
        <v>5837.7000000000007</v>
      </c>
    </row>
    <row r="63" spans="1:7" ht="29.25" thickBot="1" x14ac:dyDescent="0.3">
      <c r="A63" s="48" t="s">
        <v>621</v>
      </c>
      <c r="B63" s="49">
        <v>5524.6</v>
      </c>
      <c r="C63" s="49">
        <v>5754.33</v>
      </c>
      <c r="D63" s="49">
        <v>5397.88</v>
      </c>
      <c r="E63" s="49">
        <v>5750.8</v>
      </c>
      <c r="F63" s="49"/>
      <c r="G63" s="49">
        <f t="shared" si="0"/>
        <v>5606.9025000000001</v>
      </c>
    </row>
    <row r="64" spans="1:7" ht="29.25" thickBot="1" x14ac:dyDescent="0.3">
      <c r="A64" s="48" t="s">
        <v>622</v>
      </c>
      <c r="B64" s="49">
        <v>5935.52</v>
      </c>
      <c r="C64" s="49">
        <v>5935.52</v>
      </c>
      <c r="D64" s="49">
        <v>5504.18</v>
      </c>
      <c r="E64" s="49">
        <v>5526.64</v>
      </c>
      <c r="F64" s="49"/>
      <c r="G64" s="49">
        <f t="shared" si="0"/>
        <v>5725.4650000000001</v>
      </c>
    </row>
    <row r="65" spans="1:7" ht="29.25" thickBot="1" x14ac:dyDescent="0.3">
      <c r="A65" s="48" t="s">
        <v>623</v>
      </c>
      <c r="B65" s="49">
        <v>6006</v>
      </c>
      <c r="C65" s="49">
        <v>6075.59</v>
      </c>
      <c r="D65" s="49">
        <v>5732.47</v>
      </c>
      <c r="E65" s="49">
        <v>5930.32</v>
      </c>
      <c r="F65" s="49"/>
      <c r="G65" s="49">
        <f t="shared" si="0"/>
        <v>5936.0950000000003</v>
      </c>
    </row>
    <row r="66" spans="1:7" ht="29.25" thickBot="1" x14ac:dyDescent="0.3">
      <c r="A66" s="48" t="s">
        <v>624</v>
      </c>
      <c r="B66" s="49">
        <v>6036.66</v>
      </c>
      <c r="C66" s="49">
        <v>6076.26</v>
      </c>
      <c r="D66" s="49">
        <v>5792.34</v>
      </c>
      <c r="E66" s="49">
        <v>6008.42</v>
      </c>
      <c r="F66" s="49"/>
      <c r="G66" s="49">
        <f t="shared" si="0"/>
        <v>5978.42</v>
      </c>
    </row>
    <row r="67" spans="1:7" ht="29.25" thickBot="1" x14ac:dyDescent="0.3">
      <c r="A67" s="48" t="s">
        <v>625</v>
      </c>
      <c r="B67" s="49">
        <v>5996.79</v>
      </c>
      <c r="C67" s="49">
        <v>6194.88</v>
      </c>
      <c r="D67" s="49">
        <v>5965.07</v>
      </c>
      <c r="E67" s="49">
        <v>6031.6</v>
      </c>
      <c r="F67" s="49"/>
      <c r="G67" s="49">
        <f t="shared" ref="G67:G92" si="1">SUM(B67:E67)/4</f>
        <v>6047.0849999999991</v>
      </c>
    </row>
    <row r="68" spans="1:7" ht="29.25" thickBot="1" x14ac:dyDescent="0.3">
      <c r="A68" s="48" t="s">
        <v>626</v>
      </c>
      <c r="B68" s="49">
        <v>5708.11</v>
      </c>
      <c r="C68" s="49">
        <v>6060.11</v>
      </c>
      <c r="D68" s="49">
        <v>5627.23</v>
      </c>
      <c r="E68" s="49">
        <v>6011.45</v>
      </c>
      <c r="F68" s="49"/>
      <c r="G68" s="49">
        <f t="shared" si="1"/>
        <v>5851.7249999999995</v>
      </c>
    </row>
    <row r="69" spans="1:7" ht="29.25" thickBot="1" x14ac:dyDescent="0.3">
      <c r="A69" s="48" t="s">
        <v>627</v>
      </c>
      <c r="B69" s="49">
        <v>5583.74</v>
      </c>
      <c r="C69" s="49">
        <v>5744.35</v>
      </c>
      <c r="D69" s="49">
        <v>5531.06</v>
      </c>
      <c r="E69" s="49">
        <v>5708.52</v>
      </c>
      <c r="F69" s="49"/>
      <c r="G69" s="49">
        <f t="shared" si="1"/>
        <v>5641.9175000000005</v>
      </c>
    </row>
    <row r="70" spans="1:7" ht="29.25" thickBot="1" x14ac:dyDescent="0.3">
      <c r="A70" s="48" t="s">
        <v>628</v>
      </c>
      <c r="B70" s="49">
        <v>5603.82</v>
      </c>
      <c r="C70" s="49">
        <v>5603.82</v>
      </c>
      <c r="D70" s="49">
        <v>5151.4399999999996</v>
      </c>
      <c r="E70" s="49">
        <v>5590.69</v>
      </c>
      <c r="F70" s="49"/>
      <c r="G70" s="49">
        <f t="shared" si="1"/>
        <v>5487.4424999999992</v>
      </c>
    </row>
    <row r="71" spans="1:7" ht="29.25" thickBot="1" x14ac:dyDescent="0.3">
      <c r="A71" s="48" t="s">
        <v>629</v>
      </c>
      <c r="B71" s="49">
        <v>5741.58</v>
      </c>
      <c r="C71" s="49">
        <v>5800.35</v>
      </c>
      <c r="D71" s="49">
        <v>5472.72</v>
      </c>
      <c r="E71" s="49">
        <v>5605.51</v>
      </c>
      <c r="F71" s="49"/>
      <c r="G71" s="49">
        <f t="shared" si="1"/>
        <v>5655.0400000000009</v>
      </c>
    </row>
    <row r="72" spans="1:7" ht="29.25" thickBot="1" x14ac:dyDescent="0.3">
      <c r="A72" s="48" t="s">
        <v>630</v>
      </c>
      <c r="B72" s="49">
        <v>5687.57</v>
      </c>
      <c r="C72" s="49">
        <v>5776.23</v>
      </c>
      <c r="D72" s="49">
        <v>5544.21</v>
      </c>
      <c r="E72" s="49">
        <v>5725.59</v>
      </c>
      <c r="F72" s="49"/>
      <c r="G72" s="49">
        <f t="shared" si="1"/>
        <v>5683.4</v>
      </c>
    </row>
    <row r="73" spans="1:7" ht="29.25" thickBot="1" x14ac:dyDescent="0.3">
      <c r="A73" s="48" t="s">
        <v>631</v>
      </c>
      <c r="B73" s="49">
        <v>5835.96</v>
      </c>
      <c r="C73" s="49">
        <v>5852.48</v>
      </c>
      <c r="D73" s="49">
        <v>5478.61</v>
      </c>
      <c r="E73" s="49">
        <v>5678.19</v>
      </c>
      <c r="F73" s="49"/>
      <c r="G73" s="49">
        <f t="shared" si="1"/>
        <v>5711.3099999999995</v>
      </c>
    </row>
    <row r="74" spans="1:7" ht="29.25" thickBot="1" x14ac:dyDescent="0.3">
      <c r="A74" s="48" t="s">
        <v>632</v>
      </c>
      <c r="B74" s="49">
        <v>5643.53</v>
      </c>
      <c r="C74" s="49">
        <v>5837.7</v>
      </c>
      <c r="D74" s="49">
        <v>5591.64</v>
      </c>
      <c r="E74" s="49">
        <v>5831.79</v>
      </c>
      <c r="F74" s="49"/>
      <c r="G74" s="49">
        <f t="shared" si="1"/>
        <v>5726.165</v>
      </c>
    </row>
    <row r="75" spans="1:7" ht="29.25" thickBot="1" x14ac:dyDescent="0.3">
      <c r="A75" s="48" t="s">
        <v>633</v>
      </c>
      <c r="B75" s="49">
        <v>5464.16</v>
      </c>
      <c r="C75" s="49">
        <v>5840.3</v>
      </c>
      <c r="D75" s="49">
        <v>5436.85</v>
      </c>
      <c r="E75" s="49">
        <v>5647.21</v>
      </c>
      <c r="F75" s="49"/>
      <c r="G75" s="49">
        <f t="shared" si="1"/>
        <v>5597.1299999999992</v>
      </c>
    </row>
    <row r="76" spans="1:7" ht="29.25" thickBot="1" x14ac:dyDescent="0.3">
      <c r="A76" s="48" t="s">
        <v>634</v>
      </c>
      <c r="B76" s="49">
        <v>4829.58</v>
      </c>
      <c r="C76" s="49">
        <v>5446.91</v>
      </c>
      <c r="D76" s="49">
        <v>4822</v>
      </c>
      <c r="E76" s="49">
        <v>5446.91</v>
      </c>
      <c r="F76" s="49"/>
      <c r="G76" s="49">
        <f t="shared" si="1"/>
        <v>5136.3500000000004</v>
      </c>
    </row>
    <row r="77" spans="1:7" ht="29.25" thickBot="1" x14ac:dyDescent="0.3">
      <c r="A77" s="48" t="s">
        <v>635</v>
      </c>
      <c r="B77" s="49">
        <v>4789.25</v>
      </c>
      <c r="C77" s="49">
        <v>4873.7299999999996</v>
      </c>
      <c r="D77" s="49">
        <v>4751.63</v>
      </c>
      <c r="E77" s="49">
        <v>4826.4799999999996</v>
      </c>
      <c r="F77" s="49"/>
      <c r="G77" s="49">
        <f t="shared" si="1"/>
        <v>4810.2725</v>
      </c>
    </row>
    <row r="78" spans="1:7" ht="29.25" thickBot="1" x14ac:dyDescent="0.3">
      <c r="A78" s="48" t="s">
        <v>636</v>
      </c>
      <c r="B78" s="49">
        <v>4776.21</v>
      </c>
      <c r="C78" s="49">
        <v>4922.17</v>
      </c>
      <c r="D78" s="49">
        <v>4765.1000000000004</v>
      </c>
      <c r="E78" s="49">
        <v>4781.99</v>
      </c>
      <c r="F78" s="49"/>
      <c r="G78" s="49">
        <f t="shared" si="1"/>
        <v>4811.3675000000003</v>
      </c>
    </row>
    <row r="79" spans="1:7" ht="29.25" thickBot="1" x14ac:dyDescent="0.3">
      <c r="A79" s="48" t="s">
        <v>637</v>
      </c>
      <c r="B79" s="49">
        <v>4614.5200000000004</v>
      </c>
      <c r="C79" s="49">
        <v>4878.71</v>
      </c>
      <c r="D79" s="49">
        <v>4564.25</v>
      </c>
      <c r="E79" s="49">
        <v>4772.0200000000004</v>
      </c>
      <c r="F79" s="49"/>
      <c r="G79" s="49">
        <f t="shared" si="1"/>
        <v>4707.375</v>
      </c>
    </row>
    <row r="80" spans="1:7" ht="29.25" thickBot="1" x14ac:dyDescent="0.3">
      <c r="A80" s="48" t="s">
        <v>638</v>
      </c>
      <c r="B80" s="49">
        <v>4429.67</v>
      </c>
      <c r="C80" s="49">
        <v>4624.1400000000003</v>
      </c>
      <c r="D80" s="49">
        <v>4405.6400000000003</v>
      </c>
      <c r="E80" s="49">
        <v>4610.4799999999996</v>
      </c>
      <c r="F80" s="49"/>
      <c r="G80" s="49">
        <f t="shared" si="1"/>
        <v>4517.4825000000001</v>
      </c>
    </row>
    <row r="81" spans="1:7" ht="29.25" thickBot="1" x14ac:dyDescent="0.3">
      <c r="A81" s="48" t="s">
        <v>639</v>
      </c>
      <c r="B81" s="49">
        <v>4369.3500000000004</v>
      </c>
      <c r="C81" s="49">
        <v>4443.88</v>
      </c>
      <c r="D81" s="49">
        <v>4321.05</v>
      </c>
      <c r="E81" s="49">
        <v>4426.8900000000003</v>
      </c>
      <c r="F81" s="49"/>
      <c r="G81" s="49">
        <f t="shared" si="1"/>
        <v>4390.2924999999996</v>
      </c>
    </row>
    <row r="82" spans="1:7" ht="29.25" thickBot="1" x14ac:dyDescent="0.3">
      <c r="A82" s="48" t="s">
        <v>640</v>
      </c>
      <c r="B82" s="49">
        <v>4324.46</v>
      </c>
      <c r="C82" s="49">
        <v>4413.2700000000004</v>
      </c>
      <c r="D82" s="49">
        <v>4320.53</v>
      </c>
      <c r="E82" s="49">
        <v>4370.8100000000004</v>
      </c>
      <c r="F82" s="49"/>
      <c r="G82" s="49">
        <f t="shared" si="1"/>
        <v>4357.2674999999999</v>
      </c>
    </row>
    <row r="83" spans="1:7" ht="29.25" thickBot="1" x14ac:dyDescent="0.3">
      <c r="A83" s="48" t="s">
        <v>641</v>
      </c>
      <c r="B83" s="49">
        <v>4229.88</v>
      </c>
      <c r="C83" s="49">
        <v>4362.6400000000003</v>
      </c>
      <c r="D83" s="49">
        <v>4164.05</v>
      </c>
      <c r="E83" s="49">
        <v>4328.41</v>
      </c>
      <c r="F83" s="49"/>
      <c r="G83" s="49">
        <f t="shared" si="1"/>
        <v>4271.2449999999999</v>
      </c>
    </row>
    <row r="84" spans="1:7" ht="29.25" thickBot="1" x14ac:dyDescent="0.3">
      <c r="A84" s="48" t="s">
        <v>642</v>
      </c>
      <c r="B84" s="49">
        <v>4319.37</v>
      </c>
      <c r="C84" s="49">
        <v>4352.3100000000004</v>
      </c>
      <c r="D84" s="49">
        <v>4210.42</v>
      </c>
      <c r="E84" s="49">
        <v>4229.3599999999997</v>
      </c>
      <c r="F84" s="49"/>
      <c r="G84" s="49">
        <f t="shared" si="1"/>
        <v>4277.8649999999998</v>
      </c>
    </row>
    <row r="85" spans="1:7" ht="29.25" thickBot="1" x14ac:dyDescent="0.3">
      <c r="A85" s="48" t="s">
        <v>643</v>
      </c>
      <c r="B85" s="49">
        <v>4408.46</v>
      </c>
      <c r="C85" s="49">
        <v>4432.47</v>
      </c>
      <c r="D85" s="49">
        <v>4258.8900000000003</v>
      </c>
      <c r="E85" s="49">
        <v>4317.4799999999996</v>
      </c>
      <c r="F85" s="49"/>
      <c r="G85" s="49">
        <f t="shared" si="1"/>
        <v>4354.3249999999998</v>
      </c>
    </row>
    <row r="86" spans="1:7" ht="29.25" thickBot="1" x14ac:dyDescent="0.3">
      <c r="A86" s="48" t="s">
        <v>644</v>
      </c>
      <c r="B86" s="49">
        <v>4395.8100000000004</v>
      </c>
      <c r="C86" s="49">
        <v>4470.2299999999996</v>
      </c>
      <c r="D86" s="49">
        <v>4377.46</v>
      </c>
      <c r="E86" s="49">
        <v>4409.32</v>
      </c>
      <c r="F86" s="49"/>
      <c r="G86" s="49">
        <f t="shared" si="1"/>
        <v>4413.2049999999999</v>
      </c>
    </row>
    <row r="87" spans="1:7" ht="29.25" thickBot="1" x14ac:dyDescent="0.3">
      <c r="A87" s="48" t="s">
        <v>645</v>
      </c>
      <c r="B87" s="49">
        <v>4341.05</v>
      </c>
      <c r="C87" s="49">
        <v>4403.74</v>
      </c>
      <c r="D87" s="49">
        <v>4269.8100000000004</v>
      </c>
      <c r="E87" s="49">
        <v>4403.74</v>
      </c>
      <c r="F87" s="49"/>
      <c r="G87" s="49">
        <f t="shared" si="1"/>
        <v>4354.5850000000009</v>
      </c>
    </row>
    <row r="88" spans="1:7" ht="29.25" thickBot="1" x14ac:dyDescent="0.3">
      <c r="A88" s="48" t="s">
        <v>646</v>
      </c>
      <c r="B88" s="49">
        <v>4166.1099999999997</v>
      </c>
      <c r="C88" s="49">
        <v>4358.43</v>
      </c>
      <c r="D88" s="49">
        <v>4160.8599999999997</v>
      </c>
      <c r="E88" s="49">
        <v>4338.71</v>
      </c>
      <c r="F88" s="49"/>
      <c r="G88" s="49">
        <f t="shared" si="1"/>
        <v>4256.0275000000001</v>
      </c>
    </row>
    <row r="89" spans="1:7" ht="29.25" thickBot="1" x14ac:dyDescent="0.3">
      <c r="A89" s="48" t="s">
        <v>647</v>
      </c>
      <c r="B89" s="49">
        <v>4171.62</v>
      </c>
      <c r="C89" s="49">
        <v>4214.63</v>
      </c>
      <c r="D89" s="49">
        <v>4039.29</v>
      </c>
      <c r="E89" s="49">
        <v>4163.07</v>
      </c>
      <c r="F89" s="49"/>
      <c r="G89" s="49">
        <f t="shared" si="1"/>
        <v>4147.1525000000001</v>
      </c>
    </row>
    <row r="90" spans="1:7" ht="29.25" thickBot="1" x14ac:dyDescent="0.3">
      <c r="A90" s="48" t="s">
        <v>648</v>
      </c>
      <c r="B90" s="49">
        <v>4197.13</v>
      </c>
      <c r="C90" s="49">
        <v>4279.3100000000004</v>
      </c>
      <c r="D90" s="49">
        <v>4109.7</v>
      </c>
      <c r="E90" s="49">
        <v>4174.7299999999996</v>
      </c>
      <c r="F90" s="49"/>
      <c r="G90" s="49">
        <f t="shared" si="1"/>
        <v>4190.2174999999997</v>
      </c>
    </row>
    <row r="91" spans="1:7" ht="29.25" thickBot="1" x14ac:dyDescent="0.3">
      <c r="A91" s="48" t="s">
        <v>649</v>
      </c>
      <c r="B91" s="49">
        <v>3892.94</v>
      </c>
      <c r="C91" s="49">
        <v>4210.05</v>
      </c>
      <c r="D91" s="49">
        <v>3884.82</v>
      </c>
      <c r="E91" s="49">
        <v>4200.67</v>
      </c>
      <c r="F91" s="49"/>
      <c r="G91" s="49">
        <f t="shared" si="1"/>
        <v>4047.12</v>
      </c>
    </row>
    <row r="92" spans="1:7" ht="28.5" x14ac:dyDescent="0.25">
      <c r="A92" s="48" t="s">
        <v>650</v>
      </c>
      <c r="B92" s="49">
        <v>3928.41</v>
      </c>
      <c r="C92" s="49">
        <v>3969.89</v>
      </c>
      <c r="D92" s="49">
        <v>3869.9</v>
      </c>
      <c r="E92" s="49">
        <v>3892.35</v>
      </c>
      <c r="F92" s="49"/>
      <c r="G92" s="49">
        <f t="shared" si="1"/>
        <v>3915.1374999999998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1</xdr:row>
                <xdr:rowOff>28575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1" sqref="G31"/>
    </sheetView>
  </sheetViews>
  <sheetFormatPr baseColWidth="10" defaultRowHeight="15" x14ac:dyDescent="0.25"/>
  <sheetData>
    <row r="1" spans="1:7" ht="15.75" thickBot="1" x14ac:dyDescent="0.3">
      <c r="A1" s="46" t="s">
        <v>555</v>
      </c>
      <c r="B1" s="47" t="s">
        <v>556</v>
      </c>
      <c r="C1" s="47" t="s">
        <v>557</v>
      </c>
      <c r="D1" s="47" t="s">
        <v>558</v>
      </c>
      <c r="E1" s="47" t="s">
        <v>559</v>
      </c>
      <c r="G1" s="50" t="s">
        <v>651</v>
      </c>
    </row>
    <row r="2" spans="1:7" ht="30" thickTop="1" thickBot="1" x14ac:dyDescent="0.3">
      <c r="A2" s="48" t="s">
        <v>560</v>
      </c>
      <c r="B2" s="49">
        <v>698.87</v>
      </c>
      <c r="C2" s="49">
        <v>782.52</v>
      </c>
      <c r="D2" s="49">
        <v>698.87</v>
      </c>
      <c r="E2" s="49">
        <v>765.83</v>
      </c>
      <c r="G2">
        <f>SUM(B2:E2)/4</f>
        <v>736.52249999999992</v>
      </c>
    </row>
    <row r="3" spans="1:7" ht="29.25" thickBot="1" x14ac:dyDescent="0.3">
      <c r="A3" s="48" t="s">
        <v>561</v>
      </c>
      <c r="B3" s="49">
        <v>721.77</v>
      </c>
      <c r="C3" s="49">
        <v>721.77</v>
      </c>
      <c r="D3" s="49">
        <v>614.91999999999996</v>
      </c>
      <c r="E3" s="49">
        <v>694.15</v>
      </c>
      <c r="G3">
        <f t="shared" ref="G3:G31" si="0">SUM(B3:E3)/4</f>
        <v>688.15250000000003</v>
      </c>
    </row>
    <row r="4" spans="1:7" ht="29.25" thickBot="1" x14ac:dyDescent="0.3">
      <c r="A4" s="48" t="s">
        <v>562</v>
      </c>
      <c r="B4" s="49">
        <v>681.32</v>
      </c>
      <c r="C4" s="49">
        <v>763.89</v>
      </c>
      <c r="D4" s="49">
        <v>679.73</v>
      </c>
      <c r="E4" s="49">
        <v>719.39</v>
      </c>
      <c r="G4">
        <f t="shared" si="0"/>
        <v>711.08249999999998</v>
      </c>
    </row>
    <row r="5" spans="1:7" ht="29.25" thickBot="1" x14ac:dyDescent="0.3">
      <c r="A5" s="48" t="s">
        <v>563</v>
      </c>
      <c r="B5" s="49">
        <v>822.64</v>
      </c>
      <c r="C5" s="49">
        <v>827.68</v>
      </c>
      <c r="D5" s="49">
        <v>543.76</v>
      </c>
      <c r="E5" s="49">
        <v>674.86</v>
      </c>
      <c r="G5">
        <f t="shared" si="0"/>
        <v>717.23500000000001</v>
      </c>
    </row>
    <row r="6" spans="1:7" ht="29.25" thickBot="1" x14ac:dyDescent="0.3">
      <c r="A6" s="48" t="s">
        <v>564</v>
      </c>
      <c r="B6" s="49">
        <v>820.24</v>
      </c>
      <c r="C6" s="49">
        <v>880.54</v>
      </c>
      <c r="D6" s="49">
        <v>792.69</v>
      </c>
      <c r="E6" s="49">
        <v>821.06</v>
      </c>
      <c r="G6">
        <f t="shared" si="0"/>
        <v>828.63250000000005</v>
      </c>
    </row>
    <row r="7" spans="1:7" ht="29.25" thickBot="1" x14ac:dyDescent="0.3">
      <c r="A7" s="48" t="s">
        <v>565</v>
      </c>
      <c r="B7" s="49">
        <v>827.52</v>
      </c>
      <c r="C7" s="49">
        <v>845.06</v>
      </c>
      <c r="D7" s="49">
        <v>756</v>
      </c>
      <c r="E7" s="49">
        <v>819.09</v>
      </c>
      <c r="G7">
        <f t="shared" si="0"/>
        <v>811.91750000000002</v>
      </c>
    </row>
    <row r="8" spans="1:7" ht="29.25" thickBot="1" x14ac:dyDescent="0.3">
      <c r="A8" s="48" t="s">
        <v>566</v>
      </c>
      <c r="B8" s="49">
        <v>793.9</v>
      </c>
      <c r="C8" s="49">
        <v>881.94</v>
      </c>
      <c r="D8" s="49">
        <v>785.34</v>
      </c>
      <c r="E8" s="49">
        <v>826.82</v>
      </c>
      <c r="G8">
        <f t="shared" si="0"/>
        <v>822.00000000000011</v>
      </c>
    </row>
    <row r="9" spans="1:7" ht="29.25" thickBot="1" x14ac:dyDescent="0.3">
      <c r="A9" s="48" t="s">
        <v>567</v>
      </c>
      <c r="B9" s="49">
        <v>721.73</v>
      </c>
      <c r="C9" s="49">
        <v>803.93</v>
      </c>
      <c r="D9" s="49">
        <v>689.23</v>
      </c>
      <c r="E9" s="49">
        <v>794.64</v>
      </c>
      <c r="G9">
        <f t="shared" si="0"/>
        <v>752.38249999999994</v>
      </c>
    </row>
    <row r="10" spans="1:7" ht="29.25" thickBot="1" x14ac:dyDescent="0.3">
      <c r="A10" s="48" t="s">
        <v>568</v>
      </c>
      <c r="B10" s="49">
        <v>696.24</v>
      </c>
      <c r="C10" s="49">
        <v>735.83</v>
      </c>
      <c r="D10" s="49">
        <v>696.24</v>
      </c>
      <c r="E10" s="49">
        <v>719.98</v>
      </c>
      <c r="G10">
        <f t="shared" si="0"/>
        <v>712.0725000000001</v>
      </c>
    </row>
    <row r="11" spans="1:7" ht="29.25" thickBot="1" x14ac:dyDescent="0.3">
      <c r="A11" s="48" t="s">
        <v>569</v>
      </c>
      <c r="B11" s="49">
        <v>686.19</v>
      </c>
      <c r="C11" s="49">
        <v>718.38</v>
      </c>
      <c r="D11" s="49">
        <v>680.79</v>
      </c>
      <c r="E11" s="49">
        <v>696.21</v>
      </c>
      <c r="G11">
        <f t="shared" si="0"/>
        <v>695.39250000000004</v>
      </c>
    </row>
    <row r="12" spans="1:7" ht="29.25" thickBot="1" x14ac:dyDescent="0.3">
      <c r="A12" s="48" t="s">
        <v>570</v>
      </c>
      <c r="B12" s="49">
        <v>696.38</v>
      </c>
      <c r="C12" s="49">
        <v>697.13</v>
      </c>
      <c r="D12" s="49">
        <v>621.05999999999995</v>
      </c>
      <c r="E12" s="49">
        <v>684.45</v>
      </c>
      <c r="G12">
        <f t="shared" si="0"/>
        <v>674.755</v>
      </c>
    </row>
    <row r="13" spans="1:7" ht="29.25" thickBot="1" x14ac:dyDescent="0.3">
      <c r="A13" s="48" t="s">
        <v>571</v>
      </c>
      <c r="B13" s="49">
        <v>700.59</v>
      </c>
      <c r="C13" s="49">
        <v>753.12</v>
      </c>
      <c r="D13" s="49">
        <v>664.99</v>
      </c>
      <c r="E13" s="49">
        <v>695.82</v>
      </c>
      <c r="G13">
        <f t="shared" si="0"/>
        <v>703.63</v>
      </c>
    </row>
    <row r="14" spans="1:7" ht="29.25" thickBot="1" x14ac:dyDescent="0.3">
      <c r="A14" s="48" t="s">
        <v>572</v>
      </c>
      <c r="B14" s="49">
        <v>644.91</v>
      </c>
      <c r="C14" s="49">
        <v>747.99</v>
      </c>
      <c r="D14" s="49">
        <v>597.79999999999995</v>
      </c>
      <c r="E14" s="49">
        <v>702.77</v>
      </c>
      <c r="G14">
        <f t="shared" si="0"/>
        <v>673.36750000000006</v>
      </c>
    </row>
    <row r="15" spans="1:7" ht="29.25" thickBot="1" x14ac:dyDescent="0.3">
      <c r="A15" s="48" t="s">
        <v>573</v>
      </c>
      <c r="B15" s="49">
        <v>522.29</v>
      </c>
      <c r="C15" s="49">
        <v>657.32</v>
      </c>
      <c r="D15" s="49">
        <v>504.49</v>
      </c>
      <c r="E15" s="49">
        <v>651.42999999999995</v>
      </c>
      <c r="G15">
        <f t="shared" si="0"/>
        <v>583.88250000000005</v>
      </c>
    </row>
    <row r="16" spans="1:7" ht="29.25" thickBot="1" x14ac:dyDescent="0.3">
      <c r="A16" s="48" t="s">
        <v>574</v>
      </c>
      <c r="B16" s="49">
        <v>440.36</v>
      </c>
      <c r="C16" s="49">
        <v>516.97</v>
      </c>
      <c r="D16" s="49">
        <v>439.1</v>
      </c>
      <c r="E16" s="49">
        <v>515.14</v>
      </c>
      <c r="G16">
        <f t="shared" si="0"/>
        <v>477.89250000000004</v>
      </c>
    </row>
    <row r="17" spans="1:7" ht="29.25" thickBot="1" x14ac:dyDescent="0.3">
      <c r="A17" s="48" t="s">
        <v>575</v>
      </c>
      <c r="B17" s="49">
        <v>472.79</v>
      </c>
      <c r="C17" s="49">
        <v>472.79</v>
      </c>
      <c r="D17" s="49">
        <v>429.51</v>
      </c>
      <c r="E17" s="49">
        <v>441.72</v>
      </c>
      <c r="G17">
        <f t="shared" si="0"/>
        <v>454.20250000000004</v>
      </c>
    </row>
    <row r="18" spans="1:7" ht="29.25" thickBot="1" x14ac:dyDescent="0.3">
      <c r="A18" s="48" t="s">
        <v>576</v>
      </c>
      <c r="B18" s="49">
        <v>457.34</v>
      </c>
      <c r="C18" s="49">
        <v>504.15</v>
      </c>
      <c r="D18" s="49">
        <v>456.25</v>
      </c>
      <c r="E18" s="49">
        <v>473.5</v>
      </c>
      <c r="G18">
        <f t="shared" si="0"/>
        <v>472.81</v>
      </c>
    </row>
    <row r="19" spans="1:7" ht="29.25" thickBot="1" x14ac:dyDescent="0.3">
      <c r="A19" s="48" t="s">
        <v>577</v>
      </c>
      <c r="B19" s="49">
        <v>434.99</v>
      </c>
      <c r="C19" s="49">
        <v>466.06</v>
      </c>
      <c r="D19" s="49">
        <v>422.37</v>
      </c>
      <c r="E19" s="49">
        <v>456.03</v>
      </c>
      <c r="G19">
        <f t="shared" si="0"/>
        <v>444.86250000000001</v>
      </c>
    </row>
    <row r="20" spans="1:7" ht="29.25" thickBot="1" x14ac:dyDescent="0.3">
      <c r="A20" s="48" t="s">
        <v>578</v>
      </c>
      <c r="B20" s="49">
        <v>426.37</v>
      </c>
      <c r="C20" s="49">
        <v>441.4</v>
      </c>
      <c r="D20" s="49">
        <v>414.41</v>
      </c>
      <c r="E20" s="49">
        <v>434.41</v>
      </c>
      <c r="G20">
        <f t="shared" si="0"/>
        <v>429.14750000000004</v>
      </c>
    </row>
    <row r="21" spans="1:7" ht="29.25" thickBot="1" x14ac:dyDescent="0.3">
      <c r="A21" s="48" t="s">
        <v>579</v>
      </c>
      <c r="B21" s="49">
        <v>462.6</v>
      </c>
      <c r="C21" s="49">
        <v>462.71</v>
      </c>
      <c r="D21" s="49">
        <v>420.21</v>
      </c>
      <c r="E21" s="49">
        <v>428.59</v>
      </c>
      <c r="G21">
        <f t="shared" si="0"/>
        <v>443.52749999999997</v>
      </c>
    </row>
    <row r="22" spans="1:7" ht="29.25" thickBot="1" x14ac:dyDescent="0.3">
      <c r="A22" s="48" t="s">
        <v>580</v>
      </c>
      <c r="B22" s="49">
        <v>470.29</v>
      </c>
      <c r="C22" s="49">
        <v>473.56</v>
      </c>
      <c r="D22" s="49">
        <v>457.66</v>
      </c>
      <c r="E22" s="49">
        <v>463.28</v>
      </c>
      <c r="G22">
        <f t="shared" si="0"/>
        <v>466.19749999999999</v>
      </c>
    </row>
    <row r="23" spans="1:7" ht="29.25" thickBot="1" x14ac:dyDescent="0.3">
      <c r="A23" s="48" t="s">
        <v>581</v>
      </c>
      <c r="B23" s="49">
        <v>466.05</v>
      </c>
      <c r="C23" s="49">
        <v>474.78</v>
      </c>
      <c r="D23" s="49">
        <v>453.31</v>
      </c>
      <c r="E23" s="49">
        <v>470.2</v>
      </c>
      <c r="G23">
        <f t="shared" si="0"/>
        <v>466.08499999999998</v>
      </c>
    </row>
    <row r="24" spans="1:7" ht="29.25" thickBot="1" x14ac:dyDescent="0.3">
      <c r="A24" s="48" t="s">
        <v>582</v>
      </c>
      <c r="B24" s="49">
        <v>463.7</v>
      </c>
      <c r="C24" s="49">
        <v>482.81</v>
      </c>
      <c r="D24" s="49">
        <v>451.85</v>
      </c>
      <c r="E24" s="49">
        <v>465.85</v>
      </c>
      <c r="G24">
        <f t="shared" si="0"/>
        <v>466.05250000000001</v>
      </c>
    </row>
    <row r="25" spans="1:7" ht="29.25" thickBot="1" x14ac:dyDescent="0.3">
      <c r="A25" s="48" t="s">
        <v>583</v>
      </c>
      <c r="B25" s="49">
        <v>466.85</v>
      </c>
      <c r="C25" s="49">
        <v>476.24</v>
      </c>
      <c r="D25" s="49">
        <v>456.65</v>
      </c>
      <c r="E25" s="49">
        <v>463.45</v>
      </c>
      <c r="G25">
        <f t="shared" si="0"/>
        <v>465.79750000000001</v>
      </c>
    </row>
    <row r="26" spans="1:7" ht="29.25" thickBot="1" x14ac:dyDescent="0.3">
      <c r="A26" s="48" t="s">
        <v>584</v>
      </c>
      <c r="B26" s="49">
        <v>445.21</v>
      </c>
      <c r="C26" s="49">
        <v>472.61</v>
      </c>
      <c r="D26" s="49">
        <v>428.31</v>
      </c>
      <c r="E26" s="49">
        <v>466.54</v>
      </c>
      <c r="G26">
        <f t="shared" si="0"/>
        <v>453.16749999999996</v>
      </c>
    </row>
    <row r="27" spans="1:7" ht="29.25" thickBot="1" x14ac:dyDescent="0.3">
      <c r="A27" s="48" t="s">
        <v>585</v>
      </c>
      <c r="B27" s="49">
        <v>431.21</v>
      </c>
      <c r="C27" s="49">
        <v>465.5</v>
      </c>
      <c r="D27" s="49">
        <v>401.24</v>
      </c>
      <c r="E27" s="49">
        <v>447.11</v>
      </c>
      <c r="G27">
        <f t="shared" si="0"/>
        <v>436.26499999999999</v>
      </c>
    </row>
    <row r="28" spans="1:7" ht="29.25" thickBot="1" x14ac:dyDescent="0.3">
      <c r="A28" s="48" t="s">
        <v>586</v>
      </c>
      <c r="B28" s="49">
        <v>473.28</v>
      </c>
      <c r="C28" s="49">
        <v>522.30999999999995</v>
      </c>
      <c r="D28" s="49">
        <v>425.07</v>
      </c>
      <c r="E28" s="49">
        <v>427.52</v>
      </c>
      <c r="G28">
        <f t="shared" si="0"/>
        <v>462.04499999999996</v>
      </c>
    </row>
    <row r="29" spans="1:7" ht="29.25" thickBot="1" x14ac:dyDescent="0.3">
      <c r="A29" s="48" t="s">
        <v>587</v>
      </c>
      <c r="B29" s="49">
        <v>480.52</v>
      </c>
      <c r="C29" s="49">
        <v>482.48</v>
      </c>
      <c r="D29" s="49">
        <v>466.35</v>
      </c>
      <c r="E29" s="49">
        <v>472.9</v>
      </c>
      <c r="G29">
        <f t="shared" si="0"/>
        <v>475.5625</v>
      </c>
    </row>
    <row r="30" spans="1:7" ht="29.25" thickBot="1" x14ac:dyDescent="0.3">
      <c r="A30" s="48" t="s">
        <v>588</v>
      </c>
      <c r="B30" s="49">
        <v>471.53</v>
      </c>
      <c r="C30" s="49">
        <v>493.4</v>
      </c>
      <c r="D30" s="49">
        <v>468.49</v>
      </c>
      <c r="E30" s="49">
        <v>480.36</v>
      </c>
      <c r="G30">
        <f t="shared" si="0"/>
        <v>478.44500000000005</v>
      </c>
    </row>
    <row r="31" spans="1:7" ht="28.5" x14ac:dyDescent="0.25">
      <c r="A31" s="48" t="s">
        <v>589</v>
      </c>
      <c r="B31" s="49">
        <v>465.97</v>
      </c>
      <c r="C31" s="49">
        <v>472.72</v>
      </c>
      <c r="D31" s="49">
        <v>451.61</v>
      </c>
      <c r="E31" s="49">
        <v>471.33</v>
      </c>
      <c r="G31">
        <f t="shared" si="0"/>
        <v>465.40750000000003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56</v>
      </c>
    </row>
    <row r="3" spans="1:2" x14ac:dyDescent="0.25">
      <c r="A3" s="1" t="s">
        <v>25</v>
      </c>
      <c r="B3" s="1" t="s">
        <v>57</v>
      </c>
    </row>
    <row r="4" spans="1:2" x14ac:dyDescent="0.25">
      <c r="A4" s="1" t="s">
        <v>26</v>
      </c>
      <c r="B4" s="1" t="s">
        <v>55</v>
      </c>
    </row>
    <row r="5" spans="1:2" x14ac:dyDescent="0.25">
      <c r="A5" s="1" t="s">
        <v>27</v>
      </c>
      <c r="B5" s="1" t="s">
        <v>58</v>
      </c>
    </row>
    <row r="6" spans="1:2" x14ac:dyDescent="0.25">
      <c r="A6" s="1" t="s">
        <v>28</v>
      </c>
      <c r="B6" s="1" t="s">
        <v>656</v>
      </c>
    </row>
    <row r="7" spans="1:2" x14ac:dyDescent="0.25">
      <c r="A7" s="1" t="s">
        <v>29</v>
      </c>
      <c r="B7" s="1" t="s">
        <v>657</v>
      </c>
    </row>
    <row r="8" spans="1:2" x14ac:dyDescent="0.25">
      <c r="A8" s="1" t="s">
        <v>30</v>
      </c>
      <c r="B8" s="1" t="s">
        <v>658</v>
      </c>
    </row>
    <row r="9" spans="1:2" x14ac:dyDescent="0.25">
      <c r="A9" s="1" t="s">
        <v>31</v>
      </c>
      <c r="B9" s="1" t="s">
        <v>659</v>
      </c>
    </row>
    <row r="10" spans="1:2" x14ac:dyDescent="0.25">
      <c r="A10" s="1" t="s">
        <v>32</v>
      </c>
      <c r="B10" s="1" t="s">
        <v>660</v>
      </c>
    </row>
    <row r="11" spans="1:2" x14ac:dyDescent="0.25">
      <c r="A11" s="1" t="s">
        <v>33</v>
      </c>
      <c r="B11" s="1" t="s">
        <v>660</v>
      </c>
    </row>
    <row r="12" spans="1:2" x14ac:dyDescent="0.25">
      <c r="A12" s="1" t="s">
        <v>34</v>
      </c>
      <c r="B12" s="1" t="s">
        <v>59</v>
      </c>
    </row>
    <row r="13" spans="1:2" x14ac:dyDescent="0.25">
      <c r="A13" s="1" t="s">
        <v>35</v>
      </c>
      <c r="B13" s="1" t="s">
        <v>661</v>
      </c>
    </row>
    <row r="14" spans="1:2" x14ac:dyDescent="0.25">
      <c r="A14" s="1" t="s">
        <v>36</v>
      </c>
      <c r="B14" s="1" t="s">
        <v>662</v>
      </c>
    </row>
    <row r="15" spans="1:2" x14ac:dyDescent="0.25">
      <c r="A15" s="1" t="s">
        <v>37</v>
      </c>
      <c r="B15" s="1" t="s">
        <v>552</v>
      </c>
    </row>
    <row r="16" spans="1:2" x14ac:dyDescent="0.25">
      <c r="A16" s="1" t="s">
        <v>38</v>
      </c>
      <c r="B16" s="1" t="s">
        <v>655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48</v>
      </c>
    </row>
    <row r="3" spans="1:2" x14ac:dyDescent="0.25">
      <c r="A3" s="1" t="s">
        <v>25</v>
      </c>
      <c r="B3" s="1" t="s">
        <v>47</v>
      </c>
    </row>
    <row r="4" spans="1:2" x14ac:dyDescent="0.25">
      <c r="A4" s="1" t="s">
        <v>26</v>
      </c>
      <c r="B4" s="1" t="s">
        <v>46</v>
      </c>
    </row>
    <row r="5" spans="1:2" x14ac:dyDescent="0.25">
      <c r="A5" s="1" t="s">
        <v>27</v>
      </c>
      <c r="B5" s="1" t="s">
        <v>61</v>
      </c>
    </row>
    <row r="6" spans="1:2" x14ac:dyDescent="0.25">
      <c r="A6" s="1" t="s">
        <v>28</v>
      </c>
      <c r="B6" s="1" t="s">
        <v>680</v>
      </c>
    </row>
    <row r="7" spans="1:2" x14ac:dyDescent="0.25">
      <c r="A7" s="1" t="s">
        <v>29</v>
      </c>
      <c r="B7" s="1" t="s">
        <v>681</v>
      </c>
    </row>
    <row r="8" spans="1:2" x14ac:dyDescent="0.25">
      <c r="A8" s="1" t="s">
        <v>30</v>
      </c>
      <c r="B8" s="1" t="s">
        <v>682</v>
      </c>
    </row>
    <row r="9" spans="1:2" x14ac:dyDescent="0.25">
      <c r="A9" s="1" t="s">
        <v>31</v>
      </c>
      <c r="B9" s="1" t="s">
        <v>683</v>
      </c>
    </row>
    <row r="10" spans="1:2" x14ac:dyDescent="0.25">
      <c r="A10" s="1" t="s">
        <v>32</v>
      </c>
      <c r="B10" s="1" t="s">
        <v>684</v>
      </c>
    </row>
    <row r="11" spans="1:2" x14ac:dyDescent="0.25">
      <c r="A11" s="1" t="s">
        <v>33</v>
      </c>
      <c r="B11" s="1" t="s">
        <v>684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685</v>
      </c>
    </row>
    <row r="14" spans="1:2" x14ac:dyDescent="0.25">
      <c r="A14" s="1" t="s">
        <v>36</v>
      </c>
      <c r="B14" s="1" t="s">
        <v>686</v>
      </c>
    </row>
    <row r="15" spans="1:2" x14ac:dyDescent="0.25">
      <c r="A15" s="1" t="s">
        <v>37</v>
      </c>
      <c r="B15" s="1" t="s">
        <v>687</v>
      </c>
    </row>
    <row r="16" spans="1:2" x14ac:dyDescent="0.25">
      <c r="A16" s="1" t="s">
        <v>38</v>
      </c>
      <c r="B16" s="1" t="s">
        <v>678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  <col min="10" max="12" width="9.140625" style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6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7 7 5 6 6 9 - f a 9 8 - 4 4 2 1 - a a 8 8 - f e b 1 f 9 e d d 2 b 6 "   x m l n s = " h t t p : / / s c h e m a s . m i c r o s o f t . c o m / D a t a M a s h u p " > A A A A A F s G A A B Q S w M E F A A C A A g A J Y a a S +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A l h p p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a a S z c q U G x T A w A A E x s A A B M A H A B G b 3 J t d W x h c y 9 T Z W N 0 a W 9 u M S 5 t I K I Y A C i g F A A A A A A A A A A A A A A A A A A A A A A A A A A A A O W Z U W / a M B C A 3 5 H 4 D 1 H 6 A h K E U U 2 q t G k P h a Z a p x Z U o J 2 0 a U J O c m 0 s E j t 1 H E q H + O + z k z C S E O j D 6 i V S K 9 H Y Z + f u v j v 7 j E U I N s e U a N P k 2 f / c b D Q b o Y s Y O N o A c 5 t i o n 3 R P O D N h i b + p j R i N g j J t 5 A S 4 4 L a k Q + E t 7 6 D Z Q w p 4 a I d t n S X 8 y D 8 1 O u h A B t S g Y / Y A r i N A t H z e 8 t + j 2 N 7 A a x n J f p 7 e r v d y a r v C / 1 J a / 1 h k 4 6 c 6 E L / E h g X f n G q z Z D l g S 7 m T c C m z D F m N J a 0 U g X t Z g O T I y 9 m K U 3 u A o P I V 4 Y J q Y G K O S c 4 C D x Q R s l i 9 R U z T j l 4 H m L K I M N E f 8 W U l 3 c j Z Y Q P E X l A u G r C i X m r b q H C U w Q h 7 x L g z 5 Q t M q S H e O K G c c m o f 4 1 D n v J 0 t G n g Y c 6 B G X F j 8 D K i 3 M X k s d X u a C T y v O 1 / c 8 U Z u k e e M G q Y j F G 2 N T e k X u Q T G d h S w y L O P 9 M p v 4 4 4 2 C + J e P r a K x H v 5 0 J + b 6 p b V E u w X Z Q r 9 O 8 6 1 A N M E L H V l W I r 0 d 8 t H K 7 v O u Z X 4 9 m 5 s o B j y l H F F f N E v 5 t q s / i r h q 6 M k 8 f 6 K y b 9 Y Q 6 V A f 6 2 U e h W z H d D C T C q D N G P 1 V f M e D 1 T l 0 N R r K A G 1 4 q L 8 + n X L O N t J L 4 6 v h W j k 1 + m i W 7 J l 7 S y f F d E O h f b X i Q e Y / E p Y U y V 5 B g P v J w v P E N 5 R 7 y J P d W G K N C V U W v Z s + w w V + E 8 S 1 z 4 9 / N M V F j f A n G y C r e F M u Q J 7 3 f m J m L E h + R k C l s H 3 e u s 1 3 p 6 f O k d b S 9 0 m 8 3 O m s m e Q S x l s c K 0 k g g n V s 1 V g I i T J D J R 2 y p 1 s 8 R U R 1 v r 2 J E j 0 n H 5 D F 9 8 i 3 q y x R B Z y G f A s A 3 z K H R 2 H Y v b s n P 6 0 Z 0 v p c G / w 0 n S 5 i J r W w l a I u x J N + d h J O 6 G L 1 L G x U n p Z f o + W m V 6 A Y h d R o Q S F 5 F H m P f d E q G w X C I 9 i y 1 6 K O T z K H C Q 2 J X 6 R h I W q I 2 E u C j d R q A o 3 0 W k O L K N U F G e i 1 j 5 Y B r B 4 u B + R I s z 9 i N c n F E W 8 e K c Y g b 2 r a y O j J Z m 6 J V J a c Z e m X V W S p T P a K 4 2 H d k f 2 f o 0 m 4 x H y i o S Z 5 T U p A 4 P z m f K M C 0 U Y r u L u H w N U 9 L l d A F 1 4 R 4 i 5 i B C l b H b i f 6 a 0 N 4 D e w R l r E u p v S a k V 0 O F + x b b t d m 3 5 n i q D B N o W B N K e f 0 + V Z f O / P 2 7 S t C R O V a G S a A u Z e i W 5 3 8 v e V P M J 5 7 7 r e S / c / 4 B U E s B A i 0 A F A A C A A g A J Y a a S + I p 3 r a m A A A A + A A A A B I A A A A A A A A A A A A A A A A A A A A A A E N v b m Z p Z y 9 Q Y W N r Y W d l L n h t b F B L A Q I t A B Q A A g A I A C W G m k s P y u m r p A A A A O k A A A A T A A A A A A A A A A A A A A A A A P I A A A B b Q 2 9 u d G V u d F 9 U e X B l c 1 0 u e G 1 s U E s B A i 0 A F A A C A A g A J Y a a S z c q U G x T A w A A E x s A A B M A A A A A A A A A A A A A A A A A 4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g A A A A A A A D v 1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M 2 N i N D M 5 M C 0 z M G I z L T R m Z D Q t Y m E 2 Z C 0 z Z m I 0 M 2 F i M m E 4 N z Y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T G F z d F V w Z G F 0 Z W Q i I F Z h b H V l P S J k M j A x N y 0 x M i 0 y N l Q x N T o 0 O D o 1 O S 4 5 N T Q 3 M z c 4 W i I g L z 4 8 R W 5 0 c n k g V H l w Z T 0 i R m l s b E N v b H V t b k 5 h b W V z I i B W Y W x 1 Z T 0 i c 1 s m c X V v d D t O Y W 1 l J n F 1 b 3 Q 7 L C Z x d W 9 0 O 1 Z h b H V l J n F 1 b 3 Q 7 X S I g L z 4 8 R W 5 0 c n k g V H l w Z T 0 i R m l s b F R h c m d l d C I g V m F s d W U 9 I n N C a X R j b 2 l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N v b n Z l c n R l Z C B 0 b y B U Y W J s Z S 5 7 T m F t Z S w w f S Z x d W 9 0 O y w m c X V v d D t T Z W N 0 a W 9 u M S 9 C a X R j b 2 l u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0 Y 2 9 p b i 9 D b 2 5 2 Z X J 0 Z W Q g d G 8 g V G F i b G U u e 0 5 h b W U s M H 0 m c X V v d D s s J n F 1 b 3 Q 7 U 2 V j d G l v b j E v Q m l 0 Y 2 9 p b i 9 D b 2 5 2 Z X J 0 Z W Q g d G 8 g V G F i b G U u e 1 Z h b H V l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R m l s b E N v d W 5 0 I i B W Y W x 1 Z T 0 i b D E 1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p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0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F 1 Z X J 5 S U Q i I F Z h b H V l P S J z Y m M x M z Q 5 Z D Y t N 2 F l O S 0 0 M z Q 3 L W F l Y m Y t Y j A 5 O T U 3 Y z Y 3 M 2 E z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N v d W 5 0 I i B W Y W x 1 Z T 0 i b D E 1 I i A v P j x F b n R y e S B U e X B l P S J G a W x s T G F z d F V w Z G F 0 Z W Q i I F Z h b H V l P S J k M j A x N y 0 x M i 0 y N l Q x N T o 0 O T o w M S 4 w N D A 3 M j c x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U Y X J n Z X Q i I F Z h b H V l P S J z R X R o Z X J l d W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R o Z X J l d W 0 v Q 2 9 u d m V y d G V k I H R v I F R h Y m x l L n t O Y W 1 l L D B 9 J n F 1 b 3 Q 7 L C Z x d W 9 0 O 1 N l Y 3 R p b 2 4 x L 0 V 0 a G V y Z X V t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R o Z X J l d W 0 v Q 2 9 u d m V y d G V k I H R v I F R h Y m x l L n t O Y W 1 l L D B 9 J n F 1 b 3 Q 7 L C Z x d W 9 0 O 1 N l Y 3 R p b 2 4 x L 0 V 0 a G V y Z X V t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0 a G V y Z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V 1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O W F m Z W Z j M y 0 0 M W E 2 L T Q 4 M z k t Y j J i Y i 0 y M 2 Q w O D Y z N z I x Z G Q i I C 8 + P E V u d H J 5 I F R 5 c G U 9 I k Z p b G x U Y X J n Z X R O Y W 1 l Q 3 V z d G 9 t a X p l Z C I g V m F s d W U 9 I m w x I i A v P j x F b n R y e S B U e X B l P S J G a W x s T G F z d F V w Z G F 0 Z W Q i I F Z h b H V l P S J k M j A x N y 0 x M i 0 y N l Q x N T o 0 O T o w M S 4 x M j M 3 O T U 2 W i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V G F y Z 2 V 0 I i B W Y W x 1 Z T 0 i c 1 J p c H B s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c G x l L 0 N v b n Z l c n R l Z C B 0 b y B U Y W J s Z S 5 7 T m F t Z S w w f S Z x d W 9 0 O y w m c X V v d D t T Z W N 0 a W 9 u M S 9 S a X B w b G U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B w b G U v Q 2 9 u d m V y d G V k I H R v I F R h Y m x l L n t O Y W 1 l L D B 9 J n F 1 b 3 Q 7 L C Z x d W 9 0 O 1 N l Y 3 R p b 2 4 x L 1 J p c H B s Z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w b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x s Y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N j M j Z i Z G I 5 Z i 1 h Z D J m L T Q 2 O D g t O D A 5 Z i 0 0 M m E 5 N z F h M 2 R k Z D Y i I C 8 + P E V u d H J 5 I F R 5 c G U 9 I k Z p b G x D b 3 V u d C I g V m F s d W U 9 I m w x N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T d G V s b G F y I i A v P j x F b n R y e S B U e X B l P S J G a W x s T G F z d F V w Z G F 0 Z W Q i I F Z h b H V l P S J k M j A x N y 0 x M i 0 y N l Q x N T o 0 O T o w M S 4 w N j Y 3 N D g w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b G x h c i 9 D b 2 5 2 Z X J 0 Z W Q g d G 8 g V G F i b G U u e 0 5 h b W U s M H 0 m c X V v d D s s J n F 1 b 3 Q 7 U 2 V j d G l v b j E v U 3 R l b G x h c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Z W x s Y X I v Q 2 9 u d m V y d G V k I H R v I F R h Y m x l L n t O Y W 1 l L D B 9 J n F 1 b 3 Q 7 L C Z x d W 9 0 O 1 N l Y 3 R p b 2 4 x L 1 N 0 Z W x s Y X I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l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V O L 0 N v b n Z l c n R l Z C B 0 b y B U Y W J s Z S 5 7 T m F t Z S w w f S Z x d W 9 0 O y w m c X V v d D t T Z W N 0 a W 9 u M S 9 G V U 4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V U 4 v Q 2 9 u d m V y d G V k I H R v I F R h Y m x l L n t O Y W 1 l L D B 9 J n F 1 b 3 Q 7 L C Z x d W 9 0 O 1 N l Y 3 R p b 2 4 x L 0 Z V T i 9 D b 2 5 2 Z X J 0 Z W Q g d G 8 g V G F i b G U u e 1 Z h b H V l L D F 9 J n F 1 b 3 Q 7 X S w m c X V v d D t S Z W x h d G l v b n N o a X B J b m Z v J n F 1 b 3 Q 7 O l t d f S I g L z 4 8 R W 5 0 c n k g V H l w Z T 0 i R m l s b E x h c 3 R V c G R h d G V k I i B W Y W x 1 Z T 0 i Z D I w M T c t M T I t M j N U M T k 6 M z g 6 M D Q u N T Y 3 N j Q 1 N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l j Y j c x O D k 2 L T A 3 Z D g t N D k x M C 1 i N G M 4 L T F m Y 2 Q 0 M D E y N D Z m N S I g L z 4 8 R W 5 0 c n k g V H l w Z T 0 i R m l s b E N v b H V t b l R 5 c G V z I i B W Y W x 1 Z T 0 i c 0 J n Q T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x N S I g L z 4 8 L 1 N 0 Y W J s Z U V u d H J p Z X M + P C 9 J d G V t P j x J d G V t P j x J d G V t T G 9 j Y X R p b 2 4 + P E l 0 Z W 1 U e X B l P k Z v c m 1 1 b G E 8 L 0 l 0 Z W 1 U e X B l P j x J d G V t U G F 0 a D 5 T Z W N 0 a W 9 u M S 9 G V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O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U X V l c n l J R C I g V m F s d W U 9 I n N m O G F m N m V l M y 1 k Z T F m L T R l Y z M t O D R j Y i 0 x Y T I 2 N T I 5 M D U 5 N z Y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U Y X J n Z X Q i I F Z h b H V l P S J z U k V R I i A v P j x F b n R y e S B U e X B l P S J G a W x s T G F z d F V w Z G F 0 Z W Q i I F Z h b H V l P S J k M j A x N y 0 x M i 0 y N l Q x M T o z M D o w O S 4 z M D U 2 O T Y z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R L 0 N v b n Z l c n R l Z C B 0 b y B U Y W J s Z T E u e 0 5 h b W U s M H 0 m c X V v d D s s J n F 1 b 3 Q 7 U 2 V j d G l v b j E v U k V R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U S 9 D b 2 5 2 Z X J 0 Z W Q g d G 8 g V G F i b G U x L n t O Y W 1 l L D B 9 J n F 1 b 3 Q 7 L C Z x d W 9 0 O 1 N l Y 3 R p b 2 4 x L 1 J F U S 9 D b 2 5 2 Z X J 0 Z W Q g d G 8 g V G F i b G U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R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3 V u d C I g V m F s d W U 9 I m w x N S I g L z 4 8 R W 5 0 c n k g V H l w Z T 0 i R m l s b E V y c m 9 y Q 2 9 1 b n Q i I F Z h b H V l P S J s M C I g L z 4 8 R W 5 0 c n k g V H l w Z T 0 i U X V l c n l J R C I g V m F s d W U 9 I n M x N z U 0 N G N k N y 1 m M D A y L T Q 2 Y z M t Y j J i O C 1 k M W Y 4 Y W V i Z W M 2 Z G Q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T G F z d F V w Z G F 0 Z W Q i I F Z h b H V l P S J k M j A x N y 0 x M i 0 y N l Q x M T o z M D o w O S 4 z O D U 3 N j M z W i I g L z 4 8 R W 5 0 c n k g V H l w Z T 0 i R m l s b F R h c m d l d C I g V m F s d W U 9 I n N W R U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T i 9 D b 2 5 2 Z X J 0 Z W Q g d G 8 g V G F i b G U x L n t O Y W 1 l L D B 9 J n F 1 b 3 Q 7 L C Z x d W 9 0 O 1 N l Y 3 R p b 2 4 x L 1 Z F T i 9 D b 2 5 2 Z X J 0 Z W Q g d G 8 g V G F i b G U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R U 4 v Q 2 9 u d m V y d G V k I H R v I F R h Y m x l M S 5 7 T m F t Z S w w f S Z x d W 9 0 O y w m c X V v d D t T Z W N 0 a W 9 u M S 9 W R U 4 v Q 2 9 u d m V y d G V k I H R v I F R h Y m x l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i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Q x M m U x Y j E t N m U w N i 0 0 M z U 3 L W I 0 M m I t N G Z h M j J m M j g 2 M j g w I i A v P j x F b n R y e S B U e X B l P S J G a W x s T G F z d F V w Z G F 0 Z W Q i I F Z h b H V l P S J k M j A x N y 0 x M i 0 y M 1 Q x O T o z O D o w N S 4 4 M T c 3 M D Y 5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1 J l b G F 0 a W 9 u c 2 h p c E l u Z m 8 m c X V v d D s 6 W 1 1 9 I i A v P j x F b n R y e S B U e X B l P S J G a W x s Q 2 9 1 b n Q i I F Z h b H V l P S J s M T U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p b m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3 L T E y L T I 2 V D E x O j M w O j A 5 L j Q 4 O T g 0 O T h a I i A v P j x F b n R y e S B U e X B l P S J R d W V y e U l E I i B W Y W x 1 Z T 0 i c 2 N m Z T E 4 N j N m L T g z O T g t N D k y M S 0 4 M T A 5 L T J h Z W J j M m V k Y z B m M y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N v d W 5 0 I i B W Y W x 1 Z T 0 i b D E 1 I i A v P j x F b n R y e S B U e X B l P S J G a W x s Q 2 9 s d W 1 u V H l w Z X M i I F Z h b H V l P S J z Q m d B P S I g L z 4 8 R W 5 0 c n k g V H l w Z T 0 i R m l s b F R h c m d l d C I g V m F s d W U 9 I n N J T 1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1 R B L 0 N v b n Z l c n R l Z C B 0 b y B U Y W J s Z S 5 7 T m F t Z S w w f S Z x d W 9 0 O y w m c X V v d D t T Z W N 0 a W 9 u M S 9 J T 1 R B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9 U Q S 9 D b 2 5 2 Z X J 0 Z W Q g d G 8 g V G F i b G U u e 0 5 h b W U s M H 0 m c X V v d D s s J n F 1 b 3 Q 7 U 2 V j d G l v b j E v S U 9 U Q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M 5 N D Q x Y j U x L W Q 0 O D U t N G N j Y S 1 i O D A z L T h i N T A w O T U 3 Y j Z m O S I g L z 4 8 R W 5 0 c n k g V H l w Z T 0 i R m l s b E x h c 3 R V c G R h d G V k I i B W Y W x 1 Z T 0 i Z D I w M T c t M T I t M j Z U M T E 6 M z A 6 M D k u N j M 0 O T c w O F o i I C 8 + P E V u d H J 5 I F R 5 c G U 9 I k Z p b G x D b 3 V u d C I g V m F s d W U 9 I m w x N S I g L z 4 8 R W 5 0 c n k g V H l w Z T 0 i R m l s b E N v b H V t b l R 5 c G V z I i B W Y W x 1 Z T 0 i c 0 J n Q T 0 i I C 8 + P E V u d H J 5 I F R 5 c G U 9 I k Z p b G x U Y X J n Z X Q i I F Z h b H V l P S J z V V N f V G V 0 a G V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U Z X R o Z X I v Q 2 9 u d m V y d G V k I H R v I F R h Y m x l L n t O Y W 1 l L D B 9 J n F 1 b 3 Q 7 L C Z x d W 9 0 O 1 N l Y 3 R p b 2 4 x L 1 V T I F R l d G h l c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I F R l d G h l c i 9 D b 2 5 2 Z X J 0 Z W Q g d G 8 g V G F i b G U u e 0 5 h b W U s M H 0 m c X V v d D s s J n F 1 b 3 Q 7 U 2 V j d G l v b j E v V V M g V G V 0 a G V y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V G V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F R l d G h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V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i 0 y M 1 Q x O T o z O D o w N C 4 1 M D U x N D E 0 W i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U 2 O D R j M D k y L T k 1 Z T M t N G Q w Y i 1 h Y T I z L W M 5 Y 2 Y w M D J m N m V l Y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R U M v Q 2 9 u d m V y d G V k I H R v I F R h Y m x l L n t O Y W 1 l L D B 9 J n F 1 b 3 Q 7 L C Z x d W 9 0 O 1 N l Y 3 R p b 2 4 x L 1 p F Q y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F Q y 9 D b 2 5 2 Z X J 0 Z W Q g d G 8 g V G F i b G U u e 0 5 h b W U s M H 0 m c X V v d D s s J n F 1 b 3 Q 7 U 2 V j d G l v b j E v W k V D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F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R U M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Q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U X V l c n l J R C I g V m F s d W U 9 I n M 2 Z j F k M W E 1 M i 0 y Z m U 2 L T Q 0 Y z A t Y j I w Z i 1 l M T B i M z A 4 M W U z M 2 E i I C 8 + P E V u d H J 5 I F R 5 c G U 9 I k Z p b G x T d G F 0 d X M i I F Z h b H V l P S J z Q 2 9 t c G x l d G U i I C 8 + P E V u d H J 5 I F R 5 c G U 9 I k Z p b G x U Y X J n Z X Q i I F Z h b H V l P S J z T W 9 u Z X J v I i A v P j x F b n R y e S B U e X B l P S J G a W x s T G F z d F V w Z G F 0 Z W Q i I F Z h b H V l P S J k M j A x N y 0 x M i 0 y N l Q x M T o z M D o w O C 4 3 O D g y N j U w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Z X J v L 0 N v b n Z l c n R l Z C B 0 b y B U Y W J s Z S 5 7 T m F t Z S w w f S Z x d W 9 0 O y w m c X V v d D t T Z W N 0 a W 9 u M S 9 N b 2 5 l c m 8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5 l c m 8 v Q 2 9 u d m V y d G V k I H R v I F R h Y m x l L n t O Y W 1 l L D B 9 J n F 1 b 3 Q 7 L C Z x d W 9 0 O 1 N l Y 3 R p b 2 4 x L 0 1 v b m V y b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l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c m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1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O D M 5 M D E x Z W M t Z T A 2 O S 0 0 O G Q 0 L W I 1 M D c t M z Q 3 Z T l k M W Q 3 Z T g z I i A v P j x F b n R y e S B U e X B l P S J G a W x s T G F z d F V w Z G F 0 Z W Q i I F Z h b H V l P S J k M j A x N y 0 x M i 0 y N l Q x M T o z M D o w O C 4 4 N z g z N D A y W i I g L z 4 8 R W 5 0 c n k g V H l w Z T 0 i R m l s b F R h c m d l d C I g V m F s d W U 9 I n N M V E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U Q y 9 D b 2 5 2 Z X J 0 Z W Q g d G 8 g V G F i b G U u e 0 5 h b W U s M H 0 m c X V v d D s s J n F 1 b 3 Q 7 U 2 V j d G l v b j E v T F R D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F R D L 0 N v b n Z l c n R l Z C B 0 b y B U Y W J s Z S 5 7 T m F t Z S w w f S Z x d W 9 0 O y w m c X V v d D t T Z W N 0 a W 9 u M S 9 M V E M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y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D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N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3 M z M w N T I 0 W i I g L z 4 8 R W 5 0 c n k g V H l w Z T 0 i U X V l c n l J R C I g V m F s d W U 9 I n N m O G E 4 N D F j M i 0 4 N j N k L T R j N T A t Y T l l Z i 0 0 O T N m O D k 4 M m V i N z c i I C 8 + P E V u d H J 5 I F R 5 c G U 9 I k Z p b G x U Y X J n Z X Q i I F Z h b H V l P S J z R E F T S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U 0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l u I E 1 h c m t l d C B D Y X A v R X J 3 Z W l 0 Z X J 0 Z S B D b 2 l u I E 1 h c m t l d C B D Y X A u e 0 N v a W 4 g T W F y a 2 V 0 I E N h c C 5 p Z C w w f S Z x d W 9 0 O y w m c X V v d D t T Z W N 0 a W 9 u M S 9 D b 2 l u I E 1 h c m t l d C B D Y X A v R X J 3 Z W l 0 Z X J 0 Z S B D b 2 l u I E 1 h c m t l d C B D Y X A u e 0 N v a W 4 g T W F y a 2 V 0 I E N h c C 5 u Y W 1 l L D F 9 J n F 1 b 3 Q 7 L C Z x d W 9 0 O 1 N l Y 3 R p b 2 4 x L 0 N v a W 4 g T W F y a 2 V 0 I E N h c C 9 F c n d l a X R l c n R l I E N v a W 4 g T W F y a 2 V 0 I E N h c C 5 7 Q 2 9 p b i B N Y X J r Z X Q g Q 2 F w L n N 5 b W J v b C w y f S Z x d W 9 0 O y w m c X V v d D t T Z W N 0 a W 9 u M S 9 D b 2 l u I E 1 h c m t l d C B D Y X A v R X J 3 Z W l 0 Z X J 0 Z S B D b 2 l u I E 1 h c m t l d C B D Y X A u e 0 N v a W 4 g T W F y a 2 V 0 I E N h c C 5 y Y W 5 r L D N 9 J n F 1 b 3 Q 7 L C Z x d W 9 0 O 1 N l Y 3 R p b 2 4 x L 0 N v a W 4 g T W F y a 2 V 0 I E N h c C 9 F c n d l a X R l c n R l I E N v a W 4 g T W F y a 2 V 0 I E N h c C 5 7 Q 2 9 p b i B N Y X J r Z X Q g Q 2 F w L n B y a W N l X 3 V z Z C w 0 f S Z x d W 9 0 O y w m c X V v d D t T Z W N 0 a W 9 u M S 9 D b 2 l u I E 1 h c m t l d C B D Y X A v R X J 3 Z W l 0 Z X J 0 Z S B D b 2 l u I E 1 h c m t l d C B D Y X A u e 0 N v a W 4 g T W F y a 2 V 0 I E N h c C 5 w c m l j Z V 9 i d G M s N X 0 m c X V v d D s s J n F 1 b 3 Q 7 U 2 V j d G l v b j E v Q 2 9 p b i B N Y X J r Z X Q g Q 2 F w L 0 V y d 2 V p d G V y d G U g Q 2 9 p b i B N Y X J r Z X Q g Q 2 F w L n t D b 2 l u I E 1 h c m t l d C B D Y X A u M j R o X 3 Z v b H V t Z V 9 1 c 2 Q s N n 0 m c X V v d D s s J n F 1 b 3 Q 7 U 2 V j d G l v b j E v Q 2 9 p b i B N Y X J r Z X Q g Q 2 F w L 0 V y d 2 V p d G V y d G U g Q 2 9 p b i B N Y X J r Z X Q g Q 2 F w L n t D b 2 l u I E 1 h c m t l d C B D Y X A u b W F y a 2 V 0 X 2 N h c F 9 1 c 2 Q s N 3 0 m c X V v d D s s J n F 1 b 3 Q 7 U 2 V j d G l v b j E v Q 2 9 p b i B N Y X J r Z X Q g Q 2 F w L 0 V y d 2 V p d G V y d G U g Q 2 9 p b i B N Y X J r Z X Q g Q 2 F w L n t D b 2 l u I E 1 h c m t l d C B D Y X A u Y X Z h a W x h Y m x l X 3 N 1 c H B s e S w 4 f S Z x d W 9 0 O y w m c X V v d D t T Z W N 0 a W 9 u M S 9 D b 2 l u I E 1 h c m t l d C B D Y X A v R X J 3 Z W l 0 Z X J 0 Z S B D b 2 l u I E 1 h c m t l d C B D Y X A u e 0 N v a W 4 g T W F y a 2 V 0 I E N h c C 5 0 b 3 R h b F 9 z d X B w b H k s O X 0 m c X V v d D s s J n F 1 b 3 Q 7 U 2 V j d G l v b j E v Q 2 9 p b i B N Y X J r Z X Q g Q 2 F w L 0 V y d 2 V p d G V y d G U g Q 2 9 p b i B N Y X J r Z X Q g Q 2 F w L n t D b 2 l u I E 1 h c m t l d C B D Y X A u b W F 4 X 3 N 1 c H B s e S w x M H 0 m c X V v d D s s J n F 1 b 3 Q 7 U 2 V j d G l v b j E v Q 2 9 p b i B N Y X J r Z X Q g Q 2 F w L 0 V y d 2 V p d G V y d G U g Q 2 9 p b i B N Y X J r Z X Q g Q 2 F w L n t D b 2 l u I E 1 h c m t l d C B D Y X A u c G V y Y 2 V u d F 9 j a G F u Z 2 V f M W g s M T F 9 J n F 1 b 3 Q 7 L C Z x d W 9 0 O 1 N l Y 3 R p b 2 4 x L 0 N v a W 4 g T W F y a 2 V 0 I E N h c C 9 F c n d l a X R l c n R l I E N v a W 4 g T W F y a 2 V 0 I E N h c C 5 7 Q 2 9 p b i B N Y X J r Z X Q g Q 2 F w L n B l c m N l b n R f Y 2 h h b m d l X z I 0 a C w x M n 0 m c X V v d D s s J n F 1 b 3 Q 7 U 2 V j d G l v b j E v Q 2 9 p b i B N Y X J r Z X Q g Q 2 F w L 0 V y d 2 V p d G V y d G U g Q 2 9 p b i B N Y X J r Z X Q g Q 2 F w L n t D b 2 l u I E 1 h c m t l d C B D Y X A u c G V y Y 2 V u d F 9 j a G F u Z 2 V f N 2 Q s M T N 9 J n F 1 b 3 Q 7 L C Z x d W 9 0 O 1 N l Y 3 R p b 2 4 x L 0 N v a W 4 g T W F y a 2 V 0 I E N h c C 9 F c n d l a X R l c n R l I E N v a W 4 g T W F y a 2 V 0 I E N h c C 5 7 Q 2 9 p b i B N Y X J r Z X Q g Q 2 F w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v a W 4 g T W F y a 2 V 0 I E N h c C 9 F c n d l a X R l c n R l I E N v a W 4 g T W F y a 2 V 0 I E N h c C 5 7 Q 2 9 p b i B N Y X J r Z X Q g Q 2 F w L m l k L D B 9 J n F 1 b 3 Q 7 L C Z x d W 9 0 O 1 N l Y 3 R p b 2 4 x L 0 N v a W 4 g T W F y a 2 V 0 I E N h c C 9 F c n d l a X R l c n R l I E N v a W 4 g T W F y a 2 V 0 I E N h c C 5 7 Q 2 9 p b i B N Y X J r Z X Q g Q 2 F w L m 5 h b W U s M X 0 m c X V v d D s s J n F 1 b 3 Q 7 U 2 V j d G l v b j E v Q 2 9 p b i B N Y X J r Z X Q g Q 2 F w L 0 V y d 2 V p d G V y d G U g Q 2 9 p b i B N Y X J r Z X Q g Q 2 F w L n t D b 2 l u I E 1 h c m t l d C B D Y X A u c 3 l t Y m 9 s L D J 9 J n F 1 b 3 Q 7 L C Z x d W 9 0 O 1 N l Y 3 R p b 2 4 x L 0 N v a W 4 g T W F y a 2 V 0 I E N h c C 9 F c n d l a X R l c n R l I E N v a W 4 g T W F y a 2 V 0 I E N h c C 5 7 Q 2 9 p b i B N Y X J r Z X Q g Q 2 F w L n J h b m s s M 3 0 m c X V v d D s s J n F 1 b 3 Q 7 U 2 V j d G l v b j E v Q 2 9 p b i B N Y X J r Z X Q g Q 2 F w L 0 V y d 2 V p d G V y d G U g Q 2 9 p b i B N Y X J r Z X Q g Q 2 F w L n t D b 2 l u I E 1 h c m t l d C B D Y X A u c H J p Y 2 V f d X N k L D R 9 J n F 1 b 3 Q 7 L C Z x d W 9 0 O 1 N l Y 3 R p b 2 4 x L 0 N v a W 4 g T W F y a 2 V 0 I E N h c C 9 F c n d l a X R l c n R l I E N v a W 4 g T W F y a 2 V 0 I E N h c C 5 7 Q 2 9 p b i B N Y X J r Z X Q g Q 2 F w L n B y a W N l X 2 J 0 Y y w 1 f S Z x d W 9 0 O y w m c X V v d D t T Z W N 0 a W 9 u M S 9 D b 2 l u I E 1 h c m t l d C B D Y X A v R X J 3 Z W l 0 Z X J 0 Z S B D b 2 l u I E 1 h c m t l d C B D Y X A u e 0 N v a W 4 g T W F y a 2 V 0 I E N h c C 4 y N G h f d m 9 s d W 1 l X 3 V z Z C w 2 f S Z x d W 9 0 O y w m c X V v d D t T Z W N 0 a W 9 u M S 9 D b 2 l u I E 1 h c m t l d C B D Y X A v R X J 3 Z W l 0 Z X J 0 Z S B D b 2 l u I E 1 h c m t l d C B D Y X A u e 0 N v a W 4 g T W F y a 2 V 0 I E N h c C 5 t Y X J r Z X R f Y 2 F w X 3 V z Z C w 3 f S Z x d W 9 0 O y w m c X V v d D t T Z W N 0 a W 9 u M S 9 D b 2 l u I E 1 h c m t l d C B D Y X A v R X J 3 Z W l 0 Z X J 0 Z S B D b 2 l u I E 1 h c m t l d C B D Y X A u e 0 N v a W 4 g T W F y a 2 V 0 I E N h c C 5 h d m F p b G F i b G V f c 3 V w c G x 5 L D h 9 J n F 1 b 3 Q 7 L C Z x d W 9 0 O 1 N l Y 3 R p b 2 4 x L 0 N v a W 4 g T W F y a 2 V 0 I E N h c C 9 F c n d l a X R l c n R l I E N v a W 4 g T W F y a 2 V 0 I E N h c C 5 7 Q 2 9 p b i B N Y X J r Z X Q g Q 2 F w L n R v d G F s X 3 N 1 c H B s e S w 5 f S Z x d W 9 0 O y w m c X V v d D t T Z W N 0 a W 9 u M S 9 D b 2 l u I E 1 h c m t l d C B D Y X A v R X J 3 Z W l 0 Z X J 0 Z S B D b 2 l u I E 1 h c m t l d C B D Y X A u e 0 N v a W 4 g T W F y a 2 V 0 I E N h c C 5 t Y X h f c 3 V w c G x 5 L D E w f S Z x d W 9 0 O y w m c X V v d D t T Z W N 0 a W 9 u M S 9 D b 2 l u I E 1 h c m t l d C B D Y X A v R X J 3 Z W l 0 Z X J 0 Z S B D b 2 l u I E 1 h c m t l d C B D Y X A u e 0 N v a W 4 g T W F y a 2 V 0 I E N h c C 5 w Z X J j Z W 5 0 X 2 N o Y W 5 n Z V 8 x a C w x M X 0 m c X V v d D s s J n F 1 b 3 Q 7 U 2 V j d G l v b j E v Q 2 9 p b i B N Y X J r Z X Q g Q 2 F w L 0 V y d 2 V p d G V y d G U g Q 2 9 p b i B N Y X J r Z X Q g Q 2 F w L n t D b 2 l u I E 1 h c m t l d C B D Y X A u c G V y Y 2 V u d F 9 j a G F u Z 2 V f M j R o L D E y f S Z x d W 9 0 O y w m c X V v d D t T Z W N 0 a W 9 u M S 9 D b 2 l u I E 1 h c m t l d C B D Y X A v R X J 3 Z W l 0 Z X J 0 Z S B D b 2 l u I E 1 h c m t l d C B D Y X A u e 0 N v a W 4 g T W F y a 2 V 0 I E N h c C 5 w Z X J j Z W 5 0 X 2 N o Y W 5 n Z V 8 3 Z C w x M 3 0 m c X V v d D s s J n F 1 b 3 Q 7 U 2 V j d G l v b j E v Q 2 9 p b i B N Y X J r Z X Q g Q 2 F w L 0 V y d 2 V p d G V y d G U g Q 2 9 p b i B N Y X J r Z X Q g Q 2 F w L n t D b 2 l u I E 1 h c m t l d C B D Y X A u b G F z d F 9 1 c G R h d G V k L D E 0 f S Z x d W 9 0 O 1 0 s J n F 1 b 3 Q 7 U m V s Y X R p b 2 5 z a G l w S W 5 m b y Z x d W 9 0 O z p b X X 0 i I C 8 + P E V u d H J 5 I F R 5 c G U 9 I k Z p b G x M Y X N 0 V X B k Y X R l Z C I g V m F s d W U 9 I m Q y M D E 3 L T E y L T I 2 V D E 1 O j Q 4 O j U 5 L j g 3 N j Y 3 M j N a I i A v P j x F b n R y e S B U e X B l P S J G a W x s R X J y b 3 J D b 2 R l I i B W Y W x 1 Z T 0 i c 1 V u a 2 5 v d 2 4 i I C 8 + P E V u d H J 5 I F R 5 c G U 9 I k Z p b G x D b 2 x 1 b W 5 O Y W 1 l c y I g V m F s d W U 9 I n N b J n F 1 b 3 Q 7 Q 2 9 p b i B N Y X J r Z X Q g Q 2 F w L m l k J n F 1 b 3 Q 7 L C Z x d W 9 0 O 0 N v a W 4 g T W F y a 2 V 0 I E N h c C 5 u Y W 1 l J n F 1 b 3 Q 7 L C Z x d W 9 0 O 0 N v a W 4 g T W F y a 2 V 0 I E N h c C 5 z e W 1 i b 2 w m c X V v d D s s J n F 1 b 3 Q 7 Q 2 9 p b i B N Y X J r Z X Q g Q 2 F w L n J h b m s m c X V v d D s s J n F 1 b 3 Q 7 Q 2 9 p b i B N Y X J r Z X Q g Q 2 F w L n B y a W N l X 3 V z Z C Z x d W 9 0 O y w m c X V v d D t D b 2 l u I E 1 h c m t l d C B D Y X A u c H J p Y 2 V f Y n R j J n F 1 b 3 Q 7 L C Z x d W 9 0 O 0 N v a W 4 g T W F y a 2 V 0 I E N h c C 4 y N G h f d m 9 s d W 1 l X 3 V z Z C Z x d W 9 0 O y w m c X V v d D t D b 2 l u I E 1 h c m t l d C B D Y X A u b W F y a 2 V 0 X 2 N h c F 9 1 c 2 Q m c X V v d D s s J n F 1 b 3 Q 7 Q 2 9 p b i B N Y X J r Z X Q g Q 2 F w L m F 2 Y W l s Y W J s Z V 9 z d X B w b H k m c X V v d D s s J n F 1 b 3 Q 7 Q 2 9 p b i B N Y X J r Z X Q g Q 2 F w L n R v d G F s X 3 N 1 c H B s e S Z x d W 9 0 O y w m c X V v d D t D b 2 l u I E 1 h c m t l d C B D Y X A u b W F 4 X 3 N 1 c H B s e S Z x d W 9 0 O y w m c X V v d D t D b 2 l u I E 1 h c m t l d C B D Y X A u c G V y Y 2 V u d F 9 j a G F u Z 2 V f M W g m c X V v d D s s J n F 1 b 3 Q 7 Q 2 9 p b i B N Y X J r Z X Q g Q 2 F w L n B l c m N l b n R f Y 2 h h b m d l X z I 0 a C Z x d W 9 0 O y w m c X V v d D t D b 2 l u I E 1 h c m t l d C B D Y X A u c G V y Y 2 V u d F 9 j a G F u Z 2 V f N 2 Q m c X V v d D s s J n F 1 b 3 Q 7 Q 2 9 p b i B N Y X J r Z X Q g Q 2 F w L m x h c 3 R f d X B k Y X R l Z C Z x d W 9 0 O 1 0 i I C 8 + P E V u d H J 5 I F R 5 c G U 9 I k Z p b G x D b 2 x 1 b W 5 U e X B l c y I g V m F s d W U 9 I n N B Q U F B Q U F B Q U F B Q U F B Q U F B Q U F B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k y Z W U x N m I t N m Q 1 O S 0 0 N j F l L T g w Z j I t N G N i M T A y Y j g w N D A 2 I i A v P j x F b n R y e S B U e X B l P S J G a W x s R X J y b 3 J D b 3 V u d C I g V m F s d W U 9 I m w w I i A v P j x F b n R y e S B U e X B l P S J G a W x s Q 2 9 1 b n Q i I F Z h b H V l P S J s M T A w I i A v P j x F b n R y e S B U e X B l P S J G a W x s V G F y Z 2 V 0 I i B W Y W x 1 Z T 0 i c 0 N v a W 5 f T W F y a 2 V 0 X 0 N h c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l u J T I w T W F y a 2 V 0 J T I w Q 2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J T I w T W F y a 2 V 0 J T I w Q 2 F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i U y M E 1 h c m t l d C U y M E N h c C 9 F c n d l a X R l c n R l J T I w Q 2 9 p b i U y M E 1 h c m t l d C U y M E N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T 0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A 5 L j g 4 O D E 4 M j h a I i A v P j x F b n R y e S B U e X B l P S J G a W x s V G F y Z 2 V 0 I i B W Y W x 1 Z T 0 i c 1 R S T 0 4 i I C 8 + P E V u d H J 5 I F R 5 c G U 9 I l F 1 Z X J 5 S U Q i I F Z h b H V l P S J z N j A 0 Z m Y 0 N m M t Y j k y N i 0 0 Z j E w L W E y N W Q t M T c w Z W Z i N W Y 3 M G N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J P T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5 O D I y N j A y W i I g L z 4 8 R W 5 0 c n k g V H l w Z T 0 i R m l s b F R h c m d l d C I g V m F s d W U 9 I n N C Q V Q i I C 8 + P E V u d H J 5 I F R 5 c G U 9 I l F 1 Z X J 5 S U Q i I F Z h b H V l P S J z M j h h N j I 5 O G Y t Y j d i M i 0 0 Z D Y w L W J i M 2 Y t M j J h Z W U 0 Z T Y 0 N G I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Q v S W 4 g V G F i Z W x s Z S B r b 2 5 2 Z X J 0 a W V y d C 5 7 T m F t Z S w w f S Z x d W 9 0 O y w m c X V v d D t T Z W N 0 a W 9 u M S 9 C Q V Q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F U L 0 l u I F R h Y m V s b G U g a 2 9 u d m V y d G l l c n Q u e 0 5 h b W U s M H 0 m c X V v d D s s J n F 1 b 3 Q 7 U 2 V j d G l v b j E v Q k F U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Y W 5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h c m R h b m 8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E w L j E w N D M 2 M j R a I i A v P j x F b n R y e S B U e X B l P S J R d W V y e U l E I i B W Y W x 1 Z T 0 i c z E w N D I 0 N 2 J l L T R m Y m U t N G U 1 Z i 0 4 M W V l L W Y 1 Z D c 2 M G E 4 Z j F m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R h b m 8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N y 0 x M i 0 y N l Q x M T o z M D o x M C 4 y M j c 0 N j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Z X J n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Z 2 U v S W 4 g V G F i Z W x s Z S B r b 2 5 2 Z X J 0 a W V y d C 5 7 T m F t Z S w w f S Z x d W 9 0 O y w m c X V v d D t T Z W N 0 a W 9 u M S 9 W Z X J n Z S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n Z S 9 J b i B U Y W J l b G x l I G t v b n Z l c n R p Z X J 0 L n t O Y W 1 l L D B 9 J n F 1 b 3 Q 7 L C Z x d W 9 0 O 1 N l Y 3 R p b 2 4 x L 1 Z l c m d l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1 M D M 2 M W U 3 Z i 1 l M m N h L T Q 3 M j A t Y j I 1 O C 0 x Z D N h Y j I 4 M D Z h Z j g i I C 8 + P C 9 T d G F i b G V F b n R y a W V z P j w v S X R l b T 4 8 S X R l b T 4 8 S X R l b U x v Y 2 F 0 a W 9 u P j x J d G V t V H l w Z T 5 G b 3 J t d W x h P C 9 J d G V t V H l w Z T 4 8 S X R l b V B h d G g + U 2 V j d G l v b j E v V m V y Z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Z 2 U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P T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I t M j Z U M T E 6 M z A 6 M T A u M z I 1 N T Q 2 O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U N P T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1 J l b G F 0 a W 9 u c 2 h p c E l u Z m 8 m c X V v d D s 6 W 1 1 9 I i A v P j x F b n R y e S B U e X B l P S J R d W V y e U l E I i B W Y W x 1 Z T 0 i c z Z m M T R k M G E z L T c w Y W I t N D l m Y S 1 i M T U 2 L W M w N m M 5 Y 2 I 1 N 2 Y 0 Z i I g L z 4 8 L 1 N 0 Y W J s Z U V u d H J p Z X M + P C 9 J d G V t P j x J d G V t P j x J d G V t T G 9 j Y X R p b 2 4 + P E l 0 Z W 1 U e X B l P k Z v c m 1 1 b G E 8 L 0 l 0 Z W 1 U e X B l P j x J d G V t U G F 0 a D 5 T Z W N 0 a W 9 u M S 9 J Q 0 9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Q y M T Y y N j Z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P U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L 0 l u I F R h Y m V s b G U g a 2 9 u d m V y d G l l c n Q u e 0 5 h b W U s M H 0 m c X V v d D s s J n F 1 b 3 Q 7 U 2 V j d G l v b j E v R U 9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P U y 9 J b i B U Y W J l b G x l I G t v b n Z l c n R p Z X J 0 L n t O Y W 1 l L D B 9 J n F 1 b 3 Q 7 L C Z x d W 9 0 O 1 N l Y 3 R p b 2 4 x L 0 V P U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M z A 0 Y j k 1 M G U t N 2 R j M S 0 0 M j g 1 L T h m M W Q t O D l i Y T I 3 Y 2 E z N 2 M 5 I i A v P j w v U 3 R h Y m x l R W 5 0 c m l l c z 4 8 L 0 l 0 Z W 0 + P E l 0 Z W 0 + P E l 0 Z W 1 M b 2 N h d G l v b j 4 8 S X R l b V R 5 c G U + R m 9 y b X V s Y T w v S X R l b V R 5 c G U + P E l 0 Z W 1 Q Y X R o P l N l Y 3 R p b 2 4 x L 0 V P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3 L T E y L T I 2 V D A 5 O j U 3 O j Q 3 L j E 5 N j E 2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9 U Q T I v S W 4 g V G F i Z W x s Z S B r b 2 5 2 Z X J 0 a W V y d C 5 7 T m F t Z S w w f S Z x d W 9 0 O y w m c X V v d D t T Z W N 0 a W 9 u M S 9 J T 1 R B M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1 R B M i 9 J b i B U Y W J l b G x l I G t v b n Z l c n R p Z X J 0 L n t O Y W 1 l L D B 9 J n F 1 b 3 Q 7 L C Z x d W 9 0 O 1 N l Y 3 R p b 2 4 x L 0 l P V E E y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1 R B M i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9 U Q T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Y w N z c 4 M T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F T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P L 0 l u I F R h Y m V s b G U g a 2 9 u d m V y d G l l c n Q u e 0 5 h b W U s M H 0 m c X V v d D s s J n F 1 b 3 Q 7 U 2 V j d G l v b j E v T k V P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F T y 9 J b i B U Y W J l b G x l I G t v b n Z l c n R p Z X J 0 L n t O Y W 1 l L D B 9 J n F 1 b 3 Q 7 L C Z x d W 9 0 O 1 N l Y 3 R p b 2 4 x L 0 5 F T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N D Z i Y z l m M z I t Z j Y 3 N i 0 0 Z G Z j L T g 0 Z T Q t Y T M 2 N G R l M z B i Z D F k I i A v P j w v U 3 R h Y m x l R W 5 0 c m l l c z 4 8 L 0 l 0 Z W 0 + P E l 0 Z W 0 + P E l 0 Z W 1 M b 2 N h d G l v b j 4 8 S X R l b V R 5 c G U + R m 9 y b X V s Y T w v S X R l b V R 5 c G U + P E l 0 Z W 1 Q Y X R o P l N l Y 3 R p b 2 4 x L 0 5 F T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T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c w O T g 2 N j h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0 d W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2 Z m I y M m Q 1 Y i 0 3 O W Q x L T Q 1 M z E t O D k 1 Y y 1 h Y j g x N D N m Y T R h Y T Q i I C 8 + P C 9 T d G F i b G V F b n R y a W V z P j w v S X R l b T 4 8 S X R l b T 4 8 S X R l b U x v Y 2 F 0 a W 9 u P j x J d G V t V H l w Z T 5 G b 3 J t d W x h P C 9 J d G V t V H l w Z T 4 8 S X R l b V B h d G g + U 2 V j d G l v b j E v U X R 1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0 l u J T I w V G F i Z W x s Z S U y M G t v b n Z l c n R p Z X J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3 0 X y 8 V 2 B K p R N 8 l n j B Q U 8 A A A A A A g A A A A A A E G Y A A A A B A A A g A A A A / j S 5 a 6 D G E r o j M 3 W A r h j J c y K A h H 0 q w J N + t C A k 5 C I 3 j S 4 A A A A A D o A A A A A C A A A g A A A A W r 3 E l X P 9 V X W l k a A s n 8 Q d a L 2 Q l 3 G 3 X s 1 p W 4 p s V G y 5 f 3 V Q A A A A 2 v R b 5 k S S V G y 0 + h c E x L + U 5 G B / K Q p E n R 5 d J S n W X C p i j F / k y h F d N 5 q Y N E F T d c B g A / G J Y Y 1 9 O 3 v e 0 y Z A H K y 9 e l g 0 f M O O F p L P u E F v u q E O 1 w M l h p V A A A A A J y J a O t D A 2 K W C A 5 E l a Y z K u I w 6 o r 0 n a 9 U 9 l B N P q p R Y C B + V w W u z Z O d D k K v O O j q t Z 9 m b M Y 2 m r Y x 2 G g T E 9 W z Z h z 5 0 + A = = < / D a t a M a s h u p > 
</file>

<file path=customXml/itemProps1.xml><?xml version="1.0" encoding="utf-8"?>
<ds:datastoreItem xmlns:ds="http://schemas.openxmlformats.org/officeDocument/2006/customXml" ds:itemID="{81FB8745-18EA-41DA-8A15-2B1D6CCE1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Portfolio</vt:lpstr>
      <vt:lpstr>Coin Market Cap</vt:lpstr>
      <vt:lpstr>BTC</vt:lpstr>
      <vt:lpstr>Bitcoin Preis</vt:lpstr>
      <vt:lpstr>ETH</vt:lpstr>
      <vt:lpstr>Etherium Preis</vt:lpstr>
      <vt:lpstr>LTC</vt:lpstr>
      <vt:lpstr>XMR</vt:lpstr>
      <vt:lpstr>XLM</vt:lpstr>
      <vt:lpstr>XRP</vt:lpstr>
      <vt:lpstr>REQ</vt:lpstr>
      <vt:lpstr>VEN</vt:lpstr>
      <vt:lpstr>IOTA</vt:lpstr>
      <vt:lpstr>USDT</vt:lpstr>
      <vt:lpstr>Dash</vt:lpstr>
      <vt:lpstr>TRX</vt:lpstr>
      <vt:lpstr>BAT</vt:lpstr>
      <vt:lpstr>ADA</vt:lpstr>
      <vt:lpstr>XVG</vt:lpstr>
      <vt:lpstr>ICX</vt:lpstr>
      <vt:lpstr>EOS</vt:lpstr>
      <vt:lpstr>NEO</vt:lpstr>
      <vt:lpstr>Qtum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</dc:creator>
  <cp:lastModifiedBy>onur karaagac</cp:lastModifiedBy>
  <dcterms:created xsi:type="dcterms:W3CDTF">2017-03-28T16:53:09Z</dcterms:created>
  <dcterms:modified xsi:type="dcterms:W3CDTF">2017-12-26T15:49:18Z</dcterms:modified>
</cp:coreProperties>
</file>