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2"/>
  <workbookPr defaultThemeVersion="166925"/>
  <xr:revisionPtr revIDLastSave="223" documentId="11_E60897F41BE170836B02CE998F75CCDC64E183C8" xr6:coauthVersionLast="47" xr6:coauthVersionMax="47" xr10:uidLastSave="{60FB3014-5046-4F2F-8B8B-541042AA843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G20" i="1"/>
  <c r="E20" i="1"/>
  <c r="E21" i="1"/>
  <c r="G21" i="1"/>
  <c r="I21" i="1"/>
  <c r="C21" i="1"/>
  <c r="C25" i="1"/>
  <c r="G7" i="1"/>
  <c r="E8" i="1"/>
  <c r="E9" i="1" s="1"/>
  <c r="F8" i="1"/>
  <c r="G8" i="1"/>
  <c r="F9" i="1"/>
  <c r="G9" i="1"/>
  <c r="D8" i="1"/>
  <c r="D9" i="1" s="1"/>
  <c r="C14" i="1" s="1"/>
</calcChain>
</file>

<file path=xl/sharedStrings.xml><?xml version="1.0" encoding="utf-8"?>
<sst xmlns="http://schemas.openxmlformats.org/spreadsheetml/2006/main" count="24" uniqueCount="24">
  <si>
    <t>Проект: Постройка покрасочного цеха</t>
  </si>
  <si>
    <t>Статья</t>
  </si>
  <si>
    <t>1 год</t>
  </si>
  <si>
    <t>2 год</t>
  </si>
  <si>
    <t>3 год</t>
  </si>
  <si>
    <t>4 год</t>
  </si>
  <si>
    <t>5 год</t>
  </si>
  <si>
    <t>Инвестиции в проекте</t>
  </si>
  <si>
    <t>Операционные доходы</t>
  </si>
  <si>
    <t>Операционные расходы</t>
  </si>
  <si>
    <t>Чистый денежный поток</t>
  </si>
  <si>
    <t>Коэффицент дисконтирования проекта  -10%</t>
  </si>
  <si>
    <t>NPV=</t>
  </si>
  <si>
    <t>Ввести услугу покрытие автомобиля виниловой пленкой</t>
  </si>
  <si>
    <t>Ввести услугу полировка автомобиля</t>
  </si>
  <si>
    <t>Ввести услугу покрытие кузова автомобиля жидкиим стеклом</t>
  </si>
  <si>
    <t>Ввести услугу бронирование всего кузова автомобиля</t>
  </si>
  <si>
    <t>Reach</t>
  </si>
  <si>
    <t>Impact</t>
  </si>
  <si>
    <t>Confidence</t>
  </si>
  <si>
    <t>Effort</t>
  </si>
  <si>
    <t>часов - это единица</t>
  </si>
  <si>
    <t>Вывод:</t>
  </si>
  <si>
    <t>В процессе приотритизации иннициатив. Наибольший приоритет получила иннициатива по полировке автомобиля.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</si>
</sst>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" fontId="0" fillId="0" borderId="0" xfId="0" applyNumberFormat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right"/>
    </xf>
    <xf numFmtId="0" fontId="0" fillId="0" borderId="2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"/>
  <sheetViews>
    <sheetView tabSelected="1" workbookViewId="0">
      <selection activeCell="B4" sqref="B4"/>
    </sheetView>
  </sheetViews>
  <sheetFormatPr defaultRowHeight="15"/>
  <cols>
    <col min="2" max="2" width="24.5703125" customWidth="1"/>
    <col min="3" max="3" width="9.85546875" customWidth="1"/>
  </cols>
  <sheetData>
    <row r="1" spans="2:10">
      <c r="F1" s="6"/>
    </row>
    <row r="3" spans="2:10">
      <c r="B3" s="20" t="s">
        <v>0</v>
      </c>
      <c r="C3" s="20"/>
      <c r="D3" s="20"/>
    </row>
    <row r="5" spans="2:10">
      <c r="B5" s="18" t="s">
        <v>1</v>
      </c>
      <c r="C5" s="19" t="s">
        <v>2</v>
      </c>
      <c r="D5" s="19" t="s">
        <v>3</v>
      </c>
      <c r="E5" s="19" t="s">
        <v>4</v>
      </c>
      <c r="F5" s="19" t="s">
        <v>5</v>
      </c>
      <c r="G5" s="19" t="s">
        <v>6</v>
      </c>
    </row>
    <row r="6" spans="2:10">
      <c r="B6" s="1" t="s">
        <v>7</v>
      </c>
      <c r="C6" s="2">
        <v>4570000</v>
      </c>
      <c r="D6" s="2"/>
      <c r="E6" s="2"/>
      <c r="F6" s="2"/>
      <c r="G6" s="2"/>
    </row>
    <row r="7" spans="2:10">
      <c r="B7" s="1" t="s">
        <v>8</v>
      </c>
      <c r="C7" s="2"/>
      <c r="D7" s="2">
        <v>600000</v>
      </c>
      <c r="E7" s="2">
        <v>1000000</v>
      </c>
      <c r="F7" s="2">
        <v>1500000</v>
      </c>
      <c r="G7" s="2">
        <f>C6-D7-E7-F7</f>
        <v>1470000</v>
      </c>
    </row>
    <row r="8" spans="2:10">
      <c r="B8" s="3" t="s">
        <v>9</v>
      </c>
      <c r="C8" s="2"/>
      <c r="D8" s="2">
        <f>D7*80%</f>
        <v>480000</v>
      </c>
      <c r="E8" s="2">
        <f t="shared" ref="E8:G8" si="0">E7*80%</f>
        <v>800000</v>
      </c>
      <c r="F8" s="2">
        <f t="shared" si="0"/>
        <v>1200000</v>
      </c>
      <c r="G8" s="2">
        <f t="shared" si="0"/>
        <v>1176000</v>
      </c>
    </row>
    <row r="9" spans="2:10">
      <c r="B9" s="1" t="s">
        <v>10</v>
      </c>
      <c r="C9" s="2">
        <v>-4570000</v>
      </c>
      <c r="D9" s="2">
        <f>D7-D8</f>
        <v>120000</v>
      </c>
      <c r="E9" s="2">
        <f>E7-E8</f>
        <v>200000</v>
      </c>
      <c r="F9" s="2">
        <f t="shared" ref="E9:G9" si="1">F7-F8</f>
        <v>300000</v>
      </c>
      <c r="G9" s="2">
        <f t="shared" si="1"/>
        <v>294000</v>
      </c>
    </row>
    <row r="12" spans="2:10">
      <c r="B12" s="7" t="s">
        <v>11</v>
      </c>
      <c r="C12" s="7"/>
      <c r="D12" s="7"/>
      <c r="F12" s="4"/>
    </row>
    <row r="14" spans="2:10">
      <c r="B14" s="8" t="s">
        <v>12</v>
      </c>
      <c r="C14">
        <f>D9/1.1+D9/1.1^2+E9/1.1^3+F9/1.1^4+G9/1.1^5</f>
        <v>745982.32857914548</v>
      </c>
    </row>
    <row r="15" spans="2:10">
      <c r="C15" s="5"/>
    </row>
    <row r="16" spans="2:10" ht="62.25" customHeight="1">
      <c r="B16" s="16"/>
      <c r="C16" s="17" t="s">
        <v>13</v>
      </c>
      <c r="D16" s="17"/>
      <c r="E16" s="17" t="s">
        <v>14</v>
      </c>
      <c r="F16" s="17"/>
      <c r="G16" s="17" t="s">
        <v>15</v>
      </c>
      <c r="H16" s="17"/>
      <c r="I16" s="17" t="s">
        <v>16</v>
      </c>
      <c r="J16" s="17"/>
    </row>
    <row r="17" spans="2:14">
      <c r="B17" s="10" t="s">
        <v>17</v>
      </c>
      <c r="C17" s="11">
        <v>250</v>
      </c>
      <c r="D17" s="11"/>
      <c r="E17" s="11">
        <v>250</v>
      </c>
      <c r="F17" s="11"/>
      <c r="G17" s="11">
        <v>250</v>
      </c>
      <c r="H17" s="11"/>
      <c r="I17" s="11">
        <v>250</v>
      </c>
      <c r="J17" s="11"/>
    </row>
    <row r="18" spans="2:14">
      <c r="B18" s="10" t="s">
        <v>18</v>
      </c>
      <c r="C18" s="11">
        <v>1</v>
      </c>
      <c r="D18" s="11"/>
      <c r="E18" s="11">
        <v>3</v>
      </c>
      <c r="F18" s="11"/>
      <c r="G18" s="11">
        <v>2</v>
      </c>
      <c r="H18" s="11"/>
      <c r="I18" s="11">
        <v>2</v>
      </c>
      <c r="J18" s="11"/>
    </row>
    <row r="19" spans="2:14">
      <c r="B19" s="10" t="s">
        <v>19</v>
      </c>
      <c r="C19" s="14">
        <v>0.5</v>
      </c>
      <c r="D19" s="11"/>
      <c r="E19" s="14">
        <v>1</v>
      </c>
      <c r="F19" s="11"/>
      <c r="G19" s="14">
        <v>0.8</v>
      </c>
      <c r="H19" s="11"/>
      <c r="I19" s="14">
        <v>0.8</v>
      </c>
      <c r="J19" s="11"/>
    </row>
    <row r="20" spans="2:14">
      <c r="B20" s="12" t="s">
        <v>20</v>
      </c>
      <c r="C20" s="13">
        <v>1</v>
      </c>
      <c r="D20" s="13"/>
      <c r="E20" s="13">
        <f>12/C25</f>
        <v>7.1428571428571425E-2</v>
      </c>
      <c r="F20" s="13"/>
      <c r="G20" s="13">
        <f>15/C25</f>
        <v>8.9285714285714288E-2</v>
      </c>
      <c r="H20" s="13"/>
      <c r="I20" s="13">
        <f>24/C25</f>
        <v>0.14285714285714285</v>
      </c>
      <c r="J20" s="13"/>
    </row>
    <row r="21" spans="2:14">
      <c r="B21" s="2"/>
      <c r="C21" s="11">
        <f>C17*C18*C19/C20</f>
        <v>125</v>
      </c>
      <c r="D21" s="11"/>
      <c r="E21" s="11">
        <f t="shared" ref="E21" si="2">E17*E18*E19/E20</f>
        <v>10500</v>
      </c>
      <c r="F21" s="11"/>
      <c r="G21" s="11">
        <f t="shared" ref="G21" si="3">G17*G18*G19/G20</f>
        <v>4480</v>
      </c>
      <c r="H21" s="11"/>
      <c r="I21" s="11">
        <f t="shared" ref="I21" si="4">I17*I18*I19/I20</f>
        <v>2800</v>
      </c>
      <c r="J21" s="11"/>
    </row>
    <row r="25" spans="2:14">
      <c r="C25">
        <f>7*24</f>
        <v>168</v>
      </c>
      <c r="D25" s="7" t="s">
        <v>21</v>
      </c>
      <c r="E25" s="7"/>
    </row>
    <row r="27" spans="2:14">
      <c r="B27" s="9" t="s">
        <v>22</v>
      </c>
      <c r="C27" s="15" t="s">
        <v>23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</sheetData>
  <mergeCells count="28">
    <mergeCell ref="C27:N27"/>
    <mergeCell ref="I20:J20"/>
    <mergeCell ref="D25:E25"/>
    <mergeCell ref="C21:D21"/>
    <mergeCell ref="E21:F21"/>
    <mergeCell ref="G21:H21"/>
    <mergeCell ref="I21:J21"/>
    <mergeCell ref="C20:D20"/>
    <mergeCell ref="G17:H17"/>
    <mergeCell ref="G18:H18"/>
    <mergeCell ref="G19:H19"/>
    <mergeCell ref="G20:H20"/>
    <mergeCell ref="E17:F17"/>
    <mergeCell ref="E18:F18"/>
    <mergeCell ref="E19:F19"/>
    <mergeCell ref="E20:F20"/>
    <mergeCell ref="I16:J16"/>
    <mergeCell ref="C17:D17"/>
    <mergeCell ref="C18:D18"/>
    <mergeCell ref="C19:D19"/>
    <mergeCell ref="I17:J17"/>
    <mergeCell ref="I18:J18"/>
    <mergeCell ref="I19:J19"/>
    <mergeCell ref="B3:D3"/>
    <mergeCell ref="B12:D12"/>
    <mergeCell ref="C16:D16"/>
    <mergeCell ref="E16:F16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Татьяна Сутягина</cp:lastModifiedBy>
  <cp:revision/>
  <dcterms:created xsi:type="dcterms:W3CDTF">2023-07-21T12:17:11Z</dcterms:created>
  <dcterms:modified xsi:type="dcterms:W3CDTF">2023-07-21T16:28:21Z</dcterms:modified>
  <cp:category/>
  <cp:contentStatus/>
</cp:coreProperties>
</file>