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training\Финансовая математика\"/>
    </mc:Choice>
  </mc:AlternateContent>
  <xr:revisionPtr revIDLastSave="0" documentId="13_ncr:1_{9970CBF7-2A87-4BAF-BC3B-7B7B1A91E6C9}" xr6:coauthVersionLast="47" xr6:coauthVersionMax="47" xr10:uidLastSave="{00000000-0000-0000-0000-000000000000}"/>
  <bookViews>
    <workbookView xWindow="-120" yWindow="-120" windowWidth="29040" windowHeight="15840" xr2:uid="{DD6164E0-D133-4C91-84A4-FF0B239FCEA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9" i="1" l="1"/>
  <c r="E8" i="1"/>
  <c r="G307" i="1"/>
  <c r="G306" i="1"/>
  <c r="E55" i="1"/>
  <c r="C54" i="1"/>
  <c r="E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54" i="1"/>
  <c r="J16" i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G16" i="1"/>
  <c r="B54" i="1" l="1"/>
  <c r="C55" i="1" s="1"/>
  <c r="B55" i="1" s="1"/>
  <c r="E56" i="1" s="1"/>
  <c r="C56" i="1" l="1"/>
  <c r="B56" i="1" s="1"/>
  <c r="E57" i="1" s="1"/>
  <c r="C57" i="1" l="1"/>
  <c r="B57" i="1" s="1"/>
  <c r="E58" i="1" s="1"/>
  <c r="C58" i="1" l="1"/>
  <c r="B58" i="1" s="1"/>
  <c r="C59" i="1" l="1"/>
  <c r="B59" i="1" s="1"/>
  <c r="E60" i="1" s="1"/>
  <c r="C60" i="1" s="1"/>
  <c r="B60" i="1" s="1"/>
  <c r="E61" i="1" s="1"/>
  <c r="E59" i="1"/>
  <c r="C61" i="1" l="1"/>
  <c r="B61" i="1" s="1"/>
  <c r="E62" i="1" s="1"/>
  <c r="C62" i="1" l="1"/>
  <c r="B62" i="1" s="1"/>
  <c r="E63" i="1" s="1"/>
  <c r="C63" i="1" l="1"/>
  <c r="B63" i="1" s="1"/>
  <c r="E64" i="1" s="1"/>
  <c r="C64" i="1" l="1"/>
  <c r="B64" i="1" s="1"/>
  <c r="E65" i="1" s="1"/>
  <c r="C65" i="1" l="1"/>
  <c r="B65" i="1" s="1"/>
  <c r="E66" i="1" s="1"/>
  <c r="C66" i="1" l="1"/>
  <c r="B66" i="1" s="1"/>
  <c r="E67" i="1" s="1"/>
  <c r="C67" i="1" l="1"/>
  <c r="B67" i="1" s="1"/>
  <c r="E68" i="1" s="1"/>
  <c r="C68" i="1" l="1"/>
  <c r="B68" i="1" s="1"/>
  <c r="E69" i="1" s="1"/>
  <c r="C69" i="1" l="1"/>
  <c r="B69" i="1" s="1"/>
  <c r="E70" i="1" s="1"/>
  <c r="C70" i="1" l="1"/>
  <c r="B70" i="1" s="1"/>
  <c r="E71" i="1" s="1"/>
  <c r="C71" i="1" l="1"/>
  <c r="B71" i="1" s="1"/>
  <c r="E72" i="1" s="1"/>
  <c r="C72" i="1" l="1"/>
  <c r="B72" i="1" s="1"/>
  <c r="E73" i="1" s="1"/>
  <c r="C73" i="1" l="1"/>
  <c r="B73" i="1" s="1"/>
  <c r="E74" i="1" s="1"/>
  <c r="C74" i="1" l="1"/>
  <c r="B74" i="1" s="1"/>
  <c r="E75" i="1" s="1"/>
  <c r="C75" i="1" l="1"/>
  <c r="B75" i="1" s="1"/>
  <c r="E76" i="1" s="1"/>
  <c r="C76" i="1" l="1"/>
  <c r="B76" i="1" s="1"/>
  <c r="E77" i="1" s="1"/>
  <c r="C77" i="1" l="1"/>
  <c r="B77" i="1" s="1"/>
  <c r="E78" i="1" s="1"/>
  <c r="C78" i="1" l="1"/>
  <c r="B78" i="1" s="1"/>
  <c r="E79" i="1" s="1"/>
  <c r="C79" i="1" l="1"/>
  <c r="B79" i="1" s="1"/>
  <c r="E80" i="1" s="1"/>
  <c r="C80" i="1" l="1"/>
  <c r="B80" i="1" s="1"/>
  <c r="E81" i="1" s="1"/>
  <c r="C81" i="1" l="1"/>
  <c r="B81" i="1" s="1"/>
  <c r="E82" i="1" s="1"/>
  <c r="C82" i="1" l="1"/>
  <c r="B82" i="1" s="1"/>
  <c r="E83" i="1" s="1"/>
  <c r="C83" i="1" l="1"/>
  <c r="B83" i="1" s="1"/>
  <c r="E84" i="1" s="1"/>
  <c r="C84" i="1" l="1"/>
  <c r="B84" i="1" s="1"/>
  <c r="E85" i="1" s="1"/>
  <c r="C85" i="1" l="1"/>
  <c r="B85" i="1" s="1"/>
  <c r="E86" i="1" s="1"/>
  <c r="C86" i="1" l="1"/>
  <c r="B86" i="1" s="1"/>
  <c r="E87" i="1" s="1"/>
  <c r="C87" i="1" l="1"/>
  <c r="B87" i="1" s="1"/>
  <c r="E88" i="1" s="1"/>
  <c r="C88" i="1" l="1"/>
  <c r="B88" i="1" s="1"/>
  <c r="E89" i="1" s="1"/>
  <c r="C89" i="1" l="1"/>
  <c r="B89" i="1" s="1"/>
  <c r="E90" i="1" s="1"/>
  <c r="C90" i="1" l="1"/>
  <c r="B90" i="1" s="1"/>
  <c r="E91" i="1" s="1"/>
  <c r="C91" i="1" l="1"/>
  <c r="B91" i="1" s="1"/>
  <c r="E92" i="1" s="1"/>
  <c r="C92" i="1" l="1"/>
  <c r="B92" i="1" s="1"/>
  <c r="E93" i="1" s="1"/>
  <c r="C93" i="1" l="1"/>
  <c r="B93" i="1" s="1"/>
  <c r="E94" i="1" s="1"/>
  <c r="C94" i="1" l="1"/>
  <c r="B94" i="1" s="1"/>
  <c r="E95" i="1" s="1"/>
  <c r="C95" i="1" l="1"/>
  <c r="B95" i="1" s="1"/>
  <c r="E96" i="1" s="1"/>
  <c r="C96" i="1" l="1"/>
  <c r="B96" i="1" s="1"/>
  <c r="E97" i="1" s="1"/>
  <c r="C97" i="1" l="1"/>
  <c r="B97" i="1" s="1"/>
  <c r="E98" i="1" s="1"/>
  <c r="C98" i="1" l="1"/>
  <c r="B98" i="1" s="1"/>
  <c r="E99" i="1" s="1"/>
  <c r="C99" i="1" l="1"/>
  <c r="B99" i="1" s="1"/>
  <c r="E100" i="1" s="1"/>
  <c r="C100" i="1" l="1"/>
  <c r="B100" i="1" s="1"/>
  <c r="E101" i="1" s="1"/>
  <c r="C101" i="1" l="1"/>
  <c r="B101" i="1" s="1"/>
  <c r="E102" i="1" s="1"/>
  <c r="C102" i="1" l="1"/>
  <c r="B102" i="1" s="1"/>
  <c r="E103" i="1" s="1"/>
  <c r="C103" i="1" l="1"/>
  <c r="B103" i="1" s="1"/>
  <c r="E104" i="1" s="1"/>
  <c r="C104" i="1" l="1"/>
  <c r="B104" i="1" s="1"/>
  <c r="E105" i="1" s="1"/>
  <c r="C105" i="1" l="1"/>
  <c r="B105" i="1" s="1"/>
  <c r="E106" i="1" s="1"/>
  <c r="C106" i="1" l="1"/>
  <c r="B106" i="1" s="1"/>
  <c r="E107" i="1" s="1"/>
  <c r="C107" i="1" l="1"/>
  <c r="B107" i="1" s="1"/>
  <c r="E108" i="1" s="1"/>
  <c r="C108" i="1" l="1"/>
  <c r="B108" i="1" s="1"/>
  <c r="E109" i="1" s="1"/>
  <c r="C109" i="1" l="1"/>
  <c r="B109" i="1" s="1"/>
  <c r="E110" i="1" s="1"/>
  <c r="C110" i="1" l="1"/>
  <c r="B110" i="1" s="1"/>
  <c r="E111" i="1" s="1"/>
  <c r="C111" i="1" l="1"/>
  <c r="B111" i="1" s="1"/>
  <c r="E112" i="1" s="1"/>
  <c r="C112" i="1" l="1"/>
  <c r="B112" i="1" s="1"/>
  <c r="E113" i="1" s="1"/>
  <c r="C113" i="1" l="1"/>
  <c r="B113" i="1" s="1"/>
  <c r="E114" i="1" s="1"/>
  <c r="C114" i="1" l="1"/>
  <c r="B114" i="1" s="1"/>
  <c r="E115" i="1" s="1"/>
  <c r="C115" i="1" l="1"/>
  <c r="B115" i="1" s="1"/>
  <c r="E116" i="1" s="1"/>
  <c r="C116" i="1" l="1"/>
  <c r="B116" i="1" s="1"/>
  <c r="E117" i="1" s="1"/>
  <c r="C117" i="1" l="1"/>
  <c r="B117" i="1" s="1"/>
  <c r="E118" i="1" s="1"/>
  <c r="C118" i="1" l="1"/>
  <c r="B118" i="1" s="1"/>
  <c r="E119" i="1" s="1"/>
  <c r="C119" i="1" l="1"/>
  <c r="B119" i="1" s="1"/>
  <c r="E120" i="1" s="1"/>
  <c r="C120" i="1" l="1"/>
  <c r="B120" i="1" s="1"/>
  <c r="E121" i="1" s="1"/>
  <c r="C121" i="1" l="1"/>
  <c r="B121" i="1" s="1"/>
  <c r="E122" i="1" s="1"/>
  <c r="C122" i="1" l="1"/>
  <c r="B122" i="1" s="1"/>
  <c r="E123" i="1" s="1"/>
  <c r="C123" i="1" l="1"/>
  <c r="B123" i="1" s="1"/>
  <c r="E124" i="1" s="1"/>
  <c r="C124" i="1" l="1"/>
  <c r="B124" i="1" s="1"/>
  <c r="E125" i="1" s="1"/>
  <c r="C125" i="1" l="1"/>
  <c r="B125" i="1" s="1"/>
  <c r="E126" i="1" s="1"/>
  <c r="C126" i="1" l="1"/>
  <c r="B126" i="1" s="1"/>
  <c r="E127" i="1" s="1"/>
  <c r="C127" i="1" l="1"/>
  <c r="B127" i="1" s="1"/>
  <c r="E128" i="1" s="1"/>
  <c r="C128" i="1" l="1"/>
  <c r="B128" i="1" s="1"/>
  <c r="E129" i="1" s="1"/>
  <c r="C129" i="1" l="1"/>
  <c r="B129" i="1" s="1"/>
  <c r="E130" i="1" s="1"/>
  <c r="C130" i="1" l="1"/>
  <c r="B130" i="1" s="1"/>
  <c r="E131" i="1" s="1"/>
  <c r="C131" i="1" l="1"/>
  <c r="B131" i="1" s="1"/>
  <c r="E132" i="1" s="1"/>
  <c r="C132" i="1" l="1"/>
  <c r="B132" i="1" s="1"/>
  <c r="E133" i="1" s="1"/>
  <c r="C133" i="1" l="1"/>
  <c r="B133" i="1" s="1"/>
  <c r="E134" i="1" s="1"/>
  <c r="C134" i="1" l="1"/>
  <c r="B134" i="1" s="1"/>
  <c r="E135" i="1" s="1"/>
  <c r="C135" i="1" l="1"/>
  <c r="B135" i="1" s="1"/>
  <c r="E136" i="1" s="1"/>
  <c r="C136" i="1" l="1"/>
  <c r="B136" i="1" s="1"/>
  <c r="E137" i="1" s="1"/>
  <c r="C137" i="1" l="1"/>
  <c r="B137" i="1" s="1"/>
  <c r="E138" i="1" s="1"/>
  <c r="C138" i="1" l="1"/>
  <c r="B138" i="1" s="1"/>
  <c r="E139" i="1" s="1"/>
  <c r="C139" i="1" l="1"/>
  <c r="B139" i="1" s="1"/>
  <c r="E140" i="1" s="1"/>
  <c r="C140" i="1" l="1"/>
  <c r="B140" i="1" s="1"/>
  <c r="E141" i="1" s="1"/>
  <c r="C141" i="1" l="1"/>
  <c r="B141" i="1" s="1"/>
  <c r="E142" i="1" s="1"/>
  <c r="C142" i="1" l="1"/>
  <c r="B142" i="1" s="1"/>
  <c r="E143" i="1" s="1"/>
  <c r="C143" i="1" l="1"/>
  <c r="B143" i="1" s="1"/>
  <c r="E144" i="1" s="1"/>
  <c r="C144" i="1" l="1"/>
  <c r="B144" i="1" s="1"/>
  <c r="E145" i="1" s="1"/>
  <c r="C145" i="1" l="1"/>
  <c r="B145" i="1" s="1"/>
  <c r="E146" i="1" s="1"/>
  <c r="C146" i="1" l="1"/>
  <c r="B146" i="1" s="1"/>
  <c r="E147" i="1" s="1"/>
  <c r="C147" i="1" l="1"/>
  <c r="B147" i="1" s="1"/>
  <c r="E148" i="1" s="1"/>
  <c r="C148" i="1" l="1"/>
  <c r="B148" i="1" s="1"/>
  <c r="E149" i="1" s="1"/>
  <c r="C149" i="1" l="1"/>
  <c r="B149" i="1" s="1"/>
  <c r="E150" i="1" s="1"/>
  <c r="C150" i="1" l="1"/>
  <c r="B150" i="1" s="1"/>
  <c r="E151" i="1" s="1"/>
  <c r="C151" i="1" l="1"/>
  <c r="B151" i="1" s="1"/>
  <c r="E152" i="1" s="1"/>
  <c r="C152" i="1" l="1"/>
  <c r="B152" i="1" s="1"/>
  <c r="E153" i="1" s="1"/>
  <c r="C153" i="1" l="1"/>
  <c r="B153" i="1" s="1"/>
  <c r="E154" i="1" s="1"/>
  <c r="C154" i="1" l="1"/>
  <c r="B154" i="1" s="1"/>
  <c r="E155" i="1" s="1"/>
  <c r="C155" i="1" l="1"/>
  <c r="B155" i="1" s="1"/>
  <c r="E156" i="1" s="1"/>
  <c r="C156" i="1" l="1"/>
  <c r="B156" i="1" s="1"/>
  <c r="E157" i="1" s="1"/>
  <c r="C157" i="1" l="1"/>
  <c r="B157" i="1" s="1"/>
  <c r="E158" i="1" s="1"/>
  <c r="C158" i="1" l="1"/>
  <c r="B158" i="1" s="1"/>
  <c r="E159" i="1" s="1"/>
  <c r="C159" i="1" l="1"/>
  <c r="B159" i="1" s="1"/>
  <c r="E160" i="1" s="1"/>
  <c r="C160" i="1" l="1"/>
  <c r="B160" i="1" s="1"/>
  <c r="E161" i="1" s="1"/>
  <c r="C161" i="1" l="1"/>
  <c r="B161" i="1" s="1"/>
  <c r="E162" i="1" s="1"/>
  <c r="C162" i="1" l="1"/>
  <c r="B162" i="1" s="1"/>
  <c r="E163" i="1" s="1"/>
  <c r="C163" i="1" l="1"/>
  <c r="B163" i="1" s="1"/>
  <c r="E164" i="1" s="1"/>
  <c r="C164" i="1" l="1"/>
  <c r="B164" i="1" s="1"/>
  <c r="E165" i="1" s="1"/>
  <c r="C165" i="1" l="1"/>
  <c r="B165" i="1" s="1"/>
  <c r="E166" i="1" s="1"/>
  <c r="C166" i="1" l="1"/>
  <c r="B166" i="1" s="1"/>
  <c r="E167" i="1" s="1"/>
  <c r="C167" i="1" l="1"/>
  <c r="B167" i="1" s="1"/>
  <c r="E168" i="1" s="1"/>
  <c r="C168" i="1" l="1"/>
  <c r="B168" i="1" s="1"/>
  <c r="E169" i="1" s="1"/>
  <c r="C169" i="1" l="1"/>
  <c r="B169" i="1" s="1"/>
  <c r="E170" i="1" s="1"/>
  <c r="C170" i="1" l="1"/>
  <c r="B170" i="1" s="1"/>
  <c r="E171" i="1" s="1"/>
  <c r="C171" i="1" l="1"/>
  <c r="B171" i="1" s="1"/>
  <c r="E172" i="1" s="1"/>
  <c r="C172" i="1" l="1"/>
  <c r="B172" i="1" s="1"/>
  <c r="E173" i="1" s="1"/>
  <c r="C173" i="1" l="1"/>
  <c r="B173" i="1" s="1"/>
  <c r="E174" i="1" s="1"/>
  <c r="C174" i="1" l="1"/>
  <c r="B174" i="1" s="1"/>
  <c r="E175" i="1" s="1"/>
  <c r="C175" i="1" l="1"/>
  <c r="B175" i="1" s="1"/>
  <c r="E176" i="1" s="1"/>
  <c r="C176" i="1" l="1"/>
  <c r="B176" i="1" s="1"/>
  <c r="E177" i="1" s="1"/>
  <c r="C177" i="1" l="1"/>
  <c r="B177" i="1" s="1"/>
  <c r="E178" i="1" s="1"/>
  <c r="C178" i="1" l="1"/>
  <c r="B178" i="1" s="1"/>
  <c r="E179" i="1" s="1"/>
  <c r="C179" i="1" l="1"/>
  <c r="B179" i="1" s="1"/>
  <c r="E180" i="1" s="1"/>
  <c r="C180" i="1" l="1"/>
  <c r="B180" i="1" s="1"/>
  <c r="E181" i="1" s="1"/>
  <c r="C181" i="1" l="1"/>
  <c r="B181" i="1" s="1"/>
  <c r="E182" i="1" s="1"/>
  <c r="C182" i="1" l="1"/>
  <c r="B182" i="1" s="1"/>
  <c r="E183" i="1" s="1"/>
  <c r="C183" i="1" l="1"/>
  <c r="B183" i="1" s="1"/>
  <c r="E184" i="1" s="1"/>
  <c r="C184" i="1" l="1"/>
  <c r="B184" i="1" s="1"/>
  <c r="E185" i="1" s="1"/>
  <c r="C185" i="1" l="1"/>
  <c r="B185" i="1" s="1"/>
  <c r="E186" i="1" s="1"/>
  <c r="C186" i="1" l="1"/>
  <c r="B186" i="1" s="1"/>
  <c r="E187" i="1" s="1"/>
  <c r="C187" i="1" l="1"/>
  <c r="B187" i="1" s="1"/>
  <c r="E188" i="1" s="1"/>
  <c r="C188" i="1" l="1"/>
  <c r="B188" i="1" s="1"/>
  <c r="E189" i="1" s="1"/>
  <c r="C189" i="1" l="1"/>
  <c r="B189" i="1" s="1"/>
  <c r="E190" i="1" s="1"/>
  <c r="C190" i="1" l="1"/>
  <c r="B190" i="1" s="1"/>
  <c r="E191" i="1" s="1"/>
  <c r="C191" i="1" l="1"/>
  <c r="B191" i="1" s="1"/>
  <c r="E192" i="1" s="1"/>
  <c r="C192" i="1" l="1"/>
  <c r="B192" i="1" s="1"/>
  <c r="E193" i="1" s="1"/>
  <c r="C193" i="1" l="1"/>
  <c r="B193" i="1" s="1"/>
  <c r="E194" i="1" s="1"/>
  <c r="C194" i="1" l="1"/>
  <c r="B194" i="1" s="1"/>
  <c r="E195" i="1" s="1"/>
  <c r="C195" i="1" l="1"/>
  <c r="B195" i="1" s="1"/>
  <c r="E196" i="1" s="1"/>
  <c r="C196" i="1" l="1"/>
  <c r="B196" i="1" s="1"/>
  <c r="E197" i="1" s="1"/>
  <c r="C197" i="1" l="1"/>
  <c r="B197" i="1" s="1"/>
  <c r="E198" i="1" s="1"/>
  <c r="C198" i="1" l="1"/>
  <c r="B198" i="1" s="1"/>
  <c r="E199" i="1" s="1"/>
  <c r="C199" i="1" l="1"/>
  <c r="B199" i="1" s="1"/>
  <c r="E200" i="1" s="1"/>
  <c r="C200" i="1" l="1"/>
  <c r="B200" i="1" s="1"/>
  <c r="E201" i="1" s="1"/>
  <c r="C201" i="1" l="1"/>
  <c r="B201" i="1" s="1"/>
  <c r="E202" i="1" s="1"/>
  <c r="C202" i="1" l="1"/>
  <c r="B202" i="1" s="1"/>
  <c r="E203" i="1" s="1"/>
  <c r="C203" i="1" l="1"/>
  <c r="B203" i="1" s="1"/>
  <c r="E204" i="1" s="1"/>
  <c r="C204" i="1" l="1"/>
  <c r="B204" i="1" s="1"/>
  <c r="E205" i="1" s="1"/>
  <c r="C205" i="1" l="1"/>
  <c r="B205" i="1" s="1"/>
  <c r="E206" i="1" s="1"/>
  <c r="C206" i="1" l="1"/>
  <c r="B206" i="1" s="1"/>
  <c r="E207" i="1" s="1"/>
  <c r="C207" i="1" l="1"/>
  <c r="B207" i="1" s="1"/>
  <c r="E208" i="1" s="1"/>
  <c r="C208" i="1" l="1"/>
  <c r="B208" i="1" s="1"/>
  <c r="E209" i="1" s="1"/>
  <c r="C209" i="1" l="1"/>
  <c r="B209" i="1" s="1"/>
  <c r="E210" i="1" s="1"/>
  <c r="C210" i="1" l="1"/>
  <c r="B210" i="1" s="1"/>
  <c r="E211" i="1" s="1"/>
  <c r="C211" i="1" l="1"/>
  <c r="B211" i="1" s="1"/>
  <c r="E212" i="1" s="1"/>
  <c r="C212" i="1" l="1"/>
  <c r="B212" i="1" s="1"/>
  <c r="E213" i="1" s="1"/>
  <c r="C213" i="1" l="1"/>
  <c r="B213" i="1" s="1"/>
  <c r="E214" i="1" s="1"/>
  <c r="C214" i="1" l="1"/>
  <c r="B214" i="1" s="1"/>
  <c r="E215" i="1" s="1"/>
  <c r="C215" i="1" l="1"/>
  <c r="B215" i="1" s="1"/>
  <c r="E216" i="1" s="1"/>
  <c r="C216" i="1" l="1"/>
  <c r="B216" i="1" s="1"/>
  <c r="E217" i="1" s="1"/>
  <c r="C217" i="1" l="1"/>
  <c r="B217" i="1" s="1"/>
  <c r="E218" i="1" s="1"/>
  <c r="C218" i="1" l="1"/>
  <c r="B218" i="1" s="1"/>
  <c r="E219" i="1" s="1"/>
  <c r="C219" i="1" l="1"/>
  <c r="B219" i="1" s="1"/>
  <c r="E220" i="1" s="1"/>
  <c r="C220" i="1" l="1"/>
  <c r="B220" i="1" s="1"/>
  <c r="E221" i="1" s="1"/>
  <c r="C221" i="1" l="1"/>
  <c r="B221" i="1" s="1"/>
  <c r="E222" i="1" s="1"/>
  <c r="C222" i="1" l="1"/>
  <c r="B222" i="1" s="1"/>
  <c r="E223" i="1" s="1"/>
  <c r="C223" i="1" l="1"/>
  <c r="B223" i="1" s="1"/>
  <c r="E224" i="1" s="1"/>
  <c r="C224" i="1" l="1"/>
  <c r="B224" i="1" s="1"/>
  <c r="E225" i="1" s="1"/>
  <c r="C225" i="1" l="1"/>
  <c r="B225" i="1" s="1"/>
  <c r="E226" i="1" s="1"/>
  <c r="C226" i="1" l="1"/>
  <c r="B226" i="1" s="1"/>
  <c r="E227" i="1" s="1"/>
  <c r="C227" i="1" l="1"/>
  <c r="B227" i="1" s="1"/>
  <c r="E228" i="1" s="1"/>
  <c r="C228" i="1" l="1"/>
  <c r="B228" i="1" s="1"/>
  <c r="E229" i="1" s="1"/>
  <c r="C229" i="1" l="1"/>
  <c r="B229" i="1" s="1"/>
  <c r="E230" i="1" s="1"/>
  <c r="C230" i="1" l="1"/>
  <c r="B230" i="1" s="1"/>
  <c r="E231" i="1" s="1"/>
  <c r="C231" i="1" l="1"/>
  <c r="B231" i="1" s="1"/>
  <c r="E232" i="1" s="1"/>
  <c r="C232" i="1" l="1"/>
  <c r="B232" i="1" s="1"/>
  <c r="E233" i="1" s="1"/>
  <c r="C233" i="1" l="1"/>
  <c r="B233" i="1" s="1"/>
  <c r="E234" i="1" s="1"/>
  <c r="C234" i="1" l="1"/>
  <c r="B234" i="1" s="1"/>
  <c r="E235" i="1" s="1"/>
  <c r="C235" i="1" l="1"/>
  <c r="B235" i="1" s="1"/>
  <c r="E236" i="1" s="1"/>
  <c r="C236" i="1" l="1"/>
  <c r="B236" i="1" s="1"/>
  <c r="E237" i="1" s="1"/>
  <c r="C237" i="1" l="1"/>
  <c r="B237" i="1" s="1"/>
  <c r="E238" i="1" s="1"/>
  <c r="C238" i="1" l="1"/>
  <c r="B238" i="1" s="1"/>
  <c r="E239" i="1" s="1"/>
  <c r="C239" i="1" l="1"/>
  <c r="B239" i="1" s="1"/>
  <c r="E240" i="1" s="1"/>
  <c r="C240" i="1" l="1"/>
  <c r="B240" i="1" s="1"/>
  <c r="E241" i="1" s="1"/>
  <c r="C241" i="1" l="1"/>
  <c r="B241" i="1" s="1"/>
  <c r="E242" i="1" s="1"/>
  <c r="C242" i="1" l="1"/>
  <c r="B242" i="1" s="1"/>
  <c r="E243" i="1" s="1"/>
  <c r="C243" i="1" l="1"/>
  <c r="B243" i="1" s="1"/>
  <c r="E244" i="1" s="1"/>
  <c r="C244" i="1" l="1"/>
  <c r="B244" i="1" s="1"/>
  <c r="E245" i="1" s="1"/>
  <c r="C245" i="1" l="1"/>
  <c r="B245" i="1" s="1"/>
  <c r="E246" i="1" s="1"/>
  <c r="C246" i="1" l="1"/>
  <c r="B246" i="1" s="1"/>
  <c r="E247" i="1" s="1"/>
  <c r="C247" i="1" l="1"/>
  <c r="B247" i="1" s="1"/>
  <c r="E248" i="1" s="1"/>
  <c r="C248" i="1" l="1"/>
  <c r="B248" i="1" s="1"/>
  <c r="E249" i="1" s="1"/>
  <c r="C249" i="1" l="1"/>
  <c r="B249" i="1" s="1"/>
  <c r="E250" i="1" s="1"/>
  <c r="C250" i="1" l="1"/>
  <c r="B250" i="1" s="1"/>
  <c r="E251" i="1" s="1"/>
  <c r="C251" i="1" l="1"/>
  <c r="B251" i="1" s="1"/>
  <c r="E252" i="1" s="1"/>
  <c r="C252" i="1" l="1"/>
  <c r="B252" i="1" s="1"/>
  <c r="E253" i="1" s="1"/>
  <c r="C253" i="1" l="1"/>
  <c r="B253" i="1" s="1"/>
  <c r="E254" i="1" s="1"/>
  <c r="C254" i="1" l="1"/>
  <c r="B254" i="1" s="1"/>
  <c r="E255" i="1" s="1"/>
  <c r="C255" i="1" l="1"/>
  <c r="B255" i="1" s="1"/>
  <c r="E256" i="1" s="1"/>
  <c r="C256" i="1" l="1"/>
  <c r="B256" i="1" s="1"/>
  <c r="E257" i="1" s="1"/>
  <c r="C257" i="1" l="1"/>
  <c r="B257" i="1" s="1"/>
  <c r="E258" i="1" s="1"/>
  <c r="C258" i="1" l="1"/>
  <c r="B258" i="1" s="1"/>
  <c r="E259" i="1" s="1"/>
  <c r="C259" i="1" l="1"/>
  <c r="B259" i="1" s="1"/>
  <c r="E260" i="1" s="1"/>
  <c r="C260" i="1" l="1"/>
  <c r="B260" i="1" s="1"/>
  <c r="E261" i="1" s="1"/>
  <c r="C261" i="1" l="1"/>
  <c r="B261" i="1" s="1"/>
  <c r="E262" i="1" s="1"/>
  <c r="C262" i="1" l="1"/>
  <c r="B262" i="1" s="1"/>
  <c r="E263" i="1" s="1"/>
  <c r="C263" i="1" l="1"/>
  <c r="B263" i="1" s="1"/>
  <c r="E264" i="1" s="1"/>
  <c r="C264" i="1" l="1"/>
  <c r="B264" i="1" s="1"/>
  <c r="E265" i="1" s="1"/>
  <c r="C265" i="1" l="1"/>
  <c r="B265" i="1" s="1"/>
  <c r="E266" i="1" s="1"/>
  <c r="C266" i="1" l="1"/>
  <c r="B266" i="1" s="1"/>
  <c r="E267" i="1" s="1"/>
  <c r="C267" i="1" l="1"/>
  <c r="B267" i="1" s="1"/>
  <c r="E268" i="1" s="1"/>
  <c r="C268" i="1" l="1"/>
  <c r="B268" i="1" s="1"/>
  <c r="E269" i="1" s="1"/>
  <c r="C269" i="1" l="1"/>
  <c r="B269" i="1" s="1"/>
  <c r="E270" i="1" s="1"/>
  <c r="C270" i="1" l="1"/>
  <c r="B270" i="1" s="1"/>
  <c r="E271" i="1" s="1"/>
  <c r="C271" i="1" l="1"/>
  <c r="B271" i="1" s="1"/>
  <c r="E272" i="1" s="1"/>
  <c r="C272" i="1" l="1"/>
  <c r="B272" i="1" s="1"/>
  <c r="E273" i="1" s="1"/>
  <c r="C273" i="1" l="1"/>
  <c r="B273" i="1" s="1"/>
  <c r="E274" i="1" s="1"/>
  <c r="C274" i="1" l="1"/>
  <c r="B274" i="1" s="1"/>
  <c r="E275" i="1" s="1"/>
  <c r="C275" i="1" l="1"/>
  <c r="B275" i="1" s="1"/>
  <c r="E276" i="1" s="1"/>
  <c r="C276" i="1" l="1"/>
  <c r="B276" i="1" s="1"/>
  <c r="E277" i="1" s="1"/>
  <c r="C277" i="1" l="1"/>
  <c r="B277" i="1" s="1"/>
  <c r="E278" i="1" s="1"/>
  <c r="C278" i="1" l="1"/>
  <c r="B278" i="1" s="1"/>
  <c r="E279" i="1" s="1"/>
  <c r="C279" i="1" l="1"/>
  <c r="B279" i="1" s="1"/>
  <c r="E280" i="1" s="1"/>
  <c r="C280" i="1" l="1"/>
  <c r="B280" i="1" s="1"/>
  <c r="E281" i="1" s="1"/>
  <c r="C281" i="1" l="1"/>
  <c r="B281" i="1" s="1"/>
  <c r="E282" i="1" s="1"/>
  <c r="C282" i="1" l="1"/>
  <c r="B282" i="1" s="1"/>
  <c r="E283" i="1" s="1"/>
  <c r="C283" i="1" l="1"/>
  <c r="B283" i="1" s="1"/>
  <c r="E284" i="1" s="1"/>
  <c r="C284" i="1" l="1"/>
  <c r="B284" i="1" s="1"/>
  <c r="E285" i="1" s="1"/>
  <c r="C285" i="1" l="1"/>
  <c r="B285" i="1" s="1"/>
  <c r="E286" i="1" s="1"/>
  <c r="C286" i="1" l="1"/>
  <c r="B286" i="1" s="1"/>
  <c r="E287" i="1" s="1"/>
  <c r="C287" i="1" l="1"/>
  <c r="B287" i="1" s="1"/>
  <c r="E288" i="1" s="1"/>
  <c r="C288" i="1" l="1"/>
  <c r="B288" i="1" s="1"/>
  <c r="E289" i="1" s="1"/>
  <c r="C289" i="1" l="1"/>
  <c r="B289" i="1" s="1"/>
  <c r="E290" i="1" s="1"/>
  <c r="C290" i="1" l="1"/>
  <c r="B290" i="1" s="1"/>
  <c r="E291" i="1" s="1"/>
  <c r="C291" i="1" l="1"/>
  <c r="B291" i="1" s="1"/>
  <c r="E292" i="1" s="1"/>
  <c r="C292" i="1" l="1"/>
  <c r="B292" i="1" s="1"/>
  <c r="E293" i="1" s="1"/>
  <c r="L54" i="1" s="1"/>
  <c r="C293" i="1" l="1"/>
  <c r="B293" i="1" s="1"/>
</calcChain>
</file>

<file path=xl/sharedStrings.xml><?xml version="1.0" encoding="utf-8"?>
<sst xmlns="http://schemas.openxmlformats.org/spreadsheetml/2006/main" count="23" uniqueCount="23">
  <si>
    <r>
      <t>Задача 1.</t>
    </r>
    <r>
      <rPr>
        <sz val="11"/>
        <color rgb="FF2C2D30"/>
        <rFont val="Arial"/>
        <family val="2"/>
        <charset val="204"/>
      </rPr>
      <t> Инвестор купил акцию 6 лет назад по цене $10. Сейчас он продал ее за $50. Определить, какую доходность принесла ему эта инвестиция в процентах годовых.</t>
    </r>
  </si>
  <si>
    <t>Доходность в процентах годовый =</t>
  </si>
  <si>
    <r>
      <t>Задача 2.</t>
    </r>
    <r>
      <rPr>
        <sz val="11"/>
        <color rgb="FF2C2D30"/>
        <rFont val="Arial"/>
        <family val="2"/>
        <charset val="204"/>
      </rPr>
      <t> Инвестору исполнилось только что 30 лет. Он хочет выйти на пенсию в 60 лет и жить на доход с капитала. Допустим, его целевой уровень капитала к пенсии составляет $350 000. Если он ожидает ставку доходности на рынке порядка 8% годовых, то какую сумму ему надо инвестировать каждый год для достижения цели?</t>
    </r>
  </si>
  <si>
    <t>Задача 3. Человек взял ипотечный кредит на сумму 8 млн руб., на 20 лет под 10% годовых. Погашение кредита будет происходить ежемесячными аннуитетными платежами. Определить, сколько составит общая переплата (сумма процентов) по кредиту.</t>
  </si>
  <si>
    <t>Год</t>
  </si>
  <si>
    <t>Баланс</t>
  </si>
  <si>
    <t>Погашение ОД</t>
  </si>
  <si>
    <t>Погашение процентов</t>
  </si>
  <si>
    <t>Итоговый платеж</t>
  </si>
  <si>
    <t xml:space="preserve">Ставка </t>
  </si>
  <si>
    <t>годовых</t>
  </si>
  <si>
    <t xml:space="preserve">Срок </t>
  </si>
  <si>
    <t>лет</t>
  </si>
  <si>
    <t>Сумма</t>
  </si>
  <si>
    <t>Сумма переплаты</t>
  </si>
  <si>
    <t>Задача 4. Известно, что безрисковая ставка на рынке составляет 1%, инфляция ожидается 6% годовых и для данного проекта премия за риск равна 4%. Пусть ставка дисконтирования определяется как сумма этих трех составляющих, тогда чему равна приведенная стоимость потоков по проекту, если в первый год ожидается $2000, во второй $5000 и в третьем году проект будет продан за $10000?</t>
  </si>
  <si>
    <t>Приведенная стоимость</t>
  </si>
  <si>
    <t xml:space="preserve">Задача 5. Что выгодней: положить деньги на депозит под 11% годовых с ежемесячной капитализацией или на депозит под 11,5% с ежегодной капитализацией процентов?
</t>
  </si>
  <si>
    <t>Процентная ставка с ежемесечной капитализацией</t>
  </si>
  <si>
    <t>Процентная ставка с ежегодной капитализацией</t>
  </si>
  <si>
    <t xml:space="preserve">Вывод: </t>
  </si>
  <si>
    <t>Выгоднее процентная ставка с ежегодной капитализацией</t>
  </si>
  <si>
    <t xml:space="preserve">Общая суммаегодного инвестирования равна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</si>
</sst>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₽&quot;;[Red]\-#,##0.00\ &quot;₽&quot;"/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2C2D30"/>
      <name val="Arial"/>
      <family val="2"/>
      <charset val="204"/>
    </font>
    <font>
      <sz val="11"/>
      <color rgb="FF2C2D3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9" fontId="0" fillId="0" borderId="0" xfId="0" applyNumberFormat="1"/>
    <xf numFmtId="0" fontId="0" fillId="2" borderId="0" xfId="0" applyFill="1" applyAlignment="1"/>
    <xf numFmtId="9" fontId="0" fillId="2" borderId="0" xfId="1" applyFont="1" applyFill="1"/>
    <xf numFmtId="8" fontId="0" fillId="0" borderId="0" xfId="0" applyNumberFormat="1"/>
    <xf numFmtId="0" fontId="4" fillId="0" borderId="0" xfId="2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3" borderId="1" xfId="0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5" borderId="0" xfId="0" applyFill="1" applyAlignment="1">
      <alignment horizontal="center" wrapText="1"/>
    </xf>
    <xf numFmtId="0" fontId="0" fillId="0" borderId="0" xfId="0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5" borderId="0" xfId="0" applyFont="1" applyFill="1" applyAlignment="1">
      <alignment horizontal="center" wrapText="1"/>
    </xf>
    <xf numFmtId="0" fontId="0" fillId="3" borderId="1" xfId="0" applyFill="1" applyBorder="1" applyAlignment="1">
      <alignment horizontal="center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EBBE0-F723-4D41-8758-B6CE927EF702}">
  <dimension ref="A1:L310"/>
  <sheetViews>
    <sheetView tabSelected="1" topLeftCell="A286" workbookViewId="0">
      <selection activeCell="F299" sqref="F299"/>
    </sheetView>
  </sheetViews>
  <sheetFormatPr defaultRowHeight="15" x14ac:dyDescent="0.25"/>
  <cols>
    <col min="2" max="2" width="13.140625" bestFit="1" customWidth="1"/>
    <col min="5" max="5" width="9.5703125" bestFit="1" customWidth="1"/>
    <col min="6" max="6" width="10.5703125" bestFit="1" customWidth="1"/>
    <col min="7" max="7" width="12" bestFit="1" customWidth="1"/>
    <col min="10" max="10" width="10.85546875" customWidth="1"/>
    <col min="12" max="12" width="14.140625" bestFit="1" customWidth="1"/>
  </cols>
  <sheetData>
    <row r="1" spans="1:10" x14ac:dyDescent="0.25">
      <c r="A1" s="19" t="s">
        <v>0</v>
      </c>
      <c r="B1" s="19"/>
      <c r="C1" s="19"/>
      <c r="D1" s="19"/>
      <c r="E1" s="19"/>
      <c r="F1" s="19"/>
      <c r="G1" s="19"/>
      <c r="H1" s="19"/>
    </row>
    <row r="2" spans="1:10" x14ac:dyDescent="0.25">
      <c r="A2" s="19"/>
      <c r="B2" s="19"/>
      <c r="C2" s="19"/>
      <c r="D2" s="19"/>
      <c r="E2" s="19"/>
      <c r="F2" s="19"/>
      <c r="G2" s="19"/>
      <c r="H2" s="19"/>
    </row>
    <row r="3" spans="1:10" x14ac:dyDescent="0.25">
      <c r="A3" s="19"/>
      <c r="B3" s="19"/>
      <c r="C3" s="19"/>
      <c r="D3" s="19"/>
      <c r="E3" s="19"/>
      <c r="F3" s="19"/>
      <c r="G3" s="19"/>
      <c r="H3" s="19"/>
    </row>
    <row r="4" spans="1:10" x14ac:dyDescent="0.25">
      <c r="A4" s="19"/>
      <c r="B4" s="19"/>
      <c r="C4" s="19"/>
      <c r="D4" s="19"/>
      <c r="E4" s="19"/>
      <c r="F4" s="19"/>
      <c r="G4" s="19"/>
      <c r="H4" s="19"/>
    </row>
    <row r="7" spans="1:10" x14ac:dyDescent="0.25">
      <c r="D7" s="1"/>
    </row>
    <row r="8" spans="1:10" x14ac:dyDescent="0.25">
      <c r="B8" s="2" t="s">
        <v>1</v>
      </c>
      <c r="C8" s="2"/>
      <c r="D8" s="2"/>
      <c r="E8" s="3">
        <f>((50/10)^(1/6)-1)</f>
        <v>0.3076604860118306</v>
      </c>
    </row>
    <row r="10" spans="1:10" x14ac:dyDescent="0.25">
      <c r="A10" s="19" t="s">
        <v>2</v>
      </c>
      <c r="B10" s="19"/>
      <c r="C10" s="19"/>
      <c r="D10" s="19"/>
      <c r="E10" s="19"/>
      <c r="F10" s="19"/>
      <c r="G10" s="19"/>
      <c r="H10" s="19"/>
    </row>
    <row r="11" spans="1:10" x14ac:dyDescent="0.25">
      <c r="A11" s="19"/>
      <c r="B11" s="19"/>
      <c r="C11" s="19"/>
      <c r="D11" s="19"/>
      <c r="E11" s="19"/>
      <c r="F11" s="19"/>
      <c r="G11" s="19"/>
      <c r="H11" s="19"/>
    </row>
    <row r="12" spans="1:10" x14ac:dyDescent="0.25">
      <c r="A12" s="19"/>
      <c r="B12" s="19"/>
      <c r="C12" s="19"/>
      <c r="D12" s="19"/>
      <c r="E12" s="19"/>
      <c r="F12" s="19"/>
      <c r="G12" s="19"/>
      <c r="H12" s="19"/>
    </row>
    <row r="13" spans="1:10" x14ac:dyDescent="0.25">
      <c r="A13" s="19"/>
      <c r="B13" s="19"/>
      <c r="C13" s="19"/>
      <c r="D13" s="19"/>
      <c r="E13" s="19"/>
      <c r="F13" s="19"/>
      <c r="G13" s="19"/>
      <c r="H13" s="19"/>
    </row>
    <row r="14" spans="1:10" x14ac:dyDescent="0.25">
      <c r="A14" s="19"/>
      <c r="B14" s="19"/>
      <c r="C14" s="19"/>
      <c r="D14" s="19"/>
      <c r="E14" s="19"/>
      <c r="F14" s="19"/>
      <c r="G14" s="19"/>
      <c r="H14" s="19"/>
    </row>
    <row r="16" spans="1:10" x14ac:dyDescent="0.25">
      <c r="B16" s="12" t="s">
        <v>22</v>
      </c>
      <c r="C16" s="12"/>
      <c r="D16" s="12"/>
      <c r="E16" s="12"/>
      <c r="F16" s="12"/>
      <c r="G16" s="4">
        <f>PMT(8%,30,0,-350000)</f>
        <v>3089.6016855453004</v>
      </c>
      <c r="I16">
        <v>1</v>
      </c>
      <c r="J16" s="4">
        <f>G16</f>
        <v>3089.6016855453004</v>
      </c>
    </row>
    <row r="17" spans="9:12" x14ac:dyDescent="0.25">
      <c r="I17">
        <v>2</v>
      </c>
      <c r="J17" s="4">
        <f>J16*(1+8%)</f>
        <v>3336.7698203889245</v>
      </c>
      <c r="L17" s="4"/>
    </row>
    <row r="18" spans="9:12" x14ac:dyDescent="0.25">
      <c r="I18">
        <v>3</v>
      </c>
      <c r="J18" s="4">
        <f t="shared" ref="J18:J45" si="0">J17*(1+8%)</f>
        <v>3603.7114060200388</v>
      </c>
    </row>
    <row r="19" spans="9:12" x14ac:dyDescent="0.25">
      <c r="I19">
        <v>4</v>
      </c>
      <c r="J19" s="4">
        <f t="shared" si="0"/>
        <v>3892.008318501642</v>
      </c>
    </row>
    <row r="20" spans="9:12" x14ac:dyDescent="0.25">
      <c r="I20">
        <v>5</v>
      </c>
      <c r="J20" s="4">
        <f t="shared" si="0"/>
        <v>4203.3689839817735</v>
      </c>
    </row>
    <row r="21" spans="9:12" x14ac:dyDescent="0.25">
      <c r="I21">
        <v>6</v>
      </c>
      <c r="J21" s="4">
        <f t="shared" si="0"/>
        <v>4539.6385027003153</v>
      </c>
    </row>
    <row r="22" spans="9:12" x14ac:dyDescent="0.25">
      <c r="I22">
        <v>7</v>
      </c>
      <c r="J22" s="4">
        <f t="shared" si="0"/>
        <v>4902.8095829163412</v>
      </c>
    </row>
    <row r="23" spans="9:12" x14ac:dyDescent="0.25">
      <c r="I23">
        <v>8</v>
      </c>
      <c r="J23" s="4">
        <f t="shared" si="0"/>
        <v>5295.0343495496491</v>
      </c>
    </row>
    <row r="24" spans="9:12" x14ac:dyDescent="0.25">
      <c r="I24">
        <v>9</v>
      </c>
      <c r="J24" s="4">
        <f t="shared" si="0"/>
        <v>5718.6370975136215</v>
      </c>
    </row>
    <row r="25" spans="9:12" x14ac:dyDescent="0.25">
      <c r="I25">
        <v>10</v>
      </c>
      <c r="J25" s="4">
        <f t="shared" si="0"/>
        <v>6176.1280653147114</v>
      </c>
    </row>
    <row r="26" spans="9:12" x14ac:dyDescent="0.25">
      <c r="I26">
        <v>11</v>
      </c>
      <c r="J26" s="4">
        <f t="shared" si="0"/>
        <v>6670.218310539889</v>
      </c>
    </row>
    <row r="27" spans="9:12" x14ac:dyDescent="0.25">
      <c r="I27">
        <v>12</v>
      </c>
      <c r="J27" s="4">
        <f t="shared" si="0"/>
        <v>7203.8357753830805</v>
      </c>
    </row>
    <row r="28" spans="9:12" x14ac:dyDescent="0.25">
      <c r="I28">
        <v>13</v>
      </c>
      <c r="J28" s="4">
        <f t="shared" si="0"/>
        <v>7780.1426374137272</v>
      </c>
    </row>
    <row r="29" spans="9:12" x14ac:dyDescent="0.25">
      <c r="I29">
        <v>14</v>
      </c>
      <c r="J29" s="4">
        <f t="shared" si="0"/>
        <v>8402.554048406826</v>
      </c>
    </row>
    <row r="30" spans="9:12" x14ac:dyDescent="0.25">
      <c r="I30">
        <v>15</v>
      </c>
      <c r="J30" s="4">
        <f t="shared" si="0"/>
        <v>9074.7583722793734</v>
      </c>
    </row>
    <row r="31" spans="9:12" x14ac:dyDescent="0.25">
      <c r="I31">
        <v>16</v>
      </c>
      <c r="J31" s="4">
        <f t="shared" si="0"/>
        <v>9800.739042061723</v>
      </c>
    </row>
    <row r="32" spans="9:12" x14ac:dyDescent="0.25">
      <c r="I32">
        <v>17</v>
      </c>
      <c r="J32" s="4">
        <f t="shared" si="0"/>
        <v>10584.798165426662</v>
      </c>
    </row>
    <row r="33" spans="1:11" x14ac:dyDescent="0.25">
      <c r="I33">
        <v>18</v>
      </c>
      <c r="J33" s="4">
        <f t="shared" si="0"/>
        <v>11431.582018660796</v>
      </c>
    </row>
    <row r="34" spans="1:11" x14ac:dyDescent="0.25">
      <c r="I34">
        <v>19</v>
      </c>
      <c r="J34" s="4">
        <f t="shared" si="0"/>
        <v>12346.108580153661</v>
      </c>
    </row>
    <row r="35" spans="1:11" x14ac:dyDescent="0.25">
      <c r="I35">
        <v>20</v>
      </c>
      <c r="J35" s="4">
        <f t="shared" si="0"/>
        <v>13333.797266565954</v>
      </c>
    </row>
    <row r="36" spans="1:11" x14ac:dyDescent="0.25">
      <c r="I36">
        <v>21</v>
      </c>
      <c r="J36" s="4">
        <f t="shared" si="0"/>
        <v>14400.501047891232</v>
      </c>
    </row>
    <row r="37" spans="1:11" x14ac:dyDescent="0.25">
      <c r="I37">
        <v>22</v>
      </c>
      <c r="J37" s="4">
        <f t="shared" si="0"/>
        <v>15552.541131722532</v>
      </c>
    </row>
    <row r="38" spans="1:11" x14ac:dyDescent="0.25">
      <c r="I38">
        <v>23</v>
      </c>
      <c r="J38" s="4">
        <f t="shared" si="0"/>
        <v>16796.744422260334</v>
      </c>
    </row>
    <row r="39" spans="1:11" x14ac:dyDescent="0.25">
      <c r="I39">
        <v>24</v>
      </c>
      <c r="J39" s="4">
        <f t="shared" si="0"/>
        <v>18140.48397604116</v>
      </c>
    </row>
    <row r="40" spans="1:11" x14ac:dyDescent="0.25">
      <c r="I40">
        <v>25</v>
      </c>
      <c r="J40" s="4">
        <f t="shared" si="0"/>
        <v>19591.722694124455</v>
      </c>
    </row>
    <row r="41" spans="1:11" x14ac:dyDescent="0.25">
      <c r="I41">
        <v>26</v>
      </c>
      <c r="J41" s="4">
        <f t="shared" si="0"/>
        <v>21159.060509654413</v>
      </c>
    </row>
    <row r="42" spans="1:11" x14ac:dyDescent="0.25">
      <c r="I42">
        <v>27</v>
      </c>
      <c r="J42" s="4">
        <f t="shared" si="0"/>
        <v>22851.785350426766</v>
      </c>
    </row>
    <row r="43" spans="1:11" x14ac:dyDescent="0.25">
      <c r="I43">
        <v>28</v>
      </c>
      <c r="J43" s="4">
        <f t="shared" si="0"/>
        <v>24679.928178460908</v>
      </c>
    </row>
    <row r="44" spans="1:11" x14ac:dyDescent="0.25">
      <c r="I44">
        <v>29</v>
      </c>
      <c r="J44" s="4">
        <f t="shared" si="0"/>
        <v>26654.322432737783</v>
      </c>
    </row>
    <row r="45" spans="1:11" x14ac:dyDescent="0.25">
      <c r="I45">
        <v>30</v>
      </c>
      <c r="J45" s="4">
        <f t="shared" si="0"/>
        <v>28786.668227356808</v>
      </c>
    </row>
    <row r="47" spans="1:11" x14ac:dyDescent="0.25">
      <c r="A47" s="13" t="s">
        <v>3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1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</row>
    <row r="49" spans="1:12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</row>
    <row r="50" spans="1:12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</row>
    <row r="51" spans="1:12" x14ac:dyDescent="0.25">
      <c r="J51" t="s">
        <v>9</v>
      </c>
      <c r="K51" s="1">
        <v>0.1</v>
      </c>
      <c r="L51" t="s">
        <v>10</v>
      </c>
    </row>
    <row r="52" spans="1:12" x14ac:dyDescent="0.25">
      <c r="A52" s="9" t="s">
        <v>4</v>
      </c>
      <c r="B52" s="9" t="s">
        <v>5</v>
      </c>
      <c r="C52" s="20" t="s">
        <v>6</v>
      </c>
      <c r="D52" s="20"/>
      <c r="E52" s="20" t="s">
        <v>7</v>
      </c>
      <c r="F52" s="20"/>
      <c r="G52" s="20" t="s">
        <v>8</v>
      </c>
      <c r="H52" s="20"/>
      <c r="J52" t="s">
        <v>11</v>
      </c>
      <c r="K52">
        <v>20</v>
      </c>
      <c r="L52" t="s">
        <v>12</v>
      </c>
    </row>
    <row r="53" spans="1:12" x14ac:dyDescent="0.25">
      <c r="A53" s="7">
        <v>0</v>
      </c>
      <c r="B53" s="8">
        <v>8000000</v>
      </c>
      <c r="C53" s="18"/>
      <c r="D53" s="18"/>
      <c r="E53" s="18"/>
      <c r="F53" s="18"/>
      <c r="G53" s="17"/>
      <c r="H53" s="17"/>
      <c r="J53" t="s">
        <v>13</v>
      </c>
      <c r="K53">
        <v>8000000</v>
      </c>
    </row>
    <row r="54" spans="1:12" x14ac:dyDescent="0.25">
      <c r="A54" s="7">
        <v>1</v>
      </c>
      <c r="B54" s="8">
        <f>B53-C54</f>
        <v>7989464.935060746</v>
      </c>
      <c r="C54" s="17">
        <f>G54-E54</f>
        <v>10535.064939253964</v>
      </c>
      <c r="D54" s="18"/>
      <c r="E54" s="15">
        <f>B53*$K$51/12</f>
        <v>66666.666666666672</v>
      </c>
      <c r="F54" s="16"/>
      <c r="G54" s="17">
        <f>PMT($K$51/12,240,-8000000)</f>
        <v>77201.731605920635</v>
      </c>
      <c r="H54" s="17"/>
      <c r="J54" t="s">
        <v>14</v>
      </c>
      <c r="L54" s="6">
        <f>SUM(E54:F293)</f>
        <v>10528415.585420972</v>
      </c>
    </row>
    <row r="55" spans="1:12" x14ac:dyDescent="0.25">
      <c r="A55" s="7">
        <v>2</v>
      </c>
      <c r="B55" s="8">
        <f t="shared" ref="B55:B118" si="1">B54-C55</f>
        <v>7978842.0779136652</v>
      </c>
      <c r="C55" s="17">
        <f t="shared" ref="C55:C118" si="2">G55-E55</f>
        <v>10622.857147081086</v>
      </c>
      <c r="D55" s="18"/>
      <c r="E55" s="15">
        <f t="shared" ref="E55:E118" si="3">B54*$K$51/12</f>
        <v>66578.874458839549</v>
      </c>
      <c r="F55" s="16"/>
      <c r="G55" s="17">
        <f t="shared" ref="G55:G118" si="4">PMT($K$51/12,240,-8000000)</f>
        <v>77201.731605920635</v>
      </c>
      <c r="H55" s="17"/>
    </row>
    <row r="56" spans="1:12" x14ac:dyDescent="0.25">
      <c r="A56" s="7">
        <v>3</v>
      </c>
      <c r="B56" s="8">
        <f t="shared" si="1"/>
        <v>7968130.6969570247</v>
      </c>
      <c r="C56" s="17">
        <f t="shared" si="2"/>
        <v>10711.380956640089</v>
      </c>
      <c r="D56" s="18"/>
      <c r="E56" s="15">
        <f t="shared" si="3"/>
        <v>66490.350649280546</v>
      </c>
      <c r="F56" s="16"/>
      <c r="G56" s="17">
        <f t="shared" si="4"/>
        <v>77201.731605920635</v>
      </c>
      <c r="H56" s="17"/>
    </row>
    <row r="57" spans="1:12" x14ac:dyDescent="0.25">
      <c r="A57" s="7">
        <v>4</v>
      </c>
      <c r="B57" s="8">
        <f t="shared" si="1"/>
        <v>7957330.0544924131</v>
      </c>
      <c r="C57" s="17">
        <f t="shared" si="2"/>
        <v>10800.642464612087</v>
      </c>
      <c r="D57" s="18"/>
      <c r="E57" s="15">
        <f t="shared" si="3"/>
        <v>66401.089141308548</v>
      </c>
      <c r="F57" s="16"/>
      <c r="G57" s="17">
        <f t="shared" si="4"/>
        <v>77201.731605920635</v>
      </c>
      <c r="H57" s="17"/>
    </row>
    <row r="58" spans="1:12" x14ac:dyDescent="0.25">
      <c r="A58" s="7">
        <v>5</v>
      </c>
      <c r="B58" s="8">
        <f t="shared" si="1"/>
        <v>7946439.4066739297</v>
      </c>
      <c r="C58" s="17">
        <f t="shared" si="2"/>
        <v>10890.647818483849</v>
      </c>
      <c r="D58" s="18"/>
      <c r="E58" s="15">
        <f t="shared" si="3"/>
        <v>66311.083787436786</v>
      </c>
      <c r="F58" s="16"/>
      <c r="G58" s="17">
        <f t="shared" si="4"/>
        <v>77201.731605920635</v>
      </c>
      <c r="H58" s="17"/>
    </row>
    <row r="59" spans="1:12" x14ac:dyDescent="0.25">
      <c r="A59" s="7">
        <v>6</v>
      </c>
      <c r="B59" s="8">
        <f t="shared" si="1"/>
        <v>7935458.0034569586</v>
      </c>
      <c r="C59" s="17">
        <f t="shared" si="2"/>
        <v>10981.403216971215</v>
      </c>
      <c r="D59" s="18"/>
      <c r="E59" s="15">
        <f t="shared" si="3"/>
        <v>66220.32838894942</v>
      </c>
      <c r="F59" s="16"/>
      <c r="G59" s="17">
        <f t="shared" si="4"/>
        <v>77201.731605920635</v>
      </c>
      <c r="H59" s="17"/>
    </row>
    <row r="60" spans="1:12" x14ac:dyDescent="0.25">
      <c r="A60" s="7">
        <v>7</v>
      </c>
      <c r="B60" s="8">
        <f t="shared" si="1"/>
        <v>7924385.0885465126</v>
      </c>
      <c r="C60" s="17">
        <f t="shared" si="2"/>
        <v>11072.914910445979</v>
      </c>
      <c r="D60" s="18"/>
      <c r="E60" s="15">
        <f t="shared" si="3"/>
        <v>66128.816695474656</v>
      </c>
      <c r="F60" s="16"/>
      <c r="G60" s="17">
        <f t="shared" si="4"/>
        <v>77201.731605920635</v>
      </c>
      <c r="H60" s="17"/>
    </row>
    <row r="61" spans="1:12" x14ac:dyDescent="0.25">
      <c r="A61" s="7">
        <v>8</v>
      </c>
      <c r="B61" s="8">
        <f t="shared" si="1"/>
        <v>7913219.8993451465</v>
      </c>
      <c r="C61" s="17">
        <f t="shared" si="2"/>
        <v>11165.18920136636</v>
      </c>
      <c r="D61" s="18"/>
      <c r="E61" s="15">
        <f t="shared" si="3"/>
        <v>66036.542404554275</v>
      </c>
      <c r="F61" s="16"/>
      <c r="G61" s="17">
        <f t="shared" si="4"/>
        <v>77201.731605920635</v>
      </c>
      <c r="H61" s="17"/>
    </row>
    <row r="62" spans="1:12" x14ac:dyDescent="0.25">
      <c r="A62" s="7">
        <v>9</v>
      </c>
      <c r="B62" s="8">
        <f t="shared" si="1"/>
        <v>7901961.6669004355</v>
      </c>
      <c r="C62" s="17">
        <f t="shared" si="2"/>
        <v>11258.232444711073</v>
      </c>
      <c r="D62" s="18"/>
      <c r="E62" s="15">
        <f t="shared" si="3"/>
        <v>65943.499161209562</v>
      </c>
      <c r="F62" s="16"/>
      <c r="G62" s="17">
        <f t="shared" si="4"/>
        <v>77201.731605920635</v>
      </c>
      <c r="H62" s="17"/>
    </row>
    <row r="63" spans="1:12" x14ac:dyDescent="0.25">
      <c r="A63" s="7">
        <v>10</v>
      </c>
      <c r="B63" s="8">
        <f t="shared" si="1"/>
        <v>7890609.6158520188</v>
      </c>
      <c r="C63" s="17">
        <f t="shared" si="2"/>
        <v>11352.051048416994</v>
      </c>
      <c r="D63" s="18"/>
      <c r="E63" s="15">
        <f t="shared" si="3"/>
        <v>65849.680557503641</v>
      </c>
      <c r="F63" s="16"/>
      <c r="G63" s="17">
        <f t="shared" si="4"/>
        <v>77201.731605920635</v>
      </c>
      <c r="H63" s="17"/>
    </row>
    <row r="64" spans="1:12" x14ac:dyDescent="0.25">
      <c r="A64" s="7">
        <v>11</v>
      </c>
      <c r="B64" s="8">
        <f t="shared" si="1"/>
        <v>7879162.9643781986</v>
      </c>
      <c r="C64" s="17">
        <f t="shared" si="2"/>
        <v>11446.651473820471</v>
      </c>
      <c r="D64" s="18"/>
      <c r="E64" s="15">
        <f t="shared" si="3"/>
        <v>65755.080132100164</v>
      </c>
      <c r="F64" s="16"/>
      <c r="G64" s="17">
        <f t="shared" si="4"/>
        <v>77201.731605920635</v>
      </c>
      <c r="H64" s="17"/>
    </row>
    <row r="65" spans="1:8" x14ac:dyDescent="0.25">
      <c r="A65" s="7">
        <v>12</v>
      </c>
      <c r="B65" s="8">
        <f t="shared" si="1"/>
        <v>7867620.9241420962</v>
      </c>
      <c r="C65" s="17">
        <f t="shared" si="2"/>
        <v>11542.040236102301</v>
      </c>
      <c r="D65" s="18"/>
      <c r="E65" s="15">
        <f t="shared" si="3"/>
        <v>65659.691369818334</v>
      </c>
      <c r="F65" s="16"/>
      <c r="G65" s="17">
        <f t="shared" si="4"/>
        <v>77201.731605920635</v>
      </c>
      <c r="H65" s="17"/>
    </row>
    <row r="66" spans="1:8" x14ac:dyDescent="0.25">
      <c r="A66" s="7">
        <v>13</v>
      </c>
      <c r="B66" s="8">
        <f t="shared" si="1"/>
        <v>7855982.7002373599</v>
      </c>
      <c r="C66" s="17">
        <f t="shared" si="2"/>
        <v>11638.2239047365</v>
      </c>
      <c r="D66" s="18"/>
      <c r="E66" s="15">
        <f t="shared" si="3"/>
        <v>65563.507701184135</v>
      </c>
      <c r="F66" s="16"/>
      <c r="G66" s="17">
        <f t="shared" si="4"/>
        <v>77201.731605920635</v>
      </c>
      <c r="H66" s="17"/>
    </row>
    <row r="67" spans="1:8" x14ac:dyDescent="0.25">
      <c r="A67" s="7">
        <v>14</v>
      </c>
      <c r="B67" s="8">
        <f t="shared" si="1"/>
        <v>7844247.491133417</v>
      </c>
      <c r="C67" s="17">
        <f t="shared" si="2"/>
        <v>11735.20910394263</v>
      </c>
      <c r="D67" s="18"/>
      <c r="E67" s="15">
        <f t="shared" si="3"/>
        <v>65466.522501978005</v>
      </c>
      <c r="F67" s="16"/>
      <c r="G67" s="17">
        <f t="shared" si="4"/>
        <v>77201.731605920635</v>
      </c>
      <c r="H67" s="17"/>
    </row>
    <row r="68" spans="1:8" x14ac:dyDescent="0.25">
      <c r="A68" s="7">
        <v>15</v>
      </c>
      <c r="B68" s="8">
        <f t="shared" si="1"/>
        <v>7832414.4886202747</v>
      </c>
      <c r="C68" s="17">
        <f t="shared" si="2"/>
        <v>11833.00251314215</v>
      </c>
      <c r="D68" s="18"/>
      <c r="E68" s="15">
        <f t="shared" si="3"/>
        <v>65368.729092778485</v>
      </c>
      <c r="F68" s="16"/>
      <c r="G68" s="17">
        <f t="shared" si="4"/>
        <v>77201.731605920635</v>
      </c>
      <c r="H68" s="17"/>
    </row>
    <row r="69" spans="1:8" x14ac:dyDescent="0.25">
      <c r="A69" s="7">
        <v>16</v>
      </c>
      <c r="B69" s="8">
        <f t="shared" si="1"/>
        <v>7820482.8777528564</v>
      </c>
      <c r="C69" s="17">
        <f t="shared" si="2"/>
        <v>11931.610867418342</v>
      </c>
      <c r="D69" s="18"/>
      <c r="E69" s="15">
        <f t="shared" si="3"/>
        <v>65270.120738502294</v>
      </c>
      <c r="F69" s="16"/>
      <c r="G69" s="17">
        <f t="shared" si="4"/>
        <v>77201.731605920635</v>
      </c>
      <c r="H69" s="17"/>
    </row>
    <row r="70" spans="1:8" x14ac:dyDescent="0.25">
      <c r="A70" s="7">
        <v>17</v>
      </c>
      <c r="B70" s="8">
        <f t="shared" si="1"/>
        <v>7808451.8367948765</v>
      </c>
      <c r="C70" s="17">
        <f t="shared" si="2"/>
        <v>12031.040957980164</v>
      </c>
      <c r="D70" s="18"/>
      <c r="E70" s="15">
        <f t="shared" si="3"/>
        <v>65170.690647940472</v>
      </c>
      <c r="F70" s="16"/>
      <c r="G70" s="17">
        <f t="shared" si="4"/>
        <v>77201.731605920635</v>
      </c>
      <c r="H70" s="17"/>
    </row>
    <row r="71" spans="1:8" x14ac:dyDescent="0.25">
      <c r="A71" s="7">
        <v>18</v>
      </c>
      <c r="B71" s="8">
        <f t="shared" si="1"/>
        <v>7796320.5371622462</v>
      </c>
      <c r="C71" s="17">
        <f t="shared" si="2"/>
        <v>12131.299632629998</v>
      </c>
      <c r="D71" s="18"/>
      <c r="E71" s="15">
        <f t="shared" si="3"/>
        <v>65070.431973290637</v>
      </c>
      <c r="F71" s="16"/>
      <c r="G71" s="17">
        <f t="shared" si="4"/>
        <v>77201.731605920635</v>
      </c>
      <c r="H71" s="17"/>
    </row>
    <row r="72" spans="1:8" x14ac:dyDescent="0.25">
      <c r="A72" s="7">
        <v>19</v>
      </c>
      <c r="B72" s="8">
        <f t="shared" si="1"/>
        <v>7784088.1433660109</v>
      </c>
      <c r="C72" s="17">
        <f t="shared" si="2"/>
        <v>12232.39379623525</v>
      </c>
      <c r="D72" s="18"/>
      <c r="E72" s="15">
        <f t="shared" si="3"/>
        <v>64969.337809685385</v>
      </c>
      <c r="F72" s="16"/>
      <c r="G72" s="17">
        <f t="shared" si="4"/>
        <v>77201.731605920635</v>
      </c>
      <c r="H72" s="17"/>
    </row>
    <row r="73" spans="1:8" x14ac:dyDescent="0.25">
      <c r="A73" s="7">
        <v>20</v>
      </c>
      <c r="B73" s="8">
        <f t="shared" si="1"/>
        <v>7771753.8129548067</v>
      </c>
      <c r="C73" s="17">
        <f t="shared" si="2"/>
        <v>12334.330411203868</v>
      </c>
      <c r="D73" s="18"/>
      <c r="E73" s="15">
        <f t="shared" si="3"/>
        <v>64867.401194716767</v>
      </c>
      <c r="F73" s="16"/>
      <c r="G73" s="17">
        <f t="shared" si="4"/>
        <v>77201.731605920635</v>
      </c>
      <c r="H73" s="17"/>
    </row>
    <row r="74" spans="1:8" x14ac:dyDescent="0.25">
      <c r="A74" s="7">
        <v>21</v>
      </c>
      <c r="B74" s="8">
        <f t="shared" si="1"/>
        <v>7759316.6964568431</v>
      </c>
      <c r="C74" s="17">
        <f t="shared" si="2"/>
        <v>12437.116497963907</v>
      </c>
      <c r="D74" s="18"/>
      <c r="E74" s="15">
        <f t="shared" si="3"/>
        <v>64764.615107956728</v>
      </c>
      <c r="F74" s="16"/>
      <c r="G74" s="17">
        <f t="shared" si="4"/>
        <v>77201.731605920635</v>
      </c>
      <c r="H74" s="17"/>
    </row>
    <row r="75" spans="1:8" x14ac:dyDescent="0.25">
      <c r="A75" s="7">
        <v>22</v>
      </c>
      <c r="B75" s="8">
        <f t="shared" si="1"/>
        <v>7746775.9373213965</v>
      </c>
      <c r="C75" s="17">
        <f t="shared" si="2"/>
        <v>12540.75913544694</v>
      </c>
      <c r="D75" s="18"/>
      <c r="E75" s="15">
        <f t="shared" si="3"/>
        <v>64660.972470473695</v>
      </c>
      <c r="F75" s="16"/>
      <c r="G75" s="17">
        <f t="shared" si="4"/>
        <v>77201.731605920635</v>
      </c>
      <c r="H75" s="17"/>
    </row>
    <row r="76" spans="1:8" x14ac:dyDescent="0.25">
      <c r="A76" s="7">
        <v>23</v>
      </c>
      <c r="B76" s="8">
        <f t="shared" si="1"/>
        <v>7734130.6718598213</v>
      </c>
      <c r="C76" s="17">
        <f t="shared" si="2"/>
        <v>12645.265461575662</v>
      </c>
      <c r="D76" s="18"/>
      <c r="E76" s="15">
        <f t="shared" si="3"/>
        <v>64556.466144344973</v>
      </c>
      <c r="F76" s="16"/>
      <c r="G76" s="17">
        <f t="shared" si="4"/>
        <v>77201.731605920635</v>
      </c>
      <c r="H76" s="17"/>
    </row>
    <row r="77" spans="1:8" x14ac:dyDescent="0.25">
      <c r="A77" s="7">
        <v>24</v>
      </c>
      <c r="B77" s="8">
        <f t="shared" si="1"/>
        <v>7721380.0291860662</v>
      </c>
      <c r="C77" s="17">
        <f t="shared" si="2"/>
        <v>12750.642673755458</v>
      </c>
      <c r="D77" s="18"/>
      <c r="E77" s="15">
        <f t="shared" si="3"/>
        <v>64451.088932165178</v>
      </c>
      <c r="F77" s="16"/>
      <c r="G77" s="17">
        <f t="shared" si="4"/>
        <v>77201.731605920635</v>
      </c>
      <c r="H77" s="17"/>
    </row>
    <row r="78" spans="1:8" x14ac:dyDescent="0.25">
      <c r="A78" s="7">
        <v>25</v>
      </c>
      <c r="B78" s="8">
        <f t="shared" si="1"/>
        <v>7708523.131156696</v>
      </c>
      <c r="C78" s="17">
        <f t="shared" si="2"/>
        <v>12856.898029370081</v>
      </c>
      <c r="D78" s="18"/>
      <c r="E78" s="15">
        <f t="shared" si="3"/>
        <v>64344.833576550554</v>
      </c>
      <c r="F78" s="16"/>
      <c r="G78" s="17">
        <f t="shared" si="4"/>
        <v>77201.731605920635</v>
      </c>
      <c r="H78" s="17"/>
    </row>
    <row r="79" spans="1:8" x14ac:dyDescent="0.25">
      <c r="A79" s="7">
        <v>26</v>
      </c>
      <c r="B79" s="8">
        <f t="shared" si="1"/>
        <v>7695559.0923104146</v>
      </c>
      <c r="C79" s="17">
        <f t="shared" si="2"/>
        <v>12964.038846281495</v>
      </c>
      <c r="D79" s="18"/>
      <c r="E79" s="15">
        <f t="shared" si="3"/>
        <v>64237.69275963914</v>
      </c>
      <c r="F79" s="16"/>
      <c r="G79" s="17">
        <f t="shared" si="4"/>
        <v>77201.731605920635</v>
      </c>
      <c r="H79" s="17"/>
    </row>
    <row r="80" spans="1:8" x14ac:dyDescent="0.25">
      <c r="A80" s="7">
        <v>27</v>
      </c>
      <c r="B80" s="8">
        <f t="shared" si="1"/>
        <v>7682487.0198070807</v>
      </c>
      <c r="C80" s="17">
        <f t="shared" si="2"/>
        <v>13072.072503333839</v>
      </c>
      <c r="D80" s="18"/>
      <c r="E80" s="15">
        <f t="shared" si="3"/>
        <v>64129.659102586797</v>
      </c>
      <c r="F80" s="16"/>
      <c r="G80" s="17">
        <f t="shared" si="4"/>
        <v>77201.731605920635</v>
      </c>
      <c r="H80" s="17"/>
    </row>
    <row r="81" spans="1:8" x14ac:dyDescent="0.25">
      <c r="A81" s="7">
        <v>28</v>
      </c>
      <c r="B81" s="8">
        <f t="shared" si="1"/>
        <v>7669306.0133662187</v>
      </c>
      <c r="C81" s="17">
        <f t="shared" si="2"/>
        <v>13181.006440861624</v>
      </c>
      <c r="D81" s="18"/>
      <c r="E81" s="15">
        <f t="shared" si="3"/>
        <v>64020.725165059011</v>
      </c>
      <c r="F81" s="16"/>
      <c r="G81" s="17">
        <f t="shared" si="4"/>
        <v>77201.731605920635</v>
      </c>
      <c r="H81" s="17"/>
    </row>
    <row r="82" spans="1:8" x14ac:dyDescent="0.25">
      <c r="A82" s="7">
        <v>29</v>
      </c>
      <c r="B82" s="8">
        <f t="shared" si="1"/>
        <v>7656015.1652050167</v>
      </c>
      <c r="C82" s="17">
        <f t="shared" si="2"/>
        <v>13290.848161202142</v>
      </c>
      <c r="D82" s="18"/>
      <c r="E82" s="15">
        <f t="shared" si="3"/>
        <v>63910.883444718493</v>
      </c>
      <c r="F82" s="16"/>
      <c r="G82" s="17">
        <f t="shared" si="4"/>
        <v>77201.731605920635</v>
      </c>
      <c r="H82" s="17"/>
    </row>
    <row r="83" spans="1:8" x14ac:dyDescent="0.25">
      <c r="A83" s="7">
        <v>30</v>
      </c>
      <c r="B83" s="8">
        <f t="shared" si="1"/>
        <v>7642613.5599758048</v>
      </c>
      <c r="C83" s="17">
        <f t="shared" si="2"/>
        <v>13401.60522921216</v>
      </c>
      <c r="D83" s="18"/>
      <c r="E83" s="15">
        <f t="shared" si="3"/>
        <v>63800.126376708475</v>
      </c>
      <c r="F83" s="16"/>
      <c r="G83" s="17">
        <f t="shared" si="4"/>
        <v>77201.731605920635</v>
      </c>
      <c r="H83" s="17"/>
    </row>
    <row r="84" spans="1:8" x14ac:dyDescent="0.25">
      <c r="A84" s="7">
        <v>31</v>
      </c>
      <c r="B84" s="8">
        <f t="shared" si="1"/>
        <v>7629100.2747030156</v>
      </c>
      <c r="C84" s="17">
        <f t="shared" si="2"/>
        <v>13513.285272788919</v>
      </c>
      <c r="D84" s="18"/>
      <c r="E84" s="15">
        <f t="shared" si="3"/>
        <v>63688.446333131717</v>
      </c>
      <c r="F84" s="16"/>
      <c r="G84" s="17">
        <f t="shared" si="4"/>
        <v>77201.731605920635</v>
      </c>
      <c r="H84" s="17"/>
    </row>
    <row r="85" spans="1:8" x14ac:dyDescent="0.25">
      <c r="A85" s="7">
        <v>32</v>
      </c>
      <c r="B85" s="8">
        <f t="shared" si="1"/>
        <v>7615474.3787196204</v>
      </c>
      <c r="C85" s="17">
        <f t="shared" si="2"/>
        <v>13625.895983395501</v>
      </c>
      <c r="D85" s="18"/>
      <c r="E85" s="15">
        <f t="shared" si="3"/>
        <v>63575.835622525134</v>
      </c>
      <c r="F85" s="16"/>
      <c r="G85" s="17">
        <f t="shared" si="4"/>
        <v>77201.731605920635</v>
      </c>
      <c r="H85" s="17"/>
    </row>
    <row r="86" spans="1:8" x14ac:dyDescent="0.25">
      <c r="A86" s="7">
        <v>33</v>
      </c>
      <c r="B86" s="8">
        <f t="shared" si="1"/>
        <v>7601734.9336030297</v>
      </c>
      <c r="C86" s="17">
        <f t="shared" si="2"/>
        <v>13739.445116590461</v>
      </c>
      <c r="D86" s="18"/>
      <c r="E86" s="15">
        <f t="shared" si="3"/>
        <v>63462.286489330174</v>
      </c>
      <c r="F86" s="16"/>
      <c r="G86" s="17">
        <f t="shared" si="4"/>
        <v>77201.731605920635</v>
      </c>
      <c r="H86" s="17"/>
    </row>
    <row r="87" spans="1:8" x14ac:dyDescent="0.25">
      <c r="A87" s="7">
        <v>34</v>
      </c>
      <c r="B87" s="8">
        <f t="shared" si="1"/>
        <v>7587880.9931104677</v>
      </c>
      <c r="C87" s="17">
        <f t="shared" si="2"/>
        <v>13853.940492562055</v>
      </c>
      <c r="D87" s="18"/>
      <c r="E87" s="15">
        <f t="shared" si="3"/>
        <v>63347.79111335858</v>
      </c>
      <c r="F87" s="16"/>
      <c r="G87" s="17">
        <f t="shared" si="4"/>
        <v>77201.731605920635</v>
      </c>
      <c r="H87" s="17"/>
    </row>
    <row r="88" spans="1:8" x14ac:dyDescent="0.25">
      <c r="A88" s="7">
        <v>35</v>
      </c>
      <c r="B88" s="8">
        <f t="shared" si="1"/>
        <v>7573911.6031138012</v>
      </c>
      <c r="C88" s="17">
        <f t="shared" si="2"/>
        <v>13969.389996666738</v>
      </c>
      <c r="D88" s="18"/>
      <c r="E88" s="15">
        <f t="shared" si="3"/>
        <v>63232.341609253897</v>
      </c>
      <c r="F88" s="16"/>
      <c r="G88" s="17">
        <f t="shared" si="4"/>
        <v>77201.731605920635</v>
      </c>
      <c r="H88" s="17"/>
    </row>
    <row r="89" spans="1:8" x14ac:dyDescent="0.25">
      <c r="A89" s="7">
        <v>36</v>
      </c>
      <c r="B89" s="8">
        <f t="shared" si="1"/>
        <v>7559825.8015338285</v>
      </c>
      <c r="C89" s="17">
        <f t="shared" si="2"/>
        <v>14085.801579972285</v>
      </c>
      <c r="D89" s="18"/>
      <c r="E89" s="15">
        <f t="shared" si="3"/>
        <v>63115.93002594835</v>
      </c>
      <c r="F89" s="16"/>
      <c r="G89" s="17">
        <f t="shared" si="4"/>
        <v>77201.731605920635</v>
      </c>
      <c r="H89" s="17"/>
    </row>
    <row r="90" spans="1:8" x14ac:dyDescent="0.25">
      <c r="A90" s="7">
        <v>37</v>
      </c>
      <c r="B90" s="8">
        <f t="shared" si="1"/>
        <v>7545622.6182740228</v>
      </c>
      <c r="C90" s="17">
        <f t="shared" si="2"/>
        <v>14203.183259805395</v>
      </c>
      <c r="D90" s="18"/>
      <c r="E90" s="15">
        <f t="shared" si="3"/>
        <v>62998.54834611524</v>
      </c>
      <c r="F90" s="16"/>
      <c r="G90" s="17">
        <f t="shared" si="4"/>
        <v>77201.731605920635</v>
      </c>
      <c r="H90" s="17"/>
    </row>
    <row r="91" spans="1:8" x14ac:dyDescent="0.25">
      <c r="A91" s="7">
        <v>38</v>
      </c>
      <c r="B91" s="8">
        <f t="shared" si="1"/>
        <v>7531301.0751537187</v>
      </c>
      <c r="C91" s="17">
        <f t="shared" si="2"/>
        <v>14321.543120303781</v>
      </c>
      <c r="D91" s="18"/>
      <c r="E91" s="15">
        <f t="shared" si="3"/>
        <v>62880.188485616854</v>
      </c>
      <c r="F91" s="16"/>
      <c r="G91" s="17">
        <f t="shared" si="4"/>
        <v>77201.731605920635</v>
      </c>
      <c r="H91" s="17"/>
    </row>
    <row r="92" spans="1:8" x14ac:dyDescent="0.25">
      <c r="A92" s="7">
        <v>39</v>
      </c>
      <c r="B92" s="8">
        <f t="shared" si="1"/>
        <v>7516860.1858407455</v>
      </c>
      <c r="C92" s="17">
        <f t="shared" si="2"/>
        <v>14440.889312972977</v>
      </c>
      <c r="D92" s="18"/>
      <c r="E92" s="15">
        <f t="shared" si="3"/>
        <v>62760.842292947658</v>
      </c>
      <c r="F92" s="16"/>
      <c r="G92" s="17">
        <f t="shared" si="4"/>
        <v>77201.731605920635</v>
      </c>
      <c r="H92" s="17"/>
    </row>
    <row r="93" spans="1:8" x14ac:dyDescent="0.25">
      <c r="A93" s="7">
        <v>40</v>
      </c>
      <c r="B93" s="8">
        <f t="shared" si="1"/>
        <v>7502298.9557834975</v>
      </c>
      <c r="C93" s="17">
        <f t="shared" si="2"/>
        <v>14561.230057247754</v>
      </c>
      <c r="D93" s="18"/>
      <c r="E93" s="15">
        <f t="shared" si="3"/>
        <v>62640.501548672881</v>
      </c>
      <c r="F93" s="16"/>
      <c r="G93" s="17">
        <f t="shared" si="4"/>
        <v>77201.731605920635</v>
      </c>
      <c r="H93" s="17"/>
    </row>
    <row r="94" spans="1:8" x14ac:dyDescent="0.25">
      <c r="A94" s="7">
        <v>41</v>
      </c>
      <c r="B94" s="8">
        <f t="shared" si="1"/>
        <v>7487616.3821424395</v>
      </c>
      <c r="C94" s="17">
        <f t="shared" si="2"/>
        <v>14682.573641058152</v>
      </c>
      <c r="D94" s="18"/>
      <c r="E94" s="15">
        <f t="shared" si="3"/>
        <v>62519.157964862483</v>
      </c>
      <c r="F94" s="16"/>
      <c r="G94" s="17">
        <f t="shared" si="4"/>
        <v>77201.731605920635</v>
      </c>
      <c r="H94" s="17"/>
    </row>
    <row r="95" spans="1:8" x14ac:dyDescent="0.25">
      <c r="A95" s="7">
        <v>42</v>
      </c>
      <c r="B95" s="8">
        <f t="shared" si="1"/>
        <v>7472811.453721039</v>
      </c>
      <c r="C95" s="17">
        <f t="shared" si="2"/>
        <v>14804.928421400298</v>
      </c>
      <c r="D95" s="18"/>
      <c r="E95" s="15">
        <f t="shared" si="3"/>
        <v>62396.803184520337</v>
      </c>
      <c r="F95" s="16"/>
      <c r="G95" s="17">
        <f t="shared" si="4"/>
        <v>77201.731605920635</v>
      </c>
      <c r="H95" s="17"/>
    </row>
    <row r="96" spans="1:8" x14ac:dyDescent="0.25">
      <c r="A96" s="7">
        <v>43</v>
      </c>
      <c r="B96" s="8">
        <f t="shared" si="1"/>
        <v>7457883.1508961273</v>
      </c>
      <c r="C96" s="17">
        <f t="shared" si="2"/>
        <v>14928.302824911974</v>
      </c>
      <c r="D96" s="18"/>
      <c r="E96" s="15">
        <f t="shared" si="3"/>
        <v>62273.428781008661</v>
      </c>
      <c r="F96" s="16"/>
      <c r="G96" s="17">
        <f t="shared" si="4"/>
        <v>77201.731605920635</v>
      </c>
      <c r="H96" s="17"/>
    </row>
    <row r="97" spans="1:8" x14ac:dyDescent="0.25">
      <c r="A97" s="7">
        <v>44</v>
      </c>
      <c r="B97" s="8">
        <f t="shared" si="1"/>
        <v>7442830.4455476748</v>
      </c>
      <c r="C97" s="17">
        <f t="shared" si="2"/>
        <v>15052.70534845291</v>
      </c>
      <c r="D97" s="18"/>
      <c r="E97" s="15">
        <f t="shared" si="3"/>
        <v>62149.026257467725</v>
      </c>
      <c r="F97" s="16"/>
      <c r="G97" s="17">
        <f t="shared" si="4"/>
        <v>77201.731605920635</v>
      </c>
      <c r="H97" s="17"/>
    </row>
    <row r="98" spans="1:8" x14ac:dyDescent="0.25">
      <c r="A98" s="7">
        <v>45</v>
      </c>
      <c r="B98" s="8">
        <f t="shared" si="1"/>
        <v>7427652.300987985</v>
      </c>
      <c r="C98" s="17">
        <f t="shared" si="2"/>
        <v>15178.144559690008</v>
      </c>
      <c r="D98" s="18"/>
      <c r="E98" s="15">
        <f t="shared" si="3"/>
        <v>62023.587046230627</v>
      </c>
      <c r="F98" s="16"/>
      <c r="G98" s="17">
        <f t="shared" si="4"/>
        <v>77201.731605920635</v>
      </c>
      <c r="H98" s="17"/>
    </row>
    <row r="99" spans="1:8" x14ac:dyDescent="0.25">
      <c r="A99" s="7">
        <v>46</v>
      </c>
      <c r="B99" s="8">
        <f t="shared" si="1"/>
        <v>7412347.6718902979</v>
      </c>
      <c r="C99" s="17">
        <f t="shared" si="2"/>
        <v>15304.629097687422</v>
      </c>
      <c r="D99" s="18"/>
      <c r="E99" s="15">
        <f t="shared" si="3"/>
        <v>61897.102508233213</v>
      </c>
      <c r="F99" s="16"/>
      <c r="G99" s="17">
        <f t="shared" si="4"/>
        <v>77201.731605920635</v>
      </c>
      <c r="H99" s="17"/>
    </row>
    <row r="100" spans="1:8" x14ac:dyDescent="0.25">
      <c r="A100" s="7">
        <v>47</v>
      </c>
      <c r="B100" s="8">
        <f t="shared" si="1"/>
        <v>7396915.5042167967</v>
      </c>
      <c r="C100" s="17">
        <f t="shared" si="2"/>
        <v>15432.167673501484</v>
      </c>
      <c r="D100" s="18"/>
      <c r="E100" s="15">
        <f t="shared" si="3"/>
        <v>61769.563932419151</v>
      </c>
      <c r="F100" s="16"/>
      <c r="G100" s="17">
        <f t="shared" si="4"/>
        <v>77201.731605920635</v>
      </c>
      <c r="H100" s="17"/>
    </row>
    <row r="101" spans="1:8" x14ac:dyDescent="0.25">
      <c r="A101" s="7">
        <v>48</v>
      </c>
      <c r="B101" s="8">
        <f t="shared" si="1"/>
        <v>7381354.7351460159</v>
      </c>
      <c r="C101" s="17">
        <f t="shared" si="2"/>
        <v>15560.769070780654</v>
      </c>
      <c r="D101" s="18"/>
      <c r="E101" s="15">
        <f t="shared" si="3"/>
        <v>61640.962535139981</v>
      </c>
      <c r="F101" s="16"/>
      <c r="G101" s="17">
        <f t="shared" si="4"/>
        <v>77201.731605920635</v>
      </c>
      <c r="H101" s="17"/>
    </row>
    <row r="102" spans="1:8" x14ac:dyDescent="0.25">
      <c r="A102" s="7">
        <v>49</v>
      </c>
      <c r="B102" s="8">
        <f t="shared" si="1"/>
        <v>7365664.2929996457</v>
      </c>
      <c r="C102" s="17">
        <f t="shared" si="2"/>
        <v>15690.4421463705</v>
      </c>
      <c r="D102" s="18"/>
      <c r="E102" s="15">
        <f t="shared" si="3"/>
        <v>61511.289459550135</v>
      </c>
      <c r="F102" s="16"/>
      <c r="G102" s="17">
        <f t="shared" si="4"/>
        <v>77201.731605920635</v>
      </c>
      <c r="H102" s="17"/>
    </row>
    <row r="103" spans="1:8" x14ac:dyDescent="0.25">
      <c r="A103" s="7">
        <v>50</v>
      </c>
      <c r="B103" s="8">
        <f t="shared" si="1"/>
        <v>7349843.0971687222</v>
      </c>
      <c r="C103" s="17">
        <f t="shared" si="2"/>
        <v>15821.195830923585</v>
      </c>
      <c r="D103" s="18"/>
      <c r="E103" s="15">
        <f t="shared" si="3"/>
        <v>61380.53577499705</v>
      </c>
      <c r="F103" s="16"/>
      <c r="G103" s="17">
        <f t="shared" si="4"/>
        <v>77201.731605920635</v>
      </c>
      <c r="H103" s="17"/>
    </row>
    <row r="104" spans="1:8" x14ac:dyDescent="0.25">
      <c r="A104" s="7">
        <v>51</v>
      </c>
      <c r="B104" s="8">
        <f t="shared" si="1"/>
        <v>7333890.0580392079</v>
      </c>
      <c r="C104" s="17">
        <f t="shared" si="2"/>
        <v>15953.039129514611</v>
      </c>
      <c r="D104" s="18"/>
      <c r="E104" s="15">
        <f t="shared" si="3"/>
        <v>61248.692476406024</v>
      </c>
      <c r="F104" s="16"/>
      <c r="G104" s="17">
        <f t="shared" si="4"/>
        <v>77201.731605920635</v>
      </c>
      <c r="H104" s="17"/>
    </row>
    <row r="105" spans="1:8" x14ac:dyDescent="0.25">
      <c r="A105" s="7">
        <v>52</v>
      </c>
      <c r="B105" s="8">
        <f t="shared" si="1"/>
        <v>7317804.076916947</v>
      </c>
      <c r="C105" s="17">
        <f t="shared" si="2"/>
        <v>16085.981122260571</v>
      </c>
      <c r="D105" s="18"/>
      <c r="E105" s="15">
        <f t="shared" si="3"/>
        <v>61115.750483660064</v>
      </c>
      <c r="F105" s="16"/>
      <c r="G105" s="17">
        <f t="shared" si="4"/>
        <v>77201.731605920635</v>
      </c>
      <c r="H105" s="17"/>
    </row>
    <row r="106" spans="1:8" x14ac:dyDescent="0.25">
      <c r="A106" s="7">
        <v>53</v>
      </c>
      <c r="B106" s="8">
        <f t="shared" si="1"/>
        <v>7301584.0459520007</v>
      </c>
      <c r="C106" s="17">
        <f t="shared" si="2"/>
        <v>16220.030964946069</v>
      </c>
      <c r="D106" s="18"/>
      <c r="E106" s="15">
        <f t="shared" si="3"/>
        <v>60981.700640974566</v>
      </c>
      <c r="F106" s="16"/>
      <c r="G106" s="17">
        <f t="shared" si="4"/>
        <v>77201.731605920635</v>
      </c>
      <c r="H106" s="17"/>
    </row>
    <row r="107" spans="1:8" x14ac:dyDescent="0.25">
      <c r="A107" s="7">
        <v>54</v>
      </c>
      <c r="B107" s="8">
        <f t="shared" si="1"/>
        <v>7285228.8480623467</v>
      </c>
      <c r="C107" s="17">
        <f t="shared" si="2"/>
        <v>16355.197889653959</v>
      </c>
      <c r="D107" s="18"/>
      <c r="E107" s="15">
        <f t="shared" si="3"/>
        <v>60846.533716266676</v>
      </c>
      <c r="F107" s="16"/>
      <c r="G107" s="17">
        <f t="shared" si="4"/>
        <v>77201.731605920635</v>
      </c>
      <c r="H107" s="17"/>
    </row>
    <row r="108" spans="1:8" x14ac:dyDescent="0.25">
      <c r="A108" s="7">
        <v>55</v>
      </c>
      <c r="B108" s="8">
        <f t="shared" si="1"/>
        <v>7268737.3568569459</v>
      </c>
      <c r="C108" s="17">
        <f t="shared" si="2"/>
        <v>16491.491205401071</v>
      </c>
      <c r="D108" s="18"/>
      <c r="E108" s="15">
        <f t="shared" si="3"/>
        <v>60710.240400519564</v>
      </c>
      <c r="F108" s="16"/>
      <c r="G108" s="17">
        <f t="shared" si="4"/>
        <v>77201.731605920635</v>
      </c>
      <c r="H108" s="17"/>
    </row>
    <row r="109" spans="1:8" x14ac:dyDescent="0.25">
      <c r="A109" s="7">
        <v>56</v>
      </c>
      <c r="B109" s="8">
        <f t="shared" si="1"/>
        <v>7252108.4365581665</v>
      </c>
      <c r="C109" s="17">
        <f t="shared" si="2"/>
        <v>16628.92029877942</v>
      </c>
      <c r="D109" s="18"/>
      <c r="E109" s="15">
        <f t="shared" si="3"/>
        <v>60572.811307141215</v>
      </c>
      <c r="F109" s="16"/>
      <c r="G109" s="17">
        <f t="shared" si="4"/>
        <v>77201.731605920635</v>
      </c>
      <c r="H109" s="17"/>
    </row>
    <row r="110" spans="1:8" x14ac:dyDescent="0.25">
      <c r="A110" s="7">
        <v>57</v>
      </c>
      <c r="B110" s="8">
        <f t="shared" si="1"/>
        <v>7235340.9419235643</v>
      </c>
      <c r="C110" s="17">
        <f t="shared" si="2"/>
        <v>16767.494634602575</v>
      </c>
      <c r="D110" s="18"/>
      <c r="E110" s="15">
        <f t="shared" si="3"/>
        <v>60434.23697131806</v>
      </c>
      <c r="F110" s="16"/>
      <c r="G110" s="17">
        <f t="shared" si="4"/>
        <v>77201.731605920635</v>
      </c>
      <c r="H110" s="17"/>
    </row>
    <row r="111" spans="1:8" x14ac:dyDescent="0.25">
      <c r="A111" s="7">
        <v>58</v>
      </c>
      <c r="B111" s="8">
        <f t="shared" si="1"/>
        <v>7218433.718167007</v>
      </c>
      <c r="C111" s="17">
        <f t="shared" si="2"/>
        <v>16907.2237565576</v>
      </c>
      <c r="D111" s="18"/>
      <c r="E111" s="15">
        <f t="shared" si="3"/>
        <v>60294.507849363035</v>
      </c>
      <c r="F111" s="16"/>
      <c r="G111" s="17">
        <f t="shared" si="4"/>
        <v>77201.731605920635</v>
      </c>
      <c r="H111" s="17"/>
    </row>
    <row r="112" spans="1:8" x14ac:dyDescent="0.25">
      <c r="A112" s="7">
        <v>59</v>
      </c>
      <c r="B112" s="8">
        <f t="shared" si="1"/>
        <v>7201385.6008791449</v>
      </c>
      <c r="C112" s="17">
        <f t="shared" si="2"/>
        <v>17048.117287862238</v>
      </c>
      <c r="D112" s="18"/>
      <c r="E112" s="15">
        <f t="shared" si="3"/>
        <v>60153.614318058397</v>
      </c>
      <c r="F112" s="16"/>
      <c r="G112" s="17">
        <f t="shared" si="4"/>
        <v>77201.731605920635</v>
      </c>
      <c r="H112" s="17"/>
    </row>
    <row r="113" spans="1:8" x14ac:dyDescent="0.25">
      <c r="A113" s="7">
        <v>60</v>
      </c>
      <c r="B113" s="8">
        <f t="shared" si="1"/>
        <v>7184195.4159472175</v>
      </c>
      <c r="C113" s="17">
        <f t="shared" si="2"/>
        <v>17190.184931927753</v>
      </c>
      <c r="D113" s="18"/>
      <c r="E113" s="15">
        <f t="shared" si="3"/>
        <v>60011.546673992882</v>
      </c>
      <c r="F113" s="16"/>
      <c r="G113" s="17">
        <f t="shared" si="4"/>
        <v>77201.731605920635</v>
      </c>
      <c r="H113" s="17"/>
    </row>
    <row r="114" spans="1:8" x14ac:dyDescent="0.25">
      <c r="A114" s="7">
        <v>61</v>
      </c>
      <c r="B114" s="8">
        <f t="shared" si="1"/>
        <v>7166861.9794741906</v>
      </c>
      <c r="C114" s="17">
        <f t="shared" si="2"/>
        <v>17333.436473027148</v>
      </c>
      <c r="D114" s="18"/>
      <c r="E114" s="15">
        <f t="shared" si="3"/>
        <v>59868.295132893487</v>
      </c>
      <c r="F114" s="16"/>
      <c r="G114" s="17">
        <f t="shared" si="4"/>
        <v>77201.731605920635</v>
      </c>
      <c r="H114" s="17"/>
    </row>
    <row r="115" spans="1:8" x14ac:dyDescent="0.25">
      <c r="A115" s="7">
        <v>62</v>
      </c>
      <c r="B115" s="8">
        <f t="shared" si="1"/>
        <v>7149384.0976972217</v>
      </c>
      <c r="C115" s="17">
        <f t="shared" si="2"/>
        <v>17477.881776969043</v>
      </c>
      <c r="D115" s="18"/>
      <c r="E115" s="15">
        <f t="shared" si="3"/>
        <v>59723.849828951592</v>
      </c>
      <c r="F115" s="16"/>
      <c r="G115" s="17">
        <f t="shared" si="4"/>
        <v>77201.731605920635</v>
      </c>
      <c r="H115" s="17"/>
    </row>
    <row r="116" spans="1:8" x14ac:dyDescent="0.25">
      <c r="A116" s="7">
        <v>63</v>
      </c>
      <c r="B116" s="8">
        <f t="shared" si="1"/>
        <v>7131760.5669054445</v>
      </c>
      <c r="C116" s="17">
        <f t="shared" si="2"/>
        <v>17623.530791777113</v>
      </c>
      <c r="D116" s="18"/>
      <c r="E116" s="15">
        <f t="shared" si="3"/>
        <v>59578.200814143522</v>
      </c>
      <c r="F116" s="16"/>
      <c r="G116" s="17">
        <f t="shared" si="4"/>
        <v>77201.731605920635</v>
      </c>
      <c r="H116" s="17"/>
    </row>
    <row r="117" spans="1:8" x14ac:dyDescent="0.25">
      <c r="A117" s="7">
        <v>64</v>
      </c>
      <c r="B117" s="8">
        <f t="shared" si="1"/>
        <v>7113990.1733570695</v>
      </c>
      <c r="C117" s="17">
        <f t="shared" si="2"/>
        <v>17770.393548375265</v>
      </c>
      <c r="D117" s="18"/>
      <c r="E117" s="15">
        <f t="shared" si="3"/>
        <v>59431.33805754537</v>
      </c>
      <c r="F117" s="16"/>
      <c r="G117" s="17">
        <f t="shared" si="4"/>
        <v>77201.731605920635</v>
      </c>
      <c r="H117" s="17"/>
    </row>
    <row r="118" spans="1:8" x14ac:dyDescent="0.25">
      <c r="A118" s="7">
        <v>65</v>
      </c>
      <c r="B118" s="8">
        <f t="shared" si="1"/>
        <v>7096071.693195791</v>
      </c>
      <c r="C118" s="17">
        <f t="shared" si="2"/>
        <v>17918.480161278385</v>
      </c>
      <c r="D118" s="18"/>
      <c r="E118" s="15">
        <f t="shared" si="3"/>
        <v>59283.25144464225</v>
      </c>
      <c r="F118" s="16"/>
      <c r="G118" s="17">
        <f t="shared" si="4"/>
        <v>77201.731605920635</v>
      </c>
      <c r="H118" s="17"/>
    </row>
    <row r="119" spans="1:8" x14ac:dyDescent="0.25">
      <c r="A119" s="7">
        <v>66</v>
      </c>
      <c r="B119" s="8">
        <f t="shared" ref="B119:B182" si="5">B118-C119</f>
        <v>7078003.8923665015</v>
      </c>
      <c r="C119" s="17">
        <f t="shared" ref="C119:C182" si="6">G119-E119</f>
        <v>18067.800829289037</v>
      </c>
      <c r="D119" s="18"/>
      <c r="E119" s="15">
        <f t="shared" ref="E119:E182" si="7">B118*$K$51/12</f>
        <v>59133.930776631598</v>
      </c>
      <c r="F119" s="16"/>
      <c r="G119" s="17">
        <f t="shared" ref="G119:G182" si="8">PMT($K$51/12,240,-8000000)</f>
        <v>77201.731605920635</v>
      </c>
      <c r="H119" s="17"/>
    </row>
    <row r="120" spans="1:8" x14ac:dyDescent="0.25">
      <c r="A120" s="7">
        <v>67</v>
      </c>
      <c r="B120" s="8">
        <f t="shared" si="5"/>
        <v>7059785.5265303021</v>
      </c>
      <c r="C120" s="17">
        <f t="shared" si="6"/>
        <v>18218.365836199788</v>
      </c>
      <c r="D120" s="18"/>
      <c r="E120" s="15">
        <f t="shared" si="7"/>
        <v>58983.365769720847</v>
      </c>
      <c r="F120" s="16"/>
      <c r="G120" s="17">
        <f t="shared" si="8"/>
        <v>77201.731605920635</v>
      </c>
      <c r="H120" s="17"/>
    </row>
    <row r="121" spans="1:8" x14ac:dyDescent="0.25">
      <c r="A121" s="7">
        <v>68</v>
      </c>
      <c r="B121" s="8">
        <f t="shared" si="5"/>
        <v>7041415.3409788003</v>
      </c>
      <c r="C121" s="17">
        <f t="shared" si="6"/>
        <v>18370.185551501447</v>
      </c>
      <c r="D121" s="18"/>
      <c r="E121" s="15">
        <f t="shared" si="7"/>
        <v>58831.546054419188</v>
      </c>
      <c r="F121" s="16"/>
      <c r="G121" s="17">
        <f t="shared" si="8"/>
        <v>77201.731605920635</v>
      </c>
      <c r="H121" s="17"/>
    </row>
    <row r="122" spans="1:8" x14ac:dyDescent="0.25">
      <c r="A122" s="7">
        <v>69</v>
      </c>
      <c r="B122" s="8">
        <f t="shared" si="5"/>
        <v>7022892.0705477027</v>
      </c>
      <c r="C122" s="17">
        <f t="shared" si="6"/>
        <v>18523.270431097291</v>
      </c>
      <c r="D122" s="18"/>
      <c r="E122" s="15">
        <f t="shared" si="7"/>
        <v>58678.461174823344</v>
      </c>
      <c r="F122" s="16"/>
      <c r="G122" s="17">
        <f t="shared" si="8"/>
        <v>77201.731605920635</v>
      </c>
      <c r="H122" s="17"/>
    </row>
    <row r="123" spans="1:8" x14ac:dyDescent="0.25">
      <c r="A123" s="7">
        <v>70</v>
      </c>
      <c r="B123" s="8">
        <f t="shared" si="5"/>
        <v>7004214.4395296797</v>
      </c>
      <c r="C123" s="17">
        <f t="shared" si="6"/>
        <v>18677.631018023108</v>
      </c>
      <c r="D123" s="18"/>
      <c r="E123" s="15">
        <f t="shared" si="7"/>
        <v>58524.100587897527</v>
      </c>
      <c r="F123" s="16"/>
      <c r="G123" s="17">
        <f t="shared" si="8"/>
        <v>77201.731605920635</v>
      </c>
      <c r="H123" s="17"/>
    </row>
    <row r="124" spans="1:8" x14ac:dyDescent="0.25">
      <c r="A124" s="7">
        <v>71</v>
      </c>
      <c r="B124" s="8">
        <f t="shared" si="5"/>
        <v>6985381.1615865063</v>
      </c>
      <c r="C124" s="17">
        <f t="shared" si="6"/>
        <v>18833.2779431733</v>
      </c>
      <c r="D124" s="18"/>
      <c r="E124" s="15">
        <f t="shared" si="7"/>
        <v>58368.453662747335</v>
      </c>
      <c r="F124" s="16"/>
      <c r="G124" s="17">
        <f t="shared" si="8"/>
        <v>77201.731605920635</v>
      </c>
      <c r="H124" s="17"/>
    </row>
    <row r="125" spans="1:8" x14ac:dyDescent="0.25">
      <c r="A125" s="7">
        <v>72</v>
      </c>
      <c r="B125" s="8">
        <f t="shared" si="5"/>
        <v>6966390.9396604728</v>
      </c>
      <c r="C125" s="17">
        <f t="shared" si="6"/>
        <v>18990.221926033075</v>
      </c>
      <c r="D125" s="18"/>
      <c r="E125" s="15">
        <f t="shared" si="7"/>
        <v>58211.50967988756</v>
      </c>
      <c r="F125" s="16"/>
      <c r="G125" s="17">
        <f t="shared" si="8"/>
        <v>77201.731605920635</v>
      </c>
      <c r="H125" s="17"/>
    </row>
    <row r="126" spans="1:8" x14ac:dyDescent="0.25">
      <c r="A126" s="7">
        <v>73</v>
      </c>
      <c r="B126" s="8">
        <f t="shared" si="5"/>
        <v>6947242.4658850562</v>
      </c>
      <c r="C126" s="17">
        <f t="shared" si="6"/>
        <v>19148.473775416693</v>
      </c>
      <c r="D126" s="18"/>
      <c r="E126" s="15">
        <f t="shared" si="7"/>
        <v>58053.257830503942</v>
      </c>
      <c r="F126" s="16"/>
      <c r="G126" s="17">
        <f t="shared" si="8"/>
        <v>77201.731605920635</v>
      </c>
      <c r="H126" s="17"/>
    </row>
    <row r="127" spans="1:8" x14ac:dyDescent="0.25">
      <c r="A127" s="7">
        <v>74</v>
      </c>
      <c r="B127" s="8">
        <f t="shared" si="5"/>
        <v>6927934.4214948444</v>
      </c>
      <c r="C127" s="17">
        <f t="shared" si="6"/>
        <v>19308.044390211828</v>
      </c>
      <c r="D127" s="18"/>
      <c r="E127" s="15">
        <f t="shared" si="7"/>
        <v>57893.687215708807</v>
      </c>
      <c r="F127" s="16"/>
      <c r="G127" s="17">
        <f t="shared" si="8"/>
        <v>77201.731605920635</v>
      </c>
      <c r="H127" s="17"/>
    </row>
    <row r="128" spans="1:8" x14ac:dyDescent="0.25">
      <c r="A128" s="7">
        <v>75</v>
      </c>
      <c r="B128" s="8">
        <f t="shared" si="5"/>
        <v>6908465.4767347137</v>
      </c>
      <c r="C128" s="17">
        <f t="shared" si="6"/>
        <v>19468.94476013026</v>
      </c>
      <c r="D128" s="18"/>
      <c r="E128" s="15">
        <f t="shared" si="7"/>
        <v>57732.786845790375</v>
      </c>
      <c r="F128" s="16"/>
      <c r="G128" s="17">
        <f t="shared" si="8"/>
        <v>77201.731605920635</v>
      </c>
      <c r="H128" s="17"/>
    </row>
    <row r="129" spans="1:8" x14ac:dyDescent="0.25">
      <c r="A129" s="7">
        <v>76</v>
      </c>
      <c r="B129" s="8">
        <f t="shared" si="5"/>
        <v>6888834.290768249</v>
      </c>
      <c r="C129" s="17">
        <f t="shared" si="6"/>
        <v>19631.185966464684</v>
      </c>
      <c r="D129" s="18"/>
      <c r="E129" s="15">
        <f t="shared" si="7"/>
        <v>57570.545639455951</v>
      </c>
      <c r="F129" s="16"/>
      <c r="G129" s="17">
        <f t="shared" si="8"/>
        <v>77201.731605920635</v>
      </c>
      <c r="H129" s="17"/>
    </row>
    <row r="130" spans="1:8" x14ac:dyDescent="0.25">
      <c r="A130" s="7">
        <v>77</v>
      </c>
      <c r="B130" s="8">
        <f t="shared" si="5"/>
        <v>6869039.5115853967</v>
      </c>
      <c r="C130" s="17">
        <f t="shared" si="6"/>
        <v>19794.779182851889</v>
      </c>
      <c r="D130" s="18"/>
      <c r="E130" s="15">
        <f t="shared" si="7"/>
        <v>57406.952423068746</v>
      </c>
      <c r="F130" s="16"/>
      <c r="G130" s="17">
        <f t="shared" si="8"/>
        <v>77201.731605920635</v>
      </c>
      <c r="H130" s="17"/>
    </row>
    <row r="131" spans="1:8" x14ac:dyDescent="0.25">
      <c r="A131" s="7">
        <v>78</v>
      </c>
      <c r="B131" s="8">
        <f t="shared" si="5"/>
        <v>6849079.775909354</v>
      </c>
      <c r="C131" s="17">
        <f t="shared" si="6"/>
        <v>19959.735676042321</v>
      </c>
      <c r="D131" s="18"/>
      <c r="E131" s="15">
        <f t="shared" si="7"/>
        <v>57241.995929878314</v>
      </c>
      <c r="F131" s="16"/>
      <c r="G131" s="17">
        <f t="shared" si="8"/>
        <v>77201.731605920635</v>
      </c>
      <c r="H131" s="17"/>
    </row>
    <row r="132" spans="1:8" x14ac:dyDescent="0.25">
      <c r="A132" s="7">
        <v>79</v>
      </c>
      <c r="B132" s="8">
        <f t="shared" si="5"/>
        <v>6828953.7091026781</v>
      </c>
      <c r="C132" s="17">
        <f t="shared" si="6"/>
        <v>20126.066806676019</v>
      </c>
      <c r="D132" s="18"/>
      <c r="E132" s="15">
        <f t="shared" si="7"/>
        <v>57075.664799244616</v>
      </c>
      <c r="F132" s="16"/>
      <c r="G132" s="17">
        <f t="shared" si="8"/>
        <v>77201.731605920635</v>
      </c>
      <c r="H132" s="17"/>
    </row>
    <row r="133" spans="1:8" x14ac:dyDescent="0.25">
      <c r="A133" s="7">
        <v>80</v>
      </c>
      <c r="B133" s="8">
        <f t="shared" si="5"/>
        <v>6808659.9250726132</v>
      </c>
      <c r="C133" s="17">
        <f t="shared" si="6"/>
        <v>20293.784030064984</v>
      </c>
      <c r="D133" s="18"/>
      <c r="E133" s="15">
        <f t="shared" si="7"/>
        <v>56907.947575855651</v>
      </c>
      <c r="F133" s="16"/>
      <c r="G133" s="17">
        <f t="shared" si="8"/>
        <v>77201.731605920635</v>
      </c>
      <c r="H133" s="17"/>
    </row>
    <row r="134" spans="1:8" x14ac:dyDescent="0.25">
      <c r="A134" s="7">
        <v>81</v>
      </c>
      <c r="B134" s="8">
        <f t="shared" si="5"/>
        <v>6788197.0261756312</v>
      </c>
      <c r="C134" s="17">
        <f t="shared" si="6"/>
        <v>20462.898896982188</v>
      </c>
      <c r="D134" s="18"/>
      <c r="E134" s="15">
        <f t="shared" si="7"/>
        <v>56738.832708938447</v>
      </c>
      <c r="F134" s="16"/>
      <c r="G134" s="17">
        <f t="shared" si="8"/>
        <v>77201.731605920635</v>
      </c>
      <c r="H134" s="17"/>
    </row>
    <row r="135" spans="1:8" x14ac:dyDescent="0.25">
      <c r="A135" s="7">
        <v>82</v>
      </c>
      <c r="B135" s="8">
        <f t="shared" si="5"/>
        <v>6767563.6031211745</v>
      </c>
      <c r="C135" s="17">
        <f t="shared" si="6"/>
        <v>20633.423054457038</v>
      </c>
      <c r="D135" s="18"/>
      <c r="E135" s="15">
        <f t="shared" si="7"/>
        <v>56568.308551463597</v>
      </c>
      <c r="F135" s="16"/>
      <c r="G135" s="17">
        <f t="shared" si="8"/>
        <v>77201.731605920635</v>
      </c>
      <c r="H135" s="17"/>
    </row>
    <row r="136" spans="1:8" x14ac:dyDescent="0.25">
      <c r="A136" s="7">
        <v>83</v>
      </c>
      <c r="B136" s="8">
        <f t="shared" si="5"/>
        <v>6746758.2348745968</v>
      </c>
      <c r="C136" s="17">
        <f t="shared" si="6"/>
        <v>20805.368246577513</v>
      </c>
      <c r="D136" s="18"/>
      <c r="E136" s="15">
        <f t="shared" si="7"/>
        <v>56396.363359343122</v>
      </c>
      <c r="F136" s="16"/>
      <c r="G136" s="17">
        <f t="shared" si="8"/>
        <v>77201.731605920635</v>
      </c>
      <c r="H136" s="17"/>
    </row>
    <row r="137" spans="1:8" x14ac:dyDescent="0.25">
      <c r="A137" s="7">
        <v>84</v>
      </c>
      <c r="B137" s="8">
        <f t="shared" si="5"/>
        <v>6725779.4885592982</v>
      </c>
      <c r="C137" s="17">
        <f t="shared" si="6"/>
        <v>20978.746315298995</v>
      </c>
      <c r="D137" s="18"/>
      <c r="E137" s="15">
        <f t="shared" si="7"/>
        <v>56222.98529062164</v>
      </c>
      <c r="F137" s="16"/>
      <c r="G137" s="17">
        <f t="shared" si="8"/>
        <v>77201.731605920635</v>
      </c>
      <c r="H137" s="17"/>
    </row>
    <row r="138" spans="1:8" x14ac:dyDescent="0.25">
      <c r="A138" s="7">
        <v>85</v>
      </c>
      <c r="B138" s="8">
        <f t="shared" si="5"/>
        <v>6704625.9193580383</v>
      </c>
      <c r="C138" s="17">
        <f t="shared" si="6"/>
        <v>21153.569201259808</v>
      </c>
      <c r="D138" s="18"/>
      <c r="E138" s="15">
        <f t="shared" si="7"/>
        <v>56048.162404660827</v>
      </c>
      <c r="F138" s="16"/>
      <c r="G138" s="17">
        <f t="shared" si="8"/>
        <v>77201.731605920635</v>
      </c>
      <c r="H138" s="17"/>
    </row>
    <row r="139" spans="1:8" x14ac:dyDescent="0.25">
      <c r="A139" s="7">
        <v>86</v>
      </c>
      <c r="B139" s="8">
        <f t="shared" si="5"/>
        <v>6683296.0704134349</v>
      </c>
      <c r="C139" s="17">
        <f t="shared" si="6"/>
        <v>21329.848944603647</v>
      </c>
      <c r="D139" s="18"/>
      <c r="E139" s="15">
        <f t="shared" si="7"/>
        <v>55871.882661316988</v>
      </c>
      <c r="F139" s="16"/>
      <c r="G139" s="17">
        <f t="shared" si="8"/>
        <v>77201.731605920635</v>
      </c>
      <c r="H139" s="17"/>
    </row>
    <row r="140" spans="1:8" x14ac:dyDescent="0.25">
      <c r="A140" s="7">
        <v>87</v>
      </c>
      <c r="B140" s="8">
        <f t="shared" si="5"/>
        <v>6661788.4727276266</v>
      </c>
      <c r="C140" s="17">
        <f t="shared" si="6"/>
        <v>21507.597685808672</v>
      </c>
      <c r="D140" s="18"/>
      <c r="E140" s="15">
        <f t="shared" si="7"/>
        <v>55694.133920111963</v>
      </c>
      <c r="F140" s="16"/>
      <c r="G140" s="17">
        <f t="shared" si="8"/>
        <v>77201.731605920635</v>
      </c>
      <c r="H140" s="17"/>
    </row>
    <row r="141" spans="1:8" x14ac:dyDescent="0.25">
      <c r="A141" s="7">
        <v>88</v>
      </c>
      <c r="B141" s="8">
        <f t="shared" si="5"/>
        <v>6640101.6450611027</v>
      </c>
      <c r="C141" s="17">
        <f t="shared" si="6"/>
        <v>21686.827666523743</v>
      </c>
      <c r="D141" s="18"/>
      <c r="E141" s="15">
        <f t="shared" si="7"/>
        <v>55514.903939396892</v>
      </c>
      <c r="F141" s="16"/>
      <c r="G141" s="17">
        <f t="shared" si="8"/>
        <v>77201.731605920635</v>
      </c>
      <c r="H141" s="17"/>
    </row>
    <row r="142" spans="1:8" x14ac:dyDescent="0.25">
      <c r="A142" s="7">
        <v>89</v>
      </c>
      <c r="B142" s="8">
        <f t="shared" si="5"/>
        <v>6618234.0938306917</v>
      </c>
      <c r="C142" s="17">
        <f t="shared" si="6"/>
        <v>21867.551230411438</v>
      </c>
      <c r="D142" s="18"/>
      <c r="E142" s="15">
        <f t="shared" si="7"/>
        <v>55334.180375509197</v>
      </c>
      <c r="F142" s="16"/>
      <c r="G142" s="17">
        <f t="shared" si="8"/>
        <v>77201.731605920635</v>
      </c>
      <c r="H142" s="17"/>
    </row>
    <row r="143" spans="1:8" x14ac:dyDescent="0.25">
      <c r="A143" s="7">
        <v>90</v>
      </c>
      <c r="B143" s="8">
        <f t="shared" si="5"/>
        <v>6596184.3130066935</v>
      </c>
      <c r="C143" s="17">
        <f t="shared" si="6"/>
        <v>22049.780823998197</v>
      </c>
      <c r="D143" s="18"/>
      <c r="E143" s="15">
        <f t="shared" si="7"/>
        <v>55151.950781922438</v>
      </c>
      <c r="F143" s="16"/>
      <c r="G143" s="17">
        <f t="shared" si="8"/>
        <v>77201.731605920635</v>
      </c>
      <c r="H143" s="17"/>
    </row>
    <row r="144" spans="1:8" x14ac:dyDescent="0.25">
      <c r="A144" s="7">
        <v>91</v>
      </c>
      <c r="B144" s="8">
        <f t="shared" si="5"/>
        <v>6573950.7840091623</v>
      </c>
      <c r="C144" s="17">
        <f t="shared" si="6"/>
        <v>22233.528997531517</v>
      </c>
      <c r="D144" s="18"/>
      <c r="E144" s="15">
        <f t="shared" si="7"/>
        <v>54968.202608389118</v>
      </c>
      <c r="F144" s="16"/>
      <c r="G144" s="17">
        <f t="shared" si="8"/>
        <v>77201.731605920635</v>
      </c>
      <c r="H144" s="17"/>
    </row>
    <row r="145" spans="1:8" x14ac:dyDescent="0.25">
      <c r="A145" s="7">
        <v>92</v>
      </c>
      <c r="B145" s="8">
        <f t="shared" si="5"/>
        <v>6551531.9756033178</v>
      </c>
      <c r="C145" s="17">
        <f t="shared" si="6"/>
        <v>22418.808405844276</v>
      </c>
      <c r="D145" s="18"/>
      <c r="E145" s="15">
        <f t="shared" si="7"/>
        <v>54782.923200076359</v>
      </c>
      <c r="F145" s="16"/>
      <c r="G145" s="17">
        <f t="shared" si="8"/>
        <v>77201.731605920635</v>
      </c>
      <c r="H145" s="17"/>
    </row>
    <row r="146" spans="1:8" x14ac:dyDescent="0.25">
      <c r="A146" s="7">
        <v>93</v>
      </c>
      <c r="B146" s="8">
        <f t="shared" si="5"/>
        <v>6528926.3437940916</v>
      </c>
      <c r="C146" s="17">
        <f t="shared" si="6"/>
        <v>22605.631809226317</v>
      </c>
      <c r="D146" s="18"/>
      <c r="E146" s="15">
        <f t="shared" si="7"/>
        <v>54596.099796694318</v>
      </c>
      <c r="F146" s="16"/>
      <c r="G146" s="17">
        <f t="shared" si="8"/>
        <v>77201.731605920635</v>
      </c>
      <c r="H146" s="17"/>
    </row>
    <row r="147" spans="1:8" x14ac:dyDescent="0.25">
      <c r="A147" s="7">
        <v>94</v>
      </c>
      <c r="B147" s="8">
        <f t="shared" si="5"/>
        <v>6506132.3317197887</v>
      </c>
      <c r="C147" s="17">
        <f t="shared" si="6"/>
        <v>22794.012074303195</v>
      </c>
      <c r="D147" s="18"/>
      <c r="E147" s="15">
        <f t="shared" si="7"/>
        <v>54407.71953161744</v>
      </c>
      <c r="F147" s="16"/>
      <c r="G147" s="17">
        <f t="shared" si="8"/>
        <v>77201.731605920635</v>
      </c>
      <c r="H147" s="17"/>
    </row>
    <row r="148" spans="1:8" x14ac:dyDescent="0.25">
      <c r="A148" s="7">
        <v>95</v>
      </c>
      <c r="B148" s="8">
        <f t="shared" si="5"/>
        <v>6483148.3695448665</v>
      </c>
      <c r="C148" s="17">
        <f t="shared" si="6"/>
        <v>22983.962174922388</v>
      </c>
      <c r="D148" s="18"/>
      <c r="E148" s="15">
        <f t="shared" si="7"/>
        <v>54217.769430998247</v>
      </c>
      <c r="F148" s="16"/>
      <c r="G148" s="17">
        <f t="shared" si="8"/>
        <v>77201.731605920635</v>
      </c>
      <c r="H148" s="17"/>
    </row>
    <row r="149" spans="1:8" x14ac:dyDescent="0.25">
      <c r="A149" s="7">
        <v>96</v>
      </c>
      <c r="B149" s="8">
        <f t="shared" si="5"/>
        <v>6459972.87435182</v>
      </c>
      <c r="C149" s="17">
        <f t="shared" si="6"/>
        <v>23175.495193046743</v>
      </c>
      <c r="D149" s="18"/>
      <c r="E149" s="15">
        <f t="shared" si="7"/>
        <v>54026.236412873892</v>
      </c>
      <c r="F149" s="16"/>
      <c r="G149" s="17">
        <f t="shared" si="8"/>
        <v>77201.731605920635</v>
      </c>
      <c r="H149" s="17"/>
    </row>
    <row r="150" spans="1:8" x14ac:dyDescent="0.25">
      <c r="A150" s="7">
        <v>97</v>
      </c>
      <c r="B150" s="8">
        <f t="shared" si="5"/>
        <v>6436604.2500321642</v>
      </c>
      <c r="C150" s="17">
        <f t="shared" si="6"/>
        <v>23368.624319655464</v>
      </c>
      <c r="D150" s="18"/>
      <c r="E150" s="15">
        <f t="shared" si="7"/>
        <v>53833.107286265171</v>
      </c>
      <c r="F150" s="16"/>
      <c r="G150" s="17">
        <f t="shared" si="8"/>
        <v>77201.731605920635</v>
      </c>
      <c r="H150" s="17"/>
    </row>
    <row r="151" spans="1:8" x14ac:dyDescent="0.25">
      <c r="A151" s="7">
        <v>98</v>
      </c>
      <c r="B151" s="8">
        <f t="shared" si="5"/>
        <v>6413040.8871765118</v>
      </c>
      <c r="C151" s="17">
        <f t="shared" si="6"/>
        <v>23563.362855652595</v>
      </c>
      <c r="D151" s="18"/>
      <c r="E151" s="15">
        <f t="shared" si="7"/>
        <v>53638.36875026804</v>
      </c>
      <c r="F151" s="16"/>
      <c r="G151" s="17">
        <f t="shared" si="8"/>
        <v>77201.731605920635</v>
      </c>
      <c r="H151" s="17"/>
    </row>
    <row r="152" spans="1:8" x14ac:dyDescent="0.25">
      <c r="A152" s="7">
        <v>99</v>
      </c>
      <c r="B152" s="8">
        <f t="shared" si="5"/>
        <v>6389281.1629637284</v>
      </c>
      <c r="C152" s="17">
        <f t="shared" si="6"/>
        <v>23759.724212783032</v>
      </c>
      <c r="D152" s="18"/>
      <c r="E152" s="15">
        <f t="shared" si="7"/>
        <v>53442.007393137603</v>
      </c>
      <c r="F152" s="16"/>
      <c r="G152" s="17">
        <f t="shared" si="8"/>
        <v>77201.731605920635</v>
      </c>
      <c r="H152" s="17"/>
    </row>
    <row r="153" spans="1:8" x14ac:dyDescent="0.25">
      <c r="A153" s="7">
        <v>100</v>
      </c>
      <c r="B153" s="8">
        <f t="shared" si="5"/>
        <v>6365323.4410491725</v>
      </c>
      <c r="C153" s="17">
        <f t="shared" si="6"/>
        <v>23957.721914556234</v>
      </c>
      <c r="D153" s="18"/>
      <c r="E153" s="15">
        <f t="shared" si="7"/>
        <v>53244.009691364401</v>
      </c>
      <c r="F153" s="16"/>
      <c r="G153" s="17">
        <f t="shared" si="8"/>
        <v>77201.731605920635</v>
      </c>
      <c r="H153" s="17"/>
    </row>
    <row r="154" spans="1:8" x14ac:dyDescent="0.25">
      <c r="A154" s="7">
        <v>101</v>
      </c>
      <c r="B154" s="8">
        <f t="shared" si="5"/>
        <v>6341166.0714519946</v>
      </c>
      <c r="C154" s="17">
        <f t="shared" si="6"/>
        <v>24157.369597177531</v>
      </c>
      <c r="D154" s="18"/>
      <c r="E154" s="15">
        <f t="shared" si="7"/>
        <v>53044.362008743105</v>
      </c>
      <c r="F154" s="16"/>
      <c r="G154" s="17">
        <f t="shared" si="8"/>
        <v>77201.731605920635</v>
      </c>
      <c r="H154" s="17"/>
    </row>
    <row r="155" spans="1:8" x14ac:dyDescent="0.25">
      <c r="A155" s="7">
        <v>102</v>
      </c>
      <c r="B155" s="8">
        <f t="shared" si="5"/>
        <v>6316807.3904415071</v>
      </c>
      <c r="C155" s="17">
        <f t="shared" si="6"/>
        <v>24358.681010487337</v>
      </c>
      <c r="D155" s="18"/>
      <c r="E155" s="15">
        <f t="shared" si="7"/>
        <v>52843.050595433298</v>
      </c>
      <c r="F155" s="16"/>
      <c r="G155" s="17">
        <f t="shared" si="8"/>
        <v>77201.731605920635</v>
      </c>
      <c r="H155" s="17"/>
    </row>
    <row r="156" spans="1:8" x14ac:dyDescent="0.25">
      <c r="A156" s="7">
        <v>103</v>
      </c>
      <c r="B156" s="8">
        <f t="shared" si="5"/>
        <v>6292245.7204225995</v>
      </c>
      <c r="C156" s="17">
        <f t="shared" si="6"/>
        <v>24561.670018908066</v>
      </c>
      <c r="D156" s="18"/>
      <c r="E156" s="15">
        <f t="shared" si="7"/>
        <v>52640.061587012569</v>
      </c>
      <c r="F156" s="16"/>
      <c r="G156" s="17">
        <f t="shared" si="8"/>
        <v>77201.731605920635</v>
      </c>
      <c r="H156" s="17"/>
    </row>
    <row r="157" spans="1:8" x14ac:dyDescent="0.25">
      <c r="A157" s="7">
        <v>104</v>
      </c>
      <c r="B157" s="8">
        <f t="shared" si="5"/>
        <v>6267479.3698202008</v>
      </c>
      <c r="C157" s="17">
        <f t="shared" si="6"/>
        <v>24766.350602398968</v>
      </c>
      <c r="D157" s="18"/>
      <c r="E157" s="15">
        <f t="shared" si="7"/>
        <v>52435.381003521667</v>
      </c>
      <c r="F157" s="16"/>
      <c r="G157" s="17">
        <f t="shared" si="8"/>
        <v>77201.731605920635</v>
      </c>
      <c r="H157" s="17"/>
    </row>
    <row r="158" spans="1:8" x14ac:dyDescent="0.25">
      <c r="A158" s="7">
        <v>105</v>
      </c>
      <c r="B158" s="8">
        <f t="shared" si="5"/>
        <v>6242506.6329627819</v>
      </c>
      <c r="C158" s="17">
        <f t="shared" si="6"/>
        <v>24972.736857418953</v>
      </c>
      <c r="D158" s="18"/>
      <c r="E158" s="15">
        <f t="shared" si="7"/>
        <v>52228.994748501682</v>
      </c>
      <c r="F158" s="16"/>
      <c r="G158" s="17">
        <f t="shared" si="8"/>
        <v>77201.731605920635</v>
      </c>
      <c r="H158" s="17"/>
    </row>
    <row r="159" spans="1:8" x14ac:dyDescent="0.25">
      <c r="A159" s="7">
        <v>106</v>
      </c>
      <c r="B159" s="8">
        <f t="shared" si="5"/>
        <v>6217325.7899648845</v>
      </c>
      <c r="C159" s="17">
        <f t="shared" si="6"/>
        <v>25180.842997897453</v>
      </c>
      <c r="D159" s="18"/>
      <c r="E159" s="15">
        <f t="shared" si="7"/>
        <v>52020.888608023182</v>
      </c>
      <c r="F159" s="16"/>
      <c r="G159" s="17">
        <f t="shared" si="8"/>
        <v>77201.731605920635</v>
      </c>
      <c r="H159" s="17"/>
    </row>
    <row r="160" spans="1:8" x14ac:dyDescent="0.25">
      <c r="A160" s="7">
        <v>107</v>
      </c>
      <c r="B160" s="8">
        <f t="shared" si="5"/>
        <v>6191935.1066086711</v>
      </c>
      <c r="C160" s="17">
        <f t="shared" si="6"/>
        <v>25390.68335621326</v>
      </c>
      <c r="D160" s="18"/>
      <c r="E160" s="15">
        <f t="shared" si="7"/>
        <v>51811.048249707375</v>
      </c>
      <c r="F160" s="16"/>
      <c r="G160" s="17">
        <f t="shared" si="8"/>
        <v>77201.731605920635</v>
      </c>
      <c r="H160" s="17"/>
    </row>
    <row r="161" spans="1:8" x14ac:dyDescent="0.25">
      <c r="A161" s="7">
        <v>108</v>
      </c>
      <c r="B161" s="8">
        <f t="shared" si="5"/>
        <v>6166332.8342244895</v>
      </c>
      <c r="C161" s="17">
        <f t="shared" si="6"/>
        <v>25602.272384181713</v>
      </c>
      <c r="D161" s="18"/>
      <c r="E161" s="15">
        <f t="shared" si="7"/>
        <v>51599.459221738922</v>
      </c>
      <c r="F161" s="16"/>
      <c r="G161" s="17">
        <f t="shared" si="8"/>
        <v>77201.731605920635</v>
      </c>
      <c r="H161" s="17"/>
    </row>
    <row r="162" spans="1:8" x14ac:dyDescent="0.25">
      <c r="A162" s="7">
        <v>109</v>
      </c>
      <c r="B162" s="8">
        <f t="shared" si="5"/>
        <v>6140517.2095704395</v>
      </c>
      <c r="C162" s="17">
        <f t="shared" si="6"/>
        <v>25815.624654049883</v>
      </c>
      <c r="D162" s="18"/>
      <c r="E162" s="15">
        <f t="shared" si="7"/>
        <v>51386.106951870752</v>
      </c>
      <c r="F162" s="16"/>
      <c r="G162" s="17">
        <f t="shared" si="8"/>
        <v>77201.731605920635</v>
      </c>
      <c r="H162" s="17"/>
    </row>
    <row r="163" spans="1:8" x14ac:dyDescent="0.25">
      <c r="A163" s="7">
        <v>110</v>
      </c>
      <c r="B163" s="8">
        <f t="shared" si="5"/>
        <v>6114486.454710939</v>
      </c>
      <c r="C163" s="17">
        <f t="shared" si="6"/>
        <v>26030.75485950031</v>
      </c>
      <c r="D163" s="18"/>
      <c r="E163" s="15">
        <f t="shared" si="7"/>
        <v>51170.976746420325</v>
      </c>
      <c r="F163" s="16"/>
      <c r="G163" s="17">
        <f t="shared" si="8"/>
        <v>77201.731605920635</v>
      </c>
      <c r="H163" s="17"/>
    </row>
    <row r="164" spans="1:8" x14ac:dyDescent="0.25">
      <c r="A164" s="7">
        <v>111</v>
      </c>
      <c r="B164" s="8">
        <f t="shared" si="5"/>
        <v>6088238.776894276</v>
      </c>
      <c r="C164" s="17">
        <f t="shared" si="6"/>
        <v>26247.677816662806</v>
      </c>
      <c r="D164" s="18"/>
      <c r="E164" s="15">
        <f t="shared" si="7"/>
        <v>50954.053789257829</v>
      </c>
      <c r="F164" s="16"/>
      <c r="G164" s="17">
        <f t="shared" si="8"/>
        <v>77201.731605920635</v>
      </c>
      <c r="H164" s="17"/>
    </row>
    <row r="165" spans="1:8" x14ac:dyDescent="0.25">
      <c r="A165" s="7">
        <v>112</v>
      </c>
      <c r="B165" s="8">
        <f t="shared" si="5"/>
        <v>6061772.3684291411</v>
      </c>
      <c r="C165" s="17">
        <f t="shared" si="6"/>
        <v>26466.408465135006</v>
      </c>
      <c r="D165" s="18"/>
      <c r="E165" s="15">
        <f t="shared" si="7"/>
        <v>50735.323140785629</v>
      </c>
      <c r="F165" s="16"/>
      <c r="G165" s="17">
        <f t="shared" si="8"/>
        <v>77201.731605920635</v>
      </c>
      <c r="H165" s="17"/>
    </row>
    <row r="166" spans="1:8" x14ac:dyDescent="0.25">
      <c r="A166" s="7">
        <v>113</v>
      </c>
      <c r="B166" s="8">
        <f t="shared" si="5"/>
        <v>6035085.4065601304</v>
      </c>
      <c r="C166" s="17">
        <f t="shared" si="6"/>
        <v>26686.961869011124</v>
      </c>
      <c r="D166" s="18"/>
      <c r="E166" s="15">
        <f t="shared" si="7"/>
        <v>50514.769736909511</v>
      </c>
      <c r="F166" s="16"/>
      <c r="G166" s="17">
        <f t="shared" si="8"/>
        <v>77201.731605920635</v>
      </c>
      <c r="H166" s="17"/>
    </row>
    <row r="167" spans="1:8" x14ac:dyDescent="0.25">
      <c r="A167" s="7">
        <v>114</v>
      </c>
      <c r="B167" s="8">
        <f t="shared" si="5"/>
        <v>6008176.0533422111</v>
      </c>
      <c r="C167" s="17">
        <f t="shared" si="6"/>
        <v>26909.353217919546</v>
      </c>
      <c r="D167" s="18"/>
      <c r="E167" s="15">
        <f t="shared" si="7"/>
        <v>50292.378388001089</v>
      </c>
      <c r="F167" s="16"/>
      <c r="G167" s="17">
        <f t="shared" si="8"/>
        <v>77201.731605920635</v>
      </c>
      <c r="H167" s="17"/>
    </row>
    <row r="168" spans="1:8" x14ac:dyDescent="0.25">
      <c r="A168" s="7">
        <v>115</v>
      </c>
      <c r="B168" s="8">
        <f t="shared" si="5"/>
        <v>5981042.4555141423</v>
      </c>
      <c r="C168" s="17">
        <f t="shared" si="6"/>
        <v>27133.597828068872</v>
      </c>
      <c r="D168" s="18"/>
      <c r="E168" s="15">
        <f t="shared" si="7"/>
        <v>50068.133777851763</v>
      </c>
      <c r="F168" s="16"/>
      <c r="G168" s="17">
        <f t="shared" si="8"/>
        <v>77201.731605920635</v>
      </c>
      <c r="H168" s="17"/>
    </row>
    <row r="169" spans="1:8" x14ac:dyDescent="0.25">
      <c r="A169" s="7">
        <v>116</v>
      </c>
      <c r="B169" s="8">
        <f t="shared" si="5"/>
        <v>5953682.7443708396</v>
      </c>
      <c r="C169" s="17">
        <f t="shared" si="6"/>
        <v>27359.711143302782</v>
      </c>
      <c r="D169" s="18"/>
      <c r="E169" s="15">
        <f t="shared" si="7"/>
        <v>49842.020462617853</v>
      </c>
      <c r="F169" s="16"/>
      <c r="G169" s="17">
        <f t="shared" si="8"/>
        <v>77201.731605920635</v>
      </c>
      <c r="H169" s="17"/>
    </row>
    <row r="170" spans="1:8" x14ac:dyDescent="0.25">
      <c r="A170" s="7">
        <v>117</v>
      </c>
      <c r="B170" s="8">
        <f t="shared" si="5"/>
        <v>5926095.035634676</v>
      </c>
      <c r="C170" s="17">
        <f t="shared" si="6"/>
        <v>27587.708736163637</v>
      </c>
      <c r="D170" s="18"/>
      <c r="E170" s="15">
        <f t="shared" si="7"/>
        <v>49614.022869756998</v>
      </c>
      <c r="F170" s="16"/>
      <c r="G170" s="17">
        <f t="shared" si="8"/>
        <v>77201.731605920635</v>
      </c>
      <c r="H170" s="17"/>
    </row>
    <row r="171" spans="1:8" x14ac:dyDescent="0.25">
      <c r="A171" s="7">
        <v>118</v>
      </c>
      <c r="B171" s="8">
        <f t="shared" si="5"/>
        <v>5898277.429325711</v>
      </c>
      <c r="C171" s="17">
        <f t="shared" si="6"/>
        <v>27817.606308964998</v>
      </c>
      <c r="D171" s="18"/>
      <c r="E171" s="15">
        <f t="shared" si="7"/>
        <v>49384.125296955637</v>
      </c>
      <c r="F171" s="16"/>
      <c r="G171" s="17">
        <f t="shared" si="8"/>
        <v>77201.731605920635</v>
      </c>
      <c r="H171" s="17"/>
    </row>
    <row r="172" spans="1:8" x14ac:dyDescent="0.25">
      <c r="A172" s="7">
        <v>119</v>
      </c>
      <c r="B172" s="8">
        <f t="shared" si="5"/>
        <v>5870228.0096308375</v>
      </c>
      <c r="C172" s="17">
        <f t="shared" si="6"/>
        <v>28049.419694873046</v>
      </c>
      <c r="D172" s="18"/>
      <c r="E172" s="15">
        <f t="shared" si="7"/>
        <v>49152.311911047589</v>
      </c>
      <c r="F172" s="16"/>
      <c r="G172" s="17">
        <f t="shared" si="8"/>
        <v>77201.731605920635</v>
      </c>
      <c r="H172" s="17"/>
    </row>
    <row r="173" spans="1:8" x14ac:dyDescent="0.25">
      <c r="A173" s="7">
        <v>120</v>
      </c>
      <c r="B173" s="8">
        <f t="shared" si="5"/>
        <v>5841944.8447718406</v>
      </c>
      <c r="C173" s="17">
        <f t="shared" si="6"/>
        <v>28283.164858996992</v>
      </c>
      <c r="D173" s="18"/>
      <c r="E173" s="15">
        <f t="shared" si="7"/>
        <v>48918.566746923643</v>
      </c>
      <c r="F173" s="16"/>
      <c r="G173" s="17">
        <f t="shared" si="8"/>
        <v>77201.731605920635</v>
      </c>
      <c r="H173" s="17"/>
    </row>
    <row r="174" spans="1:8" x14ac:dyDescent="0.25">
      <c r="A174" s="7">
        <v>121</v>
      </c>
      <c r="B174" s="8">
        <f t="shared" si="5"/>
        <v>5813425.9868723517</v>
      </c>
      <c r="C174" s="17">
        <f t="shared" si="6"/>
        <v>28518.857899488627</v>
      </c>
      <c r="D174" s="18"/>
      <c r="E174" s="15">
        <f t="shared" si="7"/>
        <v>48682.873706432008</v>
      </c>
      <c r="F174" s="16"/>
      <c r="G174" s="17">
        <f t="shared" si="8"/>
        <v>77201.731605920635</v>
      </c>
      <c r="H174" s="17"/>
    </row>
    <row r="175" spans="1:8" x14ac:dyDescent="0.25">
      <c r="A175" s="7">
        <v>122</v>
      </c>
      <c r="B175" s="8">
        <f t="shared" si="5"/>
        <v>5784669.4718237007</v>
      </c>
      <c r="C175" s="17">
        <f t="shared" si="6"/>
        <v>28756.515048651039</v>
      </c>
      <c r="D175" s="18"/>
      <c r="E175" s="15">
        <f t="shared" si="7"/>
        <v>48445.216557269596</v>
      </c>
      <c r="F175" s="16"/>
      <c r="G175" s="17">
        <f t="shared" si="8"/>
        <v>77201.731605920635</v>
      </c>
      <c r="H175" s="17"/>
    </row>
    <row r="176" spans="1:8" x14ac:dyDescent="0.25">
      <c r="A176" s="7">
        <v>123</v>
      </c>
      <c r="B176" s="8">
        <f t="shared" si="5"/>
        <v>5755673.3191496441</v>
      </c>
      <c r="C176" s="17">
        <f t="shared" si="6"/>
        <v>28996.152674056459</v>
      </c>
      <c r="D176" s="18"/>
      <c r="E176" s="15">
        <f t="shared" si="7"/>
        <v>48205.578931864176</v>
      </c>
      <c r="F176" s="16"/>
      <c r="G176" s="17">
        <f t="shared" si="8"/>
        <v>77201.731605920635</v>
      </c>
      <c r="H176" s="17"/>
    </row>
    <row r="177" spans="1:8" x14ac:dyDescent="0.25">
      <c r="A177" s="7">
        <v>124</v>
      </c>
      <c r="B177" s="8">
        <f t="shared" si="5"/>
        <v>5726435.5318699703</v>
      </c>
      <c r="C177" s="17">
        <f t="shared" si="6"/>
        <v>29237.787279673597</v>
      </c>
      <c r="D177" s="18"/>
      <c r="E177" s="15">
        <f t="shared" si="7"/>
        <v>47963.944326247038</v>
      </c>
      <c r="F177" s="16"/>
      <c r="G177" s="17">
        <f t="shared" si="8"/>
        <v>77201.731605920635</v>
      </c>
      <c r="H177" s="17"/>
    </row>
    <row r="178" spans="1:8" x14ac:dyDescent="0.25">
      <c r="A178" s="7">
        <v>125</v>
      </c>
      <c r="B178" s="8">
        <f t="shared" si="5"/>
        <v>5696954.0963629661</v>
      </c>
      <c r="C178" s="17">
        <f t="shared" si="6"/>
        <v>29481.435507004215</v>
      </c>
      <c r="D178" s="18"/>
      <c r="E178" s="15">
        <f t="shared" si="7"/>
        <v>47720.29609891642</v>
      </c>
      <c r="F178" s="16"/>
      <c r="G178" s="17">
        <f t="shared" si="8"/>
        <v>77201.731605920635</v>
      </c>
      <c r="H178" s="17"/>
    </row>
    <row r="179" spans="1:8" x14ac:dyDescent="0.25">
      <c r="A179" s="7">
        <v>126</v>
      </c>
      <c r="B179" s="8">
        <f t="shared" si="5"/>
        <v>5667226.9822267368</v>
      </c>
      <c r="C179" s="17">
        <f t="shared" si="6"/>
        <v>29727.114136229247</v>
      </c>
      <c r="D179" s="18"/>
      <c r="E179" s="15">
        <f t="shared" si="7"/>
        <v>47474.617469691388</v>
      </c>
      <c r="F179" s="16"/>
      <c r="G179" s="17">
        <f t="shared" si="8"/>
        <v>77201.731605920635</v>
      </c>
      <c r="H179" s="17"/>
    </row>
    <row r="180" spans="1:8" x14ac:dyDescent="0.25">
      <c r="A180" s="7">
        <v>127</v>
      </c>
      <c r="B180" s="8">
        <f t="shared" si="5"/>
        <v>5637252.1421393724</v>
      </c>
      <c r="C180" s="17">
        <f t="shared" si="6"/>
        <v>29974.840087364493</v>
      </c>
      <c r="D180" s="18"/>
      <c r="E180" s="15">
        <f t="shared" si="7"/>
        <v>47226.891518556142</v>
      </c>
      <c r="F180" s="16"/>
      <c r="G180" s="17">
        <f t="shared" si="8"/>
        <v>77201.731605920635</v>
      </c>
      <c r="H180" s="17"/>
    </row>
    <row r="181" spans="1:8" x14ac:dyDescent="0.25">
      <c r="A181" s="7">
        <v>128</v>
      </c>
      <c r="B181" s="8">
        <f t="shared" si="5"/>
        <v>5607027.5117179463</v>
      </c>
      <c r="C181" s="17">
        <f t="shared" si="6"/>
        <v>30224.630421425863</v>
      </c>
      <c r="D181" s="18"/>
      <c r="E181" s="15">
        <f t="shared" si="7"/>
        <v>46977.101184494772</v>
      </c>
      <c r="F181" s="16"/>
      <c r="G181" s="17">
        <f t="shared" si="8"/>
        <v>77201.731605920635</v>
      </c>
      <c r="H181" s="17"/>
    </row>
    <row r="182" spans="1:8" x14ac:dyDescent="0.25">
      <c r="A182" s="7">
        <v>129</v>
      </c>
      <c r="B182" s="8">
        <f t="shared" si="5"/>
        <v>5576551.0093763415</v>
      </c>
      <c r="C182" s="17">
        <f t="shared" si="6"/>
        <v>30476.502341604421</v>
      </c>
      <c r="D182" s="18"/>
      <c r="E182" s="15">
        <f t="shared" si="7"/>
        <v>46725.229264316215</v>
      </c>
      <c r="F182" s="16"/>
      <c r="G182" s="17">
        <f t="shared" si="8"/>
        <v>77201.731605920635</v>
      </c>
      <c r="H182" s="17"/>
    </row>
    <row r="183" spans="1:8" x14ac:dyDescent="0.25">
      <c r="A183" s="7">
        <v>130</v>
      </c>
      <c r="B183" s="8">
        <f t="shared" ref="B183:B246" si="9">B182-C183</f>
        <v>5545820.5361818904</v>
      </c>
      <c r="C183" s="17">
        <f t="shared" ref="C183:C246" si="10">G183-E183</f>
        <v>30730.473194451122</v>
      </c>
      <c r="D183" s="18"/>
      <c r="E183" s="15">
        <f t="shared" ref="E183:E246" si="11">B182*$K$51/12</f>
        <v>46471.258411469513</v>
      </c>
      <c r="F183" s="16"/>
      <c r="G183" s="17">
        <f t="shared" ref="G183:G246" si="12">PMT($K$51/12,240,-8000000)</f>
        <v>77201.731605920635</v>
      </c>
      <c r="H183" s="17"/>
    </row>
    <row r="184" spans="1:8" x14ac:dyDescent="0.25">
      <c r="A184" s="7">
        <v>131</v>
      </c>
      <c r="B184" s="8">
        <f t="shared" si="9"/>
        <v>5514833.9757108185</v>
      </c>
      <c r="C184" s="17">
        <f t="shared" si="10"/>
        <v>30986.560471071549</v>
      </c>
      <c r="D184" s="18"/>
      <c r="E184" s="15">
        <f t="shared" si="11"/>
        <v>46215.171134849086</v>
      </c>
      <c r="F184" s="16"/>
      <c r="G184" s="17">
        <f t="shared" si="12"/>
        <v>77201.731605920635</v>
      </c>
      <c r="H184" s="17"/>
    </row>
    <row r="185" spans="1:8" x14ac:dyDescent="0.25">
      <c r="A185" s="7">
        <v>132</v>
      </c>
      <c r="B185" s="8">
        <f t="shared" si="9"/>
        <v>5483589.1939024879</v>
      </c>
      <c r="C185" s="17">
        <f t="shared" si="10"/>
        <v>31244.781808330481</v>
      </c>
      <c r="D185" s="18"/>
      <c r="E185" s="15">
        <f t="shared" si="11"/>
        <v>45956.949797590154</v>
      </c>
      <c r="F185" s="16"/>
      <c r="G185" s="17">
        <f t="shared" si="12"/>
        <v>77201.731605920635</v>
      </c>
      <c r="H185" s="17"/>
    </row>
    <row r="186" spans="1:8" x14ac:dyDescent="0.25">
      <c r="A186" s="7">
        <v>133</v>
      </c>
      <c r="B186" s="8">
        <f t="shared" si="9"/>
        <v>5452084.0389124211</v>
      </c>
      <c r="C186" s="17">
        <f t="shared" si="10"/>
        <v>31505.154990066563</v>
      </c>
      <c r="D186" s="18"/>
      <c r="E186" s="15">
        <f t="shared" si="11"/>
        <v>45696.576615854072</v>
      </c>
      <c r="F186" s="16"/>
      <c r="G186" s="17">
        <f t="shared" si="12"/>
        <v>77201.731605920635</v>
      </c>
      <c r="H186" s="17"/>
    </row>
    <row r="187" spans="1:8" x14ac:dyDescent="0.25">
      <c r="A187" s="7">
        <v>134</v>
      </c>
      <c r="B187" s="8">
        <f t="shared" si="9"/>
        <v>5420316.340964104</v>
      </c>
      <c r="C187" s="17">
        <f t="shared" si="10"/>
        <v>31767.697948317124</v>
      </c>
      <c r="D187" s="18"/>
      <c r="E187" s="15">
        <f t="shared" si="11"/>
        <v>45434.033657603512</v>
      </c>
      <c r="F187" s="16"/>
      <c r="G187" s="17">
        <f t="shared" si="12"/>
        <v>77201.731605920635</v>
      </c>
      <c r="H187" s="17"/>
    </row>
    <row r="188" spans="1:8" x14ac:dyDescent="0.25">
      <c r="A188" s="7">
        <v>135</v>
      </c>
      <c r="B188" s="8">
        <f t="shared" si="9"/>
        <v>5388283.9121995512</v>
      </c>
      <c r="C188" s="17">
        <f t="shared" si="10"/>
        <v>32032.428764553093</v>
      </c>
      <c r="D188" s="18"/>
      <c r="E188" s="15">
        <f t="shared" si="11"/>
        <v>45169.302841367542</v>
      </c>
      <c r="F188" s="16"/>
      <c r="G188" s="17">
        <f t="shared" si="12"/>
        <v>77201.731605920635</v>
      </c>
      <c r="H188" s="17"/>
    </row>
    <row r="189" spans="1:8" x14ac:dyDescent="0.25">
      <c r="A189" s="7">
        <v>136</v>
      </c>
      <c r="B189" s="8">
        <f t="shared" si="9"/>
        <v>5355984.5465286272</v>
      </c>
      <c r="C189" s="17">
        <f t="shared" si="10"/>
        <v>32299.365670924373</v>
      </c>
      <c r="D189" s="18"/>
      <c r="E189" s="15">
        <f t="shared" si="11"/>
        <v>44902.365934996262</v>
      </c>
      <c r="F189" s="16"/>
      <c r="G189" s="17">
        <f t="shared" si="12"/>
        <v>77201.731605920635</v>
      </c>
      <c r="H189" s="17"/>
    </row>
    <row r="190" spans="1:8" x14ac:dyDescent="0.25">
      <c r="A190" s="7">
        <v>137</v>
      </c>
      <c r="B190" s="8">
        <f t="shared" si="9"/>
        <v>5323416.0194771122</v>
      </c>
      <c r="C190" s="17">
        <f t="shared" si="10"/>
        <v>32568.527051515404</v>
      </c>
      <c r="D190" s="18"/>
      <c r="E190" s="15">
        <f t="shared" si="11"/>
        <v>44633.204554405231</v>
      </c>
      <c r="F190" s="16"/>
      <c r="G190" s="17">
        <f t="shared" si="12"/>
        <v>77201.731605920635</v>
      </c>
      <c r="H190" s="17"/>
    </row>
    <row r="191" spans="1:8" x14ac:dyDescent="0.25">
      <c r="A191" s="7">
        <v>138</v>
      </c>
      <c r="B191" s="8">
        <f t="shared" si="9"/>
        <v>5290576.0880335011</v>
      </c>
      <c r="C191" s="17">
        <f t="shared" si="10"/>
        <v>32839.931443611371</v>
      </c>
      <c r="D191" s="18"/>
      <c r="E191" s="15">
        <f t="shared" si="11"/>
        <v>44361.800162309264</v>
      </c>
      <c r="F191" s="16"/>
      <c r="G191" s="17">
        <f t="shared" si="12"/>
        <v>77201.731605920635</v>
      </c>
      <c r="H191" s="17"/>
    </row>
    <row r="192" spans="1:8" x14ac:dyDescent="0.25">
      <c r="A192" s="7">
        <v>139</v>
      </c>
      <c r="B192" s="8">
        <f t="shared" si="9"/>
        <v>5257462.490494526</v>
      </c>
      <c r="C192" s="17">
        <f t="shared" si="10"/>
        <v>33113.597538974791</v>
      </c>
      <c r="D192" s="18"/>
      <c r="E192" s="15">
        <f t="shared" si="11"/>
        <v>44088.134066945844</v>
      </c>
      <c r="F192" s="16"/>
      <c r="G192" s="17">
        <f t="shared" si="12"/>
        <v>77201.731605920635</v>
      </c>
      <c r="H192" s="17"/>
    </row>
    <row r="193" spans="1:8" x14ac:dyDescent="0.25">
      <c r="A193" s="7">
        <v>140</v>
      </c>
      <c r="B193" s="8">
        <f t="shared" si="9"/>
        <v>5224072.9463093933</v>
      </c>
      <c r="C193" s="17">
        <f t="shared" si="10"/>
        <v>33389.544185132916</v>
      </c>
      <c r="D193" s="18"/>
      <c r="E193" s="15">
        <f t="shared" si="11"/>
        <v>43812.187420787719</v>
      </c>
      <c r="F193" s="16"/>
      <c r="G193" s="17">
        <f t="shared" si="12"/>
        <v>77201.731605920635</v>
      </c>
      <c r="H193" s="17"/>
    </row>
    <row r="194" spans="1:8" x14ac:dyDescent="0.25">
      <c r="A194" s="7">
        <v>141</v>
      </c>
      <c r="B194" s="8">
        <f t="shared" si="9"/>
        <v>5190405.1559227174</v>
      </c>
      <c r="C194" s="17">
        <f t="shared" si="10"/>
        <v>33667.79038667569</v>
      </c>
      <c r="D194" s="18"/>
      <c r="E194" s="15">
        <f t="shared" si="11"/>
        <v>43533.941219244945</v>
      </c>
      <c r="F194" s="16"/>
      <c r="G194" s="17">
        <f t="shared" si="12"/>
        <v>77201.731605920635</v>
      </c>
      <c r="H194" s="17"/>
    </row>
    <row r="195" spans="1:8" x14ac:dyDescent="0.25">
      <c r="A195" s="7">
        <v>142</v>
      </c>
      <c r="B195" s="8">
        <f t="shared" si="9"/>
        <v>5156456.8006161526</v>
      </c>
      <c r="C195" s="17">
        <f t="shared" si="10"/>
        <v>33948.355306564656</v>
      </c>
      <c r="D195" s="18"/>
      <c r="E195" s="15">
        <f t="shared" si="11"/>
        <v>43253.376299355979</v>
      </c>
      <c r="F195" s="16"/>
      <c r="G195" s="17">
        <f t="shared" si="12"/>
        <v>77201.731605920635</v>
      </c>
      <c r="H195" s="17"/>
    </row>
    <row r="196" spans="1:8" x14ac:dyDescent="0.25">
      <c r="A196" s="7">
        <v>143</v>
      </c>
      <c r="B196" s="8">
        <f t="shared" si="9"/>
        <v>5122225.5423486996</v>
      </c>
      <c r="C196" s="17">
        <f t="shared" si="10"/>
        <v>34231.258267452693</v>
      </c>
      <c r="D196" s="18"/>
      <c r="E196" s="15">
        <f t="shared" si="11"/>
        <v>42970.473338467942</v>
      </c>
      <c r="F196" s="16"/>
      <c r="G196" s="17">
        <f t="shared" si="12"/>
        <v>77201.731605920635</v>
      </c>
      <c r="H196" s="17"/>
    </row>
    <row r="197" spans="1:8" x14ac:dyDescent="0.25">
      <c r="A197" s="7">
        <v>144</v>
      </c>
      <c r="B197" s="8">
        <f t="shared" si="9"/>
        <v>5087709.0235956851</v>
      </c>
      <c r="C197" s="17">
        <f t="shared" si="10"/>
        <v>34516.518753014803</v>
      </c>
      <c r="D197" s="18"/>
      <c r="E197" s="15">
        <f t="shared" si="11"/>
        <v>42685.212852905832</v>
      </c>
      <c r="F197" s="16"/>
      <c r="G197" s="17">
        <f t="shared" si="12"/>
        <v>77201.731605920635</v>
      </c>
      <c r="H197" s="17"/>
    </row>
    <row r="198" spans="1:8" x14ac:dyDescent="0.25">
      <c r="A198" s="7">
        <v>145</v>
      </c>
      <c r="B198" s="8">
        <f t="shared" si="9"/>
        <v>5052904.8671863955</v>
      </c>
      <c r="C198" s="17">
        <f t="shared" si="10"/>
        <v>34804.156409289928</v>
      </c>
      <c r="D198" s="18"/>
      <c r="E198" s="15">
        <f t="shared" si="11"/>
        <v>42397.575196630707</v>
      </c>
      <c r="F198" s="16"/>
      <c r="G198" s="17">
        <f t="shared" si="12"/>
        <v>77201.731605920635</v>
      </c>
      <c r="H198" s="17"/>
    </row>
    <row r="199" spans="1:8" x14ac:dyDescent="0.25">
      <c r="A199" s="7">
        <v>146</v>
      </c>
      <c r="B199" s="8">
        <f t="shared" si="9"/>
        <v>5017810.6761403615</v>
      </c>
      <c r="C199" s="17">
        <f t="shared" si="10"/>
        <v>35094.191046034008</v>
      </c>
      <c r="D199" s="18"/>
      <c r="E199" s="15">
        <f t="shared" si="11"/>
        <v>42107.540559886627</v>
      </c>
      <c r="F199" s="16"/>
      <c r="G199" s="17">
        <f t="shared" si="12"/>
        <v>77201.731605920635</v>
      </c>
      <c r="H199" s="17"/>
    </row>
    <row r="200" spans="1:8" x14ac:dyDescent="0.25">
      <c r="A200" s="7">
        <v>147</v>
      </c>
      <c r="B200" s="8">
        <f t="shared" si="9"/>
        <v>4982424.033502277</v>
      </c>
      <c r="C200" s="17">
        <f t="shared" si="10"/>
        <v>35386.64263808429</v>
      </c>
      <c r="D200" s="18"/>
      <c r="E200" s="15">
        <f t="shared" si="11"/>
        <v>41815.088967836346</v>
      </c>
      <c r="F200" s="16"/>
      <c r="G200" s="17">
        <f t="shared" si="12"/>
        <v>77201.731605920635</v>
      </c>
      <c r="H200" s="17"/>
    </row>
    <row r="201" spans="1:8" x14ac:dyDescent="0.25">
      <c r="A201" s="7">
        <v>148</v>
      </c>
      <c r="B201" s="8">
        <f t="shared" si="9"/>
        <v>4946742.5021755416</v>
      </c>
      <c r="C201" s="17">
        <f t="shared" si="10"/>
        <v>35681.531326734992</v>
      </c>
      <c r="D201" s="18"/>
      <c r="E201" s="15">
        <f t="shared" si="11"/>
        <v>41520.200279185643</v>
      </c>
      <c r="F201" s="16"/>
      <c r="G201" s="17">
        <f t="shared" si="12"/>
        <v>77201.731605920635</v>
      </c>
      <c r="H201" s="17"/>
    </row>
    <row r="202" spans="1:8" x14ac:dyDescent="0.25">
      <c r="A202" s="7">
        <v>149</v>
      </c>
      <c r="B202" s="8">
        <f t="shared" si="9"/>
        <v>4910763.6247544168</v>
      </c>
      <c r="C202" s="17">
        <f t="shared" si="10"/>
        <v>35978.877421124453</v>
      </c>
      <c r="D202" s="18"/>
      <c r="E202" s="15">
        <f t="shared" si="11"/>
        <v>41222.854184796182</v>
      </c>
      <c r="F202" s="16"/>
      <c r="G202" s="17">
        <f t="shared" si="12"/>
        <v>77201.731605920635</v>
      </c>
      <c r="H202" s="17"/>
    </row>
    <row r="203" spans="1:8" x14ac:dyDescent="0.25">
      <c r="A203" s="7">
        <v>150</v>
      </c>
      <c r="B203" s="8">
        <f t="shared" si="9"/>
        <v>4874484.9233547831</v>
      </c>
      <c r="C203" s="17">
        <f t="shared" si="10"/>
        <v>36278.701399633828</v>
      </c>
      <c r="D203" s="18"/>
      <c r="E203" s="15">
        <f t="shared" si="11"/>
        <v>40923.030206286807</v>
      </c>
      <c r="F203" s="16"/>
      <c r="G203" s="17">
        <f t="shared" si="12"/>
        <v>77201.731605920635</v>
      </c>
      <c r="H203" s="17"/>
    </row>
    <row r="204" spans="1:8" x14ac:dyDescent="0.25">
      <c r="A204" s="7">
        <v>151</v>
      </c>
      <c r="B204" s="8">
        <f t="shared" si="9"/>
        <v>4837903.8994434858</v>
      </c>
      <c r="C204" s="17">
        <f t="shared" si="10"/>
        <v>36581.023911297445</v>
      </c>
      <c r="D204" s="18"/>
      <c r="E204" s="15">
        <f t="shared" si="11"/>
        <v>40620.70769462319</v>
      </c>
      <c r="F204" s="16"/>
      <c r="G204" s="17">
        <f t="shared" si="12"/>
        <v>77201.731605920635</v>
      </c>
      <c r="H204" s="17"/>
    </row>
    <row r="205" spans="1:8" x14ac:dyDescent="0.25">
      <c r="A205" s="7">
        <v>152</v>
      </c>
      <c r="B205" s="8">
        <f t="shared" si="9"/>
        <v>4801018.0336662605</v>
      </c>
      <c r="C205" s="17">
        <f t="shared" si="10"/>
        <v>36885.865777224921</v>
      </c>
      <c r="D205" s="18"/>
      <c r="E205" s="15">
        <f t="shared" si="11"/>
        <v>40315.865828695714</v>
      </c>
      <c r="F205" s="16"/>
      <c r="G205" s="17">
        <f t="shared" si="12"/>
        <v>77201.731605920635</v>
      </c>
      <c r="H205" s="17"/>
    </row>
    <row r="206" spans="1:8" x14ac:dyDescent="0.25">
      <c r="A206" s="7">
        <v>153</v>
      </c>
      <c r="B206" s="8">
        <f t="shared" si="9"/>
        <v>4763824.7856742255</v>
      </c>
      <c r="C206" s="17">
        <f t="shared" si="10"/>
        <v>37193.247992035125</v>
      </c>
      <c r="D206" s="18"/>
      <c r="E206" s="15">
        <f t="shared" si="11"/>
        <v>40008.48361388551</v>
      </c>
      <c r="F206" s="16"/>
      <c r="G206" s="17">
        <f t="shared" si="12"/>
        <v>77201.731605920635</v>
      </c>
      <c r="H206" s="17"/>
    </row>
    <row r="207" spans="1:8" x14ac:dyDescent="0.25">
      <c r="A207" s="7">
        <v>154</v>
      </c>
      <c r="B207" s="8">
        <f t="shared" si="9"/>
        <v>4726321.5939489231</v>
      </c>
      <c r="C207" s="17">
        <f t="shared" si="10"/>
        <v>37503.191725302087</v>
      </c>
      <c r="D207" s="18"/>
      <c r="E207" s="15">
        <f t="shared" si="11"/>
        <v>39698.539880618548</v>
      </c>
      <c r="F207" s="16"/>
      <c r="G207" s="17">
        <f t="shared" si="12"/>
        <v>77201.731605920635</v>
      </c>
      <c r="H207" s="17"/>
    </row>
    <row r="208" spans="1:8" x14ac:dyDescent="0.25">
      <c r="A208" s="7">
        <v>155</v>
      </c>
      <c r="B208" s="8">
        <f t="shared" si="9"/>
        <v>4688505.8756259102</v>
      </c>
      <c r="C208" s="17">
        <f t="shared" si="10"/>
        <v>37815.718323012938</v>
      </c>
      <c r="D208" s="18"/>
      <c r="E208" s="15">
        <f t="shared" si="11"/>
        <v>39386.013282907697</v>
      </c>
      <c r="F208" s="16"/>
      <c r="G208" s="17">
        <f t="shared" si="12"/>
        <v>77201.731605920635</v>
      </c>
      <c r="H208" s="17"/>
    </row>
    <row r="209" spans="1:8" x14ac:dyDescent="0.25">
      <c r="A209" s="7">
        <v>156</v>
      </c>
      <c r="B209" s="8">
        <f t="shared" si="9"/>
        <v>4650375.0263168719</v>
      </c>
      <c r="C209" s="17">
        <f t="shared" si="10"/>
        <v>38130.849309038043</v>
      </c>
      <c r="D209" s="18"/>
      <c r="E209" s="15">
        <f t="shared" si="11"/>
        <v>39070.882296882592</v>
      </c>
      <c r="F209" s="16"/>
      <c r="G209" s="17">
        <f t="shared" si="12"/>
        <v>77201.731605920635</v>
      </c>
      <c r="H209" s="17"/>
    </row>
    <row r="210" spans="1:8" x14ac:dyDescent="0.25">
      <c r="A210" s="7">
        <v>157</v>
      </c>
      <c r="B210" s="8">
        <f t="shared" si="9"/>
        <v>4611926.4199302588</v>
      </c>
      <c r="C210" s="17">
        <f t="shared" si="10"/>
        <v>38448.60638661337</v>
      </c>
      <c r="D210" s="18"/>
      <c r="E210" s="15">
        <f t="shared" si="11"/>
        <v>38753.125219307265</v>
      </c>
      <c r="F210" s="16"/>
      <c r="G210" s="17">
        <f t="shared" si="12"/>
        <v>77201.731605920635</v>
      </c>
      <c r="H210" s="17"/>
    </row>
    <row r="211" spans="1:8" x14ac:dyDescent="0.25">
      <c r="A211" s="7">
        <v>158</v>
      </c>
      <c r="B211" s="8">
        <f t="shared" si="9"/>
        <v>4573157.408490424</v>
      </c>
      <c r="C211" s="17">
        <f t="shared" si="10"/>
        <v>38769.011439835143</v>
      </c>
      <c r="D211" s="18"/>
      <c r="E211" s="15">
        <f t="shared" si="11"/>
        <v>38432.720166085492</v>
      </c>
      <c r="F211" s="16"/>
      <c r="G211" s="17">
        <f t="shared" si="12"/>
        <v>77201.731605920635</v>
      </c>
      <c r="H211" s="17"/>
    </row>
    <row r="212" spans="1:8" x14ac:dyDescent="0.25">
      <c r="A212" s="7">
        <v>159</v>
      </c>
      <c r="B212" s="8">
        <f t="shared" si="9"/>
        <v>4534065.3219552571</v>
      </c>
      <c r="C212" s="17">
        <f t="shared" si="10"/>
        <v>39092.086535167102</v>
      </c>
      <c r="D212" s="18"/>
      <c r="E212" s="15">
        <f t="shared" si="11"/>
        <v>38109.645070753533</v>
      </c>
      <c r="F212" s="16"/>
      <c r="G212" s="17">
        <f t="shared" si="12"/>
        <v>77201.731605920635</v>
      </c>
      <c r="H212" s="17"/>
    </row>
    <row r="213" spans="1:8" x14ac:dyDescent="0.25">
      <c r="A213" s="7">
        <v>160</v>
      </c>
      <c r="B213" s="8">
        <f t="shared" si="9"/>
        <v>4494647.4680322967</v>
      </c>
      <c r="C213" s="17">
        <f t="shared" si="10"/>
        <v>39417.853922960159</v>
      </c>
      <c r="D213" s="18"/>
      <c r="E213" s="15">
        <f t="shared" si="11"/>
        <v>37783.877682960476</v>
      </c>
      <c r="F213" s="16"/>
      <c r="G213" s="17">
        <f t="shared" si="12"/>
        <v>77201.731605920635</v>
      </c>
      <c r="H213" s="17"/>
    </row>
    <row r="214" spans="1:8" x14ac:dyDescent="0.25">
      <c r="A214" s="7">
        <v>161</v>
      </c>
      <c r="B214" s="8">
        <f t="shared" si="9"/>
        <v>4454901.1319933115</v>
      </c>
      <c r="C214" s="17">
        <f t="shared" si="10"/>
        <v>39746.336038984831</v>
      </c>
      <c r="D214" s="18"/>
      <c r="E214" s="15">
        <f t="shared" si="11"/>
        <v>37455.395566935804</v>
      </c>
      <c r="F214" s="16"/>
      <c r="G214" s="17">
        <f t="shared" si="12"/>
        <v>77201.731605920635</v>
      </c>
      <c r="H214" s="17"/>
    </row>
    <row r="215" spans="1:8" x14ac:dyDescent="0.25">
      <c r="A215" s="7">
        <v>162</v>
      </c>
      <c r="B215" s="8">
        <f t="shared" si="9"/>
        <v>4414823.5764873354</v>
      </c>
      <c r="C215" s="17">
        <f t="shared" si="10"/>
        <v>40077.555505976372</v>
      </c>
      <c r="D215" s="18"/>
      <c r="E215" s="15">
        <f t="shared" si="11"/>
        <v>37124.176099944263</v>
      </c>
      <c r="F215" s="16"/>
      <c r="G215" s="17">
        <f t="shared" si="12"/>
        <v>77201.731605920635</v>
      </c>
      <c r="H215" s="17"/>
    </row>
    <row r="216" spans="1:8" x14ac:dyDescent="0.25">
      <c r="A216" s="7">
        <v>163</v>
      </c>
      <c r="B216" s="8">
        <f t="shared" si="9"/>
        <v>4374412.0413521426</v>
      </c>
      <c r="C216" s="17">
        <f t="shared" si="10"/>
        <v>40411.53513519284</v>
      </c>
      <c r="D216" s="18"/>
      <c r="E216" s="15">
        <f t="shared" si="11"/>
        <v>36790.196470727795</v>
      </c>
      <c r="F216" s="16"/>
      <c r="G216" s="17">
        <f t="shared" si="12"/>
        <v>77201.731605920635</v>
      </c>
      <c r="H216" s="17"/>
    </row>
    <row r="217" spans="1:8" x14ac:dyDescent="0.25">
      <c r="A217" s="7">
        <v>164</v>
      </c>
      <c r="B217" s="8">
        <f t="shared" si="9"/>
        <v>4333663.7434241567</v>
      </c>
      <c r="C217" s="17">
        <f t="shared" si="10"/>
        <v>40748.29792798611</v>
      </c>
      <c r="D217" s="18"/>
      <c r="E217" s="15">
        <f t="shared" si="11"/>
        <v>36453.433677934525</v>
      </c>
      <c r="F217" s="16"/>
      <c r="G217" s="17">
        <f t="shared" si="12"/>
        <v>77201.731605920635</v>
      </c>
      <c r="H217" s="17"/>
    </row>
    <row r="218" spans="1:8" x14ac:dyDescent="0.25">
      <c r="A218" s="7">
        <v>165</v>
      </c>
      <c r="B218" s="8">
        <f t="shared" si="9"/>
        <v>4292575.8763467707</v>
      </c>
      <c r="C218" s="17">
        <f t="shared" si="10"/>
        <v>41087.867077385992</v>
      </c>
      <c r="D218" s="18"/>
      <c r="E218" s="15">
        <f t="shared" si="11"/>
        <v>36113.864528534643</v>
      </c>
      <c r="F218" s="16"/>
      <c r="G218" s="17">
        <f t="shared" si="12"/>
        <v>77201.731605920635</v>
      </c>
      <c r="H218" s="17"/>
    </row>
    <row r="219" spans="1:8" x14ac:dyDescent="0.25">
      <c r="A219" s="7">
        <v>166</v>
      </c>
      <c r="B219" s="8">
        <f t="shared" si="9"/>
        <v>4251145.6103770733</v>
      </c>
      <c r="C219" s="17">
        <f t="shared" si="10"/>
        <v>41430.265969697546</v>
      </c>
      <c r="D219" s="18"/>
      <c r="E219" s="15">
        <f t="shared" si="11"/>
        <v>35771.465636223089</v>
      </c>
      <c r="F219" s="16"/>
      <c r="G219" s="17">
        <f t="shared" si="12"/>
        <v>77201.731605920635</v>
      </c>
      <c r="H219" s="17"/>
    </row>
    <row r="220" spans="1:8" x14ac:dyDescent="0.25">
      <c r="A220" s="7">
        <v>167</v>
      </c>
      <c r="B220" s="8">
        <f t="shared" si="9"/>
        <v>4209370.0921909614</v>
      </c>
      <c r="C220" s="17">
        <f t="shared" si="10"/>
        <v>41775.518186111687</v>
      </c>
      <c r="D220" s="18"/>
      <c r="E220" s="15">
        <f t="shared" si="11"/>
        <v>35426.213419808948</v>
      </c>
      <c r="F220" s="16"/>
      <c r="G220" s="17">
        <f t="shared" si="12"/>
        <v>77201.731605920635</v>
      </c>
      <c r="H220" s="17"/>
    </row>
    <row r="221" spans="1:8" x14ac:dyDescent="0.25">
      <c r="A221" s="7">
        <v>168</v>
      </c>
      <c r="B221" s="8">
        <f t="shared" si="9"/>
        <v>4167246.4446866321</v>
      </c>
      <c r="C221" s="17">
        <f t="shared" si="10"/>
        <v>42123.647504329288</v>
      </c>
      <c r="D221" s="18"/>
      <c r="E221" s="15">
        <f t="shared" si="11"/>
        <v>35078.084101591347</v>
      </c>
      <c r="F221" s="16"/>
      <c r="G221" s="17">
        <f t="shared" si="12"/>
        <v>77201.731605920635</v>
      </c>
      <c r="H221" s="17"/>
    </row>
    <row r="222" spans="1:8" x14ac:dyDescent="0.25">
      <c r="A222" s="7">
        <v>169</v>
      </c>
      <c r="B222" s="8">
        <f t="shared" si="9"/>
        <v>4124771.7667864333</v>
      </c>
      <c r="C222" s="17">
        <f t="shared" si="10"/>
        <v>42474.677900198694</v>
      </c>
      <c r="D222" s="18"/>
      <c r="E222" s="15">
        <f t="shared" si="11"/>
        <v>34727.053705721941</v>
      </c>
      <c r="F222" s="16"/>
      <c r="G222" s="17">
        <f t="shared" si="12"/>
        <v>77201.731605920635</v>
      </c>
      <c r="H222" s="17"/>
    </row>
    <row r="223" spans="1:8" x14ac:dyDescent="0.25">
      <c r="A223" s="7">
        <v>170</v>
      </c>
      <c r="B223" s="8">
        <f t="shared" si="9"/>
        <v>4081943.1332370662</v>
      </c>
      <c r="C223" s="17">
        <f t="shared" si="10"/>
        <v>42828.633549367027</v>
      </c>
      <c r="D223" s="18"/>
      <c r="E223" s="15">
        <f t="shared" si="11"/>
        <v>34373.098056553608</v>
      </c>
      <c r="F223" s="16"/>
      <c r="G223" s="17">
        <f t="shared" si="12"/>
        <v>77201.731605920635</v>
      </c>
      <c r="H223" s="17"/>
    </row>
    <row r="224" spans="1:8" x14ac:dyDescent="0.25">
      <c r="A224" s="7">
        <v>171</v>
      </c>
      <c r="B224" s="8">
        <f t="shared" si="9"/>
        <v>4038757.594408121</v>
      </c>
      <c r="C224" s="17">
        <f t="shared" si="10"/>
        <v>43185.538828945086</v>
      </c>
      <c r="D224" s="18"/>
      <c r="E224" s="15">
        <f t="shared" si="11"/>
        <v>34016.192776975549</v>
      </c>
      <c r="F224" s="16"/>
      <c r="G224" s="17">
        <f t="shared" si="12"/>
        <v>77201.731605920635</v>
      </c>
      <c r="H224" s="17"/>
    </row>
    <row r="225" spans="1:8" x14ac:dyDescent="0.25">
      <c r="A225" s="7">
        <v>172</v>
      </c>
      <c r="B225" s="8">
        <f t="shared" si="9"/>
        <v>3995212.1760889348</v>
      </c>
      <c r="C225" s="17">
        <f t="shared" si="10"/>
        <v>43545.41831918629</v>
      </c>
      <c r="D225" s="18"/>
      <c r="E225" s="15">
        <f t="shared" si="11"/>
        <v>33656.313286734345</v>
      </c>
      <c r="F225" s="16"/>
      <c r="G225" s="17">
        <f t="shared" si="12"/>
        <v>77201.731605920635</v>
      </c>
      <c r="H225" s="17"/>
    </row>
    <row r="226" spans="1:8" x14ac:dyDescent="0.25">
      <c r="A226" s="7">
        <v>173</v>
      </c>
      <c r="B226" s="8">
        <f t="shared" si="9"/>
        <v>3951303.8792837551</v>
      </c>
      <c r="C226" s="17">
        <f t="shared" si="10"/>
        <v>43908.296805179511</v>
      </c>
      <c r="D226" s="18"/>
      <c r="E226" s="15">
        <f t="shared" si="11"/>
        <v>33293.434800741124</v>
      </c>
      <c r="F226" s="16"/>
      <c r="G226" s="17">
        <f t="shared" si="12"/>
        <v>77201.731605920635</v>
      </c>
      <c r="H226" s="17"/>
    </row>
    <row r="227" spans="1:8" x14ac:dyDescent="0.25">
      <c r="A227" s="7">
        <v>174</v>
      </c>
      <c r="B227" s="8">
        <f t="shared" si="9"/>
        <v>3907029.6800051993</v>
      </c>
      <c r="C227" s="17">
        <f t="shared" si="10"/>
        <v>44274.199278556007</v>
      </c>
      <c r="D227" s="18"/>
      <c r="E227" s="15">
        <f t="shared" si="11"/>
        <v>32927.532327364628</v>
      </c>
      <c r="F227" s="16"/>
      <c r="G227" s="17">
        <f t="shared" si="12"/>
        <v>77201.731605920635</v>
      </c>
      <c r="H227" s="17"/>
    </row>
    <row r="228" spans="1:8" x14ac:dyDescent="0.25">
      <c r="A228" s="7">
        <v>175</v>
      </c>
      <c r="B228" s="8">
        <f t="shared" si="9"/>
        <v>3862386.5290659885</v>
      </c>
      <c r="C228" s="17">
        <f t="shared" si="10"/>
        <v>44643.150939210638</v>
      </c>
      <c r="D228" s="18"/>
      <c r="E228" s="15">
        <f t="shared" si="11"/>
        <v>32558.580666709997</v>
      </c>
      <c r="F228" s="16"/>
      <c r="G228" s="17">
        <f t="shared" si="12"/>
        <v>77201.731605920635</v>
      </c>
      <c r="H228" s="17"/>
    </row>
    <row r="229" spans="1:8" x14ac:dyDescent="0.25">
      <c r="A229" s="7">
        <v>176</v>
      </c>
      <c r="B229" s="8">
        <f t="shared" si="9"/>
        <v>3817371.3518689512</v>
      </c>
      <c r="C229" s="17">
        <f t="shared" si="10"/>
        <v>45015.177197037396</v>
      </c>
      <c r="D229" s="18"/>
      <c r="E229" s="15">
        <f t="shared" si="11"/>
        <v>32186.554408883239</v>
      </c>
      <c r="F229" s="16"/>
      <c r="G229" s="17">
        <f t="shared" si="12"/>
        <v>77201.731605920635</v>
      </c>
      <c r="H229" s="17"/>
    </row>
    <row r="230" spans="1:8" x14ac:dyDescent="0.25">
      <c r="A230" s="7">
        <v>177</v>
      </c>
      <c r="B230" s="8">
        <f t="shared" si="9"/>
        <v>3771981.0481952718</v>
      </c>
      <c r="C230" s="17">
        <f t="shared" si="10"/>
        <v>45390.303673679373</v>
      </c>
      <c r="D230" s="18"/>
      <c r="E230" s="15">
        <f t="shared" si="11"/>
        <v>31811.427932241262</v>
      </c>
      <c r="F230" s="16"/>
      <c r="G230" s="17">
        <f t="shared" si="12"/>
        <v>77201.731605920635</v>
      </c>
      <c r="H230" s="17"/>
    </row>
    <row r="231" spans="1:8" x14ac:dyDescent="0.25">
      <c r="A231" s="7">
        <v>178</v>
      </c>
      <c r="B231" s="8">
        <f t="shared" si="9"/>
        <v>3726212.4919909784</v>
      </c>
      <c r="C231" s="17">
        <f t="shared" si="10"/>
        <v>45768.556204293374</v>
      </c>
      <c r="D231" s="18"/>
      <c r="E231" s="15">
        <f t="shared" si="11"/>
        <v>31433.175401627264</v>
      </c>
      <c r="F231" s="16"/>
      <c r="G231" s="17">
        <f t="shared" si="12"/>
        <v>77201.731605920635</v>
      </c>
      <c r="H231" s="17"/>
    </row>
    <row r="232" spans="1:8" x14ac:dyDescent="0.25">
      <c r="A232" s="7">
        <v>179</v>
      </c>
      <c r="B232" s="8">
        <f t="shared" si="9"/>
        <v>3680062.5311516491</v>
      </c>
      <c r="C232" s="17">
        <f t="shared" si="10"/>
        <v>46149.960839329142</v>
      </c>
      <c r="D232" s="18"/>
      <c r="E232" s="15">
        <f t="shared" si="11"/>
        <v>31051.77076659149</v>
      </c>
      <c r="F232" s="16"/>
      <c r="G232" s="17">
        <f t="shared" si="12"/>
        <v>77201.731605920635</v>
      </c>
      <c r="H232" s="17"/>
    </row>
    <row r="233" spans="1:8" x14ac:dyDescent="0.25">
      <c r="A233" s="7">
        <v>180</v>
      </c>
      <c r="B233" s="8">
        <f t="shared" si="9"/>
        <v>3633527.9873053255</v>
      </c>
      <c r="C233" s="17">
        <f t="shared" si="10"/>
        <v>46534.543846323562</v>
      </c>
      <c r="D233" s="18"/>
      <c r="E233" s="15">
        <f t="shared" si="11"/>
        <v>30667.187759597076</v>
      </c>
      <c r="F233" s="16"/>
      <c r="G233" s="17">
        <f t="shared" si="12"/>
        <v>77201.731605920635</v>
      </c>
      <c r="H233" s="17"/>
    </row>
    <row r="234" spans="1:8" x14ac:dyDescent="0.25">
      <c r="A234" s="7">
        <v>181</v>
      </c>
      <c r="B234" s="8">
        <f t="shared" si="9"/>
        <v>3586605.655593616</v>
      </c>
      <c r="C234" s="17">
        <f t="shared" si="10"/>
        <v>46922.331711709587</v>
      </c>
      <c r="D234" s="18"/>
      <c r="E234" s="15">
        <f t="shared" si="11"/>
        <v>30279.399894211048</v>
      </c>
      <c r="F234" s="16"/>
      <c r="G234" s="17">
        <f t="shared" si="12"/>
        <v>77201.731605920635</v>
      </c>
      <c r="H234" s="17"/>
    </row>
    <row r="235" spans="1:8" x14ac:dyDescent="0.25">
      <c r="A235" s="7">
        <v>182</v>
      </c>
      <c r="B235" s="8">
        <f t="shared" si="9"/>
        <v>3539292.3044509753</v>
      </c>
      <c r="C235" s="17">
        <f t="shared" si="10"/>
        <v>47313.351142640502</v>
      </c>
      <c r="D235" s="18"/>
      <c r="E235" s="15">
        <f t="shared" si="11"/>
        <v>29888.380463280133</v>
      </c>
      <c r="F235" s="16"/>
      <c r="G235" s="17">
        <f t="shared" si="12"/>
        <v>77201.731605920635</v>
      </c>
      <c r="H235" s="17"/>
    </row>
    <row r="236" spans="1:8" x14ac:dyDescent="0.25">
      <c r="A236" s="7">
        <v>183</v>
      </c>
      <c r="B236" s="8">
        <f t="shared" si="9"/>
        <v>3491584.6753821461</v>
      </c>
      <c r="C236" s="17">
        <f t="shared" si="10"/>
        <v>47707.629068829177</v>
      </c>
      <c r="D236" s="18"/>
      <c r="E236" s="15">
        <f t="shared" si="11"/>
        <v>29494.102537091461</v>
      </c>
      <c r="F236" s="16"/>
      <c r="G236" s="17">
        <f t="shared" si="12"/>
        <v>77201.731605920635</v>
      </c>
      <c r="H236" s="17"/>
    </row>
    <row r="237" spans="1:8" x14ac:dyDescent="0.25">
      <c r="A237" s="7">
        <v>184</v>
      </c>
      <c r="B237" s="8">
        <f t="shared" si="9"/>
        <v>3443479.4827377433</v>
      </c>
      <c r="C237" s="17">
        <f t="shared" si="10"/>
        <v>48105.192644402749</v>
      </c>
      <c r="D237" s="18"/>
      <c r="E237" s="15">
        <f t="shared" si="11"/>
        <v>29096.538961517886</v>
      </c>
      <c r="F237" s="16"/>
      <c r="G237" s="17">
        <f t="shared" si="12"/>
        <v>77201.731605920635</v>
      </c>
      <c r="H237" s="17"/>
    </row>
    <row r="238" spans="1:8" x14ac:dyDescent="0.25">
      <c r="A238" s="7">
        <v>185</v>
      </c>
      <c r="B238" s="8">
        <f t="shared" si="9"/>
        <v>3394973.4134879704</v>
      </c>
      <c r="C238" s="17">
        <f t="shared" si="10"/>
        <v>48506.069249772772</v>
      </c>
      <c r="D238" s="18"/>
      <c r="E238" s="15">
        <f t="shared" si="11"/>
        <v>28695.662356147863</v>
      </c>
      <c r="F238" s="16"/>
      <c r="G238" s="17">
        <f t="shared" si="12"/>
        <v>77201.731605920635</v>
      </c>
      <c r="H238" s="17"/>
    </row>
    <row r="239" spans="1:8" x14ac:dyDescent="0.25">
      <c r="A239" s="7">
        <v>186</v>
      </c>
      <c r="B239" s="8">
        <f t="shared" si="9"/>
        <v>3346063.1269944496</v>
      </c>
      <c r="C239" s="17">
        <f t="shared" si="10"/>
        <v>48910.286493520878</v>
      </c>
      <c r="D239" s="18"/>
      <c r="E239" s="15">
        <f t="shared" si="11"/>
        <v>28291.445112399757</v>
      </c>
      <c r="F239" s="16"/>
      <c r="G239" s="17">
        <f t="shared" si="12"/>
        <v>77201.731605920635</v>
      </c>
      <c r="H239" s="17"/>
    </row>
    <row r="240" spans="1:8" x14ac:dyDescent="0.25">
      <c r="A240" s="7">
        <v>187</v>
      </c>
      <c r="B240" s="8">
        <f t="shared" si="9"/>
        <v>3296745.2547801496</v>
      </c>
      <c r="C240" s="17">
        <f t="shared" si="10"/>
        <v>49317.872214300223</v>
      </c>
      <c r="D240" s="18"/>
      <c r="E240" s="15">
        <f t="shared" si="11"/>
        <v>27883.859391620415</v>
      </c>
      <c r="F240" s="16"/>
      <c r="G240" s="17">
        <f t="shared" si="12"/>
        <v>77201.731605920635</v>
      </c>
      <c r="H240" s="17"/>
    </row>
    <row r="241" spans="1:8" x14ac:dyDescent="0.25">
      <c r="A241" s="7">
        <v>188</v>
      </c>
      <c r="B241" s="8">
        <f t="shared" si="9"/>
        <v>3247016.4002973968</v>
      </c>
      <c r="C241" s="17">
        <f t="shared" si="10"/>
        <v>49728.854482752722</v>
      </c>
      <c r="D241" s="18"/>
      <c r="E241" s="15">
        <f t="shared" si="11"/>
        <v>27472.877123167913</v>
      </c>
      <c r="F241" s="16"/>
      <c r="G241" s="17">
        <f t="shared" si="12"/>
        <v>77201.731605920635</v>
      </c>
      <c r="H241" s="17"/>
    </row>
    <row r="242" spans="1:8" x14ac:dyDescent="0.25">
      <c r="A242" s="7">
        <v>189</v>
      </c>
      <c r="B242" s="8">
        <f t="shared" si="9"/>
        <v>3196873.1386939543</v>
      </c>
      <c r="C242" s="17">
        <f t="shared" si="10"/>
        <v>50143.261603442326</v>
      </c>
      <c r="D242" s="18"/>
      <c r="E242" s="15">
        <f t="shared" si="11"/>
        <v>27058.470002478309</v>
      </c>
      <c r="F242" s="16"/>
      <c r="G242" s="17">
        <f t="shared" si="12"/>
        <v>77201.731605920635</v>
      </c>
      <c r="H242" s="17"/>
    </row>
    <row r="243" spans="1:8" x14ac:dyDescent="0.25">
      <c r="A243" s="7">
        <v>190</v>
      </c>
      <c r="B243" s="8">
        <f t="shared" si="9"/>
        <v>3146312.0165771502</v>
      </c>
      <c r="C243" s="17">
        <f t="shared" si="10"/>
        <v>50561.122116804341</v>
      </c>
      <c r="D243" s="18"/>
      <c r="E243" s="15">
        <f t="shared" si="11"/>
        <v>26640.60948911629</v>
      </c>
      <c r="F243" s="16"/>
      <c r="G243" s="17">
        <f t="shared" si="12"/>
        <v>77201.731605920635</v>
      </c>
      <c r="H243" s="17"/>
    </row>
    <row r="244" spans="1:8" x14ac:dyDescent="0.25">
      <c r="A244" s="7">
        <v>191</v>
      </c>
      <c r="B244" s="8">
        <f t="shared" si="9"/>
        <v>3095329.5517760389</v>
      </c>
      <c r="C244" s="17">
        <f t="shared" si="10"/>
        <v>50982.464801111055</v>
      </c>
      <c r="D244" s="18"/>
      <c r="E244" s="15">
        <f t="shared" si="11"/>
        <v>26219.266804809584</v>
      </c>
      <c r="F244" s="16"/>
      <c r="G244" s="17">
        <f t="shared" si="12"/>
        <v>77201.731605920635</v>
      </c>
      <c r="H244" s="17"/>
    </row>
    <row r="245" spans="1:8" x14ac:dyDescent="0.25">
      <c r="A245" s="7">
        <v>192</v>
      </c>
      <c r="B245" s="8">
        <f t="shared" si="9"/>
        <v>3043922.2331015854</v>
      </c>
      <c r="C245" s="17">
        <f t="shared" si="10"/>
        <v>51407.318674453636</v>
      </c>
      <c r="D245" s="18"/>
      <c r="E245" s="15">
        <f t="shared" si="11"/>
        <v>25794.412931466995</v>
      </c>
      <c r="F245" s="16"/>
      <c r="G245" s="17">
        <f t="shared" si="12"/>
        <v>77201.731605920635</v>
      </c>
      <c r="H245" s="17"/>
    </row>
    <row r="246" spans="1:8" x14ac:dyDescent="0.25">
      <c r="A246" s="7">
        <v>193</v>
      </c>
      <c r="B246" s="8">
        <f t="shared" si="9"/>
        <v>2992086.5201048446</v>
      </c>
      <c r="C246" s="17">
        <f t="shared" si="10"/>
        <v>51835.712996740753</v>
      </c>
      <c r="D246" s="18"/>
      <c r="E246" s="15">
        <f t="shared" si="11"/>
        <v>25366.018609179879</v>
      </c>
      <c r="F246" s="16"/>
      <c r="G246" s="17">
        <f t="shared" si="12"/>
        <v>77201.731605920635</v>
      </c>
      <c r="H246" s="17"/>
    </row>
    <row r="247" spans="1:8" x14ac:dyDescent="0.25">
      <c r="A247" s="7">
        <v>194</v>
      </c>
      <c r="B247" s="8">
        <f t="shared" ref="B247:B293" si="13">B246-C247</f>
        <v>2939818.8428331311</v>
      </c>
      <c r="C247" s="17">
        <f t="shared" ref="C247:C293" si="14">G247-E247</f>
        <v>52267.67727171359</v>
      </c>
      <c r="D247" s="18"/>
      <c r="E247" s="15">
        <f t="shared" ref="E247:E293" si="15">B246*$K$51/12</f>
        <v>24934.054334207041</v>
      </c>
      <c r="F247" s="16"/>
      <c r="G247" s="17">
        <f t="shared" ref="G247:G293" si="16">PMT($K$51/12,240,-8000000)</f>
        <v>77201.731605920635</v>
      </c>
      <c r="H247" s="17"/>
    </row>
    <row r="248" spans="1:8" x14ac:dyDescent="0.25">
      <c r="A248" s="7">
        <v>195</v>
      </c>
      <c r="B248" s="8">
        <f t="shared" si="13"/>
        <v>2887115.6015841532</v>
      </c>
      <c r="C248" s="17">
        <f t="shared" si="14"/>
        <v>52703.24124897788</v>
      </c>
      <c r="D248" s="18"/>
      <c r="E248" s="15">
        <f t="shared" si="15"/>
        <v>24498.490356942759</v>
      </c>
      <c r="F248" s="16"/>
      <c r="G248" s="17">
        <f t="shared" si="16"/>
        <v>77201.731605920635</v>
      </c>
      <c r="H248" s="17"/>
    </row>
    <row r="249" spans="1:8" x14ac:dyDescent="0.25">
      <c r="A249" s="7">
        <v>196</v>
      </c>
      <c r="B249" s="8">
        <f t="shared" si="13"/>
        <v>2833973.1666581007</v>
      </c>
      <c r="C249" s="17">
        <f t="shared" si="14"/>
        <v>53142.434926052694</v>
      </c>
      <c r="D249" s="18"/>
      <c r="E249" s="15">
        <f t="shared" si="15"/>
        <v>24059.296679867944</v>
      </c>
      <c r="F249" s="16"/>
      <c r="G249" s="17">
        <f t="shared" si="16"/>
        <v>77201.731605920635</v>
      </c>
      <c r="H249" s="17"/>
    </row>
    <row r="250" spans="1:8" x14ac:dyDescent="0.25">
      <c r="A250" s="7">
        <v>197</v>
      </c>
      <c r="B250" s="8">
        <f t="shared" si="13"/>
        <v>2780387.8781076642</v>
      </c>
      <c r="C250" s="17">
        <f t="shared" si="14"/>
        <v>53585.288550436468</v>
      </c>
      <c r="D250" s="18"/>
      <c r="E250" s="15">
        <f t="shared" si="15"/>
        <v>23616.443055484171</v>
      </c>
      <c r="F250" s="16"/>
      <c r="G250" s="17">
        <f t="shared" si="16"/>
        <v>77201.731605920635</v>
      </c>
      <c r="H250" s="17"/>
    </row>
    <row r="251" spans="1:8" x14ac:dyDescent="0.25">
      <c r="A251" s="7">
        <v>198</v>
      </c>
      <c r="B251" s="8">
        <f t="shared" si="13"/>
        <v>2726356.0454859743</v>
      </c>
      <c r="C251" s="17">
        <f t="shared" si="14"/>
        <v>54031.832621690104</v>
      </c>
      <c r="D251" s="18"/>
      <c r="E251" s="15">
        <f t="shared" si="15"/>
        <v>23169.898984230535</v>
      </c>
      <c r="F251" s="16"/>
      <c r="G251" s="17">
        <f t="shared" si="16"/>
        <v>77201.731605920635</v>
      </c>
      <c r="H251" s="17"/>
    </row>
    <row r="252" spans="1:8" x14ac:dyDescent="0.25">
      <c r="A252" s="7">
        <v>199</v>
      </c>
      <c r="B252" s="8">
        <f t="shared" si="13"/>
        <v>2671873.9475924368</v>
      </c>
      <c r="C252" s="17">
        <f t="shared" si="14"/>
        <v>54482.097893537517</v>
      </c>
      <c r="D252" s="18"/>
      <c r="E252" s="15">
        <f t="shared" si="15"/>
        <v>22719.633712383118</v>
      </c>
      <c r="F252" s="16"/>
      <c r="G252" s="17">
        <f t="shared" si="16"/>
        <v>77201.731605920635</v>
      </c>
      <c r="H252" s="17"/>
    </row>
    <row r="253" spans="1:8" x14ac:dyDescent="0.25">
      <c r="A253" s="7">
        <v>200</v>
      </c>
      <c r="B253" s="8">
        <f t="shared" si="13"/>
        <v>2616937.8322164533</v>
      </c>
      <c r="C253" s="17">
        <f t="shared" si="14"/>
        <v>54936.11537598366</v>
      </c>
      <c r="D253" s="18"/>
      <c r="E253" s="15">
        <f t="shared" si="15"/>
        <v>22265.616229936975</v>
      </c>
      <c r="F253" s="16"/>
      <c r="G253" s="17">
        <f t="shared" si="16"/>
        <v>77201.731605920635</v>
      </c>
      <c r="H253" s="17"/>
    </row>
    <row r="254" spans="1:8" x14ac:dyDescent="0.25">
      <c r="A254" s="7">
        <v>201</v>
      </c>
      <c r="B254" s="8">
        <f t="shared" si="13"/>
        <v>2561543.9158790032</v>
      </c>
      <c r="C254" s="17">
        <f t="shared" si="14"/>
        <v>55393.916337450195</v>
      </c>
      <c r="D254" s="18"/>
      <c r="E254" s="15">
        <f t="shared" si="15"/>
        <v>21807.815268470444</v>
      </c>
      <c r="F254" s="16"/>
      <c r="G254" s="17">
        <f t="shared" si="16"/>
        <v>77201.731605920635</v>
      </c>
      <c r="H254" s="17"/>
    </row>
    <row r="255" spans="1:8" x14ac:dyDescent="0.25">
      <c r="A255" s="7">
        <v>202</v>
      </c>
      <c r="B255" s="8">
        <f t="shared" si="13"/>
        <v>2505688.3835720741</v>
      </c>
      <c r="C255" s="17">
        <f t="shared" si="14"/>
        <v>55855.532306928944</v>
      </c>
      <c r="D255" s="18"/>
      <c r="E255" s="15">
        <f t="shared" si="15"/>
        <v>21346.199298991694</v>
      </c>
      <c r="F255" s="16"/>
      <c r="G255" s="17">
        <f t="shared" si="16"/>
        <v>77201.731605920635</v>
      </c>
      <c r="H255" s="17"/>
    </row>
    <row r="256" spans="1:8" x14ac:dyDescent="0.25">
      <c r="A256" s="7">
        <v>203</v>
      </c>
      <c r="B256" s="8">
        <f t="shared" si="13"/>
        <v>2449367.3884959207</v>
      </c>
      <c r="C256" s="17">
        <f t="shared" si="14"/>
        <v>56320.995076153355</v>
      </c>
      <c r="D256" s="18"/>
      <c r="E256" s="15">
        <f t="shared" si="15"/>
        <v>20880.736529767284</v>
      </c>
      <c r="F256" s="16"/>
      <c r="G256" s="17">
        <f t="shared" si="16"/>
        <v>77201.731605920635</v>
      </c>
      <c r="H256" s="17"/>
    </row>
    <row r="257" spans="1:8" x14ac:dyDescent="0.25">
      <c r="A257" s="7">
        <v>204</v>
      </c>
      <c r="B257" s="8">
        <f t="shared" si="13"/>
        <v>2392577.0517941327</v>
      </c>
      <c r="C257" s="17">
        <f t="shared" si="14"/>
        <v>56790.336701787965</v>
      </c>
      <c r="D257" s="18"/>
      <c r="E257" s="15">
        <f t="shared" si="15"/>
        <v>20411.394904132674</v>
      </c>
      <c r="F257" s="16"/>
      <c r="G257" s="17">
        <f t="shared" si="16"/>
        <v>77201.731605920635</v>
      </c>
      <c r="H257" s="17"/>
    </row>
    <row r="258" spans="1:8" x14ac:dyDescent="0.25">
      <c r="A258" s="7">
        <v>205</v>
      </c>
      <c r="B258" s="8">
        <f t="shared" si="13"/>
        <v>2335313.4622864965</v>
      </c>
      <c r="C258" s="17">
        <f t="shared" si="14"/>
        <v>57263.589507636192</v>
      </c>
      <c r="D258" s="18"/>
      <c r="E258" s="15">
        <f t="shared" si="15"/>
        <v>19938.142098284439</v>
      </c>
      <c r="F258" s="16"/>
      <c r="G258" s="17">
        <f t="shared" si="16"/>
        <v>77201.731605920635</v>
      </c>
      <c r="H258" s="17"/>
    </row>
    <row r="259" spans="1:8" x14ac:dyDescent="0.25">
      <c r="A259" s="7">
        <v>206</v>
      </c>
      <c r="B259" s="8">
        <f t="shared" si="13"/>
        <v>2277572.6761996299</v>
      </c>
      <c r="C259" s="17">
        <f t="shared" si="14"/>
        <v>57740.786086866501</v>
      </c>
      <c r="D259" s="18"/>
      <c r="E259" s="15">
        <f t="shared" si="15"/>
        <v>19460.945519054138</v>
      </c>
      <c r="F259" s="16"/>
      <c r="G259" s="17">
        <f t="shared" si="16"/>
        <v>77201.731605920635</v>
      </c>
      <c r="H259" s="17"/>
    </row>
    <row r="260" spans="1:8" x14ac:dyDescent="0.25">
      <c r="A260" s="7">
        <v>207</v>
      </c>
      <c r="B260" s="8">
        <f t="shared" si="13"/>
        <v>2219350.7168953731</v>
      </c>
      <c r="C260" s="17">
        <f t="shared" si="14"/>
        <v>58221.959304257049</v>
      </c>
      <c r="D260" s="18"/>
      <c r="E260" s="15">
        <f t="shared" si="15"/>
        <v>18979.772301663583</v>
      </c>
      <c r="F260" s="16"/>
      <c r="G260" s="17">
        <f t="shared" si="16"/>
        <v>77201.731605920635</v>
      </c>
      <c r="H260" s="17"/>
    </row>
    <row r="261" spans="1:8" x14ac:dyDescent="0.25">
      <c r="A261" s="7">
        <v>208</v>
      </c>
      <c r="B261" s="8">
        <f t="shared" si="13"/>
        <v>2160643.574596914</v>
      </c>
      <c r="C261" s="17">
        <f t="shared" si="14"/>
        <v>58707.142298459192</v>
      </c>
      <c r="D261" s="18"/>
      <c r="E261" s="15">
        <f t="shared" si="15"/>
        <v>18494.589307461443</v>
      </c>
      <c r="F261" s="16"/>
      <c r="G261" s="17">
        <f t="shared" si="16"/>
        <v>77201.731605920635</v>
      </c>
      <c r="H261" s="17"/>
    </row>
    <row r="262" spans="1:8" x14ac:dyDescent="0.25">
      <c r="A262" s="7">
        <v>209</v>
      </c>
      <c r="B262" s="8">
        <f t="shared" si="13"/>
        <v>2101447.2061126344</v>
      </c>
      <c r="C262" s="17">
        <f t="shared" si="14"/>
        <v>59196.368484279679</v>
      </c>
      <c r="D262" s="18"/>
      <c r="E262" s="15">
        <f t="shared" si="15"/>
        <v>18005.363121640952</v>
      </c>
      <c r="F262" s="16"/>
      <c r="G262" s="17">
        <f t="shared" si="16"/>
        <v>77201.731605920635</v>
      </c>
      <c r="H262" s="17"/>
    </row>
    <row r="263" spans="1:8" x14ac:dyDescent="0.25">
      <c r="A263" s="7">
        <v>210</v>
      </c>
      <c r="B263" s="8">
        <f t="shared" si="13"/>
        <v>2041757.5345576524</v>
      </c>
      <c r="C263" s="17">
        <f t="shared" si="14"/>
        <v>59689.671554982015</v>
      </c>
      <c r="D263" s="18"/>
      <c r="E263" s="15">
        <f t="shared" si="15"/>
        <v>17512.06005093862</v>
      </c>
      <c r="F263" s="16"/>
      <c r="G263" s="17">
        <f t="shared" si="16"/>
        <v>77201.731605920635</v>
      </c>
      <c r="H263" s="17"/>
    </row>
    <row r="264" spans="1:8" x14ac:dyDescent="0.25">
      <c r="A264" s="7">
        <v>211</v>
      </c>
      <c r="B264" s="8">
        <f t="shared" si="13"/>
        <v>1981570.4490730455</v>
      </c>
      <c r="C264" s="17">
        <f t="shared" si="14"/>
        <v>60187.085484606869</v>
      </c>
      <c r="D264" s="18"/>
      <c r="E264" s="15">
        <f t="shared" si="15"/>
        <v>17014.64612131377</v>
      </c>
      <c r="F264" s="16"/>
      <c r="G264" s="17">
        <f t="shared" si="16"/>
        <v>77201.731605920635</v>
      </c>
      <c r="H264" s="17"/>
    </row>
    <row r="265" spans="1:8" x14ac:dyDescent="0.25">
      <c r="A265" s="7">
        <v>212</v>
      </c>
      <c r="B265" s="8">
        <f t="shared" si="13"/>
        <v>1920881.8045427336</v>
      </c>
      <c r="C265" s="17">
        <f t="shared" si="14"/>
        <v>60688.644530311925</v>
      </c>
      <c r="D265" s="18"/>
      <c r="E265" s="15">
        <f t="shared" si="15"/>
        <v>16513.087075608713</v>
      </c>
      <c r="F265" s="16"/>
      <c r="G265" s="17">
        <f t="shared" si="16"/>
        <v>77201.731605920635</v>
      </c>
      <c r="H265" s="17"/>
    </row>
    <row r="266" spans="1:8" x14ac:dyDescent="0.25">
      <c r="A266" s="7">
        <v>213</v>
      </c>
      <c r="B266" s="8">
        <f t="shared" si="13"/>
        <v>1859687.4213080024</v>
      </c>
      <c r="C266" s="17">
        <f t="shared" si="14"/>
        <v>61194.383234731191</v>
      </c>
      <c r="D266" s="18"/>
      <c r="E266" s="15">
        <f t="shared" si="15"/>
        <v>16007.348371189446</v>
      </c>
      <c r="F266" s="16"/>
      <c r="G266" s="17">
        <f t="shared" si="16"/>
        <v>77201.731605920635</v>
      </c>
      <c r="H266" s="17"/>
    </row>
    <row r="267" spans="1:8" x14ac:dyDescent="0.25">
      <c r="A267" s="7">
        <v>214</v>
      </c>
      <c r="B267" s="8">
        <f t="shared" si="13"/>
        <v>1797983.0848796484</v>
      </c>
      <c r="C267" s="17">
        <f t="shared" si="14"/>
        <v>61704.336428353949</v>
      </c>
      <c r="D267" s="18"/>
      <c r="E267" s="15">
        <f t="shared" si="15"/>
        <v>15497.395177566688</v>
      </c>
      <c r="F267" s="16"/>
      <c r="G267" s="17">
        <f t="shared" si="16"/>
        <v>77201.731605920635</v>
      </c>
      <c r="H267" s="17"/>
    </row>
    <row r="268" spans="1:8" x14ac:dyDescent="0.25">
      <c r="A268" s="7">
        <v>215</v>
      </c>
      <c r="B268" s="8">
        <f t="shared" si="13"/>
        <v>1735764.5456477248</v>
      </c>
      <c r="C268" s="17">
        <f t="shared" si="14"/>
        <v>62218.539231923562</v>
      </c>
      <c r="D268" s="18"/>
      <c r="E268" s="15">
        <f t="shared" si="15"/>
        <v>14983.192373997072</v>
      </c>
      <c r="F268" s="16"/>
      <c r="G268" s="17">
        <f t="shared" si="16"/>
        <v>77201.731605920635</v>
      </c>
      <c r="H268" s="17"/>
    </row>
    <row r="269" spans="1:8" x14ac:dyDescent="0.25">
      <c r="A269" s="7">
        <v>216</v>
      </c>
      <c r="B269" s="8">
        <f t="shared" si="13"/>
        <v>1673027.5185888684</v>
      </c>
      <c r="C269" s="17">
        <f t="shared" si="14"/>
        <v>62737.027058856263</v>
      </c>
      <c r="D269" s="18"/>
      <c r="E269" s="15">
        <f t="shared" si="15"/>
        <v>14464.704547064373</v>
      </c>
      <c r="F269" s="16"/>
      <c r="G269" s="17">
        <f t="shared" si="16"/>
        <v>77201.731605920635</v>
      </c>
      <c r="H269" s="17"/>
    </row>
    <row r="270" spans="1:8" x14ac:dyDescent="0.25">
      <c r="A270" s="7">
        <v>217</v>
      </c>
      <c r="B270" s="8">
        <f t="shared" si="13"/>
        <v>1609767.6829711883</v>
      </c>
      <c r="C270" s="17">
        <f t="shared" si="14"/>
        <v>63259.835617680066</v>
      </c>
      <c r="D270" s="18"/>
      <c r="E270" s="15">
        <f t="shared" si="15"/>
        <v>13941.895988240571</v>
      </c>
      <c r="F270" s="16"/>
      <c r="G270" s="17">
        <f t="shared" si="16"/>
        <v>77201.731605920635</v>
      </c>
      <c r="H270" s="17"/>
    </row>
    <row r="271" spans="1:8" x14ac:dyDescent="0.25">
      <c r="A271" s="7">
        <v>218</v>
      </c>
      <c r="B271" s="8">
        <f t="shared" si="13"/>
        <v>1545980.6820566943</v>
      </c>
      <c r="C271" s="17">
        <f t="shared" si="14"/>
        <v>63787.000914494063</v>
      </c>
      <c r="D271" s="18"/>
      <c r="E271" s="15">
        <f t="shared" si="15"/>
        <v>13414.73069142657</v>
      </c>
      <c r="F271" s="16"/>
      <c r="G271" s="17">
        <f t="shared" si="16"/>
        <v>77201.731605920635</v>
      </c>
      <c r="H271" s="17"/>
    </row>
    <row r="272" spans="1:8" x14ac:dyDescent="0.25">
      <c r="A272" s="7">
        <v>219</v>
      </c>
      <c r="B272" s="8">
        <f t="shared" si="13"/>
        <v>1481662.1228012461</v>
      </c>
      <c r="C272" s="17">
        <f t="shared" si="14"/>
        <v>64318.559255448185</v>
      </c>
      <c r="D272" s="18"/>
      <c r="E272" s="15">
        <f t="shared" si="15"/>
        <v>12883.172350472452</v>
      </c>
      <c r="F272" s="16"/>
      <c r="G272" s="17">
        <f t="shared" si="16"/>
        <v>77201.731605920635</v>
      </c>
      <c r="H272" s="17"/>
    </row>
    <row r="273" spans="1:8" x14ac:dyDescent="0.25">
      <c r="A273" s="7">
        <v>220</v>
      </c>
      <c r="B273" s="8">
        <f t="shared" si="13"/>
        <v>1416807.5755520025</v>
      </c>
      <c r="C273" s="17">
        <f t="shared" si="14"/>
        <v>64854.54724924358</v>
      </c>
      <c r="D273" s="18"/>
      <c r="E273" s="15">
        <f t="shared" si="15"/>
        <v>12347.184356677053</v>
      </c>
      <c r="F273" s="16"/>
      <c r="G273" s="17">
        <f t="shared" si="16"/>
        <v>77201.731605920635</v>
      </c>
      <c r="H273" s="17"/>
    </row>
    <row r="274" spans="1:8" x14ac:dyDescent="0.25">
      <c r="A274" s="7">
        <v>221</v>
      </c>
      <c r="B274" s="8">
        <f t="shared" si="13"/>
        <v>1351412.5737423485</v>
      </c>
      <c r="C274" s="17">
        <f t="shared" si="14"/>
        <v>65395.00180965395</v>
      </c>
      <c r="D274" s="18"/>
      <c r="E274" s="15">
        <f t="shared" si="15"/>
        <v>11806.729796266687</v>
      </c>
      <c r="F274" s="16"/>
      <c r="G274" s="17">
        <f t="shared" si="16"/>
        <v>77201.731605920635</v>
      </c>
      <c r="H274" s="17"/>
    </row>
    <row r="275" spans="1:8" x14ac:dyDescent="0.25">
      <c r="A275" s="7">
        <v>222</v>
      </c>
      <c r="B275" s="8">
        <f t="shared" si="13"/>
        <v>1285472.6135842807</v>
      </c>
      <c r="C275" s="17">
        <f t="shared" si="14"/>
        <v>65939.960158067726</v>
      </c>
      <c r="D275" s="18"/>
      <c r="E275" s="15">
        <f t="shared" si="15"/>
        <v>11261.771447852903</v>
      </c>
      <c r="F275" s="16"/>
      <c r="G275" s="17">
        <f t="shared" si="16"/>
        <v>77201.731605920635</v>
      </c>
      <c r="H275" s="17"/>
    </row>
    <row r="276" spans="1:8" x14ac:dyDescent="0.25">
      <c r="A276" s="7">
        <v>223</v>
      </c>
      <c r="B276" s="8">
        <f t="shared" si="13"/>
        <v>1218983.153758229</v>
      </c>
      <c r="C276" s="17">
        <f t="shared" si="14"/>
        <v>66489.459826051636</v>
      </c>
      <c r="D276" s="18"/>
      <c r="E276" s="15">
        <f t="shared" si="15"/>
        <v>10712.271779869006</v>
      </c>
      <c r="F276" s="16"/>
      <c r="G276" s="17">
        <f t="shared" si="16"/>
        <v>77201.731605920635</v>
      </c>
      <c r="H276" s="17"/>
    </row>
    <row r="277" spans="1:8" x14ac:dyDescent="0.25">
      <c r="A277" s="7">
        <v>224</v>
      </c>
      <c r="B277" s="8">
        <f t="shared" si="13"/>
        <v>1151939.6151002937</v>
      </c>
      <c r="C277" s="17">
        <f t="shared" si="14"/>
        <v>67043.538657935394</v>
      </c>
      <c r="D277" s="18"/>
      <c r="E277" s="15">
        <f t="shared" si="15"/>
        <v>10158.192947985242</v>
      </c>
      <c r="F277" s="16"/>
      <c r="G277" s="17">
        <f t="shared" si="16"/>
        <v>77201.731605920635</v>
      </c>
      <c r="H277" s="17"/>
    </row>
    <row r="278" spans="1:8" x14ac:dyDescent="0.25">
      <c r="A278" s="7">
        <v>225</v>
      </c>
      <c r="B278" s="8">
        <f t="shared" si="13"/>
        <v>1084337.3802868754</v>
      </c>
      <c r="C278" s="17">
        <f t="shared" si="14"/>
        <v>67602.234813418181</v>
      </c>
      <c r="D278" s="18"/>
      <c r="E278" s="15">
        <f t="shared" si="15"/>
        <v>9599.4967925024484</v>
      </c>
      <c r="F278" s="16"/>
      <c r="G278" s="17">
        <f t="shared" si="16"/>
        <v>77201.731605920635</v>
      </c>
      <c r="H278" s="17"/>
    </row>
    <row r="279" spans="1:8" x14ac:dyDescent="0.25">
      <c r="A279" s="7">
        <v>226</v>
      </c>
      <c r="B279" s="8">
        <f t="shared" si="13"/>
        <v>1016171.7935166787</v>
      </c>
      <c r="C279" s="17">
        <f t="shared" si="14"/>
        <v>68165.586770196678</v>
      </c>
      <c r="D279" s="18"/>
      <c r="E279" s="15">
        <f t="shared" si="15"/>
        <v>9036.1448357239624</v>
      </c>
      <c r="F279" s="16"/>
      <c r="G279" s="17">
        <f t="shared" si="16"/>
        <v>77201.731605920635</v>
      </c>
      <c r="H279" s="17"/>
    </row>
    <row r="280" spans="1:8" x14ac:dyDescent="0.25">
      <c r="A280" s="7">
        <v>227</v>
      </c>
      <c r="B280" s="8">
        <f t="shared" si="13"/>
        <v>947438.16019006376</v>
      </c>
      <c r="C280" s="17">
        <f t="shared" si="14"/>
        <v>68733.633326614974</v>
      </c>
      <c r="D280" s="18"/>
      <c r="E280" s="15">
        <f t="shared" si="15"/>
        <v>8468.0982793056555</v>
      </c>
      <c r="F280" s="16"/>
      <c r="G280" s="17">
        <f t="shared" si="16"/>
        <v>77201.731605920635</v>
      </c>
      <c r="H280" s="17"/>
    </row>
    <row r="281" spans="1:8" x14ac:dyDescent="0.25">
      <c r="A281" s="7">
        <v>228</v>
      </c>
      <c r="B281" s="8">
        <f t="shared" si="13"/>
        <v>878131.74658572697</v>
      </c>
      <c r="C281" s="17">
        <f t="shared" si="14"/>
        <v>69306.413604336776</v>
      </c>
      <c r="D281" s="18"/>
      <c r="E281" s="15">
        <f t="shared" si="15"/>
        <v>7895.3180015838652</v>
      </c>
      <c r="F281" s="16"/>
      <c r="G281" s="17">
        <f t="shared" si="16"/>
        <v>77201.731605920635</v>
      </c>
      <c r="H281" s="17"/>
    </row>
    <row r="282" spans="1:8" x14ac:dyDescent="0.25">
      <c r="A282" s="7">
        <v>229</v>
      </c>
      <c r="B282" s="8">
        <f t="shared" si="13"/>
        <v>808247.7795346874</v>
      </c>
      <c r="C282" s="17">
        <f t="shared" si="14"/>
        <v>69883.967051039581</v>
      </c>
      <c r="D282" s="18"/>
      <c r="E282" s="15">
        <f t="shared" si="15"/>
        <v>7317.7645548810588</v>
      </c>
      <c r="F282" s="16"/>
      <c r="G282" s="17">
        <f t="shared" si="16"/>
        <v>77201.731605920635</v>
      </c>
      <c r="H282" s="17"/>
    </row>
    <row r="283" spans="1:8" x14ac:dyDescent="0.25">
      <c r="A283" s="7">
        <v>230</v>
      </c>
      <c r="B283" s="8">
        <f t="shared" si="13"/>
        <v>737781.44609155587</v>
      </c>
      <c r="C283" s="17">
        <f t="shared" si="14"/>
        <v>70466.333443131574</v>
      </c>
      <c r="D283" s="18"/>
      <c r="E283" s="15">
        <f t="shared" si="15"/>
        <v>6735.3981627890616</v>
      </c>
      <c r="F283" s="16"/>
      <c r="G283" s="17">
        <f t="shared" si="16"/>
        <v>77201.731605920635</v>
      </c>
      <c r="H283" s="17"/>
    </row>
    <row r="284" spans="1:8" x14ac:dyDescent="0.25">
      <c r="A284" s="7">
        <v>231</v>
      </c>
      <c r="B284" s="8">
        <f t="shared" si="13"/>
        <v>666727.89320306492</v>
      </c>
      <c r="C284" s="17">
        <f t="shared" si="14"/>
        <v>71053.552888491002</v>
      </c>
      <c r="D284" s="18"/>
      <c r="E284" s="15">
        <f t="shared" si="15"/>
        <v>6148.1787174296323</v>
      </c>
      <c r="F284" s="16"/>
      <c r="G284" s="17">
        <f t="shared" si="16"/>
        <v>77201.731605920635</v>
      </c>
      <c r="H284" s="17"/>
    </row>
    <row r="285" spans="1:8" x14ac:dyDescent="0.25">
      <c r="A285" s="7">
        <v>232</v>
      </c>
      <c r="B285" s="8">
        <f t="shared" si="13"/>
        <v>595082.22737383645</v>
      </c>
      <c r="C285" s="17">
        <f t="shared" si="14"/>
        <v>71645.665829228426</v>
      </c>
      <c r="D285" s="18"/>
      <c r="E285" s="15">
        <f t="shared" si="15"/>
        <v>5556.0657766922077</v>
      </c>
      <c r="F285" s="16"/>
      <c r="G285" s="17">
        <f t="shared" si="16"/>
        <v>77201.731605920635</v>
      </c>
      <c r="H285" s="17"/>
    </row>
    <row r="286" spans="1:8" x14ac:dyDescent="0.25">
      <c r="A286" s="7">
        <v>233</v>
      </c>
      <c r="B286" s="8">
        <f t="shared" si="13"/>
        <v>522839.51432936447</v>
      </c>
      <c r="C286" s="17">
        <f t="shared" si="14"/>
        <v>72242.713044471995</v>
      </c>
      <c r="D286" s="18"/>
      <c r="E286" s="15">
        <f t="shared" si="15"/>
        <v>4959.0185614486372</v>
      </c>
      <c r="F286" s="16"/>
      <c r="G286" s="17">
        <f t="shared" si="16"/>
        <v>77201.731605920635</v>
      </c>
      <c r="H286" s="17"/>
    </row>
    <row r="287" spans="1:8" x14ac:dyDescent="0.25">
      <c r="A287" s="7">
        <v>234</v>
      </c>
      <c r="B287" s="8">
        <f t="shared" si="13"/>
        <v>449994.77867618855</v>
      </c>
      <c r="C287" s="17">
        <f t="shared" si="14"/>
        <v>72844.735653175929</v>
      </c>
      <c r="D287" s="18"/>
      <c r="E287" s="15">
        <f t="shared" si="15"/>
        <v>4356.9959527447036</v>
      </c>
      <c r="F287" s="16"/>
      <c r="G287" s="17">
        <f t="shared" si="16"/>
        <v>77201.731605920635</v>
      </c>
      <c r="H287" s="17"/>
    </row>
    <row r="288" spans="1:8" x14ac:dyDescent="0.25">
      <c r="A288" s="7">
        <v>235</v>
      </c>
      <c r="B288" s="8">
        <f t="shared" si="13"/>
        <v>376543.00355923618</v>
      </c>
      <c r="C288" s="17">
        <f t="shared" si="14"/>
        <v>73451.775116952398</v>
      </c>
      <c r="D288" s="18"/>
      <c r="E288" s="15">
        <f t="shared" si="15"/>
        <v>3749.9564889682383</v>
      </c>
      <c r="F288" s="16"/>
      <c r="G288" s="17">
        <f t="shared" si="16"/>
        <v>77201.731605920635</v>
      </c>
      <c r="H288" s="17"/>
    </row>
    <row r="289" spans="1:12" x14ac:dyDescent="0.25">
      <c r="A289" s="7">
        <v>236</v>
      </c>
      <c r="B289" s="8">
        <f t="shared" si="13"/>
        <v>302479.13031630917</v>
      </c>
      <c r="C289" s="17">
        <f t="shared" si="14"/>
        <v>74063.873242927002</v>
      </c>
      <c r="D289" s="18"/>
      <c r="E289" s="15">
        <f t="shared" si="15"/>
        <v>3137.8583629936347</v>
      </c>
      <c r="F289" s="16"/>
      <c r="G289" s="17">
        <f t="shared" si="16"/>
        <v>77201.731605920635</v>
      </c>
      <c r="H289" s="17"/>
    </row>
    <row r="290" spans="1:12" x14ac:dyDescent="0.25">
      <c r="A290" s="7">
        <v>237</v>
      </c>
      <c r="B290" s="8">
        <f t="shared" si="13"/>
        <v>227798.05812969111</v>
      </c>
      <c r="C290" s="17">
        <f t="shared" si="14"/>
        <v>74681.072186618054</v>
      </c>
      <c r="D290" s="18"/>
      <c r="E290" s="15">
        <f t="shared" si="15"/>
        <v>2520.6594193025762</v>
      </c>
      <c r="F290" s="16"/>
      <c r="G290" s="17">
        <f t="shared" si="16"/>
        <v>77201.731605920635</v>
      </c>
      <c r="H290" s="17"/>
    </row>
    <row r="291" spans="1:12" x14ac:dyDescent="0.25">
      <c r="A291" s="7">
        <v>238</v>
      </c>
      <c r="B291" s="8">
        <f t="shared" si="13"/>
        <v>152494.64367485122</v>
      </c>
      <c r="C291" s="17">
        <f t="shared" si="14"/>
        <v>75303.414454839876</v>
      </c>
      <c r="D291" s="18"/>
      <c r="E291" s="15">
        <f t="shared" si="15"/>
        <v>1898.3171510807595</v>
      </c>
      <c r="F291" s="16"/>
      <c r="G291" s="17">
        <f t="shared" si="16"/>
        <v>77201.731605920635</v>
      </c>
      <c r="H291" s="17"/>
    </row>
    <row r="292" spans="1:12" x14ac:dyDescent="0.25">
      <c r="A292" s="7">
        <v>239</v>
      </c>
      <c r="B292" s="8">
        <f t="shared" si="13"/>
        <v>76563.700766221009</v>
      </c>
      <c r="C292" s="17">
        <f t="shared" si="14"/>
        <v>75930.942908630212</v>
      </c>
      <c r="D292" s="18"/>
      <c r="E292" s="15">
        <f t="shared" si="15"/>
        <v>1270.7886972904269</v>
      </c>
      <c r="F292" s="16"/>
      <c r="G292" s="17">
        <f t="shared" si="16"/>
        <v>77201.731605920635</v>
      </c>
      <c r="H292" s="17"/>
    </row>
    <row r="293" spans="1:12" x14ac:dyDescent="0.25">
      <c r="A293" s="7">
        <v>240</v>
      </c>
      <c r="B293" s="8">
        <f t="shared" si="13"/>
        <v>1.8888385966420174E-8</v>
      </c>
      <c r="C293" s="17">
        <f t="shared" si="14"/>
        <v>76563.700766202121</v>
      </c>
      <c r="D293" s="18"/>
      <c r="E293" s="15">
        <f t="shared" si="15"/>
        <v>638.03083971850845</v>
      </c>
      <c r="F293" s="16"/>
      <c r="G293" s="17">
        <f t="shared" si="16"/>
        <v>77201.731605920635</v>
      </c>
      <c r="H293" s="17"/>
    </row>
    <row r="294" spans="1:12" x14ac:dyDescent="0.25">
      <c r="A294" s="5"/>
    </row>
    <row r="295" spans="1:12" x14ac:dyDescent="0.25">
      <c r="A295" s="13" t="s">
        <v>15</v>
      </c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</row>
    <row r="296" spans="1:12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</row>
    <row r="297" spans="1:12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</row>
    <row r="299" spans="1:12" x14ac:dyDescent="0.25">
      <c r="C299" s="14" t="s">
        <v>16</v>
      </c>
      <c r="D299" s="14"/>
      <c r="E299" s="14"/>
      <c r="F299" s="4">
        <f xml:space="preserve"> 2000/(1+11%) + 5000/(1+11%)^2 + 10000/(1+11%)^3</f>
        <v>13171.827781031578</v>
      </c>
    </row>
    <row r="301" spans="1:12" x14ac:dyDescent="0.25">
      <c r="A301" s="13" t="s">
        <v>17</v>
      </c>
      <c r="B301" s="13"/>
      <c r="C301" s="13"/>
      <c r="D301" s="13"/>
      <c r="E301" s="13"/>
      <c r="F301" s="13"/>
      <c r="G301" s="13"/>
      <c r="H301" s="13"/>
      <c r="I301" s="13"/>
    </row>
    <row r="302" spans="1:12" x14ac:dyDescent="0.25">
      <c r="A302" s="13"/>
      <c r="B302" s="13"/>
      <c r="C302" s="13"/>
      <c r="D302" s="13"/>
      <c r="E302" s="13"/>
      <c r="F302" s="13"/>
      <c r="G302" s="13"/>
      <c r="H302" s="13"/>
      <c r="I302" s="13"/>
    </row>
    <row r="303" spans="1:12" x14ac:dyDescent="0.25">
      <c r="A303" s="13"/>
      <c r="B303" s="13"/>
      <c r="C303" s="13"/>
      <c r="D303" s="13"/>
      <c r="E303" s="13"/>
      <c r="F303" s="13"/>
      <c r="G303" s="13"/>
      <c r="H303" s="13"/>
      <c r="I303" s="13"/>
    </row>
    <row r="306" spans="2:9" x14ac:dyDescent="0.25">
      <c r="B306" s="14" t="s">
        <v>18</v>
      </c>
      <c r="C306" s="14"/>
      <c r="D306" s="14"/>
      <c r="E306" s="14"/>
      <c r="F306" s="14"/>
      <c r="G306">
        <f>EFFECT(11%,12)</f>
        <v>0.11571883619521484</v>
      </c>
    </row>
    <row r="307" spans="2:9" x14ac:dyDescent="0.25">
      <c r="B307" s="14" t="s">
        <v>19</v>
      </c>
      <c r="C307" s="14"/>
      <c r="D307" s="14"/>
      <c r="E307" s="14"/>
      <c r="F307" s="14"/>
      <c r="G307">
        <f>EFFECT(11.5%,1)</f>
        <v>0.11499999999999999</v>
      </c>
    </row>
    <row r="310" spans="2:9" x14ac:dyDescent="0.25">
      <c r="C310" s="10" t="s">
        <v>20</v>
      </c>
      <c r="D310" s="11" t="s">
        <v>21</v>
      </c>
      <c r="E310" s="11"/>
      <c r="F310" s="11"/>
      <c r="G310" s="11"/>
      <c r="H310" s="11"/>
      <c r="I310" s="11"/>
    </row>
  </sheetData>
  <mergeCells count="736">
    <mergeCell ref="G53:H53"/>
    <mergeCell ref="G54:H54"/>
    <mergeCell ref="G55:H55"/>
    <mergeCell ref="G56:H56"/>
    <mergeCell ref="G57:H57"/>
    <mergeCell ref="A1:H4"/>
    <mergeCell ref="A10:H14"/>
    <mergeCell ref="A47:K50"/>
    <mergeCell ref="C52:D52"/>
    <mergeCell ref="E52:F52"/>
    <mergeCell ref="G52:H52"/>
    <mergeCell ref="G63:H63"/>
    <mergeCell ref="G64:H64"/>
    <mergeCell ref="G65:H65"/>
    <mergeCell ref="G66:H66"/>
    <mergeCell ref="G67:H67"/>
    <mergeCell ref="G58:H58"/>
    <mergeCell ref="G59:H59"/>
    <mergeCell ref="G60:H60"/>
    <mergeCell ref="G61:H61"/>
    <mergeCell ref="G62:H62"/>
    <mergeCell ref="G73:H73"/>
    <mergeCell ref="G74:H74"/>
    <mergeCell ref="G75:H75"/>
    <mergeCell ref="G76:H76"/>
    <mergeCell ref="G77:H77"/>
    <mergeCell ref="G68:H68"/>
    <mergeCell ref="G69:H69"/>
    <mergeCell ref="G70:H70"/>
    <mergeCell ref="G71:H71"/>
    <mergeCell ref="G72:H72"/>
    <mergeCell ref="G83:H83"/>
    <mergeCell ref="G84:H84"/>
    <mergeCell ref="G85:H85"/>
    <mergeCell ref="G86:H86"/>
    <mergeCell ref="G87:H87"/>
    <mergeCell ref="G78:H78"/>
    <mergeCell ref="G79:H79"/>
    <mergeCell ref="G80:H80"/>
    <mergeCell ref="G81:H81"/>
    <mergeCell ref="G82:H82"/>
    <mergeCell ref="G93:H93"/>
    <mergeCell ref="G94:H94"/>
    <mergeCell ref="G95:H95"/>
    <mergeCell ref="G96:H96"/>
    <mergeCell ref="G97:H97"/>
    <mergeCell ref="G88:H88"/>
    <mergeCell ref="G89:H89"/>
    <mergeCell ref="G90:H90"/>
    <mergeCell ref="G91:H91"/>
    <mergeCell ref="G92:H92"/>
    <mergeCell ref="G103:H103"/>
    <mergeCell ref="G104:H104"/>
    <mergeCell ref="G105:H105"/>
    <mergeCell ref="G106:H106"/>
    <mergeCell ref="G107:H107"/>
    <mergeCell ref="G98:H98"/>
    <mergeCell ref="G99:H99"/>
    <mergeCell ref="G100:H100"/>
    <mergeCell ref="G101:H101"/>
    <mergeCell ref="G102:H102"/>
    <mergeCell ref="G113:H113"/>
    <mergeCell ref="G114:H114"/>
    <mergeCell ref="G115:H115"/>
    <mergeCell ref="G116:H116"/>
    <mergeCell ref="G117:H117"/>
    <mergeCell ref="G108:H108"/>
    <mergeCell ref="G109:H109"/>
    <mergeCell ref="G110:H110"/>
    <mergeCell ref="G111:H111"/>
    <mergeCell ref="G112:H112"/>
    <mergeCell ref="G123:H123"/>
    <mergeCell ref="G124:H124"/>
    <mergeCell ref="G125:H125"/>
    <mergeCell ref="G126:H126"/>
    <mergeCell ref="G127:H127"/>
    <mergeCell ref="G118:H118"/>
    <mergeCell ref="G119:H119"/>
    <mergeCell ref="G120:H120"/>
    <mergeCell ref="G121:H121"/>
    <mergeCell ref="G122:H122"/>
    <mergeCell ref="G133:H133"/>
    <mergeCell ref="G134:H134"/>
    <mergeCell ref="G135:H135"/>
    <mergeCell ref="G136:H136"/>
    <mergeCell ref="G137:H137"/>
    <mergeCell ref="G128:H128"/>
    <mergeCell ref="G129:H129"/>
    <mergeCell ref="G130:H130"/>
    <mergeCell ref="G131:H131"/>
    <mergeCell ref="G132:H132"/>
    <mergeCell ref="G143:H143"/>
    <mergeCell ref="G144:H144"/>
    <mergeCell ref="G145:H145"/>
    <mergeCell ref="G146:H146"/>
    <mergeCell ref="G147:H147"/>
    <mergeCell ref="G138:H138"/>
    <mergeCell ref="G139:H139"/>
    <mergeCell ref="G140:H140"/>
    <mergeCell ref="G141:H141"/>
    <mergeCell ref="G142:H142"/>
    <mergeCell ref="G153:H153"/>
    <mergeCell ref="G154:H154"/>
    <mergeCell ref="G155:H155"/>
    <mergeCell ref="G156:H156"/>
    <mergeCell ref="G157:H157"/>
    <mergeCell ref="G148:H148"/>
    <mergeCell ref="G149:H149"/>
    <mergeCell ref="G150:H150"/>
    <mergeCell ref="G151:H151"/>
    <mergeCell ref="G152:H152"/>
    <mergeCell ref="G163:H163"/>
    <mergeCell ref="G164:H164"/>
    <mergeCell ref="G165:H165"/>
    <mergeCell ref="G166:H166"/>
    <mergeCell ref="G167:H167"/>
    <mergeCell ref="G158:H158"/>
    <mergeCell ref="G159:H159"/>
    <mergeCell ref="G160:H160"/>
    <mergeCell ref="G161:H161"/>
    <mergeCell ref="G162:H162"/>
    <mergeCell ref="G173:H173"/>
    <mergeCell ref="G174:H174"/>
    <mergeCell ref="G175:H175"/>
    <mergeCell ref="G176:H176"/>
    <mergeCell ref="G177:H177"/>
    <mergeCell ref="G168:H168"/>
    <mergeCell ref="G169:H169"/>
    <mergeCell ref="G170:H170"/>
    <mergeCell ref="G171:H171"/>
    <mergeCell ref="G172:H172"/>
    <mergeCell ref="G183:H183"/>
    <mergeCell ref="G184:H184"/>
    <mergeCell ref="G185:H185"/>
    <mergeCell ref="G186:H186"/>
    <mergeCell ref="G187:H187"/>
    <mergeCell ref="G178:H178"/>
    <mergeCell ref="G179:H179"/>
    <mergeCell ref="G180:H180"/>
    <mergeCell ref="G181:H181"/>
    <mergeCell ref="G182:H182"/>
    <mergeCell ref="G193:H193"/>
    <mergeCell ref="G194:H194"/>
    <mergeCell ref="G195:H195"/>
    <mergeCell ref="G196:H196"/>
    <mergeCell ref="G197:H197"/>
    <mergeCell ref="G188:H188"/>
    <mergeCell ref="G189:H189"/>
    <mergeCell ref="G190:H190"/>
    <mergeCell ref="G191:H191"/>
    <mergeCell ref="G192:H192"/>
    <mergeCell ref="G203:H203"/>
    <mergeCell ref="G204:H204"/>
    <mergeCell ref="G205:H205"/>
    <mergeCell ref="G206:H206"/>
    <mergeCell ref="G207:H207"/>
    <mergeCell ref="G198:H198"/>
    <mergeCell ref="G199:H199"/>
    <mergeCell ref="G200:H200"/>
    <mergeCell ref="G201:H201"/>
    <mergeCell ref="G202:H202"/>
    <mergeCell ref="G213:H213"/>
    <mergeCell ref="G214:H214"/>
    <mergeCell ref="G215:H215"/>
    <mergeCell ref="G216:H216"/>
    <mergeCell ref="G217:H217"/>
    <mergeCell ref="G208:H208"/>
    <mergeCell ref="G209:H209"/>
    <mergeCell ref="G210:H210"/>
    <mergeCell ref="G211:H211"/>
    <mergeCell ref="G212:H212"/>
    <mergeCell ref="G223:H223"/>
    <mergeCell ref="G224:H224"/>
    <mergeCell ref="G225:H225"/>
    <mergeCell ref="G226:H226"/>
    <mergeCell ref="G227:H227"/>
    <mergeCell ref="G218:H218"/>
    <mergeCell ref="G219:H219"/>
    <mergeCell ref="G220:H220"/>
    <mergeCell ref="G221:H221"/>
    <mergeCell ref="G222:H222"/>
    <mergeCell ref="G233:H233"/>
    <mergeCell ref="G234:H234"/>
    <mergeCell ref="G235:H235"/>
    <mergeCell ref="G236:H236"/>
    <mergeCell ref="G237:H237"/>
    <mergeCell ref="G228:H228"/>
    <mergeCell ref="G229:H229"/>
    <mergeCell ref="G230:H230"/>
    <mergeCell ref="G231:H231"/>
    <mergeCell ref="G232:H232"/>
    <mergeCell ref="G243:H243"/>
    <mergeCell ref="G244:H244"/>
    <mergeCell ref="G245:H245"/>
    <mergeCell ref="G246:H246"/>
    <mergeCell ref="G247:H247"/>
    <mergeCell ref="G238:H238"/>
    <mergeCell ref="G239:H239"/>
    <mergeCell ref="G240:H240"/>
    <mergeCell ref="G241:H241"/>
    <mergeCell ref="G242:H242"/>
    <mergeCell ref="G253:H253"/>
    <mergeCell ref="G254:H254"/>
    <mergeCell ref="G255:H255"/>
    <mergeCell ref="G256:H256"/>
    <mergeCell ref="G257:H257"/>
    <mergeCell ref="G248:H248"/>
    <mergeCell ref="G249:H249"/>
    <mergeCell ref="G250:H250"/>
    <mergeCell ref="G251:H251"/>
    <mergeCell ref="G252:H252"/>
    <mergeCell ref="G263:H263"/>
    <mergeCell ref="G264:H264"/>
    <mergeCell ref="G265:H265"/>
    <mergeCell ref="G266:H266"/>
    <mergeCell ref="G267:H267"/>
    <mergeCell ref="G258:H258"/>
    <mergeCell ref="G259:H259"/>
    <mergeCell ref="G260:H260"/>
    <mergeCell ref="G261:H261"/>
    <mergeCell ref="G262:H262"/>
    <mergeCell ref="G273:H273"/>
    <mergeCell ref="G274:H274"/>
    <mergeCell ref="G275:H275"/>
    <mergeCell ref="G276:H276"/>
    <mergeCell ref="G277:H277"/>
    <mergeCell ref="G268:H268"/>
    <mergeCell ref="G269:H269"/>
    <mergeCell ref="G270:H270"/>
    <mergeCell ref="G271:H271"/>
    <mergeCell ref="G272:H272"/>
    <mergeCell ref="G292:H292"/>
    <mergeCell ref="G283:H283"/>
    <mergeCell ref="G284:H284"/>
    <mergeCell ref="G285:H285"/>
    <mergeCell ref="G286:H286"/>
    <mergeCell ref="G287:H287"/>
    <mergeCell ref="G278:H278"/>
    <mergeCell ref="G279:H279"/>
    <mergeCell ref="G280:H280"/>
    <mergeCell ref="G281:H281"/>
    <mergeCell ref="G282:H282"/>
    <mergeCell ref="C67:D67"/>
    <mergeCell ref="C68:D68"/>
    <mergeCell ref="C69:D69"/>
    <mergeCell ref="C70:D70"/>
    <mergeCell ref="C71:D71"/>
    <mergeCell ref="G293:H293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G288:H288"/>
    <mergeCell ref="G289:H289"/>
    <mergeCell ref="G290:H290"/>
    <mergeCell ref="G291:H291"/>
    <mergeCell ref="C77:D77"/>
    <mergeCell ref="C78:D78"/>
    <mergeCell ref="C79:D79"/>
    <mergeCell ref="C80:D80"/>
    <mergeCell ref="C81:D81"/>
    <mergeCell ref="C72:D72"/>
    <mergeCell ref="C73:D73"/>
    <mergeCell ref="C74:D74"/>
    <mergeCell ref="C75:D75"/>
    <mergeCell ref="C76:D76"/>
    <mergeCell ref="C87:D87"/>
    <mergeCell ref="C88:D88"/>
    <mergeCell ref="C89:D89"/>
    <mergeCell ref="C90:D90"/>
    <mergeCell ref="C91:D91"/>
    <mergeCell ref="C82:D82"/>
    <mergeCell ref="C83:D83"/>
    <mergeCell ref="C84:D84"/>
    <mergeCell ref="C85:D85"/>
    <mergeCell ref="C86:D86"/>
    <mergeCell ref="C97:D97"/>
    <mergeCell ref="C98:D98"/>
    <mergeCell ref="C99:D99"/>
    <mergeCell ref="C100:D100"/>
    <mergeCell ref="C101:D101"/>
    <mergeCell ref="C92:D92"/>
    <mergeCell ref="C93:D93"/>
    <mergeCell ref="C94:D94"/>
    <mergeCell ref="C95:D95"/>
    <mergeCell ref="C96:D96"/>
    <mergeCell ref="C107:D107"/>
    <mergeCell ref="C108:D108"/>
    <mergeCell ref="C109:D109"/>
    <mergeCell ref="C110:D110"/>
    <mergeCell ref="C111:D111"/>
    <mergeCell ref="C102:D102"/>
    <mergeCell ref="C103:D103"/>
    <mergeCell ref="C104:D104"/>
    <mergeCell ref="C105:D105"/>
    <mergeCell ref="C106:D106"/>
    <mergeCell ref="C117:D117"/>
    <mergeCell ref="C118:D118"/>
    <mergeCell ref="C119:D119"/>
    <mergeCell ref="C120:D120"/>
    <mergeCell ref="C121:D121"/>
    <mergeCell ref="C112:D112"/>
    <mergeCell ref="C113:D113"/>
    <mergeCell ref="C114:D114"/>
    <mergeCell ref="C115:D115"/>
    <mergeCell ref="C116:D116"/>
    <mergeCell ref="C127:D127"/>
    <mergeCell ref="C128:D128"/>
    <mergeCell ref="C129:D129"/>
    <mergeCell ref="C130:D130"/>
    <mergeCell ref="C131:D131"/>
    <mergeCell ref="C122:D122"/>
    <mergeCell ref="C123:D123"/>
    <mergeCell ref="C124:D124"/>
    <mergeCell ref="C125:D125"/>
    <mergeCell ref="C126:D126"/>
    <mergeCell ref="C137:D137"/>
    <mergeCell ref="C138:D138"/>
    <mergeCell ref="C139:D139"/>
    <mergeCell ref="C140:D140"/>
    <mergeCell ref="C141:D141"/>
    <mergeCell ref="C132:D132"/>
    <mergeCell ref="C133:D133"/>
    <mergeCell ref="C134:D134"/>
    <mergeCell ref="C135:D135"/>
    <mergeCell ref="C136:D136"/>
    <mergeCell ref="C147:D147"/>
    <mergeCell ref="C148:D148"/>
    <mergeCell ref="C149:D149"/>
    <mergeCell ref="C150:D150"/>
    <mergeCell ref="C151:D151"/>
    <mergeCell ref="C142:D142"/>
    <mergeCell ref="C143:D143"/>
    <mergeCell ref="C144:D144"/>
    <mergeCell ref="C145:D145"/>
    <mergeCell ref="C146:D146"/>
    <mergeCell ref="C157:D157"/>
    <mergeCell ref="C158:D158"/>
    <mergeCell ref="C159:D159"/>
    <mergeCell ref="C160:D160"/>
    <mergeCell ref="C161:D161"/>
    <mergeCell ref="C152:D152"/>
    <mergeCell ref="C153:D153"/>
    <mergeCell ref="C154:D154"/>
    <mergeCell ref="C155:D155"/>
    <mergeCell ref="C156:D156"/>
    <mergeCell ref="C167:D167"/>
    <mergeCell ref="C168:D168"/>
    <mergeCell ref="C169:D169"/>
    <mergeCell ref="C170:D170"/>
    <mergeCell ref="C171:D171"/>
    <mergeCell ref="C162:D162"/>
    <mergeCell ref="C163:D163"/>
    <mergeCell ref="C164:D164"/>
    <mergeCell ref="C165:D165"/>
    <mergeCell ref="C166:D166"/>
    <mergeCell ref="C177:D177"/>
    <mergeCell ref="C178:D178"/>
    <mergeCell ref="C179:D179"/>
    <mergeCell ref="C180:D180"/>
    <mergeCell ref="C181:D181"/>
    <mergeCell ref="C172:D172"/>
    <mergeCell ref="C173:D173"/>
    <mergeCell ref="C174:D174"/>
    <mergeCell ref="C175:D175"/>
    <mergeCell ref="C176:D176"/>
    <mergeCell ref="C187:D187"/>
    <mergeCell ref="C188:D188"/>
    <mergeCell ref="C189:D189"/>
    <mergeCell ref="C190:D190"/>
    <mergeCell ref="C191:D191"/>
    <mergeCell ref="C182:D182"/>
    <mergeCell ref="C183:D183"/>
    <mergeCell ref="C184:D184"/>
    <mergeCell ref="C185:D185"/>
    <mergeCell ref="C186:D186"/>
    <mergeCell ref="C197:D197"/>
    <mergeCell ref="C198:D198"/>
    <mergeCell ref="C199:D199"/>
    <mergeCell ref="C200:D200"/>
    <mergeCell ref="C201:D201"/>
    <mergeCell ref="C192:D192"/>
    <mergeCell ref="C193:D193"/>
    <mergeCell ref="C194:D194"/>
    <mergeCell ref="C195:D195"/>
    <mergeCell ref="C196:D196"/>
    <mergeCell ref="C207:D207"/>
    <mergeCell ref="C208:D208"/>
    <mergeCell ref="C209:D209"/>
    <mergeCell ref="C210:D210"/>
    <mergeCell ref="C211:D211"/>
    <mergeCell ref="C202:D202"/>
    <mergeCell ref="C203:D203"/>
    <mergeCell ref="C204:D204"/>
    <mergeCell ref="C205:D205"/>
    <mergeCell ref="C206:D206"/>
    <mergeCell ref="C217:D217"/>
    <mergeCell ref="C218:D218"/>
    <mergeCell ref="C219:D219"/>
    <mergeCell ref="C220:D220"/>
    <mergeCell ref="C221:D221"/>
    <mergeCell ref="C212:D212"/>
    <mergeCell ref="C213:D213"/>
    <mergeCell ref="C214:D214"/>
    <mergeCell ref="C215:D215"/>
    <mergeCell ref="C216:D216"/>
    <mergeCell ref="C227:D227"/>
    <mergeCell ref="C228:D228"/>
    <mergeCell ref="C229:D229"/>
    <mergeCell ref="C230:D230"/>
    <mergeCell ref="C231:D231"/>
    <mergeCell ref="C222:D222"/>
    <mergeCell ref="C223:D223"/>
    <mergeCell ref="C224:D224"/>
    <mergeCell ref="C225:D225"/>
    <mergeCell ref="C226:D226"/>
    <mergeCell ref="C237:D237"/>
    <mergeCell ref="C238:D238"/>
    <mergeCell ref="C239:D239"/>
    <mergeCell ref="C240:D240"/>
    <mergeCell ref="C241:D241"/>
    <mergeCell ref="C232:D232"/>
    <mergeCell ref="C233:D233"/>
    <mergeCell ref="C234:D234"/>
    <mergeCell ref="C235:D235"/>
    <mergeCell ref="C236:D236"/>
    <mergeCell ref="C247:D247"/>
    <mergeCell ref="C248:D248"/>
    <mergeCell ref="C249:D249"/>
    <mergeCell ref="C250:D250"/>
    <mergeCell ref="C251:D251"/>
    <mergeCell ref="C242:D242"/>
    <mergeCell ref="C243:D243"/>
    <mergeCell ref="C244:D244"/>
    <mergeCell ref="C245:D245"/>
    <mergeCell ref="C246:D246"/>
    <mergeCell ref="C257:D257"/>
    <mergeCell ref="C258:D258"/>
    <mergeCell ref="C259:D259"/>
    <mergeCell ref="C260:D260"/>
    <mergeCell ref="C261:D261"/>
    <mergeCell ref="C252:D252"/>
    <mergeCell ref="C253:D253"/>
    <mergeCell ref="C254:D254"/>
    <mergeCell ref="C255:D255"/>
    <mergeCell ref="C256:D256"/>
    <mergeCell ref="C267:D267"/>
    <mergeCell ref="C268:D268"/>
    <mergeCell ref="C269:D269"/>
    <mergeCell ref="C270:D270"/>
    <mergeCell ref="C271:D271"/>
    <mergeCell ref="C262:D262"/>
    <mergeCell ref="C263:D263"/>
    <mergeCell ref="C264:D264"/>
    <mergeCell ref="C265:D265"/>
    <mergeCell ref="C266:D266"/>
    <mergeCell ref="C285:D285"/>
    <mergeCell ref="C286:D286"/>
    <mergeCell ref="C277:D277"/>
    <mergeCell ref="C278:D278"/>
    <mergeCell ref="C279:D279"/>
    <mergeCell ref="C280:D280"/>
    <mergeCell ref="C281:D281"/>
    <mergeCell ref="C272:D272"/>
    <mergeCell ref="C273:D273"/>
    <mergeCell ref="C274:D274"/>
    <mergeCell ref="C275:D275"/>
    <mergeCell ref="C276:D276"/>
    <mergeCell ref="C292:D292"/>
    <mergeCell ref="C293:D293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C287:D287"/>
    <mergeCell ref="C288:D288"/>
    <mergeCell ref="C289:D289"/>
    <mergeCell ref="C290:D290"/>
    <mergeCell ref="C291:D291"/>
    <mergeCell ref="C282:D282"/>
    <mergeCell ref="C283:D283"/>
    <mergeCell ref="C284:D284"/>
    <mergeCell ref="E72:F72"/>
    <mergeCell ref="E73:F73"/>
    <mergeCell ref="E74:F74"/>
    <mergeCell ref="E75:F75"/>
    <mergeCell ref="E76:F76"/>
    <mergeCell ref="E67:F67"/>
    <mergeCell ref="E68:F68"/>
    <mergeCell ref="E69:F69"/>
    <mergeCell ref="E70:F70"/>
    <mergeCell ref="E71:F71"/>
    <mergeCell ref="E82:F82"/>
    <mergeCell ref="E83:F83"/>
    <mergeCell ref="E84:F84"/>
    <mergeCell ref="E85:F85"/>
    <mergeCell ref="E86:F86"/>
    <mergeCell ref="E77:F77"/>
    <mergeCell ref="E78:F78"/>
    <mergeCell ref="E79:F79"/>
    <mergeCell ref="E80:F80"/>
    <mergeCell ref="E81:F81"/>
    <mergeCell ref="E92:F92"/>
    <mergeCell ref="E93:F93"/>
    <mergeCell ref="E94:F94"/>
    <mergeCell ref="E95:F95"/>
    <mergeCell ref="E96:F96"/>
    <mergeCell ref="E87:F87"/>
    <mergeCell ref="E88:F88"/>
    <mergeCell ref="E89:F89"/>
    <mergeCell ref="E90:F90"/>
    <mergeCell ref="E91:F91"/>
    <mergeCell ref="E102:F102"/>
    <mergeCell ref="E103:F103"/>
    <mergeCell ref="E104:F104"/>
    <mergeCell ref="E105:F105"/>
    <mergeCell ref="E106:F106"/>
    <mergeCell ref="E97:F97"/>
    <mergeCell ref="E98:F98"/>
    <mergeCell ref="E99:F99"/>
    <mergeCell ref="E100:F100"/>
    <mergeCell ref="E101:F101"/>
    <mergeCell ref="E112:F112"/>
    <mergeCell ref="E113:F113"/>
    <mergeCell ref="E114:F114"/>
    <mergeCell ref="E115:F115"/>
    <mergeCell ref="E116:F116"/>
    <mergeCell ref="E107:F107"/>
    <mergeCell ref="E108:F108"/>
    <mergeCell ref="E109:F109"/>
    <mergeCell ref="E110:F110"/>
    <mergeCell ref="E111:F111"/>
    <mergeCell ref="E122:F122"/>
    <mergeCell ref="E123:F123"/>
    <mergeCell ref="E124:F124"/>
    <mergeCell ref="E125:F125"/>
    <mergeCell ref="E126:F126"/>
    <mergeCell ref="E117:F117"/>
    <mergeCell ref="E118:F118"/>
    <mergeCell ref="E119:F119"/>
    <mergeCell ref="E120:F120"/>
    <mergeCell ref="E121:F121"/>
    <mergeCell ref="E132:F132"/>
    <mergeCell ref="E133:F133"/>
    <mergeCell ref="E134:F134"/>
    <mergeCell ref="E135:F135"/>
    <mergeCell ref="E136:F136"/>
    <mergeCell ref="E127:F127"/>
    <mergeCell ref="E128:F128"/>
    <mergeCell ref="E129:F129"/>
    <mergeCell ref="E130:F130"/>
    <mergeCell ref="E131:F131"/>
    <mergeCell ref="E142:F142"/>
    <mergeCell ref="E143:F143"/>
    <mergeCell ref="E144:F144"/>
    <mergeCell ref="E145:F145"/>
    <mergeCell ref="E146:F146"/>
    <mergeCell ref="E137:F137"/>
    <mergeCell ref="E138:F138"/>
    <mergeCell ref="E139:F139"/>
    <mergeCell ref="E140:F140"/>
    <mergeCell ref="E141:F141"/>
    <mergeCell ref="E152:F152"/>
    <mergeCell ref="E153:F153"/>
    <mergeCell ref="E154:F154"/>
    <mergeCell ref="E155:F155"/>
    <mergeCell ref="E156:F156"/>
    <mergeCell ref="E147:F147"/>
    <mergeCell ref="E148:F148"/>
    <mergeCell ref="E149:F149"/>
    <mergeCell ref="E150:F150"/>
    <mergeCell ref="E151:F151"/>
    <mergeCell ref="E162:F162"/>
    <mergeCell ref="E163:F163"/>
    <mergeCell ref="E164:F164"/>
    <mergeCell ref="E165:F165"/>
    <mergeCell ref="E166:F166"/>
    <mergeCell ref="E157:F157"/>
    <mergeCell ref="E158:F158"/>
    <mergeCell ref="E159:F159"/>
    <mergeCell ref="E160:F160"/>
    <mergeCell ref="E161:F161"/>
    <mergeCell ref="E172:F172"/>
    <mergeCell ref="E173:F173"/>
    <mergeCell ref="E174:F174"/>
    <mergeCell ref="E175:F175"/>
    <mergeCell ref="E176:F176"/>
    <mergeCell ref="E167:F167"/>
    <mergeCell ref="E168:F168"/>
    <mergeCell ref="E169:F169"/>
    <mergeCell ref="E170:F170"/>
    <mergeCell ref="E171:F171"/>
    <mergeCell ref="E182:F182"/>
    <mergeCell ref="E183:F183"/>
    <mergeCell ref="E184:F184"/>
    <mergeCell ref="E185:F185"/>
    <mergeCell ref="E186:F186"/>
    <mergeCell ref="E177:F177"/>
    <mergeCell ref="E178:F178"/>
    <mergeCell ref="E179:F179"/>
    <mergeCell ref="E180:F180"/>
    <mergeCell ref="E181:F181"/>
    <mergeCell ref="E192:F192"/>
    <mergeCell ref="E193:F193"/>
    <mergeCell ref="E194:F194"/>
    <mergeCell ref="E195:F195"/>
    <mergeCell ref="E196:F196"/>
    <mergeCell ref="E187:F187"/>
    <mergeCell ref="E188:F188"/>
    <mergeCell ref="E189:F189"/>
    <mergeCell ref="E190:F190"/>
    <mergeCell ref="E191:F191"/>
    <mergeCell ref="E202:F202"/>
    <mergeCell ref="E203:F203"/>
    <mergeCell ref="E204:F204"/>
    <mergeCell ref="E205:F205"/>
    <mergeCell ref="E206:F206"/>
    <mergeCell ref="E197:F197"/>
    <mergeCell ref="E198:F198"/>
    <mergeCell ref="E199:F199"/>
    <mergeCell ref="E200:F200"/>
    <mergeCell ref="E201:F201"/>
    <mergeCell ref="E212:F212"/>
    <mergeCell ref="E213:F213"/>
    <mergeCell ref="E214:F214"/>
    <mergeCell ref="E215:F215"/>
    <mergeCell ref="E216:F216"/>
    <mergeCell ref="E207:F207"/>
    <mergeCell ref="E208:F208"/>
    <mergeCell ref="E209:F209"/>
    <mergeCell ref="E210:F210"/>
    <mergeCell ref="E211:F211"/>
    <mergeCell ref="E222:F222"/>
    <mergeCell ref="E223:F223"/>
    <mergeCell ref="E224:F224"/>
    <mergeCell ref="E225:F225"/>
    <mergeCell ref="E226:F226"/>
    <mergeCell ref="E217:F217"/>
    <mergeCell ref="E218:F218"/>
    <mergeCell ref="E219:F219"/>
    <mergeCell ref="E220:F220"/>
    <mergeCell ref="E221:F221"/>
    <mergeCell ref="E232:F232"/>
    <mergeCell ref="E233:F233"/>
    <mergeCell ref="E234:F234"/>
    <mergeCell ref="E235:F235"/>
    <mergeCell ref="E236:F236"/>
    <mergeCell ref="E227:F227"/>
    <mergeCell ref="E228:F228"/>
    <mergeCell ref="E229:F229"/>
    <mergeCell ref="E230:F230"/>
    <mergeCell ref="E231:F231"/>
    <mergeCell ref="E242:F242"/>
    <mergeCell ref="E243:F243"/>
    <mergeCell ref="E244:F244"/>
    <mergeCell ref="E245:F245"/>
    <mergeCell ref="E246:F246"/>
    <mergeCell ref="E237:F237"/>
    <mergeCell ref="E238:F238"/>
    <mergeCell ref="E239:F239"/>
    <mergeCell ref="E240:F240"/>
    <mergeCell ref="E241:F241"/>
    <mergeCell ref="E252:F252"/>
    <mergeCell ref="E253:F253"/>
    <mergeCell ref="E254:F254"/>
    <mergeCell ref="E255:F255"/>
    <mergeCell ref="E256:F256"/>
    <mergeCell ref="E247:F247"/>
    <mergeCell ref="E248:F248"/>
    <mergeCell ref="E249:F249"/>
    <mergeCell ref="E250:F250"/>
    <mergeCell ref="E251:F251"/>
    <mergeCell ref="E262:F262"/>
    <mergeCell ref="E263:F263"/>
    <mergeCell ref="E264:F264"/>
    <mergeCell ref="E265:F265"/>
    <mergeCell ref="E266:F266"/>
    <mergeCell ref="E257:F257"/>
    <mergeCell ref="E258:F258"/>
    <mergeCell ref="E259:F259"/>
    <mergeCell ref="E260:F260"/>
    <mergeCell ref="E261:F261"/>
    <mergeCell ref="E272:F272"/>
    <mergeCell ref="E273:F273"/>
    <mergeCell ref="E274:F274"/>
    <mergeCell ref="E275:F275"/>
    <mergeCell ref="E276:F276"/>
    <mergeCell ref="E267:F267"/>
    <mergeCell ref="E268:F268"/>
    <mergeCell ref="E269:F269"/>
    <mergeCell ref="E270:F270"/>
    <mergeCell ref="E271:F271"/>
    <mergeCell ref="D310:I310"/>
    <mergeCell ref="B16:F16"/>
    <mergeCell ref="A295:L297"/>
    <mergeCell ref="C299:E299"/>
    <mergeCell ref="A301:I303"/>
    <mergeCell ref="B306:F306"/>
    <mergeCell ref="B307:F307"/>
    <mergeCell ref="E292:F292"/>
    <mergeCell ref="E293:F293"/>
    <mergeCell ref="E287:F287"/>
    <mergeCell ref="E288:F288"/>
    <mergeCell ref="E289:F289"/>
    <mergeCell ref="E290:F290"/>
    <mergeCell ref="E291:F291"/>
    <mergeCell ref="E282:F282"/>
    <mergeCell ref="E283:F283"/>
    <mergeCell ref="E284:F284"/>
    <mergeCell ref="E285:F285"/>
    <mergeCell ref="E286:F286"/>
    <mergeCell ref="E277:F277"/>
    <mergeCell ref="E278:F278"/>
    <mergeCell ref="E279:F279"/>
    <mergeCell ref="E280:F280"/>
    <mergeCell ref="E281:F28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Dmitrii Sutyagin</dc:creator>
  <cp:lastModifiedBy>Dmitrii Sutyagin</cp:lastModifiedBy>
  <dcterms:created xsi:type="dcterms:W3CDTF">2023-08-08T10:19:45Z</dcterms:created>
  <dcterms:modified xsi:type="dcterms:W3CDTF">2023-08-10T13:57:55Z</dcterms:modified>
</cp:coreProperties>
</file>