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agrolimen-my.sharepoint.com/personal/dkochin_thegbfoods_com/Documents/Рабочий стол/"/>
    </mc:Choice>
  </mc:AlternateContent>
  <xr:revisionPtr revIDLastSave="61" documentId="8_{EFB0B325-E7C2-4F09-B331-5791F48F7D5F}" xr6:coauthVersionLast="45" xr6:coauthVersionMax="45" xr10:uidLastSave="{6F28C67E-9F2D-4471-9101-87BA4F6B564C}"/>
  <bookViews>
    <workbookView xWindow="-110" yWindow="-110" windowWidth="19420" windowHeight="10420" xr2:uid="{094AC407-9E9A-4932-A592-03A6588385D6}"/>
  </bookViews>
  <sheets>
    <sheet name="RUB TN (22P)" sheetId="1" r:id="rId1"/>
    <sheet name="Лист1" sheetId="2" r:id="rId2"/>
  </sheets>
  <definedNames>
    <definedName name="_xlnm._FilterDatabase" localSheetId="0" hidden="1">'RUB TN (22P)'!$B$3:$F$124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4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" i="1"/>
  <c r="I2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G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C27" i="2"/>
</calcChain>
</file>

<file path=xl/sharedStrings.xml><?xml version="1.0" encoding="utf-8"?>
<sst xmlns="http://schemas.openxmlformats.org/spreadsheetml/2006/main" count="544" uniqueCount="90">
  <si>
    <t>COU Description</t>
  </si>
  <si>
    <t>COU</t>
  </si>
  <si>
    <t>SubFamily Description</t>
  </si>
  <si>
    <t>SubFamily</t>
  </si>
  <si>
    <t>RUSSIA</t>
  </si>
  <si>
    <t>RU</t>
  </si>
  <si>
    <t>Basic range dry soups</t>
  </si>
  <si>
    <t>DDDD01D1010001</t>
  </si>
  <si>
    <t>Added value Dry individual instant soups</t>
  </si>
  <si>
    <t>DDDD01D1040002</t>
  </si>
  <si>
    <t>Added value dry soups</t>
  </si>
  <si>
    <t>DDDD01D1020003</t>
  </si>
  <si>
    <t>Armtk Basic range chicken cubes</t>
  </si>
  <si>
    <t>AAAA01A1010014</t>
  </si>
  <si>
    <t>Armtk Basic range dry soups</t>
  </si>
  <si>
    <t>DDDD01D1010007</t>
  </si>
  <si>
    <t>Armtk Instant Dry Soups Sachets</t>
  </si>
  <si>
    <t>DDDD01D1040004</t>
  </si>
  <si>
    <t>Armtk Specific seasonings</t>
  </si>
  <si>
    <t>AAAA05A5020002</t>
  </si>
  <si>
    <t>Aromatica</t>
  </si>
  <si>
    <t>AAAA02A2010007</t>
  </si>
  <si>
    <t>Basic range chicken cubes</t>
  </si>
  <si>
    <t>AAAA01A1010006</t>
  </si>
  <si>
    <t>Basic range non-chicken cubes</t>
  </si>
  <si>
    <t>AAAA01A1010007</t>
  </si>
  <si>
    <t>Basic range powder bouillon</t>
  </si>
  <si>
    <t>AAAA02A2010001</t>
  </si>
  <si>
    <t>Beef on the bone cubes</t>
  </si>
  <si>
    <t>AAAA01A1020008</t>
  </si>
  <si>
    <t>Chicken + cubes</t>
  </si>
  <si>
    <t>AAAA01A1020007</t>
  </si>
  <si>
    <t>Corn Flour</t>
  </si>
  <si>
    <t>AAAA06A6010002</t>
  </si>
  <si>
    <t>Cubes with special flavours</t>
  </si>
  <si>
    <t>AAAA01A1010013</t>
  </si>
  <si>
    <t>Dry Sauces</t>
  </si>
  <si>
    <t>BBBB04B4010001</t>
  </si>
  <si>
    <t>Fixes for Microwaves with bag</t>
  </si>
  <si>
    <t>AAAA08A8010003</t>
  </si>
  <si>
    <t>Instant Dry Soups Sachets</t>
  </si>
  <si>
    <t>DDDD01D1040001</t>
  </si>
  <si>
    <t>Kids pasta</t>
  </si>
  <si>
    <t>FFFF03F3010001</t>
  </si>
  <si>
    <t>Long cut standard pasta</t>
  </si>
  <si>
    <t>FFFF01F1010003</t>
  </si>
  <si>
    <t>Powder with herbs</t>
  </si>
  <si>
    <t>AAAA02A2010008</t>
  </si>
  <si>
    <t>Short cut standard pasta</t>
  </si>
  <si>
    <t>FFFF01F1010004</t>
  </si>
  <si>
    <t>Universal seasonings</t>
  </si>
  <si>
    <t>AAAA05A5010001</t>
  </si>
  <si>
    <t>Universals</t>
  </si>
  <si>
    <t>AAAA05A5010002</t>
  </si>
  <si>
    <t>Zazharka</t>
  </si>
  <si>
    <t>DDDD02D2020001</t>
  </si>
  <si>
    <t>ARMENIA</t>
  </si>
  <si>
    <t>AM</t>
  </si>
  <si>
    <t>AZERBAIJAN</t>
  </si>
  <si>
    <t>AZ</t>
  </si>
  <si>
    <t>BELARUS</t>
  </si>
  <si>
    <t>BY</t>
  </si>
  <si>
    <t>GEORGIA</t>
  </si>
  <si>
    <t>GE</t>
  </si>
  <si>
    <t>KAZAKHSTAN</t>
  </si>
  <si>
    <t>KZ</t>
  </si>
  <si>
    <t>KIRGHISTAN</t>
  </si>
  <si>
    <t>KG</t>
  </si>
  <si>
    <t>MOLDOVA</t>
  </si>
  <si>
    <t>MD</t>
  </si>
  <si>
    <t>Specific seasonings</t>
  </si>
  <si>
    <t>AAAA05A5020001</t>
  </si>
  <si>
    <t>MONGOLIA</t>
  </si>
  <si>
    <t>MN</t>
  </si>
  <si>
    <t>TAJIKISTAN</t>
  </si>
  <si>
    <t>TJ</t>
  </si>
  <si>
    <t>TURKMENISTAN</t>
  </si>
  <si>
    <t>TM</t>
  </si>
  <si>
    <t>UZBEKISTAN</t>
  </si>
  <si>
    <t>UZ</t>
  </si>
  <si>
    <t>RUB x TN
22P</t>
  </si>
  <si>
    <t>Sub Family</t>
  </si>
  <si>
    <t>Sub Family Description</t>
  </si>
  <si>
    <t xml:space="preserve">KG </t>
  </si>
  <si>
    <t>Forecast Volume 22P, KG</t>
  </si>
  <si>
    <t>Forecast Volume 22P, TN</t>
  </si>
  <si>
    <t>Cost Split, %</t>
  </si>
  <si>
    <t>RUBXTN 22P' REAL</t>
  </si>
  <si>
    <t>COST 22P' REAL</t>
  </si>
  <si>
    <t>COST 22P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</si>
</sst>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3" fontId="0" fillId="0" borderId="0" xfId="0" applyNumberFormat="1"/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3" fontId="0" fillId="3" borderId="2" xfId="0" applyNumberFormat="1" applyFill="1" applyBorder="1"/>
    <xf numFmtId="4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10EC-1DFE-4250-86EA-5580908DA78B}">
  <dimension ref="B3:L124"/>
  <sheetViews>
    <sheetView tabSelected="1" topLeftCell="E12" workbookViewId="0">
      <selection activeCell="O33" sqref="O33"/>
    </sheetView>
  </sheetViews>
  <sheetFormatPr defaultColWidth="10.90625" defaultRowHeight="14.5" x14ac:dyDescent="0.35"/>
  <cols>
    <col min="2" max="2" width="19.81640625" style="8" customWidth="1"/>
    <col min="3" max="3" width="11.453125" style="4"/>
    <col min="4" max="4" width="30.453125" customWidth="1"/>
    <col min="5" max="5" width="30.453125" style="4" customWidth="1"/>
    <col min="6" max="6" width="13.453125" customWidth="1"/>
    <col min="9" max="9" width="17.453125" customWidth="1"/>
    <col min="11" max="11" width="12.26953125" bestFit="1" customWidth="1"/>
  </cols>
  <sheetData>
    <row r="3" spans="2:12" ht="33" customHeight="1" x14ac:dyDescent="0.35">
      <c r="B3" s="2" t="s">
        <v>0</v>
      </c>
      <c r="C3" s="2" t="s">
        <v>1</v>
      </c>
      <c r="D3" s="2" t="s">
        <v>2</v>
      </c>
      <c r="E3" s="2" t="s">
        <v>3</v>
      </c>
      <c r="F3" s="3" t="s">
        <v>80</v>
      </c>
      <c r="G3" s="13" t="s">
        <v>84</v>
      </c>
      <c r="H3" s="13" t="s">
        <v>85</v>
      </c>
      <c r="I3" s="15" t="s">
        <v>89</v>
      </c>
      <c r="J3" s="15" t="s">
        <v>86</v>
      </c>
      <c r="K3" s="18" t="s">
        <v>88</v>
      </c>
      <c r="L3" s="18" t="s">
        <v>87</v>
      </c>
    </row>
    <row r="4" spans="2:12" x14ac:dyDescent="0.35">
      <c r="B4" s="6" t="s">
        <v>4</v>
      </c>
      <c r="C4" s="5" t="s">
        <v>5</v>
      </c>
      <c r="D4" t="s">
        <v>6</v>
      </c>
      <c r="E4" s="4" t="s">
        <v>7</v>
      </c>
      <c r="F4" s="1">
        <v>-13970.088511138933</v>
      </c>
      <c r="G4" s="11">
        <f>VLOOKUP(E4,Лист1!$A$2:$C$26,3,FALSE)</f>
        <v>277047.55746085453</v>
      </c>
      <c r="H4" s="14">
        <f>G4/1000</f>
        <v>277.04755746085453</v>
      </c>
      <c r="I4" s="16">
        <f>F4*H4*(-1)</f>
        <v>3870378.8995229872</v>
      </c>
      <c r="J4">
        <f>I4/$I$29</f>
        <v>4.4015509899870624E-2</v>
      </c>
      <c r="K4" s="19">
        <f>J4*$K$29</f>
        <v>4046062.6784909819</v>
      </c>
      <c r="L4" s="19">
        <f>K4/H4</f>
        <v>14604.217108330475</v>
      </c>
    </row>
    <row r="5" spans="2:12" x14ac:dyDescent="0.35">
      <c r="B5" s="6" t="s">
        <v>4</v>
      </c>
      <c r="C5" s="5" t="s">
        <v>5</v>
      </c>
      <c r="D5" t="s">
        <v>8</v>
      </c>
      <c r="E5" s="4" t="s">
        <v>9</v>
      </c>
      <c r="F5" s="1">
        <v>-24243.233073984786</v>
      </c>
      <c r="G5" s="11">
        <f>VLOOKUP(E5,Лист1!$A$2:$C$26,3,FALSE)</f>
        <v>61872.836622895447</v>
      </c>
      <c r="H5" s="14">
        <f t="shared" ref="H5:H28" si="0">G5/1000</f>
        <v>61.872836622895448</v>
      </c>
      <c r="I5" s="16">
        <f t="shared" ref="I5:I28" si="1">F5*H5*(-1)</f>
        <v>1499997.5991974361</v>
      </c>
      <c r="J5">
        <f t="shared" ref="J5:J28" si="2">I5/$I$29</f>
        <v>1.7058577697753072E-2</v>
      </c>
      <c r="K5" s="19">
        <f t="shared" ref="K5:K28" si="3">J5*$K$29</f>
        <v>1568085.3119281982</v>
      </c>
      <c r="L5" s="19">
        <f t="shared" ref="L5:L28" si="4">K5/H5</f>
        <v>25343.679028091356</v>
      </c>
    </row>
    <row r="6" spans="2:12" x14ac:dyDescent="0.35">
      <c r="B6" s="6" t="s">
        <v>4</v>
      </c>
      <c r="C6" s="5" t="s">
        <v>5</v>
      </c>
      <c r="D6" t="s">
        <v>10</v>
      </c>
      <c r="E6" s="4" t="s">
        <v>11</v>
      </c>
      <c r="F6" s="1">
        <v>-18783.451773578159</v>
      </c>
      <c r="G6" s="11">
        <f>VLOOKUP(E6,Лист1!$A$2:$C$26,3,FALSE)</f>
        <v>75979.293704924115</v>
      </c>
      <c r="H6" s="14">
        <f t="shared" si="0"/>
        <v>75.979293704924117</v>
      </c>
      <c r="I6" s="16">
        <f t="shared" si="1"/>
        <v>1427153.3990969728</v>
      </c>
      <c r="J6">
        <f t="shared" si="2"/>
        <v>1.6230164073685088E-2</v>
      </c>
      <c r="K6" s="19">
        <f t="shared" si="3"/>
        <v>1491934.5765551478</v>
      </c>
      <c r="L6" s="19">
        <f t="shared" si="4"/>
        <v>19636.067983854624</v>
      </c>
    </row>
    <row r="7" spans="2:12" x14ac:dyDescent="0.35">
      <c r="B7" s="6" t="s">
        <v>4</v>
      </c>
      <c r="C7" s="5" t="s">
        <v>5</v>
      </c>
      <c r="D7" t="s">
        <v>12</v>
      </c>
      <c r="E7" s="4" t="s">
        <v>13</v>
      </c>
      <c r="F7" s="1">
        <v>-10374.460067504044</v>
      </c>
      <c r="G7" s="11">
        <f>VLOOKUP(E7,Лист1!$A$2:$C$26,3,FALSE)</f>
        <v>879136.51807178522</v>
      </c>
      <c r="H7" s="14">
        <f t="shared" si="0"/>
        <v>879.13651807178519</v>
      </c>
      <c r="I7" s="16">
        <f t="shared" si="1"/>
        <v>9120566.7006202824</v>
      </c>
      <c r="J7">
        <f t="shared" si="2"/>
        <v>0.10372276315196413</v>
      </c>
      <c r="K7" s="19">
        <f t="shared" si="3"/>
        <v>9534566.3802103363</v>
      </c>
      <c r="L7" s="19">
        <f t="shared" si="4"/>
        <v>10845.376325764002</v>
      </c>
    </row>
    <row r="8" spans="2:12" x14ac:dyDescent="0.35">
      <c r="B8" s="6" t="s">
        <v>4</v>
      </c>
      <c r="C8" s="5" t="s">
        <v>5</v>
      </c>
      <c r="D8" t="s">
        <v>14</v>
      </c>
      <c r="E8" s="4" t="s">
        <v>15</v>
      </c>
      <c r="F8" s="1">
        <v>-11894.913603879217</v>
      </c>
      <c r="G8" s="11">
        <f>VLOOKUP(E8,Лист1!$A$2:$C$26,3,FALSE)</f>
        <v>825370.45894762047</v>
      </c>
      <c r="H8" s="14">
        <f t="shared" si="0"/>
        <v>825.37045894762048</v>
      </c>
      <c r="I8" s="16">
        <f t="shared" si="1"/>
        <v>9817710.3003760837</v>
      </c>
      <c r="J8">
        <f t="shared" si="2"/>
        <v>0.11165096134994024</v>
      </c>
      <c r="K8" s="19">
        <f t="shared" si="3"/>
        <v>10263354.6393827</v>
      </c>
      <c r="L8" s="19">
        <f t="shared" si="4"/>
        <v>12434.846108338887</v>
      </c>
    </row>
    <row r="9" spans="2:12" x14ac:dyDescent="0.35">
      <c r="B9" s="6" t="s">
        <v>4</v>
      </c>
      <c r="C9" s="5" t="s">
        <v>5</v>
      </c>
      <c r="D9" t="s">
        <v>16</v>
      </c>
      <c r="E9" s="4" t="s">
        <v>17</v>
      </c>
      <c r="F9" s="1">
        <v>-17326.969971067214</v>
      </c>
      <c r="G9" s="11">
        <f>VLOOKUP(E9,Лист1!$A$2:$C$26,3,FALSE)</f>
        <v>34637.931536460812</v>
      </c>
      <c r="H9" s="14">
        <f t="shared" si="0"/>
        <v>34.637931536460812</v>
      </c>
      <c r="I9" s="16">
        <f t="shared" si="1"/>
        <v>600170.39959213848</v>
      </c>
      <c r="J9">
        <f t="shared" si="2"/>
        <v>6.8253798531489702E-3</v>
      </c>
      <c r="K9" s="19">
        <f t="shared" si="3"/>
        <v>627413.26303325361</v>
      </c>
      <c r="L9" s="19">
        <f t="shared" si="4"/>
        <v>18113.473732483755</v>
      </c>
    </row>
    <row r="10" spans="2:12" x14ac:dyDescent="0.35">
      <c r="B10" s="6" t="s">
        <v>4</v>
      </c>
      <c r="C10" s="5" t="s">
        <v>5</v>
      </c>
      <c r="D10" t="s">
        <v>18</v>
      </c>
      <c r="E10" s="4" t="s">
        <v>19</v>
      </c>
      <c r="F10" s="1">
        <v>-14894.478912547023</v>
      </c>
      <c r="G10" s="11">
        <f>VLOOKUP(E10,Лист1!$A$2:$C$26,3,FALSE)</f>
        <v>104750.31110864881</v>
      </c>
      <c r="H10" s="14">
        <f t="shared" si="0"/>
        <v>104.7503111086488</v>
      </c>
      <c r="I10" s="16">
        <f t="shared" si="1"/>
        <v>1560201.2998905098</v>
      </c>
      <c r="J10">
        <f t="shared" si="2"/>
        <v>1.7743238464220001E-2</v>
      </c>
      <c r="K10" s="19">
        <f t="shared" si="3"/>
        <v>1631021.7718472281</v>
      </c>
      <c r="L10" s="19">
        <f t="shared" si="4"/>
        <v>15570.567328964824</v>
      </c>
    </row>
    <row r="11" spans="2:12" x14ac:dyDescent="0.35">
      <c r="B11" s="6" t="s">
        <v>4</v>
      </c>
      <c r="C11" s="5" t="s">
        <v>5</v>
      </c>
      <c r="D11" t="s">
        <v>20</v>
      </c>
      <c r="E11" s="4" t="s">
        <v>21</v>
      </c>
      <c r="F11" s="1">
        <v>-9350.7877469774849</v>
      </c>
      <c r="G11" s="11">
        <f>VLOOKUP(E11,Лист1!$A$2:$C$26,3,FALSE)</f>
        <v>315146.99975716043</v>
      </c>
      <c r="H11" s="14">
        <f t="shared" si="0"/>
        <v>315.14699975716042</v>
      </c>
      <c r="I11" s="16">
        <f t="shared" si="1"/>
        <v>2946872.703825972</v>
      </c>
      <c r="J11">
        <f t="shared" si="2"/>
        <v>3.3513024961172852E-2</v>
      </c>
      <c r="K11" s="19">
        <f t="shared" si="3"/>
        <v>3080636.7993282462</v>
      </c>
      <c r="L11" s="19">
        <f t="shared" si="4"/>
        <v>9775.2375929393602</v>
      </c>
    </row>
    <row r="12" spans="2:12" x14ac:dyDescent="0.35">
      <c r="B12" s="6" t="s">
        <v>4</v>
      </c>
      <c r="C12" s="5" t="s">
        <v>5</v>
      </c>
      <c r="D12" t="s">
        <v>22</v>
      </c>
      <c r="E12" s="4" t="s">
        <v>23</v>
      </c>
      <c r="F12" s="1">
        <v>-11133.448105934811</v>
      </c>
      <c r="G12" s="11">
        <f>VLOOKUP(E12,Лист1!$A$2:$C$26,3,FALSE)</f>
        <v>1292437.2276833856</v>
      </c>
      <c r="H12" s="14">
        <f t="shared" si="0"/>
        <v>1292.4372276833856</v>
      </c>
      <c r="I12" s="16">
        <f t="shared" si="1"/>
        <v>14389282.804591227</v>
      </c>
      <c r="J12">
        <f t="shared" si="2"/>
        <v>0.16364072773742694</v>
      </c>
      <c r="K12" s="19">
        <f t="shared" si="3"/>
        <v>15042439.41932508</v>
      </c>
      <c r="L12" s="19">
        <f t="shared" si="4"/>
        <v>11638.816259020741</v>
      </c>
    </row>
    <row r="13" spans="2:12" x14ac:dyDescent="0.35">
      <c r="B13" s="6" t="s">
        <v>4</v>
      </c>
      <c r="C13" s="5" t="s">
        <v>5</v>
      </c>
      <c r="D13" t="s">
        <v>24</v>
      </c>
      <c r="E13" s="4" t="s">
        <v>25</v>
      </c>
      <c r="F13" s="1">
        <v>-11697.339310172225</v>
      </c>
      <c r="G13" s="11">
        <f>VLOOKUP(E13,Лист1!$A$2:$C$26,3,FALSE)</f>
        <v>316367.4839032712</v>
      </c>
      <c r="H13" s="14">
        <f t="shared" si="0"/>
        <v>316.36748390327119</v>
      </c>
      <c r="I13" s="16">
        <f t="shared" si="1"/>
        <v>3700657.8059220128</v>
      </c>
      <c r="J13">
        <f t="shared" si="2"/>
        <v>4.2085373169192586E-2</v>
      </c>
      <c r="K13" s="19">
        <f t="shared" si="3"/>
        <v>3868637.6251825807</v>
      </c>
      <c r="L13" s="19">
        <f t="shared" si="4"/>
        <v>12228.303545775931</v>
      </c>
    </row>
    <row r="14" spans="2:12" x14ac:dyDescent="0.35">
      <c r="B14" s="6" t="s">
        <v>4</v>
      </c>
      <c r="C14" s="5" t="s">
        <v>5</v>
      </c>
      <c r="D14" t="s">
        <v>26</v>
      </c>
      <c r="E14" s="4" t="s">
        <v>27</v>
      </c>
      <c r="F14" s="1">
        <v>-12155.940038959881</v>
      </c>
      <c r="G14" s="11">
        <f>VLOOKUP(E14,Лист1!$A$2:$C$26,3,FALSE)</f>
        <v>2859.1207300758006</v>
      </c>
      <c r="H14" s="14">
        <f t="shared" si="0"/>
        <v>2.8591207300758006</v>
      </c>
      <c r="I14" s="16">
        <f t="shared" si="1"/>
        <v>34755.30015894863</v>
      </c>
      <c r="J14">
        <f t="shared" si="2"/>
        <v>3.9525129139364581E-4</v>
      </c>
      <c r="K14" s="19">
        <f t="shared" si="3"/>
        <v>36332.908612695515</v>
      </c>
      <c r="L14" s="19">
        <f t="shared" si="4"/>
        <v>12707.721024334731</v>
      </c>
    </row>
    <row r="15" spans="2:12" x14ac:dyDescent="0.35">
      <c r="B15" s="6" t="s">
        <v>4</v>
      </c>
      <c r="C15" s="5" t="s">
        <v>5</v>
      </c>
      <c r="D15" t="s">
        <v>28</v>
      </c>
      <c r="E15" s="4" t="s">
        <v>29</v>
      </c>
      <c r="F15" s="1">
        <v>-12034.227959953607</v>
      </c>
      <c r="G15" s="11">
        <f>VLOOKUP(E15,Лист1!$A$2:$C$26,3,FALSE)</f>
        <v>336011.03574952926</v>
      </c>
      <c r="H15" s="14">
        <f t="shared" si="0"/>
        <v>336.01103574952924</v>
      </c>
      <c r="I15" s="16">
        <f t="shared" si="1"/>
        <v>4043633.4012699556</v>
      </c>
      <c r="J15">
        <f t="shared" si="2"/>
        <v>4.5985829973127716E-2</v>
      </c>
      <c r="K15" s="19">
        <f t="shared" si="3"/>
        <v>4227181.5279879533</v>
      </c>
      <c r="L15" s="19">
        <f t="shared" si="4"/>
        <v>12580.484205105087</v>
      </c>
    </row>
    <row r="16" spans="2:12" x14ac:dyDescent="0.35">
      <c r="B16" s="6" t="s">
        <v>4</v>
      </c>
      <c r="C16" s="5" t="s">
        <v>5</v>
      </c>
      <c r="D16" t="s">
        <v>30</v>
      </c>
      <c r="E16" s="4" t="s">
        <v>31</v>
      </c>
      <c r="F16" s="1">
        <v>-14521.989070106874</v>
      </c>
      <c r="G16" s="11">
        <f>VLOOKUP(E16,Лист1!$A$2:$C$26,3,FALSE)</f>
        <v>63695.282815319209</v>
      </c>
      <c r="H16" s="14">
        <f t="shared" si="0"/>
        <v>63.69528281531921</v>
      </c>
      <c r="I16" s="16">
        <f t="shared" si="1"/>
        <v>924982.20086143177</v>
      </c>
      <c r="J16">
        <f t="shared" si="2"/>
        <v>1.0519270664750236E-2</v>
      </c>
      <c r="K16" s="19">
        <f t="shared" si="3"/>
        <v>966968.88297813525</v>
      </c>
      <c r="L16" s="19">
        <f t="shared" si="4"/>
        <v>15181.169471871341</v>
      </c>
    </row>
    <row r="17" spans="2:12" x14ac:dyDescent="0.35">
      <c r="B17" s="6" t="s">
        <v>4</v>
      </c>
      <c r="C17" s="5" t="s">
        <v>5</v>
      </c>
      <c r="D17" t="s">
        <v>32</v>
      </c>
      <c r="E17" s="4" t="s">
        <v>33</v>
      </c>
      <c r="F17" s="1">
        <v>-14504.813868032563</v>
      </c>
      <c r="G17" s="11">
        <f>VLOOKUP(E17,Лист1!$A$2:$C$26,3,FALSE)</f>
        <v>5281.5569531620731</v>
      </c>
      <c r="H17" s="14">
        <f t="shared" si="0"/>
        <v>5.281556953162073</v>
      </c>
      <c r="I17" s="16">
        <f t="shared" si="1"/>
        <v>76608.000539029046</v>
      </c>
      <c r="J17">
        <f t="shared" si="2"/>
        <v>8.7121708072315828E-4</v>
      </c>
      <c r="K17" s="19">
        <f t="shared" si="3"/>
        <v>80085.381793752589</v>
      </c>
      <c r="L17" s="19">
        <f t="shared" si="4"/>
        <v>15163.214655065945</v>
      </c>
    </row>
    <row r="18" spans="2:12" x14ac:dyDescent="0.35">
      <c r="B18" s="6" t="s">
        <v>4</v>
      </c>
      <c r="C18" s="5" t="s">
        <v>5</v>
      </c>
      <c r="D18" t="s">
        <v>34</v>
      </c>
      <c r="E18" s="4" t="s">
        <v>35</v>
      </c>
      <c r="F18" s="1">
        <v>-12596.137289172544</v>
      </c>
      <c r="G18" s="11">
        <f>VLOOKUP(E18,Лист1!$A$2:$C$26,3,FALSE)</f>
        <v>341010.61319543602</v>
      </c>
      <c r="H18" s="14">
        <f t="shared" si="0"/>
        <v>341.01061319543601</v>
      </c>
      <c r="I18" s="16">
        <f t="shared" si="1"/>
        <v>4295416.5008746265</v>
      </c>
      <c r="J18">
        <f t="shared" si="2"/>
        <v>4.8849208934457669E-2</v>
      </c>
      <c r="K18" s="19">
        <f t="shared" si="3"/>
        <v>4490393.5361225558</v>
      </c>
      <c r="L18" s="19">
        <f t="shared" si="4"/>
        <v>13167.89965580653</v>
      </c>
    </row>
    <row r="19" spans="2:12" x14ac:dyDescent="0.35">
      <c r="B19" s="6" t="s">
        <v>4</v>
      </c>
      <c r="C19" s="5" t="s">
        <v>5</v>
      </c>
      <c r="D19" t="s">
        <v>36</v>
      </c>
      <c r="E19" s="4" t="s">
        <v>37</v>
      </c>
      <c r="F19" s="1">
        <v>-16458.746569570805</v>
      </c>
      <c r="G19" s="11">
        <f>VLOOKUP(E19,Лист1!$A$2:$C$26,3,FALSE)</f>
        <v>871.25111934662152</v>
      </c>
      <c r="H19" s="14">
        <f t="shared" si="0"/>
        <v>0.87125111934662147</v>
      </c>
      <c r="I19" s="16">
        <f t="shared" si="1"/>
        <v>14339.70137178093</v>
      </c>
      <c r="J19">
        <f t="shared" si="2"/>
        <v>1.6307686768564226E-4</v>
      </c>
      <c r="K19" s="19">
        <f t="shared" si="3"/>
        <v>14990.607392009983</v>
      </c>
      <c r="L19" s="19">
        <f t="shared" si="4"/>
        <v>17205.840037544982</v>
      </c>
    </row>
    <row r="20" spans="2:12" x14ac:dyDescent="0.35">
      <c r="B20" s="6" t="s">
        <v>4</v>
      </c>
      <c r="C20" s="5" t="s">
        <v>5</v>
      </c>
      <c r="D20" t="s">
        <v>38</v>
      </c>
      <c r="E20" s="4" t="s">
        <v>39</v>
      </c>
      <c r="F20" s="1">
        <v>-19095.8990748131</v>
      </c>
      <c r="G20" s="11">
        <f>VLOOKUP(E20,Лист1!$A$2:$C$26,3,FALSE)</f>
        <v>37113.88488530965</v>
      </c>
      <c r="H20" s="14">
        <f t="shared" si="0"/>
        <v>37.113884885309652</v>
      </c>
      <c r="I20" s="16">
        <f t="shared" si="1"/>
        <v>708723.00004410453</v>
      </c>
      <c r="J20">
        <f t="shared" si="2"/>
        <v>8.0598838084178157E-3</v>
      </c>
      <c r="K20" s="19">
        <f t="shared" si="3"/>
        <v>740893.27022220718</v>
      </c>
      <c r="L20" s="19">
        <f t="shared" si="4"/>
        <v>19962.697855849259</v>
      </c>
    </row>
    <row r="21" spans="2:12" x14ac:dyDescent="0.35">
      <c r="B21" s="6" t="s">
        <v>4</v>
      </c>
      <c r="C21" s="5" t="s">
        <v>5</v>
      </c>
      <c r="D21" t="s">
        <v>40</v>
      </c>
      <c r="E21" s="4" t="s">
        <v>41</v>
      </c>
      <c r="F21" s="1">
        <v>-23082.796243787434</v>
      </c>
      <c r="G21" s="11">
        <f>VLOOKUP(E21,Лист1!$A$2:$C$26,3,FALSE)</f>
        <v>137133.16919335214</v>
      </c>
      <c r="H21" s="14">
        <f t="shared" si="0"/>
        <v>137.13316919335213</v>
      </c>
      <c r="I21" s="16">
        <f t="shared" si="1"/>
        <v>3165417.0027549751</v>
      </c>
      <c r="J21">
        <f t="shared" si="2"/>
        <v>3.5998398874888475E-2</v>
      </c>
      <c r="K21" s="19">
        <f t="shared" si="3"/>
        <v>3309101.2350977245</v>
      </c>
      <c r="L21" s="19">
        <f t="shared" si="4"/>
        <v>24130.567787228982</v>
      </c>
    </row>
    <row r="22" spans="2:12" x14ac:dyDescent="0.35">
      <c r="B22" s="6" t="s">
        <v>4</v>
      </c>
      <c r="C22" s="5" t="s">
        <v>5</v>
      </c>
      <c r="D22" t="s">
        <v>42</v>
      </c>
      <c r="E22" s="4" t="s">
        <v>43</v>
      </c>
      <c r="F22" s="1">
        <v>-18004.435385679353</v>
      </c>
      <c r="G22" s="11">
        <f>VLOOKUP(E22,Лист1!$A$2:$C$26,3,FALSE)</f>
        <v>2618.2548225860482</v>
      </c>
      <c r="H22" s="14">
        <f t="shared" si="0"/>
        <v>2.6182548225860485</v>
      </c>
      <c r="I22" s="16">
        <f t="shared" si="1"/>
        <v>47140.199776493871</v>
      </c>
      <c r="J22">
        <f t="shared" si="2"/>
        <v>5.3609736509256753E-4</v>
      </c>
      <c r="K22" s="19">
        <f t="shared" si="3"/>
        <v>49279.982121592264</v>
      </c>
      <c r="L22" s="19">
        <f t="shared" si="4"/>
        <v>18821.690576671394</v>
      </c>
    </row>
    <row r="23" spans="2:12" x14ac:dyDescent="0.35">
      <c r="B23" s="6" t="s">
        <v>4</v>
      </c>
      <c r="C23" s="5" t="s">
        <v>5</v>
      </c>
      <c r="D23" t="s">
        <v>44</v>
      </c>
      <c r="E23" s="4" t="s">
        <v>45</v>
      </c>
      <c r="F23" s="1">
        <v>-10708.388599373153</v>
      </c>
      <c r="G23" s="11">
        <f>VLOOKUP(E23,Лист1!$A$2:$C$26,3,FALSE)</f>
        <v>10689.170879840281</v>
      </c>
      <c r="H23" s="14">
        <f t="shared" si="0"/>
        <v>10.689170879840281</v>
      </c>
      <c r="I23" s="16">
        <f t="shared" si="1"/>
        <v>114463.79558643316</v>
      </c>
      <c r="J23">
        <f t="shared" si="2"/>
        <v>1.301728450522598E-3</v>
      </c>
      <c r="K23" s="19">
        <f t="shared" si="3"/>
        <v>119659.52259035081</v>
      </c>
      <c r="L23" s="19">
        <f t="shared" si="4"/>
        <v>11194.46250186046</v>
      </c>
    </row>
    <row r="24" spans="2:12" x14ac:dyDescent="0.35">
      <c r="B24" s="6" t="s">
        <v>4</v>
      </c>
      <c r="C24" s="5" t="s">
        <v>5</v>
      </c>
      <c r="D24" t="s">
        <v>46</v>
      </c>
      <c r="E24" s="4" t="s">
        <v>47</v>
      </c>
      <c r="F24" s="1">
        <v>-16404.737238563252</v>
      </c>
      <c r="G24" s="11">
        <f>VLOOKUP(E24,Лист1!$A$2:$C$26,3,FALSE)</f>
        <v>428335.979946092</v>
      </c>
      <c r="H24" s="14">
        <f t="shared" si="0"/>
        <v>428.33597994609198</v>
      </c>
      <c r="I24" s="16">
        <f t="shared" si="1"/>
        <v>7026739.2008381374</v>
      </c>
      <c r="J24">
        <f t="shared" si="2"/>
        <v>7.9910912313111912E-2</v>
      </c>
      <c r="K24" s="19">
        <f t="shared" si="3"/>
        <v>7345696.1114336178</v>
      </c>
      <c r="L24" s="19">
        <f t="shared" si="4"/>
        <v>17149.379121403967</v>
      </c>
    </row>
    <row r="25" spans="2:12" x14ac:dyDescent="0.35">
      <c r="B25" s="6" t="s">
        <v>4</v>
      </c>
      <c r="C25" s="5" t="s">
        <v>5</v>
      </c>
      <c r="D25" t="s">
        <v>48</v>
      </c>
      <c r="E25" s="4" t="s">
        <v>49</v>
      </c>
      <c r="F25" s="1">
        <v>-11939.730454817725</v>
      </c>
      <c r="G25" s="11">
        <f>VLOOKUP(E25,Лист1!$A$2:$C$26,3,FALSE)</f>
        <v>17213.981791407641</v>
      </c>
      <c r="H25" s="14">
        <f t="shared" si="0"/>
        <v>17.21398179140764</v>
      </c>
      <c r="I25" s="16">
        <f t="shared" si="1"/>
        <v>205530.30264354759</v>
      </c>
      <c r="J25">
        <f t="shared" si="2"/>
        <v>2.3373734989732995E-3</v>
      </c>
      <c r="K25" s="19">
        <f t="shared" si="3"/>
        <v>214859.7097114975</v>
      </c>
      <c r="L25" s="19">
        <f t="shared" si="4"/>
        <v>12481.697280448196</v>
      </c>
    </row>
    <row r="26" spans="2:12" x14ac:dyDescent="0.35">
      <c r="B26" s="6" t="s">
        <v>4</v>
      </c>
      <c r="C26" s="5" t="s">
        <v>5</v>
      </c>
      <c r="D26" t="s">
        <v>50</v>
      </c>
      <c r="E26" s="4" t="s">
        <v>51</v>
      </c>
      <c r="F26" s="1">
        <v>-12695.988979169339</v>
      </c>
      <c r="G26" s="11">
        <f>VLOOKUP(E26,Лист1!$A$2:$C$26,3,FALSE)</f>
        <v>90671.605205385786</v>
      </c>
      <c r="H26" s="14">
        <f t="shared" si="0"/>
        <v>90.671605205385788</v>
      </c>
      <c r="I26" s="16">
        <f t="shared" si="1"/>
        <v>1151165.7004111712</v>
      </c>
      <c r="J26">
        <f t="shared" si="2"/>
        <v>1.3091520649072427E-2</v>
      </c>
      <c r="K26" s="19">
        <f t="shared" si="3"/>
        <v>1203419.2770549201</v>
      </c>
      <c r="L26" s="19">
        <f t="shared" si="4"/>
        <v>13272.283801847134</v>
      </c>
    </row>
    <row r="27" spans="2:12" x14ac:dyDescent="0.35">
      <c r="B27" s="6" t="s">
        <v>4</v>
      </c>
      <c r="C27" s="5" t="s">
        <v>5</v>
      </c>
      <c r="D27" t="s">
        <v>52</v>
      </c>
      <c r="E27" s="4" t="s">
        <v>53</v>
      </c>
      <c r="F27" s="1">
        <v>-19555.94384854646</v>
      </c>
      <c r="G27" s="11">
        <f>VLOOKUP(E27,Лист1!$A$2:$C$26,3,FALSE)</f>
        <v>869746.23327688687</v>
      </c>
      <c r="H27" s="14">
        <f t="shared" si="0"/>
        <v>869.74623327688687</v>
      </c>
      <c r="I27" s="16">
        <f t="shared" si="1"/>
        <v>17008708.50044759</v>
      </c>
      <c r="J27">
        <f t="shared" si="2"/>
        <v>0.19342989325353468</v>
      </c>
      <c r="K27" s="19">
        <f t="shared" si="3"/>
        <v>17780765.775018811</v>
      </c>
      <c r="L27" s="19">
        <f t="shared" si="4"/>
        <v>20443.624927270299</v>
      </c>
    </row>
    <row r="28" spans="2:12" x14ac:dyDescent="0.35">
      <c r="B28" s="7" t="s">
        <v>4</v>
      </c>
      <c r="C28" s="5" t="s">
        <v>5</v>
      </c>
      <c r="D28" t="s">
        <v>54</v>
      </c>
      <c r="E28" s="4" t="s">
        <v>55</v>
      </c>
      <c r="F28" s="1">
        <v>-20434.286796499597</v>
      </c>
      <c r="G28" s="11">
        <f>VLOOKUP(E28,Лист1!$A$2:$C$26,3,FALSE)</f>
        <v>8884.3913327918199</v>
      </c>
      <c r="H28" s="14">
        <f t="shared" si="0"/>
        <v>8.8843913327918198</v>
      </c>
      <c r="I28" s="16">
        <f t="shared" si="1"/>
        <v>181546.20050660335</v>
      </c>
      <c r="J28">
        <f t="shared" si="2"/>
        <v>2.0646166158737444E-3</v>
      </c>
      <c r="K28" s="19">
        <f t="shared" si="3"/>
        <v>189786.92406114016</v>
      </c>
      <c r="L28" s="19">
        <f t="shared" si="4"/>
        <v>21361.83751391574</v>
      </c>
    </row>
    <row r="29" spans="2:12" x14ac:dyDescent="0.35">
      <c r="B29" s="12"/>
      <c r="C29" s="5"/>
      <c r="F29" s="1"/>
      <c r="G29" s="11">
        <f>SUM(G4:G28)</f>
        <v>6534882.1506935274</v>
      </c>
      <c r="I29" s="17">
        <f>SUM(I4:I28)</f>
        <v>87932160.920720443</v>
      </c>
      <c r="K29" s="20">
        <v>91923567.117482707</v>
      </c>
    </row>
    <row r="30" spans="2:12" x14ac:dyDescent="0.35">
      <c r="B30" s="6" t="s">
        <v>56</v>
      </c>
      <c r="C30" s="5" t="s">
        <v>57</v>
      </c>
      <c r="D30" t="s">
        <v>6</v>
      </c>
      <c r="E30" s="4" t="s">
        <v>7</v>
      </c>
      <c r="F30" s="1">
        <v>-14.006741641884201</v>
      </c>
    </row>
    <row r="31" spans="2:12" x14ac:dyDescent="0.35">
      <c r="B31" s="6" t="s">
        <v>56</v>
      </c>
      <c r="C31" s="5" t="s">
        <v>57</v>
      </c>
      <c r="D31" t="s">
        <v>22</v>
      </c>
      <c r="E31" s="4" t="s">
        <v>23</v>
      </c>
      <c r="F31" s="1">
        <v>-52.323580034423401</v>
      </c>
    </row>
    <row r="32" spans="2:12" x14ac:dyDescent="0.35">
      <c r="B32" s="6" t="s">
        <v>56</v>
      </c>
      <c r="C32" s="5" t="s">
        <v>57</v>
      </c>
      <c r="D32" t="s">
        <v>24</v>
      </c>
      <c r="E32" s="4" t="s">
        <v>25</v>
      </c>
      <c r="F32" s="1">
        <v>-52.102590255200703</v>
      </c>
    </row>
    <row r="33" spans="2:6" x14ac:dyDescent="0.35">
      <c r="B33" s="6" t="s">
        <v>56</v>
      </c>
      <c r="C33" s="5" t="s">
        <v>57</v>
      </c>
      <c r="D33" t="s">
        <v>28</v>
      </c>
      <c r="E33" s="4" t="s">
        <v>29</v>
      </c>
      <c r="F33" s="1">
        <v>-69.830341775264301</v>
      </c>
    </row>
    <row r="34" spans="2:6" x14ac:dyDescent="0.35">
      <c r="B34" s="6" t="s">
        <v>56</v>
      </c>
      <c r="C34" s="5" t="s">
        <v>57</v>
      </c>
      <c r="D34" t="s">
        <v>30</v>
      </c>
      <c r="E34" s="4" t="s">
        <v>31</v>
      </c>
      <c r="F34" s="1">
        <v>-65.174985656913407</v>
      </c>
    </row>
    <row r="35" spans="2:6" x14ac:dyDescent="0.35">
      <c r="B35" s="6" t="s">
        <v>56</v>
      </c>
      <c r="C35" s="5" t="s">
        <v>57</v>
      </c>
      <c r="D35" t="s">
        <v>46</v>
      </c>
      <c r="E35" s="4" t="s">
        <v>47</v>
      </c>
      <c r="F35" s="1">
        <v>-51.407273927940103</v>
      </c>
    </row>
    <row r="36" spans="2:6" x14ac:dyDescent="0.35">
      <c r="B36" s="7" t="s">
        <v>56</v>
      </c>
      <c r="C36" s="5" t="s">
        <v>57</v>
      </c>
      <c r="D36" t="s">
        <v>52</v>
      </c>
      <c r="E36" s="4" t="s">
        <v>53</v>
      </c>
      <c r="F36" s="1">
        <v>-41.208791208791197</v>
      </c>
    </row>
    <row r="37" spans="2:6" x14ac:dyDescent="0.35">
      <c r="B37" s="6" t="s">
        <v>58</v>
      </c>
      <c r="C37" s="5" t="s">
        <v>59</v>
      </c>
      <c r="D37" t="s">
        <v>6</v>
      </c>
      <c r="E37" s="4" t="s">
        <v>7</v>
      </c>
      <c r="F37" s="1">
        <v>-451.82270534082699</v>
      </c>
    </row>
    <row r="38" spans="2:6" x14ac:dyDescent="0.35">
      <c r="B38" s="6" t="s">
        <v>58</v>
      </c>
      <c r="C38" s="5" t="s">
        <v>59</v>
      </c>
      <c r="D38" t="s">
        <v>10</v>
      </c>
      <c r="E38" s="4" t="s">
        <v>11</v>
      </c>
      <c r="F38" s="1">
        <v>-342.72507069093797</v>
      </c>
    </row>
    <row r="39" spans="2:6" x14ac:dyDescent="0.35">
      <c r="B39" s="6" t="s">
        <v>58</v>
      </c>
      <c r="C39" s="5" t="s">
        <v>59</v>
      </c>
      <c r="D39" t="s">
        <v>22</v>
      </c>
      <c r="E39" s="4" t="s">
        <v>23</v>
      </c>
      <c r="F39" s="1">
        <v>-682.81324297781998</v>
      </c>
    </row>
    <row r="40" spans="2:6" x14ac:dyDescent="0.35">
      <c r="B40" s="6" t="s">
        <v>58</v>
      </c>
      <c r="C40" s="5" t="s">
        <v>59</v>
      </c>
      <c r="D40" t="s">
        <v>24</v>
      </c>
      <c r="E40" s="4" t="s">
        <v>25</v>
      </c>
      <c r="F40" s="1">
        <v>-705.20237993221497</v>
      </c>
    </row>
    <row r="41" spans="2:6" x14ac:dyDescent="0.35">
      <c r="B41" s="6" t="s">
        <v>58</v>
      </c>
      <c r="C41" s="5" t="s">
        <v>59</v>
      </c>
      <c r="D41" t="s">
        <v>30</v>
      </c>
      <c r="E41" s="4" t="s">
        <v>31</v>
      </c>
      <c r="F41" s="1">
        <v>-796.05412953835696</v>
      </c>
    </row>
    <row r="42" spans="2:6" x14ac:dyDescent="0.35">
      <c r="B42" s="6" t="s">
        <v>58</v>
      </c>
      <c r="C42" s="5" t="s">
        <v>59</v>
      </c>
      <c r="D42" t="s">
        <v>34</v>
      </c>
      <c r="E42" s="4" t="s">
        <v>35</v>
      </c>
      <c r="F42" s="1">
        <v>0</v>
      </c>
    </row>
    <row r="43" spans="2:6" x14ac:dyDescent="0.35">
      <c r="B43" s="6" t="s">
        <v>58</v>
      </c>
      <c r="C43" s="5" t="s">
        <v>59</v>
      </c>
      <c r="D43" t="s">
        <v>46</v>
      </c>
      <c r="E43" s="4" t="s">
        <v>47</v>
      </c>
      <c r="F43" s="1">
        <v>-869.18713311468196</v>
      </c>
    </row>
    <row r="44" spans="2:6" x14ac:dyDescent="0.35">
      <c r="B44" s="6" t="s">
        <v>58</v>
      </c>
      <c r="C44" s="5" t="s">
        <v>59</v>
      </c>
      <c r="D44" t="s">
        <v>50</v>
      </c>
      <c r="E44" s="4" t="s">
        <v>51</v>
      </c>
      <c r="F44" s="1">
        <v>-556.08974358974297</v>
      </c>
    </row>
    <row r="45" spans="2:6" x14ac:dyDescent="0.35">
      <c r="B45" s="7" t="s">
        <v>58</v>
      </c>
      <c r="C45" s="5" t="s">
        <v>59</v>
      </c>
      <c r="D45" t="s">
        <v>52</v>
      </c>
      <c r="E45" s="4" t="s">
        <v>53</v>
      </c>
      <c r="F45" s="1">
        <v>-714.61707152496604</v>
      </c>
    </row>
    <row r="46" spans="2:6" x14ac:dyDescent="0.35">
      <c r="B46" s="6" t="s">
        <v>60</v>
      </c>
      <c r="C46" s="5" t="s">
        <v>61</v>
      </c>
      <c r="D46" t="s">
        <v>42</v>
      </c>
      <c r="E46" s="4" t="s">
        <v>43</v>
      </c>
      <c r="F46" s="1">
        <v>0</v>
      </c>
    </row>
    <row r="47" spans="2:6" x14ac:dyDescent="0.35">
      <c r="B47" s="6" t="s">
        <v>60</v>
      </c>
      <c r="C47" s="5" t="s">
        <v>61</v>
      </c>
      <c r="D47" t="s">
        <v>44</v>
      </c>
      <c r="E47" s="4" t="s">
        <v>45</v>
      </c>
      <c r="F47" s="1">
        <v>0</v>
      </c>
    </row>
    <row r="48" spans="2:6" x14ac:dyDescent="0.35">
      <c r="B48" s="7" t="s">
        <v>60</v>
      </c>
      <c r="C48" s="5" t="s">
        <v>61</v>
      </c>
      <c r="D48" t="s">
        <v>48</v>
      </c>
      <c r="E48" s="4" t="s">
        <v>49</v>
      </c>
      <c r="F48" s="1">
        <v>0</v>
      </c>
    </row>
    <row r="49" spans="2:6" x14ac:dyDescent="0.35">
      <c r="B49" s="6" t="s">
        <v>62</v>
      </c>
      <c r="C49" s="5" t="s">
        <v>63</v>
      </c>
      <c r="D49" t="s">
        <v>6</v>
      </c>
      <c r="E49" s="4" t="s">
        <v>7</v>
      </c>
      <c r="F49" s="1">
        <v>-549.417123795159</v>
      </c>
    </row>
    <row r="50" spans="2:6" x14ac:dyDescent="0.35">
      <c r="B50" s="6" t="s">
        <v>62</v>
      </c>
      <c r="C50" s="5" t="s">
        <v>63</v>
      </c>
      <c r="D50" t="s">
        <v>10</v>
      </c>
      <c r="E50" s="4" t="s">
        <v>11</v>
      </c>
      <c r="F50" s="1">
        <v>-401.53076954099799</v>
      </c>
    </row>
    <row r="51" spans="2:6" x14ac:dyDescent="0.35">
      <c r="B51" s="6" t="s">
        <v>62</v>
      </c>
      <c r="C51" s="5" t="s">
        <v>63</v>
      </c>
      <c r="D51" t="s">
        <v>22</v>
      </c>
      <c r="E51" s="4" t="s">
        <v>23</v>
      </c>
      <c r="F51" s="1">
        <v>-979.330479447127</v>
      </c>
    </row>
    <row r="52" spans="2:6" x14ac:dyDescent="0.35">
      <c r="B52" s="6" t="s">
        <v>62</v>
      </c>
      <c r="C52" s="5" t="s">
        <v>63</v>
      </c>
      <c r="D52" t="s">
        <v>24</v>
      </c>
      <c r="E52" s="4" t="s">
        <v>25</v>
      </c>
      <c r="F52" s="1">
        <v>-589.29970469175009</v>
      </c>
    </row>
    <row r="53" spans="2:6" x14ac:dyDescent="0.35">
      <c r="B53" s="6" t="s">
        <v>62</v>
      </c>
      <c r="C53" s="5" t="s">
        <v>63</v>
      </c>
      <c r="D53" t="s">
        <v>30</v>
      </c>
      <c r="E53" s="4" t="s">
        <v>31</v>
      </c>
      <c r="F53" s="1">
        <v>-418.001417434443</v>
      </c>
    </row>
    <row r="54" spans="2:6" x14ac:dyDescent="0.35">
      <c r="B54" s="6" t="s">
        <v>62</v>
      </c>
      <c r="C54" s="5" t="s">
        <v>63</v>
      </c>
      <c r="D54" t="s">
        <v>34</v>
      </c>
      <c r="E54" s="4" t="s">
        <v>35</v>
      </c>
      <c r="F54" s="1">
        <v>-57.358897849879597</v>
      </c>
    </row>
    <row r="55" spans="2:6" x14ac:dyDescent="0.35">
      <c r="B55" s="6" t="s">
        <v>62</v>
      </c>
      <c r="C55" s="5" t="s">
        <v>63</v>
      </c>
      <c r="D55" t="s">
        <v>46</v>
      </c>
      <c r="E55" s="4" t="s">
        <v>47</v>
      </c>
      <c r="F55" s="1">
        <v>-396.663346613545</v>
      </c>
    </row>
    <row r="56" spans="2:6" x14ac:dyDescent="0.35">
      <c r="B56" s="7" t="s">
        <v>62</v>
      </c>
      <c r="C56" s="5" t="s">
        <v>63</v>
      </c>
      <c r="D56" t="s">
        <v>52</v>
      </c>
      <c r="E56" s="4" t="s">
        <v>53</v>
      </c>
      <c r="F56" s="1">
        <v>-427.73436901799005</v>
      </c>
    </row>
    <row r="57" spans="2:6" x14ac:dyDescent="0.35">
      <c r="B57" s="6" t="s">
        <v>64</v>
      </c>
      <c r="C57" s="5" t="s">
        <v>65</v>
      </c>
      <c r="D57" t="s">
        <v>6</v>
      </c>
      <c r="E57" s="4" t="s">
        <v>7</v>
      </c>
      <c r="F57" s="1">
        <v>-135.42702155187303</v>
      </c>
    </row>
    <row r="58" spans="2:6" x14ac:dyDescent="0.35">
      <c r="B58" s="6" t="s">
        <v>64</v>
      </c>
      <c r="C58" s="5" t="s">
        <v>65</v>
      </c>
      <c r="D58" t="s">
        <v>8</v>
      </c>
      <c r="E58" s="4" t="s">
        <v>9</v>
      </c>
      <c r="F58" s="1">
        <v>-28.307974244493664</v>
      </c>
    </row>
    <row r="59" spans="2:6" x14ac:dyDescent="0.35">
      <c r="B59" s="6" t="s">
        <v>64</v>
      </c>
      <c r="C59" s="5" t="s">
        <v>65</v>
      </c>
      <c r="D59" t="s">
        <v>10</v>
      </c>
      <c r="E59" s="4" t="s">
        <v>11</v>
      </c>
      <c r="F59" s="1">
        <v>-151.2463183561664</v>
      </c>
    </row>
    <row r="60" spans="2:6" x14ac:dyDescent="0.35">
      <c r="B60" s="6" t="s">
        <v>64</v>
      </c>
      <c r="C60" s="5" t="s">
        <v>65</v>
      </c>
      <c r="D60" t="s">
        <v>20</v>
      </c>
      <c r="E60" s="4" t="s">
        <v>21</v>
      </c>
      <c r="F60" s="1">
        <v>-228.61060236698347</v>
      </c>
    </row>
    <row r="61" spans="2:6" x14ac:dyDescent="0.35">
      <c r="B61" s="6" t="s">
        <v>64</v>
      </c>
      <c r="C61" s="5" t="s">
        <v>65</v>
      </c>
      <c r="D61" t="s">
        <v>22</v>
      </c>
      <c r="E61" s="4" t="s">
        <v>23</v>
      </c>
      <c r="F61" s="1">
        <v>-230.53362974660297</v>
      </c>
    </row>
    <row r="62" spans="2:6" x14ac:dyDescent="0.35">
      <c r="B62" s="6" t="s">
        <v>64</v>
      </c>
      <c r="C62" s="5" t="s">
        <v>65</v>
      </c>
      <c r="D62" t="s">
        <v>24</v>
      </c>
      <c r="E62" s="4" t="s">
        <v>25</v>
      </c>
      <c r="F62" s="1">
        <v>-228.55878877324014</v>
      </c>
    </row>
    <row r="63" spans="2:6" x14ac:dyDescent="0.35">
      <c r="B63" s="6" t="s">
        <v>64</v>
      </c>
      <c r="C63" s="5" t="s">
        <v>65</v>
      </c>
      <c r="D63" t="s">
        <v>28</v>
      </c>
      <c r="E63" s="4" t="s">
        <v>29</v>
      </c>
      <c r="F63" s="1">
        <v>-212.58169935493333</v>
      </c>
    </row>
    <row r="64" spans="2:6" x14ac:dyDescent="0.35">
      <c r="B64" s="6" t="s">
        <v>64</v>
      </c>
      <c r="C64" s="5" t="s">
        <v>65</v>
      </c>
      <c r="D64" t="s">
        <v>30</v>
      </c>
      <c r="E64" s="4" t="s">
        <v>31</v>
      </c>
      <c r="F64" s="1">
        <v>-244.23483885323006</v>
      </c>
    </row>
    <row r="65" spans="2:6" x14ac:dyDescent="0.35">
      <c r="B65" s="6" t="s">
        <v>64</v>
      </c>
      <c r="C65" s="5" t="s">
        <v>65</v>
      </c>
      <c r="D65" t="s">
        <v>34</v>
      </c>
      <c r="E65" s="4" t="s">
        <v>35</v>
      </c>
      <c r="F65" s="1">
        <v>-147.93855308962705</v>
      </c>
    </row>
    <row r="66" spans="2:6" x14ac:dyDescent="0.35">
      <c r="B66" s="6" t="s">
        <v>64</v>
      </c>
      <c r="C66" s="5" t="s">
        <v>65</v>
      </c>
      <c r="D66" t="s">
        <v>38</v>
      </c>
      <c r="E66" s="4" t="s">
        <v>39</v>
      </c>
      <c r="F66" s="1">
        <v>-208.53312943328066</v>
      </c>
    </row>
    <row r="67" spans="2:6" x14ac:dyDescent="0.35">
      <c r="B67" s="6" t="s">
        <v>64</v>
      </c>
      <c r="C67" s="5" t="s">
        <v>65</v>
      </c>
      <c r="D67" t="s">
        <v>40</v>
      </c>
      <c r="E67" s="4" t="s">
        <v>41</v>
      </c>
      <c r="F67" s="1">
        <v>-101.40138046848341</v>
      </c>
    </row>
    <row r="68" spans="2:6" x14ac:dyDescent="0.35">
      <c r="B68" s="6" t="s">
        <v>64</v>
      </c>
      <c r="C68" s="5" t="s">
        <v>65</v>
      </c>
      <c r="D68" t="s">
        <v>46</v>
      </c>
      <c r="E68" s="4" t="s">
        <v>47</v>
      </c>
      <c r="F68" s="1">
        <v>-207.16327512784133</v>
      </c>
    </row>
    <row r="69" spans="2:6" x14ac:dyDescent="0.35">
      <c r="B69" s="6" t="s">
        <v>64</v>
      </c>
      <c r="C69" s="5" t="s">
        <v>65</v>
      </c>
      <c r="D69" t="s">
        <v>50</v>
      </c>
      <c r="E69" s="4" t="s">
        <v>51</v>
      </c>
      <c r="F69" s="1">
        <v>-82.321811104838389</v>
      </c>
    </row>
    <row r="70" spans="2:6" x14ac:dyDescent="0.35">
      <c r="B70" s="7" t="s">
        <v>64</v>
      </c>
      <c r="C70" s="5" t="s">
        <v>65</v>
      </c>
      <c r="D70" t="s">
        <v>52</v>
      </c>
      <c r="E70" s="4" t="s">
        <v>53</v>
      </c>
      <c r="F70" s="1">
        <v>-218.40059313848064</v>
      </c>
    </row>
    <row r="71" spans="2:6" x14ac:dyDescent="0.35">
      <c r="B71" s="6" t="s">
        <v>66</v>
      </c>
      <c r="C71" s="5" t="s">
        <v>67</v>
      </c>
      <c r="D71" t="s">
        <v>6</v>
      </c>
      <c r="E71" s="4" t="s">
        <v>7</v>
      </c>
      <c r="F71" s="1">
        <v>-70.774282679516205</v>
      </c>
    </row>
    <row r="72" spans="2:6" x14ac:dyDescent="0.35">
      <c r="B72" s="6" t="s">
        <v>66</v>
      </c>
      <c r="C72" s="5" t="s">
        <v>67</v>
      </c>
      <c r="D72" t="s">
        <v>22</v>
      </c>
      <c r="E72" s="4" t="s">
        <v>23</v>
      </c>
      <c r="F72" s="1">
        <v>-180.77361071837299</v>
      </c>
    </row>
    <row r="73" spans="2:6" x14ac:dyDescent="0.35">
      <c r="B73" s="6" t="s">
        <v>66</v>
      </c>
      <c r="C73" s="5" t="s">
        <v>67</v>
      </c>
      <c r="D73" t="s">
        <v>24</v>
      </c>
      <c r="E73" s="4" t="s">
        <v>25</v>
      </c>
      <c r="F73" s="1">
        <v>-191.41583917544699</v>
      </c>
    </row>
    <row r="74" spans="2:6" x14ac:dyDescent="0.35">
      <c r="B74" s="6" t="s">
        <v>66</v>
      </c>
      <c r="C74" s="5" t="s">
        <v>67</v>
      </c>
      <c r="D74" t="s">
        <v>28</v>
      </c>
      <c r="E74" s="4" t="s">
        <v>29</v>
      </c>
      <c r="F74" s="1">
        <v>-176.82805835165499</v>
      </c>
    </row>
    <row r="75" spans="2:6" x14ac:dyDescent="0.35">
      <c r="B75" s="6" t="s">
        <v>66</v>
      </c>
      <c r="C75" s="5" t="s">
        <v>67</v>
      </c>
      <c r="D75" t="s">
        <v>34</v>
      </c>
      <c r="E75" s="4" t="s">
        <v>35</v>
      </c>
      <c r="F75" s="1">
        <v>-64.232105711486696</v>
      </c>
    </row>
    <row r="76" spans="2:6" x14ac:dyDescent="0.35">
      <c r="B76" s="6" t="s">
        <v>66</v>
      </c>
      <c r="C76" s="5" t="s">
        <v>67</v>
      </c>
      <c r="D76" t="s">
        <v>38</v>
      </c>
      <c r="E76" s="4" t="s">
        <v>39</v>
      </c>
      <c r="F76" s="1">
        <v>-177.18009027325601</v>
      </c>
    </row>
    <row r="77" spans="2:6" x14ac:dyDescent="0.35">
      <c r="B77" s="6" t="s">
        <v>66</v>
      </c>
      <c r="C77" s="5" t="s">
        <v>67</v>
      </c>
      <c r="D77" t="s">
        <v>46</v>
      </c>
      <c r="E77" s="4" t="s">
        <v>47</v>
      </c>
      <c r="F77" s="1">
        <v>-171.33582454968899</v>
      </c>
    </row>
    <row r="78" spans="2:6" x14ac:dyDescent="0.35">
      <c r="B78" s="7" t="s">
        <v>66</v>
      </c>
      <c r="C78" s="5" t="s">
        <v>67</v>
      </c>
      <c r="D78" t="s">
        <v>52</v>
      </c>
      <c r="E78" s="4" t="s">
        <v>53</v>
      </c>
      <c r="F78" s="1">
        <v>-23.8232675660268</v>
      </c>
    </row>
    <row r="79" spans="2:6" x14ac:dyDescent="0.35">
      <c r="B79" s="6" t="s">
        <v>68</v>
      </c>
      <c r="C79" s="5" t="s">
        <v>69</v>
      </c>
      <c r="D79" t="s">
        <v>6</v>
      </c>
      <c r="E79" s="4" t="s">
        <v>7</v>
      </c>
      <c r="F79" s="1">
        <v>-229.2976111554766</v>
      </c>
    </row>
    <row r="80" spans="2:6" x14ac:dyDescent="0.35">
      <c r="B80" s="6" t="s">
        <v>68</v>
      </c>
      <c r="C80" s="5" t="s">
        <v>69</v>
      </c>
      <c r="D80" t="s">
        <v>8</v>
      </c>
      <c r="E80" s="4" t="s">
        <v>9</v>
      </c>
      <c r="F80" s="1">
        <v>-88.955737000429792</v>
      </c>
    </row>
    <row r="81" spans="2:6" x14ac:dyDescent="0.35">
      <c r="B81" s="6" t="s">
        <v>68</v>
      </c>
      <c r="C81" s="5" t="s">
        <v>69</v>
      </c>
      <c r="D81" t="s">
        <v>20</v>
      </c>
      <c r="E81" s="4" t="s">
        <v>21</v>
      </c>
      <c r="F81" s="1">
        <v>-436.30908820563798</v>
      </c>
    </row>
    <row r="82" spans="2:6" x14ac:dyDescent="0.35">
      <c r="B82" s="6" t="s">
        <v>68</v>
      </c>
      <c r="C82" s="5" t="s">
        <v>69</v>
      </c>
      <c r="D82" t="s">
        <v>22</v>
      </c>
      <c r="E82" s="4" t="s">
        <v>23</v>
      </c>
      <c r="F82" s="1">
        <v>-574.60412118638897</v>
      </c>
    </row>
    <row r="83" spans="2:6" x14ac:dyDescent="0.35">
      <c r="B83" s="6" t="s">
        <v>68</v>
      </c>
      <c r="C83" s="5" t="s">
        <v>69</v>
      </c>
      <c r="D83" t="s">
        <v>24</v>
      </c>
      <c r="E83" s="4" t="s">
        <v>25</v>
      </c>
      <c r="F83" s="1">
        <v>-1161.9099367823474</v>
      </c>
    </row>
    <row r="84" spans="2:6" x14ac:dyDescent="0.35">
      <c r="B84" s="6" t="s">
        <v>68</v>
      </c>
      <c r="C84" s="5" t="s">
        <v>69</v>
      </c>
      <c r="D84" t="s">
        <v>28</v>
      </c>
      <c r="E84" s="4" t="s">
        <v>29</v>
      </c>
      <c r="F84" s="1">
        <v>-2642.19939135196</v>
      </c>
    </row>
    <row r="85" spans="2:6" x14ac:dyDescent="0.35">
      <c r="B85" s="6" t="s">
        <v>68</v>
      </c>
      <c r="C85" s="5" t="s">
        <v>69</v>
      </c>
      <c r="D85" t="s">
        <v>30</v>
      </c>
      <c r="E85" s="4" t="s">
        <v>31</v>
      </c>
      <c r="F85" s="1">
        <v>-469.95758903936803</v>
      </c>
    </row>
    <row r="86" spans="2:6" x14ac:dyDescent="0.35">
      <c r="B86" s="6" t="s">
        <v>68</v>
      </c>
      <c r="C86" s="5" t="s">
        <v>69</v>
      </c>
      <c r="D86" t="s">
        <v>34</v>
      </c>
      <c r="E86" s="4" t="s">
        <v>35</v>
      </c>
      <c r="F86" s="1">
        <v>-385.58945654700091</v>
      </c>
    </row>
    <row r="87" spans="2:6" x14ac:dyDescent="0.35">
      <c r="B87" s="6" t="s">
        <v>68</v>
      </c>
      <c r="C87" s="5" t="s">
        <v>69</v>
      </c>
      <c r="D87" t="s">
        <v>40</v>
      </c>
      <c r="E87" s="4" t="s">
        <v>41</v>
      </c>
      <c r="F87" s="1">
        <v>-1234.0617052783323</v>
      </c>
    </row>
    <row r="88" spans="2:6" x14ac:dyDescent="0.35">
      <c r="B88" s="6" t="s">
        <v>68</v>
      </c>
      <c r="C88" s="5" t="s">
        <v>69</v>
      </c>
      <c r="D88" t="s">
        <v>46</v>
      </c>
      <c r="E88" s="4" t="s">
        <v>47</v>
      </c>
      <c r="F88" s="1">
        <v>-442.51701272420098</v>
      </c>
    </row>
    <row r="89" spans="2:6" x14ac:dyDescent="0.35">
      <c r="B89" s="6" t="s">
        <v>68</v>
      </c>
      <c r="C89" s="5" t="s">
        <v>69</v>
      </c>
      <c r="D89" t="s">
        <v>70</v>
      </c>
      <c r="E89" s="4" t="s">
        <v>71</v>
      </c>
      <c r="F89" s="1">
        <v>-2633.714322587095</v>
      </c>
    </row>
    <row r="90" spans="2:6" x14ac:dyDescent="0.35">
      <c r="B90" s="7" t="s">
        <v>68</v>
      </c>
      <c r="C90" s="5" t="s">
        <v>69</v>
      </c>
      <c r="D90" t="s">
        <v>52</v>
      </c>
      <c r="E90" s="4" t="s">
        <v>53</v>
      </c>
      <c r="F90" s="1">
        <v>-286.84514488502259</v>
      </c>
    </row>
    <row r="91" spans="2:6" x14ac:dyDescent="0.35">
      <c r="B91" s="6" t="s">
        <v>72</v>
      </c>
      <c r="C91" s="5" t="s">
        <v>73</v>
      </c>
      <c r="D91" t="s">
        <v>6</v>
      </c>
      <c r="E91" s="4" t="s">
        <v>7</v>
      </c>
      <c r="F91" s="1">
        <v>-16220.1426081723</v>
      </c>
    </row>
    <row r="92" spans="2:6" x14ac:dyDescent="0.35">
      <c r="B92" s="6" t="s">
        <v>72</v>
      </c>
      <c r="C92" s="5" t="s">
        <v>73</v>
      </c>
      <c r="D92" t="s">
        <v>8</v>
      </c>
      <c r="E92" s="4" t="s">
        <v>9</v>
      </c>
      <c r="F92" s="1">
        <v>-15323.474586779101</v>
      </c>
    </row>
    <row r="93" spans="2:6" x14ac:dyDescent="0.35">
      <c r="B93" s="6" t="s">
        <v>72</v>
      </c>
      <c r="C93" s="5" t="s">
        <v>73</v>
      </c>
      <c r="D93" t="s">
        <v>10</v>
      </c>
      <c r="E93" s="4" t="s">
        <v>11</v>
      </c>
      <c r="F93" s="1">
        <v>-17596.7182297328</v>
      </c>
    </row>
    <row r="94" spans="2:6" x14ac:dyDescent="0.35">
      <c r="B94" s="6" t="s">
        <v>72</v>
      </c>
      <c r="C94" s="5" t="s">
        <v>73</v>
      </c>
      <c r="D94" t="s">
        <v>20</v>
      </c>
      <c r="E94" s="4" t="s">
        <v>21</v>
      </c>
      <c r="F94" s="1">
        <v>-21000.002991453399</v>
      </c>
    </row>
    <row r="95" spans="2:6" x14ac:dyDescent="0.35">
      <c r="B95" s="6" t="s">
        <v>72</v>
      </c>
      <c r="C95" s="5" t="s">
        <v>73</v>
      </c>
      <c r="D95" t="s">
        <v>22</v>
      </c>
      <c r="E95" s="4" t="s">
        <v>23</v>
      </c>
      <c r="F95" s="1">
        <v>-27101.209704503999</v>
      </c>
    </row>
    <row r="96" spans="2:6" x14ac:dyDescent="0.35">
      <c r="B96" s="6" t="s">
        <v>72</v>
      </c>
      <c r="C96" s="5" t="s">
        <v>73</v>
      </c>
      <c r="D96" t="s">
        <v>24</v>
      </c>
      <c r="E96" s="4" t="s">
        <v>25</v>
      </c>
      <c r="F96" s="1">
        <v>-29629.146077294299</v>
      </c>
    </row>
    <row r="97" spans="2:6" x14ac:dyDescent="0.35">
      <c r="B97" s="6" t="s">
        <v>72</v>
      </c>
      <c r="C97" s="5" t="s">
        <v>73</v>
      </c>
      <c r="D97" t="s">
        <v>28</v>
      </c>
      <c r="E97" s="4" t="s">
        <v>29</v>
      </c>
      <c r="F97" s="1">
        <v>-10974.957570116099</v>
      </c>
    </row>
    <row r="98" spans="2:6" x14ac:dyDescent="0.35">
      <c r="B98" s="6" t="s">
        <v>72</v>
      </c>
      <c r="C98" s="5" t="s">
        <v>73</v>
      </c>
      <c r="D98" t="s">
        <v>38</v>
      </c>
      <c r="E98" s="4" t="s">
        <v>39</v>
      </c>
      <c r="F98" s="1">
        <v>-36511.780955412003</v>
      </c>
    </row>
    <row r="99" spans="2:6" x14ac:dyDescent="0.35">
      <c r="B99" s="6" t="s">
        <v>72</v>
      </c>
      <c r="C99" s="5" t="s">
        <v>73</v>
      </c>
      <c r="D99" t="s">
        <v>40</v>
      </c>
      <c r="E99" s="4" t="s">
        <v>41</v>
      </c>
      <c r="F99" s="1">
        <v>-28481.612931632899</v>
      </c>
    </row>
    <row r="100" spans="2:6" x14ac:dyDescent="0.35">
      <c r="B100" s="6" t="s">
        <v>72</v>
      </c>
      <c r="C100" s="5" t="s">
        <v>73</v>
      </c>
      <c r="D100" t="s">
        <v>46</v>
      </c>
      <c r="E100" s="4" t="s">
        <v>47</v>
      </c>
      <c r="F100" s="1">
        <v>-31003.150247146601</v>
      </c>
    </row>
    <row r="101" spans="2:6" x14ac:dyDescent="0.35">
      <c r="B101" s="6" t="s">
        <v>72</v>
      </c>
      <c r="C101" s="5" t="s">
        <v>73</v>
      </c>
      <c r="D101" t="s">
        <v>52</v>
      </c>
      <c r="E101" s="4" t="s">
        <v>53</v>
      </c>
      <c r="F101" s="1">
        <v>-26776.288807451801</v>
      </c>
    </row>
    <row r="102" spans="2:6" x14ac:dyDescent="0.35">
      <c r="B102" s="7" t="s">
        <v>72</v>
      </c>
      <c r="C102" s="5" t="s">
        <v>73</v>
      </c>
      <c r="D102" t="s">
        <v>54</v>
      </c>
      <c r="E102" s="4" t="s">
        <v>55</v>
      </c>
      <c r="F102" s="1">
        <v>-27473.047220044002</v>
      </c>
    </row>
    <row r="103" spans="2:6" x14ac:dyDescent="0.35">
      <c r="B103" s="6" t="s">
        <v>74</v>
      </c>
      <c r="C103" s="5" t="s">
        <v>75</v>
      </c>
      <c r="D103" t="s">
        <v>20</v>
      </c>
      <c r="E103" s="4" t="s">
        <v>21</v>
      </c>
      <c r="F103" s="1">
        <v>0</v>
      </c>
    </row>
    <row r="104" spans="2:6" x14ac:dyDescent="0.35">
      <c r="B104" s="6" t="s">
        <v>74</v>
      </c>
      <c r="C104" s="5" t="s">
        <v>75</v>
      </c>
      <c r="D104" t="s">
        <v>28</v>
      </c>
      <c r="E104" s="4" t="s">
        <v>29</v>
      </c>
      <c r="F104" s="1">
        <v>0</v>
      </c>
    </row>
    <row r="105" spans="2:6" x14ac:dyDescent="0.35">
      <c r="B105" s="6" t="s">
        <v>74</v>
      </c>
      <c r="C105" s="5" t="s">
        <v>75</v>
      </c>
      <c r="D105" t="s">
        <v>38</v>
      </c>
      <c r="E105" s="4" t="s">
        <v>39</v>
      </c>
      <c r="F105" s="1">
        <v>0</v>
      </c>
    </row>
    <row r="106" spans="2:6" x14ac:dyDescent="0.35">
      <c r="B106" s="6" t="s">
        <v>74</v>
      </c>
      <c r="C106" s="5" t="s">
        <v>75</v>
      </c>
      <c r="D106" t="s">
        <v>40</v>
      </c>
      <c r="E106" s="4" t="s">
        <v>41</v>
      </c>
      <c r="F106" s="1">
        <v>0</v>
      </c>
    </row>
    <row r="107" spans="2:6" x14ac:dyDescent="0.35">
      <c r="B107" s="7" t="s">
        <v>74</v>
      </c>
      <c r="C107" s="5" t="s">
        <v>75</v>
      </c>
      <c r="D107" t="s">
        <v>46</v>
      </c>
      <c r="E107" s="4" t="s">
        <v>47</v>
      </c>
      <c r="F107" s="1">
        <v>0</v>
      </c>
    </row>
    <row r="108" spans="2:6" x14ac:dyDescent="0.35">
      <c r="B108" s="6" t="s">
        <v>76</v>
      </c>
      <c r="C108" s="5" t="s">
        <v>77</v>
      </c>
      <c r="D108" t="s">
        <v>6</v>
      </c>
      <c r="E108" s="4" t="s">
        <v>7</v>
      </c>
      <c r="F108" s="1">
        <v>0</v>
      </c>
    </row>
    <row r="109" spans="2:6" x14ac:dyDescent="0.35">
      <c r="B109" s="6" t="s">
        <v>76</v>
      </c>
      <c r="C109" s="5" t="s">
        <v>77</v>
      </c>
      <c r="D109" t="s">
        <v>10</v>
      </c>
      <c r="E109" s="4" t="s">
        <v>11</v>
      </c>
      <c r="F109" s="1">
        <v>0</v>
      </c>
    </row>
    <row r="110" spans="2:6" x14ac:dyDescent="0.35">
      <c r="B110" s="6" t="s">
        <v>76</v>
      </c>
      <c r="C110" s="5" t="s">
        <v>77</v>
      </c>
      <c r="D110" t="s">
        <v>22</v>
      </c>
      <c r="E110" s="4" t="s">
        <v>23</v>
      </c>
      <c r="F110" s="1">
        <v>0</v>
      </c>
    </row>
    <row r="111" spans="2:6" x14ac:dyDescent="0.35">
      <c r="B111" s="6" t="s">
        <v>76</v>
      </c>
      <c r="C111" s="5" t="s">
        <v>77</v>
      </c>
      <c r="D111" t="s">
        <v>24</v>
      </c>
      <c r="E111" s="4" t="s">
        <v>25</v>
      </c>
      <c r="F111" s="1">
        <v>0</v>
      </c>
    </row>
    <row r="112" spans="2:6" x14ac:dyDescent="0.35">
      <c r="B112" s="6" t="s">
        <v>76</v>
      </c>
      <c r="C112" s="5" t="s">
        <v>77</v>
      </c>
      <c r="D112" t="s">
        <v>28</v>
      </c>
      <c r="E112" s="4" t="s">
        <v>29</v>
      </c>
      <c r="F112" s="1">
        <v>0</v>
      </c>
    </row>
    <row r="113" spans="2:6" x14ac:dyDescent="0.35">
      <c r="B113" s="6" t="s">
        <v>76</v>
      </c>
      <c r="C113" s="5" t="s">
        <v>77</v>
      </c>
      <c r="D113" t="s">
        <v>30</v>
      </c>
      <c r="E113" s="4" t="s">
        <v>31</v>
      </c>
      <c r="F113" s="1">
        <v>0</v>
      </c>
    </row>
    <row r="114" spans="2:6" x14ac:dyDescent="0.35">
      <c r="B114" s="6" t="s">
        <v>76</v>
      </c>
      <c r="C114" s="5" t="s">
        <v>77</v>
      </c>
      <c r="D114" t="s">
        <v>46</v>
      </c>
      <c r="E114" s="4" t="s">
        <v>47</v>
      </c>
      <c r="F114" s="1">
        <v>0</v>
      </c>
    </row>
    <row r="115" spans="2:6" x14ac:dyDescent="0.35">
      <c r="B115" s="7" t="s">
        <v>76</v>
      </c>
      <c r="C115" s="5" t="s">
        <v>77</v>
      </c>
      <c r="D115" t="s">
        <v>52</v>
      </c>
      <c r="E115" s="4" t="s">
        <v>53</v>
      </c>
      <c r="F115" s="1">
        <v>0</v>
      </c>
    </row>
    <row r="116" spans="2:6" x14ac:dyDescent="0.35">
      <c r="B116" s="6" t="s">
        <v>78</v>
      </c>
      <c r="C116" s="5" t="s">
        <v>79</v>
      </c>
      <c r="D116" t="s">
        <v>8</v>
      </c>
      <c r="E116" s="4" t="s">
        <v>9</v>
      </c>
      <c r="F116" s="1">
        <v>-215.43416859500419</v>
      </c>
    </row>
    <row r="117" spans="2:6" x14ac:dyDescent="0.35">
      <c r="B117" s="6" t="s">
        <v>78</v>
      </c>
      <c r="C117" s="5" t="s">
        <v>79</v>
      </c>
      <c r="D117" t="s">
        <v>20</v>
      </c>
      <c r="E117" s="4" t="s">
        <v>21</v>
      </c>
      <c r="F117" s="1">
        <v>-535.64187948101403</v>
      </c>
    </row>
    <row r="118" spans="2:6" x14ac:dyDescent="0.35">
      <c r="B118" s="6" t="s">
        <v>78</v>
      </c>
      <c r="C118" s="5" t="s">
        <v>79</v>
      </c>
      <c r="D118" t="s">
        <v>22</v>
      </c>
      <c r="E118" s="4" t="s">
        <v>23</v>
      </c>
      <c r="F118" s="1">
        <v>-603.25714562865596</v>
      </c>
    </row>
    <row r="119" spans="2:6" x14ac:dyDescent="0.35">
      <c r="B119" s="6" t="s">
        <v>78</v>
      </c>
      <c r="C119" s="5" t="s">
        <v>79</v>
      </c>
      <c r="D119" t="s">
        <v>24</v>
      </c>
      <c r="E119" s="4" t="s">
        <v>25</v>
      </c>
      <c r="F119" s="1">
        <v>-657.556854060207</v>
      </c>
    </row>
    <row r="120" spans="2:6" x14ac:dyDescent="0.35">
      <c r="B120" s="6" t="s">
        <v>78</v>
      </c>
      <c r="C120" s="5" t="s">
        <v>79</v>
      </c>
      <c r="D120" t="s">
        <v>28</v>
      </c>
      <c r="E120" s="4" t="s">
        <v>29</v>
      </c>
      <c r="F120" s="1">
        <v>-603.29772855518706</v>
      </c>
    </row>
    <row r="121" spans="2:6" x14ac:dyDescent="0.35">
      <c r="B121" s="6" t="s">
        <v>78</v>
      </c>
      <c r="C121" s="5" t="s">
        <v>79</v>
      </c>
      <c r="D121" t="s">
        <v>38</v>
      </c>
      <c r="E121" s="4" t="s">
        <v>39</v>
      </c>
      <c r="F121" s="1">
        <v>-497.46566544915498</v>
      </c>
    </row>
    <row r="122" spans="2:6" x14ac:dyDescent="0.35">
      <c r="B122" s="6" t="s">
        <v>78</v>
      </c>
      <c r="C122" s="5" t="s">
        <v>79</v>
      </c>
      <c r="D122" t="s">
        <v>46</v>
      </c>
      <c r="E122" s="4" t="s">
        <v>47</v>
      </c>
      <c r="F122" s="1">
        <v>-658.50347917316094</v>
      </c>
    </row>
    <row r="123" spans="2:6" x14ac:dyDescent="0.35">
      <c r="B123" s="6" t="s">
        <v>78</v>
      </c>
      <c r="C123" s="5" t="s">
        <v>79</v>
      </c>
      <c r="D123" t="s">
        <v>50</v>
      </c>
      <c r="E123" s="4" t="s">
        <v>51</v>
      </c>
      <c r="F123" s="1">
        <v>-401.04339929990897</v>
      </c>
    </row>
    <row r="124" spans="2:6" x14ac:dyDescent="0.35">
      <c r="B124" s="7" t="s">
        <v>78</v>
      </c>
      <c r="C124" s="5" t="s">
        <v>79</v>
      </c>
      <c r="D124" t="s">
        <v>52</v>
      </c>
      <c r="E124" s="4" t="s">
        <v>53</v>
      </c>
      <c r="F124" s="1">
        <v>-483.05915918207302</v>
      </c>
    </row>
  </sheetData>
  <autoFilter ref="B3:F124" xr:uid="{FDC32A24-4A09-4DAA-B7D9-8C22BF601D22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288-CCF4-4783-80F3-CC3EC08E0A7B}">
  <dimension ref="A1:C27"/>
  <sheetViews>
    <sheetView topLeftCell="A9" workbookViewId="0">
      <selection activeCell="C28" sqref="C28"/>
    </sheetView>
  </sheetViews>
  <sheetFormatPr defaultRowHeight="14.5" x14ac:dyDescent="0.35"/>
  <sheetData>
    <row r="1" spans="1:3" x14ac:dyDescent="0.35">
      <c r="A1" s="9" t="s">
        <v>81</v>
      </c>
      <c r="B1" s="9" t="s">
        <v>82</v>
      </c>
      <c r="C1" s="9" t="s">
        <v>83</v>
      </c>
    </row>
    <row r="2" spans="1:3" x14ac:dyDescent="0.35">
      <c r="A2" s="10" t="s">
        <v>23</v>
      </c>
      <c r="B2" t="s">
        <v>22</v>
      </c>
      <c r="C2" s="11">
        <v>1292437.2276833856</v>
      </c>
    </row>
    <row r="3" spans="1:3" x14ac:dyDescent="0.35">
      <c r="A3" s="10" t="s">
        <v>25</v>
      </c>
      <c r="B3" t="s">
        <v>24</v>
      </c>
      <c r="C3" s="11">
        <v>316367.4839032712</v>
      </c>
    </row>
    <row r="4" spans="1:3" x14ac:dyDescent="0.35">
      <c r="A4" s="10" t="s">
        <v>35</v>
      </c>
      <c r="B4" t="s">
        <v>34</v>
      </c>
      <c r="C4" s="11">
        <v>341010.61319543602</v>
      </c>
    </row>
    <row r="5" spans="1:3" x14ac:dyDescent="0.35">
      <c r="A5" s="10" t="s">
        <v>13</v>
      </c>
      <c r="B5" t="s">
        <v>12</v>
      </c>
      <c r="C5" s="11">
        <v>879136.51807178522</v>
      </c>
    </row>
    <row r="6" spans="1:3" x14ac:dyDescent="0.35">
      <c r="A6" s="10" t="s">
        <v>31</v>
      </c>
      <c r="B6" t="s">
        <v>30</v>
      </c>
      <c r="C6" s="11">
        <v>63695.282815319209</v>
      </c>
    </row>
    <row r="7" spans="1:3" x14ac:dyDescent="0.35">
      <c r="A7" s="10" t="s">
        <v>29</v>
      </c>
      <c r="B7" t="s">
        <v>28</v>
      </c>
      <c r="C7" s="11">
        <v>336011.03574952926</v>
      </c>
    </row>
    <row r="8" spans="1:3" x14ac:dyDescent="0.35">
      <c r="A8" s="10" t="s">
        <v>27</v>
      </c>
      <c r="B8" t="s">
        <v>26</v>
      </c>
      <c r="C8" s="11">
        <v>2859.1207300758006</v>
      </c>
    </row>
    <row r="9" spans="1:3" x14ac:dyDescent="0.35">
      <c r="A9" s="10" t="s">
        <v>21</v>
      </c>
      <c r="B9" t="s">
        <v>20</v>
      </c>
      <c r="C9" s="11">
        <v>315146.99975716043</v>
      </c>
    </row>
    <row r="10" spans="1:3" x14ac:dyDescent="0.35">
      <c r="A10" s="10" t="s">
        <v>47</v>
      </c>
      <c r="B10" t="s">
        <v>46</v>
      </c>
      <c r="C10" s="11">
        <v>428335.979946092</v>
      </c>
    </row>
    <row r="11" spans="1:3" x14ac:dyDescent="0.35">
      <c r="A11" s="10" t="s">
        <v>51</v>
      </c>
      <c r="B11" t="s">
        <v>50</v>
      </c>
      <c r="C11" s="11">
        <v>90671.605205385786</v>
      </c>
    </row>
    <row r="12" spans="1:3" x14ac:dyDescent="0.35">
      <c r="A12" s="10" t="s">
        <v>53</v>
      </c>
      <c r="B12" t="s">
        <v>52</v>
      </c>
      <c r="C12" s="11">
        <v>869746.23327688687</v>
      </c>
    </row>
    <row r="13" spans="1:3" x14ac:dyDescent="0.35">
      <c r="A13" s="10" t="s">
        <v>19</v>
      </c>
      <c r="B13" t="s">
        <v>18</v>
      </c>
      <c r="C13" s="11">
        <v>104750.31110864881</v>
      </c>
    </row>
    <row r="14" spans="1:3" x14ac:dyDescent="0.35">
      <c r="A14" s="10" t="s">
        <v>33</v>
      </c>
      <c r="B14" t="s">
        <v>32</v>
      </c>
      <c r="C14" s="11">
        <v>5281.5569531620731</v>
      </c>
    </row>
    <row r="15" spans="1:3" x14ac:dyDescent="0.35">
      <c r="A15" s="10" t="s">
        <v>39</v>
      </c>
      <c r="B15" t="s">
        <v>38</v>
      </c>
      <c r="C15" s="11">
        <v>37113.88488530965</v>
      </c>
    </row>
    <row r="16" spans="1:3" x14ac:dyDescent="0.35">
      <c r="A16" s="10" t="s">
        <v>37</v>
      </c>
      <c r="B16" t="s">
        <v>36</v>
      </c>
      <c r="C16" s="11">
        <v>871.25111934662152</v>
      </c>
    </row>
    <row r="17" spans="1:3" x14ac:dyDescent="0.35">
      <c r="A17" s="10" t="s">
        <v>7</v>
      </c>
      <c r="B17" t="s">
        <v>6</v>
      </c>
      <c r="C17" s="11">
        <v>277047.55746085453</v>
      </c>
    </row>
    <row r="18" spans="1:3" x14ac:dyDescent="0.35">
      <c r="A18" s="10" t="s">
        <v>15</v>
      </c>
      <c r="B18" t="s">
        <v>14</v>
      </c>
      <c r="C18" s="11">
        <v>825370.45894762047</v>
      </c>
    </row>
    <row r="19" spans="1:3" x14ac:dyDescent="0.35">
      <c r="A19" s="10" t="s">
        <v>11</v>
      </c>
      <c r="B19" t="s">
        <v>10</v>
      </c>
      <c r="C19" s="11">
        <v>75979.293704924115</v>
      </c>
    </row>
    <row r="20" spans="1:3" x14ac:dyDescent="0.35">
      <c r="A20" s="10" t="s">
        <v>41</v>
      </c>
      <c r="B20" t="s">
        <v>40</v>
      </c>
      <c r="C20" s="11">
        <v>137133.16919335214</v>
      </c>
    </row>
    <row r="21" spans="1:3" x14ac:dyDescent="0.35">
      <c r="A21" s="10" t="s">
        <v>9</v>
      </c>
      <c r="B21" t="s">
        <v>8</v>
      </c>
      <c r="C21" s="11">
        <v>61872.836622895447</v>
      </c>
    </row>
    <row r="22" spans="1:3" x14ac:dyDescent="0.35">
      <c r="A22" s="10" t="s">
        <v>17</v>
      </c>
      <c r="B22" t="s">
        <v>16</v>
      </c>
      <c r="C22" s="11">
        <v>34637.931536460812</v>
      </c>
    </row>
    <row r="23" spans="1:3" x14ac:dyDescent="0.35">
      <c r="A23" s="10" t="s">
        <v>55</v>
      </c>
      <c r="B23" t="s">
        <v>54</v>
      </c>
      <c r="C23" s="11">
        <v>8884.3913327918199</v>
      </c>
    </row>
    <row r="24" spans="1:3" x14ac:dyDescent="0.35">
      <c r="A24" s="10" t="s">
        <v>45</v>
      </c>
      <c r="B24" t="s">
        <v>44</v>
      </c>
      <c r="C24" s="11">
        <v>10689.170879840281</v>
      </c>
    </row>
    <row r="25" spans="1:3" x14ac:dyDescent="0.35">
      <c r="A25" s="10" t="s">
        <v>49</v>
      </c>
      <c r="B25" t="s">
        <v>48</v>
      </c>
      <c r="C25" s="11">
        <v>17213.981791407641</v>
      </c>
    </row>
    <row r="26" spans="1:3" x14ac:dyDescent="0.35">
      <c r="A26" s="10" t="s">
        <v>43</v>
      </c>
      <c r="B26" t="s">
        <v>42</v>
      </c>
      <c r="C26" s="11">
        <v>2618.2548225860482</v>
      </c>
    </row>
    <row r="27" spans="1:3" x14ac:dyDescent="0.35">
      <c r="C27" s="11">
        <f>SUM(C2:C26)</f>
        <v>6534882.1506935284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RUB TN (22P)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Salo, Roger</dc:creator>
  <cp:lastModifiedBy>Kochin, Dmitry</cp:lastModifiedBy>
  <dcterms:created xsi:type="dcterms:W3CDTF">2022-02-25T09:09:31Z</dcterms:created>
  <dcterms:modified xsi:type="dcterms:W3CDTF">2022-03-01T12:58:15Z</dcterms:modified>
</cp:coreProperties>
</file>