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980" windowHeight="9528" activeTab="4"/>
  </bookViews>
  <sheets>
    <sheet name="Зубные щетки" sheetId="1" r:id="rId1"/>
    <sheet name="Зубная паста" sheetId="2" r:id="rId2"/>
    <sheet name="Ополаскиватели" sheetId="3" r:id="rId3"/>
    <sheet name="Зубные Нити" sheetId="4" r:id="rId4"/>
    <sheet name="Детские зубные щетки" sheetId="5" r:id="rId5"/>
  </sheets>
  <definedNames>
    <definedName name="_xlnm._FilterDatabase" localSheetId="4" hidden="1">'Детские зубные щетки'!$A$3:$O$14</definedName>
    <definedName name="_xlnm._FilterDatabase" localSheetId="0" hidden="1">'Зубные щетки'!$J$2:$T$73</definedName>
  </definedNames>
  <calcPr calcId="145621"/>
</workbook>
</file>

<file path=xl/calcChain.xml><?xml version="1.0" encoding="utf-8"?>
<calcChain xmlns="http://schemas.openxmlformats.org/spreadsheetml/2006/main">
  <c r="N43" i="5" l="1"/>
  <c r="M43" i="5"/>
  <c r="O33" i="5"/>
  <c r="N33" i="5"/>
  <c r="M33" i="5"/>
  <c r="O48" i="5" l="1"/>
  <c r="N48" i="5"/>
  <c r="M48" i="5"/>
  <c r="L48" i="5"/>
  <c r="K48" i="5"/>
  <c r="L43" i="5"/>
  <c r="K43" i="5"/>
  <c r="O38" i="5"/>
  <c r="N38" i="5"/>
  <c r="M38" i="5"/>
  <c r="L38" i="5"/>
  <c r="K38" i="5"/>
  <c r="L33" i="5"/>
  <c r="K33" i="5"/>
  <c r="O28" i="5"/>
  <c r="N28" i="5"/>
  <c r="M28" i="5"/>
  <c r="L28" i="5"/>
  <c r="K28" i="5"/>
  <c r="O23" i="5"/>
  <c r="N23" i="5"/>
  <c r="M23" i="5"/>
  <c r="L23" i="5"/>
  <c r="K23" i="5"/>
  <c r="O18" i="5"/>
  <c r="N18" i="5"/>
  <c r="M18" i="5"/>
  <c r="L18" i="5"/>
  <c r="K18" i="5"/>
  <c r="O13" i="5"/>
  <c r="N13" i="5"/>
  <c r="M13" i="5"/>
  <c r="L13" i="5"/>
  <c r="K13" i="5"/>
  <c r="O8" i="5"/>
  <c r="N8" i="5"/>
  <c r="M8" i="5"/>
  <c r="L8" i="5"/>
  <c r="K8" i="5"/>
  <c r="H73" i="1" l="1"/>
  <c r="T73" i="1"/>
  <c r="S73" i="1"/>
  <c r="R73" i="1"/>
  <c r="Q73" i="1"/>
  <c r="P73" i="1"/>
  <c r="N73" i="1"/>
  <c r="M73" i="1"/>
  <c r="L73" i="1"/>
  <c r="K73" i="1"/>
  <c r="J73" i="1"/>
  <c r="G73" i="1"/>
  <c r="F73" i="1"/>
  <c r="E73" i="1"/>
  <c r="D73" i="1"/>
  <c r="Q26" i="1"/>
  <c r="R26" i="1"/>
  <c r="S26" i="1"/>
  <c r="T26" i="1"/>
  <c r="P26" i="1"/>
  <c r="T46" i="1"/>
  <c r="S46" i="1"/>
  <c r="R46" i="1"/>
  <c r="Q46" i="1"/>
  <c r="P46" i="1"/>
  <c r="T41" i="1"/>
  <c r="S41" i="1"/>
  <c r="R41" i="1"/>
  <c r="Q41" i="1"/>
  <c r="P41" i="1"/>
  <c r="T36" i="1"/>
  <c r="S36" i="1"/>
  <c r="R36" i="1"/>
  <c r="Q36" i="1"/>
  <c r="P36" i="1"/>
  <c r="T31" i="1"/>
  <c r="S31" i="1"/>
  <c r="R31" i="1"/>
  <c r="Q31" i="1"/>
  <c r="P31" i="1"/>
  <c r="T17" i="1"/>
  <c r="S17" i="1"/>
  <c r="R17" i="1"/>
  <c r="Q17" i="1"/>
  <c r="P17" i="1"/>
  <c r="T12" i="1"/>
  <c r="S12" i="1"/>
  <c r="R12" i="1"/>
  <c r="Q12" i="1"/>
  <c r="P12" i="1"/>
  <c r="P7" i="1"/>
  <c r="T59" i="1"/>
  <c r="S59" i="1"/>
  <c r="R59" i="1"/>
  <c r="Q59" i="1"/>
  <c r="P59" i="1"/>
  <c r="N59" i="1"/>
  <c r="M59" i="1"/>
  <c r="L59" i="1"/>
  <c r="K59" i="1"/>
  <c r="N46" i="1"/>
  <c r="M46" i="1"/>
  <c r="L46" i="1"/>
  <c r="K46" i="1"/>
  <c r="N41" i="1"/>
  <c r="M41" i="1"/>
  <c r="L41" i="1"/>
  <c r="K41" i="1"/>
  <c r="N36" i="1"/>
  <c r="M36" i="1"/>
  <c r="L36" i="1"/>
  <c r="K36" i="1"/>
  <c r="N31" i="1"/>
  <c r="M31" i="1"/>
  <c r="L31" i="1"/>
  <c r="K31" i="1"/>
  <c r="N26" i="1"/>
  <c r="M26" i="1"/>
  <c r="L26" i="1"/>
  <c r="K26" i="1"/>
  <c r="J26" i="1"/>
  <c r="T7" i="1"/>
  <c r="S7" i="1"/>
  <c r="R7" i="1"/>
  <c r="Q7" i="1"/>
  <c r="T64" i="1"/>
  <c r="S64" i="1"/>
  <c r="R64" i="1"/>
  <c r="Q64" i="1"/>
  <c r="P64" i="1"/>
  <c r="J59" i="1"/>
  <c r="H59" i="1"/>
  <c r="G59" i="1"/>
  <c r="F59" i="1"/>
  <c r="E59" i="1"/>
  <c r="D59" i="1"/>
  <c r="N64" i="1"/>
  <c r="M64" i="1"/>
  <c r="L64" i="1"/>
  <c r="K64" i="1"/>
  <c r="J64" i="1"/>
  <c r="J46" i="1"/>
  <c r="J41" i="1"/>
  <c r="J36" i="1"/>
  <c r="J31" i="1"/>
</calcChain>
</file>

<file path=xl/sharedStrings.xml><?xml version="1.0" encoding="utf-8"?>
<sst xmlns="http://schemas.openxmlformats.org/spreadsheetml/2006/main" count="792" uniqueCount="108">
  <si>
    <t>Объем продаж в денежном выражении</t>
  </si>
  <si>
    <t>Название щетки</t>
  </si>
  <si>
    <t>Жесткость</t>
  </si>
  <si>
    <t>Местоположение</t>
  </si>
  <si>
    <t>Гипермаркеты</t>
  </si>
  <si>
    <t>Colors</t>
  </si>
  <si>
    <t>MEDIUM</t>
  </si>
  <si>
    <t>Минимаркеты</t>
  </si>
  <si>
    <t>Супермаркеты</t>
  </si>
  <si>
    <t>Итого по России</t>
  </si>
  <si>
    <t>3D White Whitening</t>
  </si>
  <si>
    <t>3D White Whitening Black</t>
  </si>
  <si>
    <t>Complex Пятисторонняя чистка</t>
  </si>
  <si>
    <t>Pro-Expert Clean</t>
  </si>
  <si>
    <t>Pro-Expert Clean Black</t>
  </si>
  <si>
    <t>Pro-Expert Clean Flex</t>
  </si>
  <si>
    <t>Pro-Expert Sensitive Black</t>
  </si>
  <si>
    <t>SOFT</t>
  </si>
  <si>
    <t>Complex Глубокая чистка</t>
  </si>
  <si>
    <t>январь - июнь 2020</t>
  </si>
  <si>
    <t>январь - июнь 2022</t>
  </si>
  <si>
    <t>июль - декабрь 2021</t>
  </si>
  <si>
    <t>январь - июнь 2021</t>
  </si>
  <si>
    <t>июль - декабрь 2020</t>
  </si>
  <si>
    <t>Парфюмерия &amp; Дрогери</t>
  </si>
  <si>
    <t>Price Per Unit (LC) - Цена за единицу продукции</t>
  </si>
  <si>
    <t>Средняя цена по России</t>
  </si>
  <si>
    <t xml:space="preserve">Category Volume Share (Доля от продаж в натуральном выражении внутри категории) </t>
  </si>
  <si>
    <t>Всесторонняя Чистка Black</t>
  </si>
  <si>
    <t>Зубная паста</t>
  </si>
  <si>
    <t>3-D White Отбеливающая</t>
  </si>
  <si>
    <t>Объем, мл</t>
  </si>
  <si>
    <t>Магазин</t>
  </si>
  <si>
    <t>Яндекс Маркет</t>
  </si>
  <si>
    <t>Wildberries</t>
  </si>
  <si>
    <t>Ozon</t>
  </si>
  <si>
    <t xml:space="preserve">Местоположение </t>
  </si>
  <si>
    <t>Общая доля</t>
  </si>
  <si>
    <t>Цена</t>
  </si>
  <si>
    <t>1 240 ₽</t>
  </si>
  <si>
    <t>Цена со скидкой</t>
  </si>
  <si>
    <t>Нет скидки</t>
  </si>
  <si>
    <t>3-D White Luxe Perfection, 2 шт.</t>
  </si>
  <si>
    <t>3-D White Luxe Perfection</t>
  </si>
  <si>
    <t>90 + 90</t>
  </si>
  <si>
    <t>Oral-B 3D White Luxe Glamour</t>
  </si>
  <si>
    <t>Размер скидки</t>
  </si>
  <si>
    <t>Oral-B 3D White Diamond Clean</t>
  </si>
  <si>
    <t>Oral-B Kids Дисней "Холодное Сердце" / "Тачки"</t>
  </si>
  <si>
    <t>Oral-B Kids Дисней "Звездные Войны"</t>
  </si>
  <si>
    <t>Oral-B  Винни</t>
  </si>
  <si>
    <t>Ополаскиватель</t>
  </si>
  <si>
    <t>Oral-B  Lasting Frashness</t>
  </si>
  <si>
    <t>750 ₽</t>
  </si>
  <si>
    <t>689 ₽</t>
  </si>
  <si>
    <t>990 ₽</t>
  </si>
  <si>
    <t>681 ₽</t>
  </si>
  <si>
    <t>1 440 ₽</t>
  </si>
  <si>
    <t>800 ₽</t>
  </si>
  <si>
    <t>799 ₽</t>
  </si>
  <si>
    <t>Oral-B  Pro-Health</t>
  </si>
  <si>
    <t>Длина, м</t>
  </si>
  <si>
    <t>Oral-B Essential Floss</t>
  </si>
  <si>
    <t>449 ₽</t>
  </si>
  <si>
    <t>377 ₽</t>
  </si>
  <si>
    <t>385 ₽</t>
  </si>
  <si>
    <t>354 ₽</t>
  </si>
  <si>
    <t>Oral-B Essential Floss, 5 шт.</t>
  </si>
  <si>
    <t>1254 ₽</t>
  </si>
  <si>
    <t>Oral-B Essential Floss, 2 шт.</t>
  </si>
  <si>
    <t xml:space="preserve">Oral-B Super Floss, 50 шт. </t>
  </si>
  <si>
    <t>493 ₽</t>
  </si>
  <si>
    <t>Oral-B Satin Floss</t>
  </si>
  <si>
    <t>Oral-B Satin Floss, 6 шт.</t>
  </si>
  <si>
    <t>365 ₽</t>
  </si>
  <si>
    <t>Oral-B Pro-Expert</t>
  </si>
  <si>
    <t>Oral-B Pro-Expert, 5 шт.</t>
  </si>
  <si>
    <t>Oral-B Essential Floss, 3 шт.</t>
  </si>
  <si>
    <t>890 ₽</t>
  </si>
  <si>
    <t>341 ₽</t>
  </si>
  <si>
    <t>280 ₽</t>
  </si>
  <si>
    <t>2160 ₽</t>
  </si>
  <si>
    <t>864 ₽</t>
  </si>
  <si>
    <t>810 ₽</t>
  </si>
  <si>
    <t>620 ₽</t>
  </si>
  <si>
    <t>340 ₽</t>
  </si>
  <si>
    <t>779 ₽</t>
  </si>
  <si>
    <t>542 ₽</t>
  </si>
  <si>
    <t>294 ₽</t>
  </si>
  <si>
    <t>450 ₽</t>
  </si>
  <si>
    <t>276 ₽</t>
  </si>
  <si>
    <t>430 ₽</t>
  </si>
  <si>
    <t>237 ₽</t>
  </si>
  <si>
    <t>Item</t>
  </si>
  <si>
    <t>ORAL-B KIDS 3-5 YEARS T S K 1PCS</t>
  </si>
  <si>
    <t>KIDS</t>
  </si>
  <si>
    <t>ORAL-B KIDS 2-4 YEARS T S K 1PCS</t>
  </si>
  <si>
    <t>BABY</t>
  </si>
  <si>
    <t>ORAL-B BABY T S K 1PCS</t>
  </si>
  <si>
    <t>ORAL-B JUNIOR T S K 1PCS</t>
  </si>
  <si>
    <t>MICKEY MOUSE</t>
  </si>
  <si>
    <t>ORAL-B MICKEY FOR KIDS T S K 1PCS</t>
  </si>
  <si>
    <t>JUNIOR</t>
  </si>
  <si>
    <t>STAGES</t>
  </si>
  <si>
    <t>ORAL-B PRO-EXPERT STAGES 2-4 YEARS T S K 1PCS</t>
  </si>
  <si>
    <t>ORAL-B PRO-EXPERT STAGES 5-7 YEARS T S K 1PCS</t>
  </si>
  <si>
    <t>ORAL-B PRO-EXPERT STAGES 8+ YEARS T S K 1PCS</t>
  </si>
  <si>
    <t>ORAL-B PRO-EXPERT STAGES 4-24 MONTHS T S K 1PCS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</si>
</sst>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#,##0.0"/>
    <numFmt numFmtId="165" formatCode="_-* #,##0.00\ [$₽-419]_-;\-* #,##0.00\ [$₽-419]_-;_-* &quot;-&quot;??\ [$₽-419]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2"/>
      <color rgb="FF1A1A1A"/>
      <name val="Times New Roman"/>
      <family val="1"/>
      <charset val="204"/>
    </font>
    <font>
      <sz val="12"/>
      <color rgb="FF1A1A1A"/>
      <name val="Times New Roman"/>
      <family val="1"/>
      <charset val="204"/>
    </font>
    <font>
      <b/>
      <sz val="14"/>
      <color rgb="FF1A1A1A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 tint="4.9989318521683403E-2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rgb="FFFFFFFF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481CB"/>
        <bgColor indexed="64"/>
      </patternFill>
    </fill>
    <fill>
      <patternFill patternType="solid">
        <fgColor rgb="FFBC3D96"/>
        <bgColor indexed="64"/>
      </patternFill>
    </fill>
    <fill>
      <patternFill patternType="solid">
        <fgColor rgb="FF0070C0"/>
        <bgColor indexed="64"/>
      </patternFill>
    </fill>
  </fills>
  <borders count="86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/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/>
      <diagonal/>
    </border>
    <border>
      <left style="medium">
        <color rgb="FFA9A9A9"/>
      </left>
      <right style="medium">
        <color rgb="FFA9A9A9"/>
      </right>
      <top/>
      <bottom/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/>
      <diagonal/>
    </border>
    <border>
      <left/>
      <right style="medium">
        <color rgb="FFA9A9A9"/>
      </right>
      <top/>
      <bottom/>
      <diagonal/>
    </border>
    <border>
      <left/>
      <right/>
      <top/>
      <bottom style="medium">
        <color rgb="FFA9A9A9"/>
      </bottom>
      <diagonal/>
    </border>
    <border>
      <left style="thin">
        <color rgb="FF000000"/>
      </left>
      <right/>
      <top style="medium">
        <color rgb="FFA9A9A9"/>
      </top>
      <bottom/>
      <diagonal/>
    </border>
    <border>
      <left/>
      <right/>
      <top style="medium">
        <color rgb="FFA9A9A9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/>
      <right/>
      <top style="thin">
        <color rgb="FF979991"/>
      </top>
      <bottom style="thin">
        <color rgb="FF979991"/>
      </bottom>
      <diagonal/>
    </border>
    <border>
      <left style="medium">
        <color rgb="FFA9A9A9"/>
      </left>
      <right/>
      <top style="medium">
        <color rgb="FFA9A9A9"/>
      </top>
      <bottom/>
      <diagonal/>
    </border>
    <border>
      <left style="thin">
        <color rgb="FF979991"/>
      </left>
      <right/>
      <top/>
      <bottom style="thin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9A9A9"/>
      </right>
      <top/>
      <bottom style="medium">
        <color indexed="64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indexed="64"/>
      </bottom>
      <diagonal/>
    </border>
    <border>
      <left/>
      <right style="medium">
        <color rgb="FFA9A9A9"/>
      </right>
      <top style="medium">
        <color rgb="FFA9A9A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A9A9A9"/>
      </left>
      <right/>
      <top style="medium">
        <color rgb="FFA9A9A9"/>
      </top>
      <bottom style="medium">
        <color indexed="64"/>
      </bottom>
      <diagonal/>
    </border>
    <border>
      <left style="medium">
        <color rgb="FFA9A9A9"/>
      </left>
      <right/>
      <top/>
      <bottom style="medium">
        <color rgb="FFA9A9A9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979991"/>
      </top>
      <bottom/>
      <diagonal/>
    </border>
    <border>
      <left style="medium">
        <color rgb="FFA9A9A9"/>
      </left>
      <right style="thin">
        <color indexed="64"/>
      </right>
      <top style="medium">
        <color rgb="FFA9A9A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A9A9A9"/>
      </top>
      <bottom style="medium">
        <color rgb="FFA9A9A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A9A9A9"/>
      </top>
      <bottom style="medium">
        <color rgb="FFA9A9A9"/>
      </bottom>
      <diagonal/>
    </border>
    <border>
      <left/>
      <right style="medium">
        <color indexed="64"/>
      </right>
      <top style="medium">
        <color rgb="FFA9A9A9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A9A9A9"/>
      </bottom>
      <diagonal/>
    </border>
    <border>
      <left/>
      <right style="medium">
        <color indexed="64"/>
      </right>
      <top style="thin">
        <color rgb="FF979991"/>
      </top>
      <bottom style="thin">
        <color rgb="FF979991"/>
      </bottom>
      <diagonal/>
    </border>
    <border>
      <left/>
      <right style="medium">
        <color indexed="64"/>
      </right>
      <top style="medium">
        <color rgb="FFA9A9A9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79991"/>
      </left>
      <right style="medium">
        <color indexed="64"/>
      </right>
      <top style="thin">
        <color rgb="FF979991"/>
      </top>
      <bottom style="thin">
        <color rgb="FF979991"/>
      </bottom>
      <diagonal/>
    </border>
    <border>
      <left/>
      <right style="medium">
        <color indexed="64"/>
      </right>
      <top/>
      <bottom style="thin">
        <color rgb="FF979991"/>
      </bottom>
      <diagonal/>
    </border>
    <border>
      <left style="medium">
        <color rgb="FFA9A9A9"/>
      </left>
      <right style="medium">
        <color indexed="64"/>
      </right>
      <top style="medium">
        <color rgb="FFA9A9A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A9A9A9"/>
      </top>
      <bottom/>
      <diagonal/>
    </border>
    <border>
      <left style="medium">
        <color indexed="64"/>
      </left>
      <right style="medium">
        <color indexed="64"/>
      </right>
      <top style="medium">
        <color rgb="FFA9A9A9"/>
      </top>
      <bottom style="medium">
        <color rgb="FFA9A9A9"/>
      </bottom>
      <diagonal/>
    </border>
    <border>
      <left style="medium">
        <color indexed="64"/>
      </left>
      <right style="medium">
        <color indexed="64"/>
      </right>
      <top style="medium">
        <color rgb="FFA9A9A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A9A9A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indexed="64"/>
      </left>
      <right style="medium">
        <color rgb="FFA9A9A9"/>
      </right>
      <top style="medium">
        <color rgb="FFA9A9A9"/>
      </top>
      <bottom style="medium">
        <color indexed="64"/>
      </bottom>
      <diagonal/>
    </border>
    <border>
      <left style="medium">
        <color indexed="64"/>
      </left>
      <right style="medium">
        <color rgb="FFA9A9A9"/>
      </right>
      <top style="thin">
        <color theme="4"/>
      </top>
      <bottom/>
      <diagonal/>
    </border>
    <border>
      <left style="medium">
        <color indexed="64"/>
      </left>
      <right style="medium">
        <color rgb="FFA9A9A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A9A9A9"/>
      </right>
      <top style="thin">
        <color theme="4"/>
      </top>
      <bottom style="medium">
        <color rgb="FFA9A9A9"/>
      </bottom>
      <diagonal/>
    </border>
    <border>
      <left style="medium">
        <color indexed="64"/>
      </left>
      <right style="medium">
        <color rgb="FFA9A9A9"/>
      </right>
      <top style="medium">
        <color rgb="FFA9A9A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79991"/>
      </left>
      <right style="medium">
        <color indexed="64"/>
      </right>
      <top style="medium">
        <color indexed="64"/>
      </top>
      <bottom style="thin">
        <color rgb="FF979991"/>
      </bottom>
      <diagonal/>
    </border>
    <border>
      <left style="thin">
        <color rgb="FF979991"/>
      </left>
      <right style="medium">
        <color indexed="64"/>
      </right>
      <top style="thin">
        <color rgb="FF979991"/>
      </top>
      <bottom/>
      <diagonal/>
    </border>
    <border>
      <left style="medium">
        <color indexed="64"/>
      </left>
      <right/>
      <top style="medium">
        <color rgb="FFA9A9A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79991"/>
      </left>
      <right/>
      <top style="medium">
        <color indexed="64"/>
      </top>
      <bottom style="thin">
        <color rgb="FF979991"/>
      </bottom>
      <diagonal/>
    </border>
    <border>
      <left style="medium">
        <color indexed="64"/>
      </left>
      <right style="medium">
        <color rgb="FFA9A9A9"/>
      </right>
      <top/>
      <bottom style="medium">
        <color rgb="FFA9A9A9"/>
      </bottom>
      <diagonal/>
    </border>
    <border>
      <left style="medium">
        <color indexed="64"/>
      </left>
      <right/>
      <top/>
      <bottom style="medium">
        <color rgb="FFA9A9A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/>
      <bottom style="thin">
        <color rgb="FF979991"/>
      </bottom>
      <diagonal/>
    </border>
    <border>
      <left style="thin">
        <color rgb="FF979991"/>
      </left>
      <right style="medium">
        <color indexed="64"/>
      </right>
      <top/>
      <bottom style="thin">
        <color rgb="FF979991"/>
      </bottom>
      <diagonal/>
    </border>
    <border>
      <left/>
      <right/>
      <top style="thin">
        <color rgb="FF979991"/>
      </top>
      <bottom style="medium">
        <color indexed="64"/>
      </bottom>
      <diagonal/>
    </border>
    <border>
      <left style="thin">
        <color rgb="FF979991"/>
      </left>
      <right/>
      <top style="thin">
        <color rgb="FF979991"/>
      </top>
      <bottom style="medium">
        <color indexed="64"/>
      </bottom>
      <diagonal/>
    </border>
    <border>
      <left style="thin">
        <color rgb="FF979991"/>
      </left>
      <right style="medium">
        <color indexed="64"/>
      </right>
      <top style="thin">
        <color rgb="FF97999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9A9A9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9A9A9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979991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/>
  </cellStyleXfs>
  <cellXfs count="201">
    <xf numFmtId="0" fontId="0" fillId="0" borderId="0" xfId="0"/>
    <xf numFmtId="0" fontId="4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64" fontId="4" fillId="4" borderId="12" xfId="3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64" fontId="4" fillId="4" borderId="16" xfId="3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" fontId="8" fillId="0" borderId="19" xfId="0" applyNumberFormat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4" fontId="8" fillId="0" borderId="21" xfId="0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4" fontId="8" fillId="0" borderId="22" xfId="0" applyNumberFormat="1" applyFont="1" applyBorder="1" applyAlignment="1">
      <alignment horizontal="center" vertical="center" wrapText="1"/>
    </xf>
    <xf numFmtId="4" fontId="9" fillId="0" borderId="2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4" fontId="8" fillId="0" borderId="25" xfId="0" applyNumberFormat="1" applyFont="1" applyBorder="1" applyAlignment="1">
      <alignment horizontal="center" vertical="center" wrapText="1"/>
    </xf>
    <xf numFmtId="4" fontId="9" fillId="0" borderId="15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3" fontId="4" fillId="4" borderId="12" xfId="3" applyNumberFormat="1" applyFont="1" applyFill="1" applyBorder="1" applyAlignment="1">
      <alignment horizontal="center" vertical="center" wrapText="1"/>
    </xf>
    <xf numFmtId="3" fontId="4" fillId="4" borderId="14" xfId="3" applyNumberFormat="1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4" fillId="0" borderId="0" xfId="0" applyFont="1"/>
    <xf numFmtId="0" fontId="9" fillId="7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3" fontId="4" fillId="4" borderId="17" xfId="3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3" fontId="4" fillId="4" borderId="30" xfId="3" applyNumberFormat="1" applyFont="1" applyFill="1" applyBorder="1" applyAlignment="1">
      <alignment horizontal="center" vertical="center" wrapText="1"/>
    </xf>
    <xf numFmtId="3" fontId="4" fillId="0" borderId="21" xfId="0" applyNumberFormat="1" applyFont="1" applyBorder="1" applyAlignment="1">
      <alignment horizontal="center" vertical="center"/>
    </xf>
    <xf numFmtId="3" fontId="11" fillId="4" borderId="21" xfId="3" applyNumberFormat="1" applyFont="1" applyFill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center" vertical="center"/>
    </xf>
    <xf numFmtId="3" fontId="4" fillId="4" borderId="31" xfId="3" applyNumberFormat="1" applyFont="1" applyFill="1" applyBorder="1" applyAlignment="1">
      <alignment horizontal="center" vertical="center" wrapText="1"/>
    </xf>
    <xf numFmtId="3" fontId="11" fillId="4" borderId="25" xfId="3" applyNumberFormat="1" applyFont="1" applyFill="1" applyBorder="1" applyAlignment="1">
      <alignment horizontal="center" vertical="center" wrapText="1"/>
    </xf>
    <xf numFmtId="3" fontId="4" fillId="4" borderId="32" xfId="3" applyNumberFormat="1" applyFont="1" applyFill="1" applyBorder="1" applyAlignment="1">
      <alignment horizontal="center" vertical="center" wrapText="1"/>
    </xf>
    <xf numFmtId="3" fontId="11" fillId="0" borderId="25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3" fontId="4" fillId="4" borderId="33" xfId="3" applyNumberFormat="1" applyFont="1" applyFill="1" applyBorder="1" applyAlignment="1">
      <alignment horizontal="center" vertical="center" wrapText="1"/>
    </xf>
    <xf numFmtId="3" fontId="11" fillId="4" borderId="24" xfId="3" applyNumberFormat="1" applyFont="1" applyFill="1" applyBorder="1" applyAlignment="1">
      <alignment horizontal="center" vertical="center" wrapText="1"/>
    </xf>
    <xf numFmtId="3" fontId="4" fillId="4" borderId="34" xfId="3" applyNumberFormat="1" applyFont="1" applyFill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center" vertical="center"/>
    </xf>
    <xf numFmtId="4" fontId="11" fillId="4" borderId="21" xfId="3" applyNumberFormat="1" applyFont="1" applyFill="1" applyBorder="1" applyAlignment="1">
      <alignment horizontal="center" vertical="center" wrapText="1"/>
    </xf>
    <xf numFmtId="4" fontId="11" fillId="0" borderId="21" xfId="0" applyNumberFormat="1" applyFont="1" applyBorder="1" applyAlignment="1">
      <alignment horizontal="center" vertical="center"/>
    </xf>
    <xf numFmtId="4" fontId="11" fillId="4" borderId="24" xfId="3" applyNumberFormat="1" applyFont="1" applyFill="1" applyBorder="1" applyAlignment="1">
      <alignment horizontal="center" vertical="center" wrapText="1"/>
    </xf>
    <xf numFmtId="4" fontId="11" fillId="0" borderId="24" xfId="0" applyNumberFormat="1" applyFont="1" applyBorder="1" applyAlignment="1">
      <alignment horizontal="center" vertical="center"/>
    </xf>
    <xf numFmtId="164" fontId="4" fillId="4" borderId="14" xfId="3" applyNumberFormat="1" applyFont="1" applyFill="1" applyBorder="1" applyAlignment="1">
      <alignment horizontal="center" vertical="center" wrapText="1"/>
    </xf>
    <xf numFmtId="3" fontId="4" fillId="4" borderId="37" xfId="3" applyNumberFormat="1" applyFont="1" applyFill="1" applyBorder="1" applyAlignment="1">
      <alignment horizontal="center" vertical="center" wrapText="1"/>
    </xf>
    <xf numFmtId="3" fontId="4" fillId="4" borderId="39" xfId="3" applyNumberFormat="1" applyFont="1" applyFill="1" applyBorder="1" applyAlignment="1">
      <alignment horizontal="center" vertical="center" wrapText="1"/>
    </xf>
    <xf numFmtId="3" fontId="11" fillId="0" borderId="38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4" fontId="9" fillId="0" borderId="41" xfId="0" applyNumberFormat="1" applyFont="1" applyBorder="1" applyAlignment="1">
      <alignment horizontal="center" vertical="center" wrapText="1"/>
    </xf>
    <xf numFmtId="4" fontId="8" fillId="0" borderId="42" xfId="0" applyNumberFormat="1" applyFont="1" applyBorder="1" applyAlignment="1">
      <alignment horizontal="center" vertical="center" wrapText="1"/>
    </xf>
    <xf numFmtId="4" fontId="9" fillId="0" borderId="43" xfId="0" applyNumberFormat="1" applyFont="1" applyBorder="1" applyAlignment="1">
      <alignment horizontal="center" vertical="center" wrapText="1"/>
    </xf>
    <xf numFmtId="164" fontId="4" fillId="4" borderId="44" xfId="3" applyNumberFormat="1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164" fontId="4" fillId="4" borderId="47" xfId="3" applyNumberFormat="1" applyFont="1" applyFill="1" applyBorder="1" applyAlignment="1">
      <alignment horizontal="center" vertical="center" wrapText="1"/>
    </xf>
    <xf numFmtId="4" fontId="8" fillId="0" borderId="38" xfId="0" applyNumberFormat="1" applyFont="1" applyBorder="1" applyAlignment="1">
      <alignment horizontal="center" vertical="center" wrapText="1"/>
    </xf>
    <xf numFmtId="164" fontId="4" fillId="4" borderId="48" xfId="3" applyNumberFormat="1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4" fontId="11" fillId="4" borderId="38" xfId="3" applyNumberFormat="1" applyFont="1" applyFill="1" applyBorder="1" applyAlignment="1">
      <alignment horizontal="center" vertical="center" wrapText="1"/>
    </xf>
    <xf numFmtId="4" fontId="11" fillId="0" borderId="38" xfId="0" applyNumberFormat="1" applyFont="1" applyBorder="1" applyAlignment="1">
      <alignment horizontal="center" vertical="center"/>
    </xf>
    <xf numFmtId="0" fontId="10" fillId="7" borderId="0" xfId="0" applyFont="1" applyFill="1" applyBorder="1" applyAlignment="1">
      <alignment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9" fillId="6" borderId="52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9" fillId="6" borderId="54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6" borderId="55" xfId="0" applyFont="1" applyFill="1" applyBorder="1" applyAlignment="1">
      <alignment horizontal="center" vertical="center" wrapText="1"/>
    </xf>
    <xf numFmtId="3" fontId="4" fillId="4" borderId="62" xfId="3" applyNumberFormat="1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3" fillId="6" borderId="50" xfId="0" applyFont="1" applyFill="1" applyBorder="1"/>
    <xf numFmtId="0" fontId="8" fillId="0" borderId="4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 wrapText="1"/>
    </xf>
    <xf numFmtId="3" fontId="4" fillId="4" borderId="63" xfId="3" applyNumberFormat="1" applyFont="1" applyFill="1" applyBorder="1" applyAlignment="1">
      <alignment horizontal="center" vertical="center" wrapText="1"/>
    </xf>
    <xf numFmtId="3" fontId="4" fillId="4" borderId="47" xfId="3" applyNumberFormat="1" applyFont="1" applyFill="1" applyBorder="1" applyAlignment="1">
      <alignment horizontal="center" vertical="center" wrapText="1"/>
    </xf>
    <xf numFmtId="3" fontId="4" fillId="4" borderId="13" xfId="3" applyNumberFormat="1" applyFont="1" applyFill="1" applyBorder="1" applyAlignment="1">
      <alignment horizontal="center" vertical="center" wrapText="1"/>
    </xf>
    <xf numFmtId="164" fontId="4" fillId="4" borderId="13" xfId="3" applyNumberFormat="1" applyFont="1" applyFill="1" applyBorder="1" applyAlignment="1">
      <alignment horizontal="center" vertical="center" wrapText="1"/>
    </xf>
    <xf numFmtId="164" fontId="4" fillId="4" borderId="64" xfId="3" applyNumberFormat="1" applyFont="1" applyFill="1" applyBorder="1" applyAlignment="1">
      <alignment horizontal="center" vertical="center" wrapText="1"/>
    </xf>
    <xf numFmtId="0" fontId="8" fillId="6" borderId="65" xfId="0" applyFont="1" applyFill="1" applyBorder="1" applyAlignment="1">
      <alignment horizontal="center" vertical="center" wrapText="1"/>
    </xf>
    <xf numFmtId="164" fontId="4" fillId="4" borderId="28" xfId="3" applyNumberFormat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3" fontId="4" fillId="4" borderId="67" xfId="3" applyNumberFormat="1" applyFont="1" applyFill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 wrapText="1"/>
    </xf>
    <xf numFmtId="0" fontId="9" fillId="6" borderId="56" xfId="0" applyFont="1" applyFill="1" applyBorder="1" applyAlignment="1">
      <alignment horizontal="center" vertical="center" wrapText="1"/>
    </xf>
    <xf numFmtId="0" fontId="12" fillId="6" borderId="57" xfId="0" applyFont="1" applyFill="1" applyBorder="1" applyAlignment="1">
      <alignment horizontal="center" vertical="center" wrapText="1"/>
    </xf>
    <xf numFmtId="0" fontId="8" fillId="6" borderId="57" xfId="0" applyFont="1" applyFill="1" applyBorder="1" applyAlignment="1">
      <alignment horizontal="center" vertical="center" wrapText="1"/>
    </xf>
    <xf numFmtId="0" fontId="9" fillId="6" borderId="60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9" fillId="6" borderId="58" xfId="0" applyFont="1" applyFill="1" applyBorder="1" applyAlignment="1">
      <alignment horizontal="center" vertical="center" wrapText="1"/>
    </xf>
    <xf numFmtId="0" fontId="9" fillId="6" borderId="61" xfId="0" applyFont="1" applyFill="1" applyBorder="1" applyAlignment="1">
      <alignment horizontal="center" vertical="center" wrapText="1"/>
    </xf>
    <xf numFmtId="0" fontId="9" fillId="6" borderId="68" xfId="0" applyFont="1" applyFill="1" applyBorder="1" applyAlignment="1">
      <alignment horizontal="center" vertical="center" wrapText="1"/>
    </xf>
    <xf numFmtId="3" fontId="4" fillId="4" borderId="27" xfId="3" applyNumberFormat="1" applyFont="1" applyFill="1" applyBorder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0" fontId="9" fillId="6" borderId="62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4" fillId="2" borderId="30" xfId="2" applyFont="1" applyBorder="1" applyAlignment="1">
      <alignment horizontal="center" vertical="center"/>
    </xf>
    <xf numFmtId="165" fontId="14" fillId="2" borderId="30" xfId="2" applyNumberFormat="1" applyFont="1" applyBorder="1" applyAlignment="1">
      <alignment horizontal="center" vertical="center"/>
    </xf>
    <xf numFmtId="0" fontId="5" fillId="7" borderId="17" xfId="2" applyFont="1" applyFill="1" applyBorder="1" applyAlignment="1">
      <alignment horizontal="center" vertical="center"/>
    </xf>
    <xf numFmtId="9" fontId="5" fillId="7" borderId="17" xfId="2" applyNumberFormat="1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6" fontId="16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6" fontId="5" fillId="7" borderId="17" xfId="2" applyNumberFormat="1" applyFont="1" applyFill="1" applyBorder="1" applyAlignment="1">
      <alignment horizontal="center" vertical="center"/>
    </xf>
    <xf numFmtId="0" fontId="15" fillId="9" borderId="70" xfId="0" applyFont="1" applyFill="1" applyBorder="1" applyAlignment="1">
      <alignment horizontal="center" vertical="center"/>
    </xf>
    <xf numFmtId="0" fontId="15" fillId="9" borderId="71" xfId="0" applyFont="1" applyFill="1" applyBorder="1" applyAlignment="1">
      <alignment horizontal="center" vertical="center"/>
    </xf>
    <xf numFmtId="0" fontId="16" fillId="7" borderId="17" xfId="2" applyFont="1" applyFill="1" applyBorder="1" applyAlignment="1">
      <alignment horizontal="center" vertical="center" wrapText="1"/>
    </xf>
    <xf numFmtId="6" fontId="16" fillId="7" borderId="26" xfId="2" applyNumberFormat="1" applyFont="1" applyFill="1" applyBorder="1" applyAlignment="1">
      <alignment horizontal="center" vertical="center" wrapText="1"/>
    </xf>
    <xf numFmtId="0" fontId="16" fillId="7" borderId="26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 wrapText="1"/>
    </xf>
    <xf numFmtId="4" fontId="8" fillId="6" borderId="20" xfId="0" applyNumberFormat="1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9" fontId="16" fillId="7" borderId="26" xfId="2" applyNumberFormat="1" applyFont="1" applyFill="1" applyBorder="1" applyAlignment="1">
      <alignment horizontal="center" vertical="center" wrapText="1"/>
    </xf>
    <xf numFmtId="0" fontId="5" fillId="7" borderId="26" xfId="2" applyFont="1" applyFill="1" applyBorder="1" applyAlignment="1">
      <alignment horizontal="center" vertical="center" wrapText="1"/>
    </xf>
    <xf numFmtId="9" fontId="16" fillId="7" borderId="17" xfId="2" applyNumberFormat="1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164" fontId="4" fillId="4" borderId="12" xfId="0" applyNumberFormat="1" applyFont="1" applyFill="1" applyBorder="1" applyAlignment="1">
      <alignment horizontal="center" vertical="center" wrapText="1"/>
    </xf>
    <xf numFmtId="3" fontId="4" fillId="4" borderId="12" xfId="0" applyNumberFormat="1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3" fontId="4" fillId="4" borderId="16" xfId="0" applyNumberFormat="1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4" fontId="8" fillId="6" borderId="21" xfId="0" applyNumberFormat="1" applyFont="1" applyFill="1" applyBorder="1" applyAlignment="1">
      <alignment horizontal="center" vertical="center" wrapText="1"/>
    </xf>
    <xf numFmtId="164" fontId="11" fillId="4" borderId="75" xfId="0" applyNumberFormat="1" applyFont="1" applyFill="1" applyBorder="1" applyAlignment="1">
      <alignment horizontal="center" vertical="center" wrapText="1"/>
    </xf>
    <xf numFmtId="3" fontId="11" fillId="4" borderId="75" xfId="0" applyNumberFormat="1" applyFont="1" applyFill="1" applyBorder="1" applyAlignment="1">
      <alignment horizontal="center" vertical="center" wrapText="1"/>
    </xf>
    <xf numFmtId="3" fontId="4" fillId="4" borderId="47" xfId="0" applyNumberFormat="1" applyFont="1" applyFill="1" applyBorder="1" applyAlignment="1">
      <alignment horizontal="center" vertical="center" wrapText="1"/>
    </xf>
    <xf numFmtId="3" fontId="11" fillId="4" borderId="76" xfId="0" applyNumberFormat="1" applyFont="1" applyFill="1" applyBorder="1" applyAlignment="1">
      <alignment horizontal="center" vertical="center" wrapText="1"/>
    </xf>
    <xf numFmtId="3" fontId="4" fillId="4" borderId="73" xfId="0" applyNumberFormat="1" applyFont="1" applyFill="1" applyBorder="1" applyAlignment="1">
      <alignment horizontal="center" vertical="center" wrapText="1"/>
    </xf>
    <xf numFmtId="0" fontId="0" fillId="0" borderId="40" xfId="0" applyBorder="1"/>
    <xf numFmtId="0" fontId="8" fillId="11" borderId="0" xfId="0" applyFont="1" applyFill="1" applyBorder="1" applyAlignment="1">
      <alignment horizontal="center" vertical="center" wrapText="1"/>
    </xf>
    <xf numFmtId="3" fontId="4" fillId="4" borderId="14" xfId="0" applyNumberFormat="1" applyFont="1" applyFill="1" applyBorder="1" applyAlignment="1">
      <alignment horizontal="center" vertical="center" wrapText="1"/>
    </xf>
    <xf numFmtId="3" fontId="11" fillId="4" borderId="74" xfId="0" applyNumberFormat="1" applyFont="1" applyFill="1" applyBorder="1" applyAlignment="1">
      <alignment horizontal="center" vertical="center" wrapText="1"/>
    </xf>
    <xf numFmtId="3" fontId="4" fillId="4" borderId="72" xfId="0" applyNumberFormat="1" applyFont="1" applyFill="1" applyBorder="1" applyAlignment="1">
      <alignment horizontal="center" vertical="center" wrapText="1"/>
    </xf>
    <xf numFmtId="0" fontId="12" fillId="6" borderId="78" xfId="0" applyFont="1" applyFill="1" applyBorder="1" applyAlignment="1">
      <alignment horizontal="center" vertical="center" wrapText="1"/>
    </xf>
    <xf numFmtId="0" fontId="9" fillId="6" borderId="79" xfId="0" applyFont="1" applyFill="1" applyBorder="1" applyAlignment="1">
      <alignment horizontal="center" vertical="center" wrapText="1"/>
    </xf>
    <xf numFmtId="0" fontId="8" fillId="5" borderId="55" xfId="0" applyFont="1" applyFill="1" applyBorder="1" applyAlignment="1">
      <alignment horizontal="center" vertical="center" wrapText="1"/>
    </xf>
    <xf numFmtId="0" fontId="8" fillId="11" borderId="80" xfId="0" applyFont="1" applyFill="1" applyBorder="1" applyAlignment="1">
      <alignment horizontal="center" vertical="center" wrapText="1"/>
    </xf>
    <xf numFmtId="0" fontId="3" fillId="6" borderId="77" xfId="0" applyFont="1" applyFill="1" applyBorder="1"/>
    <xf numFmtId="0" fontId="8" fillId="3" borderId="8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8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1" fillId="4" borderId="85" xfId="0" applyNumberFormat="1" applyFont="1" applyFill="1" applyBorder="1" applyAlignment="1">
      <alignment horizontal="center" vertical="center" wrapText="1"/>
    </xf>
    <xf numFmtId="164" fontId="11" fillId="4" borderId="76" xfId="0" applyNumberFormat="1" applyFont="1" applyFill="1" applyBorder="1" applyAlignment="1">
      <alignment horizontal="center" vertical="center" wrapText="1"/>
    </xf>
    <xf numFmtId="3" fontId="4" fillId="4" borderId="63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5" fontId="8" fillId="6" borderId="3" xfId="1" applyNumberFormat="1" applyFont="1" applyFill="1" applyBorder="1" applyAlignment="1">
      <alignment horizontal="center" vertical="center" wrapText="1"/>
    </xf>
    <xf numFmtId="0" fontId="8" fillId="6" borderId="69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5" xfId="0" applyFont="1" applyFill="1" applyBorder="1" applyAlignment="1">
      <alignment horizontal="center" vertical="center" wrapText="1"/>
    </xf>
    <xf numFmtId="0" fontId="8" fillId="6" borderId="81" xfId="0" applyFont="1" applyFill="1" applyBorder="1" applyAlignment="1">
      <alignment horizontal="center" vertical="center" wrapText="1"/>
    </xf>
    <xf numFmtId="0" fontId="8" fillId="6" borderId="82" xfId="0" applyFont="1" applyFill="1" applyBorder="1" applyAlignment="1">
      <alignment horizontal="center" vertical="center" wrapText="1"/>
    </xf>
    <xf numFmtId="0" fontId="8" fillId="6" borderId="83" xfId="0" applyFont="1" applyFill="1" applyBorder="1" applyAlignment="1">
      <alignment horizontal="center" vertical="center" wrapText="1"/>
    </xf>
    <xf numFmtId="165" fontId="8" fillId="6" borderId="81" xfId="1" applyNumberFormat="1" applyFont="1" applyFill="1" applyBorder="1" applyAlignment="1">
      <alignment horizontal="center" vertical="center" wrapText="1"/>
    </xf>
    <xf numFmtId="165" fontId="8" fillId="6" borderId="82" xfId="1" applyNumberFormat="1" applyFont="1" applyFill="1" applyBorder="1" applyAlignment="1">
      <alignment horizontal="center" vertical="center" wrapText="1"/>
    </xf>
    <xf numFmtId="165" fontId="8" fillId="6" borderId="83" xfId="1" applyNumberFormat="1" applyFont="1" applyFill="1" applyBorder="1" applyAlignment="1">
      <alignment horizontal="center" vertical="center" wrapText="1"/>
    </xf>
  </cellXfs>
  <cellStyles count="6">
    <cellStyle name="Normal 2" xfId="5"/>
    <cellStyle name="Акцент1" xfId="2" builtinId="29"/>
    <cellStyle name="Денежный" xfId="1" builtinId="4"/>
    <cellStyle name="Обычный" xfId="0" builtinId="0"/>
    <cellStyle name="Обычный 2" xfId="3"/>
    <cellStyle name="Процентный 2" xfId="4"/>
  </cellStyles>
  <dxfs count="45"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rgb="FFBC3D9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rgb="FF0481C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fill>
        <patternFill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A9A9A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A9A9A9"/>
        </right>
        <top/>
        <bottom/>
      </border>
    </dxf>
    <dxf>
      <border diagonalUp="0" diagonalDown="0">
        <left style="thin">
          <color rgb="FF000000"/>
        </left>
        <right style="medium">
          <color rgb="FFA9A9A9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/>
        <bottom/>
      </border>
    </dxf>
  </dxfs>
  <tableStyles count="0" defaultTableStyle="TableStyleMedium2" defaultPivotStyle="PivotStyleLight16"/>
  <colors>
    <mruColors>
      <color rgb="FF0481CB"/>
      <color rgb="FFBC3D96"/>
      <color rgb="FFBC81CB"/>
      <color rgb="FFFC4037"/>
      <color rgb="FFFFCC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434340</xdr:colOff>
      <xdr:row>6</xdr:row>
      <xdr:rowOff>255270</xdr:rowOff>
    </xdr:from>
    <xdr:ext cx="914400" cy="264560"/>
    <xdr:sp macro="" textlink="">
      <xdr:nvSpPr>
        <xdr:cNvPr id="4" name="TextBox 3"/>
        <xdr:cNvSpPr txBox="1"/>
      </xdr:nvSpPr>
      <xdr:spPr>
        <a:xfrm>
          <a:off x="34206180" y="254127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15240</xdr:colOff>
      <xdr:row>13</xdr:row>
      <xdr:rowOff>93110</xdr:rowOff>
    </xdr:from>
    <xdr:ext cx="899160" cy="45719"/>
    <xdr:sp macro="" textlink="">
      <xdr:nvSpPr>
        <xdr:cNvPr id="2" name="TextBox 1"/>
        <xdr:cNvSpPr txBox="1"/>
      </xdr:nvSpPr>
      <xdr:spPr>
        <a:xfrm>
          <a:off x="32476440" y="4695590"/>
          <a:ext cx="899160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Таблица2" displayName="Таблица2" ref="A2:I73" totalsRowShown="0" headerRowDxfId="44" dataDxfId="43" tableBorderDxfId="42">
  <autoFilter ref="A2:I73"/>
  <tableColumns count="9">
    <tableColumn id="1" name="Название щетки" dataDxfId="41"/>
    <tableColumn id="2" name="Жесткость" dataDxfId="40"/>
    <tableColumn id="3" name="Местоположение " dataDxfId="39"/>
    <tableColumn id="4" name="январь - июнь 2020" dataDxfId="38"/>
    <tableColumn id="5" name="июль - декабрь 2020" dataDxfId="37"/>
    <tableColumn id="6" name="январь - июнь 2021" dataDxfId="36"/>
    <tableColumn id="7" name="июль - декабрь 2021" dataDxfId="35"/>
    <tableColumn id="8" name="январь - июнь 2022" dataDxfId="34"/>
    <tableColumn id="14" name="Местоположение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A1:F19" totalsRowShown="0" headerRowDxfId="32" dataDxfId="30" headerRowBorderDxfId="31" tableBorderDxfId="29" totalsRowBorderDxfId="28" headerRowCellStyle="Акцент1" dataCellStyle="Акцент1">
  <autoFilter ref="A1:F19"/>
  <tableColumns count="6">
    <tableColumn id="1" name="Зубная паста" dataDxfId="27"/>
    <tableColumn id="2" name="Объем, мл" dataDxfId="26"/>
    <tableColumn id="3" name="Магазин" dataDxfId="25"/>
    <tableColumn id="5" name="Цена" dataDxfId="24" dataCellStyle="Акцент1"/>
    <tableColumn id="6" name="Цена со скидкой" dataDxfId="23" dataCellStyle="Акцент1"/>
    <tableColumn id="7" name="Размер скидки" dataDxfId="22" dataCellStyle="Акцент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Таблица57" displayName="Таблица57" ref="A1:F7" totalsRowShown="0" headerRowDxfId="21" dataDxfId="19" headerRowBorderDxfId="20" tableBorderDxfId="18" totalsRowBorderDxfId="17" headerRowCellStyle="Акцент1" dataCellStyle="Акцент1">
  <autoFilter ref="A1:F7"/>
  <tableColumns count="6">
    <tableColumn id="1" name="Ополаскиватель" dataDxfId="16"/>
    <tableColumn id="2" name="Объем, мл" dataDxfId="15"/>
    <tableColumn id="3" name="Магазин" dataDxfId="14"/>
    <tableColumn id="5" name="Цена" dataDxfId="13" dataCellStyle="Акцент1"/>
    <tableColumn id="6" name="Цена со скидкой" dataDxfId="12" dataCellStyle="Акцент1"/>
    <tableColumn id="7" name="Размер скидки" dataDxfId="11" dataCellStyle="Акцент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Таблица578" displayName="Таблица578" ref="A1:F16" totalsRowShown="0" headerRowDxfId="10" dataDxfId="8" headerRowBorderDxfId="9" tableBorderDxfId="7" totalsRowBorderDxfId="6" headerRowCellStyle="Акцент1" dataCellStyle="Акцент1">
  <autoFilter ref="A1:F16"/>
  <tableColumns count="6">
    <tableColumn id="1" name="Зубная паста" dataDxfId="5"/>
    <tableColumn id="2" name="Длина, м" dataDxfId="4"/>
    <tableColumn id="3" name="Магазин" dataDxfId="3"/>
    <tableColumn id="5" name="Цена" dataDxfId="2" dataCellStyle="Акцент1"/>
    <tableColumn id="6" name="Цена со скидкой" dataDxfId="1" dataCellStyle="Акцент1"/>
    <tableColumn id="7" name="Размер скидки" dataDxfId="0" dataCellStyle="Акцент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58" zoomScale="50" zoomScaleNormal="50" workbookViewId="0">
      <selection activeCell="B62" sqref="B62"/>
    </sheetView>
  </sheetViews>
  <sheetFormatPr defaultRowHeight="30" customHeight="1" x14ac:dyDescent="0.3"/>
  <cols>
    <col min="1" max="21" width="30.77734375" customWidth="1"/>
  </cols>
  <sheetData>
    <row r="1" spans="1:21" ht="30" customHeight="1" thickBot="1" x14ac:dyDescent="0.35">
      <c r="A1" s="185"/>
      <c r="B1" s="186"/>
      <c r="C1" s="187"/>
      <c r="D1" s="192" t="s">
        <v>0</v>
      </c>
      <c r="E1" s="193"/>
      <c r="F1" s="193"/>
      <c r="G1" s="193"/>
      <c r="H1" s="194"/>
      <c r="I1" s="92"/>
      <c r="J1" s="188" t="s">
        <v>25</v>
      </c>
      <c r="K1" s="188"/>
      <c r="L1" s="188"/>
      <c r="M1" s="188"/>
      <c r="N1" s="188"/>
      <c r="O1" s="189" t="s">
        <v>27</v>
      </c>
      <c r="P1" s="190"/>
      <c r="Q1" s="190"/>
      <c r="R1" s="190"/>
      <c r="S1" s="190"/>
      <c r="T1" s="191"/>
      <c r="U1" s="80"/>
    </row>
    <row r="2" spans="1:21" ht="30" customHeight="1" thickBot="1" x14ac:dyDescent="0.35">
      <c r="A2" s="5" t="s">
        <v>1</v>
      </c>
      <c r="B2" s="29" t="s">
        <v>2</v>
      </c>
      <c r="C2" s="29" t="s">
        <v>36</v>
      </c>
      <c r="D2" s="7" t="s">
        <v>19</v>
      </c>
      <c r="E2" s="7" t="s">
        <v>23</v>
      </c>
      <c r="F2" s="7" t="s">
        <v>22</v>
      </c>
      <c r="G2" s="9" t="s">
        <v>21</v>
      </c>
      <c r="H2" s="65" t="s">
        <v>20</v>
      </c>
      <c r="I2" s="81" t="s">
        <v>3</v>
      </c>
      <c r="J2" s="52" t="s">
        <v>19</v>
      </c>
      <c r="K2" s="30" t="s">
        <v>23</v>
      </c>
      <c r="L2" s="30" t="s">
        <v>22</v>
      </c>
      <c r="M2" s="30" t="s">
        <v>21</v>
      </c>
      <c r="N2" s="35" t="s">
        <v>20</v>
      </c>
      <c r="O2" s="109" t="s">
        <v>36</v>
      </c>
      <c r="P2" s="30" t="s">
        <v>19</v>
      </c>
      <c r="Q2" s="30" t="s">
        <v>23</v>
      </c>
      <c r="R2" s="30" t="s">
        <v>22</v>
      </c>
      <c r="S2" s="30" t="s">
        <v>21</v>
      </c>
      <c r="T2" s="77" t="s">
        <v>20</v>
      </c>
    </row>
    <row r="3" spans="1:21" ht="30" customHeight="1" thickBot="1" x14ac:dyDescent="0.35">
      <c r="A3" s="90" t="s">
        <v>5</v>
      </c>
      <c r="B3" s="103" t="s">
        <v>6</v>
      </c>
      <c r="C3" s="36" t="s">
        <v>24</v>
      </c>
      <c r="D3" s="3">
        <v>320.89999999999998</v>
      </c>
      <c r="E3" s="4">
        <v>5715</v>
      </c>
      <c r="F3" s="4">
        <v>1452.5</v>
      </c>
      <c r="G3" s="18">
        <v>1462.8</v>
      </c>
      <c r="H3" s="66">
        <v>1312</v>
      </c>
      <c r="I3" s="82" t="s">
        <v>24</v>
      </c>
      <c r="J3" s="53">
        <v>191.95720692209321</v>
      </c>
      <c r="K3" s="41">
        <v>194.18351597106522</v>
      </c>
      <c r="L3" s="41">
        <v>209.15969393097066</v>
      </c>
      <c r="M3" s="41">
        <v>216.38089103471299</v>
      </c>
      <c r="N3" s="48">
        <v>235.44710480018614</v>
      </c>
      <c r="O3" s="110" t="s">
        <v>24</v>
      </c>
      <c r="P3" s="61">
        <v>6.6131615140452502E-2</v>
      </c>
      <c r="Q3" s="6">
        <v>1.0743988077849</v>
      </c>
      <c r="R3" s="6">
        <v>0.28329841179314902</v>
      </c>
      <c r="S3" s="6">
        <v>0.248588930045161</v>
      </c>
      <c r="T3" s="74">
        <v>0.22989331963696799</v>
      </c>
    </row>
    <row r="4" spans="1:21" ht="30" customHeight="1" thickBot="1" x14ac:dyDescent="0.35">
      <c r="A4" s="91" t="s">
        <v>5</v>
      </c>
      <c r="B4" s="103" t="s">
        <v>6</v>
      </c>
      <c r="C4" s="36" t="s">
        <v>4</v>
      </c>
      <c r="D4" s="3">
        <v>439.9</v>
      </c>
      <c r="E4" s="3">
        <v>629.6</v>
      </c>
      <c r="F4" s="4">
        <v>1478</v>
      </c>
      <c r="G4" s="18">
        <v>2778.4</v>
      </c>
      <c r="H4" s="66">
        <v>2493.1999999999998</v>
      </c>
      <c r="I4" s="82" t="s">
        <v>4</v>
      </c>
      <c r="J4" s="53">
        <v>168.65354650786475</v>
      </c>
      <c r="K4" s="41">
        <v>185.28516299559439</v>
      </c>
      <c r="L4" s="41">
        <v>175.7134832239461</v>
      </c>
      <c r="M4" s="41">
        <v>178.12100884649271</v>
      </c>
      <c r="N4" s="48">
        <v>227.55405766060056</v>
      </c>
      <c r="O4" s="110" t="s">
        <v>4</v>
      </c>
      <c r="P4" s="61">
        <v>0.135404131377239</v>
      </c>
      <c r="Q4" s="6">
        <v>0.173448096994471</v>
      </c>
      <c r="R4" s="6">
        <v>0.47585565482586101</v>
      </c>
      <c r="S4" s="6">
        <v>0.89617577930511105</v>
      </c>
      <c r="T4" s="74">
        <v>0.75065706784299202</v>
      </c>
    </row>
    <row r="5" spans="1:21" ht="30" customHeight="1" thickBot="1" x14ac:dyDescent="0.35">
      <c r="A5" s="91" t="s">
        <v>5</v>
      </c>
      <c r="B5" s="103" t="s">
        <v>6</v>
      </c>
      <c r="C5" s="36" t="s">
        <v>7</v>
      </c>
      <c r="D5" s="3">
        <v>439.9</v>
      </c>
      <c r="E5" s="3">
        <v>629.6</v>
      </c>
      <c r="F5" s="4">
        <v>1478</v>
      </c>
      <c r="G5" s="18">
        <v>2778.4</v>
      </c>
      <c r="H5" s="66">
        <v>2493.1999999999998</v>
      </c>
      <c r="I5" s="82" t="s">
        <v>7</v>
      </c>
      <c r="J5" s="53">
        <v>173.86514017043831</v>
      </c>
      <c r="K5" s="41">
        <v>180.84562671349576</v>
      </c>
      <c r="L5" s="41">
        <v>161.61299291519327</v>
      </c>
      <c r="M5" s="41">
        <v>158.08907957660193</v>
      </c>
      <c r="N5" s="118">
        <v>232.0406871758473</v>
      </c>
      <c r="O5" s="116" t="s">
        <v>7</v>
      </c>
      <c r="P5" s="61">
        <v>2.05938146192144E-2</v>
      </c>
      <c r="Q5" s="6">
        <v>0.20886532030080701</v>
      </c>
      <c r="R5" s="6">
        <v>1.5356669634619</v>
      </c>
      <c r="S5" s="6">
        <v>0.57791057438718896</v>
      </c>
      <c r="T5" s="74">
        <v>0.58504509006710403</v>
      </c>
    </row>
    <row r="6" spans="1:21" ht="30" customHeight="1" thickBot="1" x14ac:dyDescent="0.35">
      <c r="A6" s="91" t="s">
        <v>5</v>
      </c>
      <c r="B6" s="103" t="s">
        <v>6</v>
      </c>
      <c r="C6" s="36" t="s">
        <v>8</v>
      </c>
      <c r="D6" s="3">
        <v>685.2</v>
      </c>
      <c r="E6" s="4">
        <v>3410</v>
      </c>
      <c r="F6" s="4">
        <v>3010.9</v>
      </c>
      <c r="G6" s="18">
        <v>4530.7</v>
      </c>
      <c r="H6" s="66">
        <v>2488.8000000000002</v>
      </c>
      <c r="I6" s="82" t="s">
        <v>8</v>
      </c>
      <c r="J6" s="53">
        <v>165.56513747195251</v>
      </c>
      <c r="K6" s="41">
        <v>179.61373759937382</v>
      </c>
      <c r="L6" s="41">
        <v>206.15171545266816</v>
      </c>
      <c r="M6" s="41">
        <v>182.59790712369264</v>
      </c>
      <c r="N6" s="48">
        <v>240.28610832984705</v>
      </c>
      <c r="O6" s="120" t="s">
        <v>8</v>
      </c>
      <c r="P6" s="61">
        <v>0.148654188327207</v>
      </c>
      <c r="Q6" s="6">
        <v>0.67612965600088704</v>
      </c>
      <c r="R6" s="6">
        <v>0.55875772368183696</v>
      </c>
      <c r="S6" s="6">
        <v>0.83045820306745699</v>
      </c>
      <c r="T6" s="74">
        <v>0.39475828029092702</v>
      </c>
    </row>
    <row r="7" spans="1:21" ht="30" customHeight="1" thickBot="1" x14ac:dyDescent="0.35">
      <c r="A7" s="89" t="s">
        <v>5</v>
      </c>
      <c r="B7" s="31" t="s">
        <v>6</v>
      </c>
      <c r="C7" s="145" t="s">
        <v>9</v>
      </c>
      <c r="D7" s="14">
        <v>1681.2</v>
      </c>
      <c r="E7" s="14">
        <v>12600.7</v>
      </c>
      <c r="F7" s="14">
        <v>11153.9</v>
      </c>
      <c r="G7" s="19">
        <v>12010.2</v>
      </c>
      <c r="H7" s="67">
        <v>9448.5</v>
      </c>
      <c r="I7" s="83" t="s">
        <v>26</v>
      </c>
      <c r="J7" s="54">
        <v>172.77017322106028</v>
      </c>
      <c r="K7" s="46">
        <v>188.07069194561191</v>
      </c>
      <c r="L7" s="46">
        <v>184.29912410651457</v>
      </c>
      <c r="M7" s="46">
        <v>182.93116594393672</v>
      </c>
      <c r="N7" s="49">
        <v>232.274477406074</v>
      </c>
      <c r="O7" s="144" t="s">
        <v>37</v>
      </c>
      <c r="P7" s="59">
        <f>SUM(P3:P6)</f>
        <v>0.37078374946411291</v>
      </c>
      <c r="Q7" s="57">
        <f t="shared" ref="Q7:T7" si="0">SUM(Q3:Q6)</f>
        <v>2.132841881081065</v>
      </c>
      <c r="R7" s="57">
        <f t="shared" si="0"/>
        <v>2.8535787537627471</v>
      </c>
      <c r="S7" s="57">
        <f t="shared" si="0"/>
        <v>2.553133486804918</v>
      </c>
      <c r="T7" s="78">
        <f t="shared" si="0"/>
        <v>1.9603537578379913</v>
      </c>
    </row>
    <row r="8" spans="1:21" ht="30" customHeight="1" thickBot="1" x14ac:dyDescent="0.35">
      <c r="A8" s="27" t="s">
        <v>10</v>
      </c>
      <c r="B8" s="104" t="s">
        <v>6</v>
      </c>
      <c r="C8" s="37" t="s">
        <v>24</v>
      </c>
      <c r="D8" s="8">
        <v>0</v>
      </c>
      <c r="E8" s="8">
        <v>0</v>
      </c>
      <c r="F8" s="8">
        <v>34.799999999999997</v>
      </c>
      <c r="G8" s="20">
        <v>1137</v>
      </c>
      <c r="H8" s="68">
        <v>1647.9</v>
      </c>
      <c r="I8" s="82" t="s">
        <v>24</v>
      </c>
      <c r="J8" s="55">
        <v>0</v>
      </c>
      <c r="K8" s="44">
        <v>0</v>
      </c>
      <c r="L8" s="44">
        <v>185.3297125748503</v>
      </c>
      <c r="M8" s="44">
        <v>187.95184393547504</v>
      </c>
      <c r="N8" s="50">
        <v>206.84484195209467</v>
      </c>
      <c r="O8" s="117" t="s">
        <v>24</v>
      </c>
      <c r="P8" s="55">
        <v>0</v>
      </c>
      <c r="Q8" s="44">
        <v>0</v>
      </c>
      <c r="R8" s="44">
        <v>185.3297125748503</v>
      </c>
      <c r="S8" s="44">
        <v>187.95184393547504</v>
      </c>
      <c r="T8" s="63">
        <v>206.84484195209467</v>
      </c>
    </row>
    <row r="9" spans="1:21" ht="30" customHeight="1" thickBot="1" x14ac:dyDescent="0.35">
      <c r="A9" s="27" t="s">
        <v>10</v>
      </c>
      <c r="B9" s="103" t="s">
        <v>6</v>
      </c>
      <c r="C9" s="36" t="s">
        <v>4</v>
      </c>
      <c r="D9" s="3">
        <v>0</v>
      </c>
      <c r="E9" s="3">
        <v>0</v>
      </c>
      <c r="F9" s="4">
        <v>1389.3</v>
      </c>
      <c r="G9" s="18">
        <v>8346.5</v>
      </c>
      <c r="H9" s="66">
        <v>9747.1</v>
      </c>
      <c r="I9" s="82" t="s">
        <v>4</v>
      </c>
      <c r="J9" s="53">
        <v>0</v>
      </c>
      <c r="K9" s="41">
        <v>0</v>
      </c>
      <c r="L9" s="41">
        <v>142.14835643381977</v>
      </c>
      <c r="M9" s="41">
        <v>150.2896068857612</v>
      </c>
      <c r="N9" s="48">
        <v>173.23128890240204</v>
      </c>
      <c r="O9" s="119" t="s">
        <v>4</v>
      </c>
      <c r="P9" s="41">
        <v>0</v>
      </c>
      <c r="Q9" s="41">
        <v>0</v>
      </c>
      <c r="R9" s="41">
        <v>142.14835643381977</v>
      </c>
      <c r="S9" s="41">
        <v>150.2896068857612</v>
      </c>
      <c r="T9" s="62">
        <v>173.23128890240204</v>
      </c>
    </row>
    <row r="10" spans="1:21" ht="30" customHeight="1" thickBot="1" x14ac:dyDescent="0.35">
      <c r="A10" s="27" t="s">
        <v>10</v>
      </c>
      <c r="B10" s="103" t="s">
        <v>6</v>
      </c>
      <c r="C10" s="36" t="s">
        <v>7</v>
      </c>
      <c r="D10" s="3">
        <v>0</v>
      </c>
      <c r="E10" s="3">
        <v>0</v>
      </c>
      <c r="F10" s="3">
        <v>12.7</v>
      </c>
      <c r="G10" s="18">
        <v>3290.9</v>
      </c>
      <c r="H10" s="66">
        <v>5078.5</v>
      </c>
      <c r="I10" s="82" t="s">
        <v>7</v>
      </c>
      <c r="J10" s="53">
        <v>0</v>
      </c>
      <c r="K10" s="41">
        <v>0</v>
      </c>
      <c r="L10" s="41">
        <v>222.24503732809438</v>
      </c>
      <c r="M10" s="41">
        <v>140.03747810760822</v>
      </c>
      <c r="N10" s="48">
        <v>176.94104956540357</v>
      </c>
      <c r="O10" s="110" t="s">
        <v>7</v>
      </c>
      <c r="P10" s="53">
        <v>0</v>
      </c>
      <c r="Q10" s="41">
        <v>0</v>
      </c>
      <c r="R10" s="41">
        <v>222.24503732809438</v>
      </c>
      <c r="S10" s="41">
        <v>140.03747810760822</v>
      </c>
      <c r="T10" s="62">
        <v>176.94104956540357</v>
      </c>
    </row>
    <row r="11" spans="1:21" ht="30" customHeight="1" thickBot="1" x14ac:dyDescent="0.35">
      <c r="A11" s="27" t="s">
        <v>10</v>
      </c>
      <c r="B11" s="103" t="s">
        <v>6</v>
      </c>
      <c r="C11" s="36" t="s">
        <v>8</v>
      </c>
      <c r="D11" s="3">
        <v>0</v>
      </c>
      <c r="E11" s="3">
        <v>0.8</v>
      </c>
      <c r="F11" s="3">
        <v>676.8</v>
      </c>
      <c r="G11" s="18">
        <v>18258.7</v>
      </c>
      <c r="H11" s="66">
        <v>25182.7</v>
      </c>
      <c r="I11" s="82" t="s">
        <v>8</v>
      </c>
      <c r="J11" s="53">
        <v>0</v>
      </c>
      <c r="K11" s="41">
        <v>222.96560000000002</v>
      </c>
      <c r="L11" s="41">
        <v>183.7447529411769</v>
      </c>
      <c r="M11" s="41">
        <v>147.12862961086921</v>
      </c>
      <c r="N11" s="48">
        <v>188.44159524511352</v>
      </c>
      <c r="O11" s="110" t="s">
        <v>8</v>
      </c>
      <c r="P11" s="53">
        <v>0</v>
      </c>
      <c r="Q11" s="41">
        <v>222.96560000000002</v>
      </c>
      <c r="R11" s="41">
        <v>183.7447529411769</v>
      </c>
      <c r="S11" s="41">
        <v>147.12862961086921</v>
      </c>
      <c r="T11" s="62">
        <v>188.44159524511352</v>
      </c>
    </row>
    <row r="12" spans="1:21" ht="30" customHeight="1" thickBot="1" x14ac:dyDescent="0.35">
      <c r="A12" s="12" t="s">
        <v>10</v>
      </c>
      <c r="B12" s="31" t="s">
        <v>6</v>
      </c>
      <c r="C12" s="146" t="s">
        <v>9</v>
      </c>
      <c r="D12" s="13">
        <v>0</v>
      </c>
      <c r="E12" s="13">
        <v>0.8</v>
      </c>
      <c r="F12" s="14">
        <v>2155.4</v>
      </c>
      <c r="G12" s="19">
        <v>34493.1</v>
      </c>
      <c r="H12" s="67">
        <v>47526.5</v>
      </c>
      <c r="I12" s="83" t="s">
        <v>26</v>
      </c>
      <c r="J12" s="54">
        <v>0</v>
      </c>
      <c r="K12" s="46">
        <v>222.96560000000002</v>
      </c>
      <c r="L12" s="46">
        <v>154.93478925566356</v>
      </c>
      <c r="M12" s="46">
        <v>147.56727964766333</v>
      </c>
      <c r="N12" s="49">
        <v>183.59173603837581</v>
      </c>
      <c r="O12" s="111" t="s">
        <v>37</v>
      </c>
      <c r="P12" s="59">
        <f>SUM(P8:P11)</f>
        <v>0</v>
      </c>
      <c r="Q12" s="57">
        <f t="shared" ref="Q12" si="1">SUM(Q8:Q11)</f>
        <v>222.96560000000002</v>
      </c>
      <c r="R12" s="57">
        <f t="shared" ref="R12" si="2">SUM(R8:R11)</f>
        <v>733.46785927794133</v>
      </c>
      <c r="S12" s="57">
        <f t="shared" ref="S12" si="3">SUM(S8:S11)</f>
        <v>625.4075585397137</v>
      </c>
      <c r="T12" s="78">
        <f t="shared" ref="T12" si="4">SUM(T8:T11)</f>
        <v>745.45877566501372</v>
      </c>
    </row>
    <row r="13" spans="1:21" ht="30" customHeight="1" thickBot="1" x14ac:dyDescent="0.35">
      <c r="A13" s="27" t="s">
        <v>11</v>
      </c>
      <c r="B13" s="104" t="s">
        <v>6</v>
      </c>
      <c r="C13" s="37" t="s">
        <v>24</v>
      </c>
      <c r="D13" s="8">
        <v>0</v>
      </c>
      <c r="E13" s="8">
        <v>0</v>
      </c>
      <c r="F13" s="8">
        <v>121</v>
      </c>
      <c r="G13" s="20">
        <v>4928</v>
      </c>
      <c r="H13" s="68">
        <v>5702.8</v>
      </c>
      <c r="I13" s="82" t="s">
        <v>24</v>
      </c>
      <c r="J13" s="55">
        <v>0</v>
      </c>
      <c r="K13" s="44">
        <v>0</v>
      </c>
      <c r="L13" s="44">
        <v>194.52015487606303</v>
      </c>
      <c r="M13" s="44">
        <v>178.55437214177076</v>
      </c>
      <c r="N13" s="50">
        <v>192.56408635488714</v>
      </c>
      <c r="O13" s="110" t="s">
        <v>24</v>
      </c>
      <c r="P13" s="55">
        <v>0</v>
      </c>
      <c r="Q13" s="44">
        <v>0</v>
      </c>
      <c r="R13" s="44">
        <v>194.52015487606303</v>
      </c>
      <c r="S13" s="44">
        <v>178.55437214177076</v>
      </c>
      <c r="T13" s="63">
        <v>192.56408635488714</v>
      </c>
    </row>
    <row r="14" spans="1:21" ht="30" customHeight="1" thickBot="1" x14ac:dyDescent="0.35">
      <c r="A14" s="28" t="s">
        <v>11</v>
      </c>
      <c r="B14" s="103" t="s">
        <v>6</v>
      </c>
      <c r="C14" s="36" t="s">
        <v>4</v>
      </c>
      <c r="D14" s="3">
        <v>0</v>
      </c>
      <c r="E14" s="3">
        <v>0</v>
      </c>
      <c r="F14" s="3">
        <v>382</v>
      </c>
      <c r="G14" s="18">
        <v>3863.3</v>
      </c>
      <c r="H14" s="66">
        <v>6499.3</v>
      </c>
      <c r="I14" s="82" t="s">
        <v>4</v>
      </c>
      <c r="J14" s="53">
        <v>0</v>
      </c>
      <c r="K14" s="41">
        <v>0</v>
      </c>
      <c r="L14" s="41">
        <v>152.44857260926207</v>
      </c>
      <c r="M14" s="41">
        <v>158.87126155811541</v>
      </c>
      <c r="N14" s="48">
        <v>187.6187338453943</v>
      </c>
      <c r="O14" s="110" t="s">
        <v>4</v>
      </c>
      <c r="P14" s="53">
        <v>0</v>
      </c>
      <c r="Q14" s="41">
        <v>0</v>
      </c>
      <c r="R14" s="41">
        <v>152.44857260926207</v>
      </c>
      <c r="S14" s="41">
        <v>158.87126155811541</v>
      </c>
      <c r="T14" s="62">
        <v>187.6187338453943</v>
      </c>
    </row>
    <row r="15" spans="1:21" ht="30" customHeight="1" thickBot="1" x14ac:dyDescent="0.35">
      <c r="A15" s="28" t="s">
        <v>11</v>
      </c>
      <c r="B15" s="103" t="s">
        <v>6</v>
      </c>
      <c r="C15" s="36" t="s">
        <v>7</v>
      </c>
      <c r="D15" s="3">
        <v>0</v>
      </c>
      <c r="E15" s="3">
        <v>0</v>
      </c>
      <c r="F15" s="3">
        <v>14.6</v>
      </c>
      <c r="G15" s="18">
        <v>1248.2</v>
      </c>
      <c r="H15" s="66">
        <v>1774.1</v>
      </c>
      <c r="I15" s="82" t="s">
        <v>7</v>
      </c>
      <c r="J15" s="53">
        <v>0</v>
      </c>
      <c r="K15" s="41">
        <v>0</v>
      </c>
      <c r="L15" s="41">
        <v>192.06873505535032</v>
      </c>
      <c r="M15" s="41">
        <v>152.60878765318247</v>
      </c>
      <c r="N15" s="48">
        <v>192.34505125201312</v>
      </c>
      <c r="O15" s="110" t="s">
        <v>7</v>
      </c>
      <c r="P15" s="53">
        <v>0</v>
      </c>
      <c r="Q15" s="41">
        <v>0</v>
      </c>
      <c r="R15" s="41">
        <v>192.06873505535032</v>
      </c>
      <c r="S15" s="41">
        <v>152.60878765318247</v>
      </c>
      <c r="T15" s="62">
        <v>192.34505125201312</v>
      </c>
    </row>
    <row r="16" spans="1:21" ht="30" customHeight="1" thickBot="1" x14ac:dyDescent="0.35">
      <c r="A16" s="28" t="s">
        <v>11</v>
      </c>
      <c r="B16" s="103" t="s">
        <v>6</v>
      </c>
      <c r="C16" s="36" t="s">
        <v>8</v>
      </c>
      <c r="D16" s="3">
        <v>0</v>
      </c>
      <c r="E16" s="3">
        <v>0</v>
      </c>
      <c r="F16" s="3">
        <v>516.20000000000005</v>
      </c>
      <c r="G16" s="18">
        <v>6968.4</v>
      </c>
      <c r="H16" s="66">
        <v>4783.3</v>
      </c>
      <c r="I16" s="82" t="s">
        <v>8</v>
      </c>
      <c r="J16" s="53">
        <v>0</v>
      </c>
      <c r="K16" s="41">
        <v>0</v>
      </c>
      <c r="L16" s="41">
        <v>180.81426878265151</v>
      </c>
      <c r="M16" s="41">
        <v>159.80184033729461</v>
      </c>
      <c r="N16" s="48">
        <v>201.06449489511073</v>
      </c>
      <c r="O16" s="110" t="s">
        <v>8</v>
      </c>
      <c r="P16" s="53">
        <v>0</v>
      </c>
      <c r="Q16" s="41">
        <v>0</v>
      </c>
      <c r="R16" s="41">
        <v>180.81426878265151</v>
      </c>
      <c r="S16" s="41">
        <v>159.80184033729461</v>
      </c>
      <c r="T16" s="62">
        <v>201.06449489511073</v>
      </c>
    </row>
    <row r="17" spans="1:20" ht="30" customHeight="1" thickBot="1" x14ac:dyDescent="0.35">
      <c r="A17" s="15" t="s">
        <v>11</v>
      </c>
      <c r="B17" s="31" t="s">
        <v>6</v>
      </c>
      <c r="C17" s="146" t="s">
        <v>9</v>
      </c>
      <c r="D17" s="13">
        <v>0</v>
      </c>
      <c r="E17" s="13">
        <v>0</v>
      </c>
      <c r="F17" s="14">
        <v>1090.3</v>
      </c>
      <c r="G17" s="19">
        <v>19310.400000000001</v>
      </c>
      <c r="H17" s="67">
        <v>21720.2</v>
      </c>
      <c r="I17" s="84" t="s">
        <v>26</v>
      </c>
      <c r="J17" s="54">
        <v>0</v>
      </c>
      <c r="K17" s="46">
        <v>0</v>
      </c>
      <c r="L17" s="46">
        <v>171.87149220205424</v>
      </c>
      <c r="M17" s="46">
        <v>163.66734584694896</v>
      </c>
      <c r="N17" s="49">
        <v>194.46378004005643</v>
      </c>
      <c r="O17" s="111" t="s">
        <v>37</v>
      </c>
      <c r="P17" s="59">
        <f>SUM(P13:P16)</f>
        <v>0</v>
      </c>
      <c r="Q17" s="57">
        <f t="shared" ref="Q17" si="5">SUM(Q13:Q16)</f>
        <v>0</v>
      </c>
      <c r="R17" s="57">
        <f t="shared" ref="R17" si="6">SUM(R13:R16)</f>
        <v>719.85173132332693</v>
      </c>
      <c r="S17" s="57">
        <f t="shared" ref="S17" si="7">SUM(S13:S16)</f>
        <v>649.83626169036324</v>
      </c>
      <c r="T17" s="78">
        <f t="shared" ref="T17" si="8">SUM(T13:T16)</f>
        <v>773.59236634740523</v>
      </c>
    </row>
    <row r="18" spans="1:20" ht="30" customHeight="1" thickBot="1" x14ac:dyDescent="0.35">
      <c r="A18" s="27" t="s">
        <v>12</v>
      </c>
      <c r="B18" s="104" t="s">
        <v>6</v>
      </c>
      <c r="C18" s="37" t="s">
        <v>24</v>
      </c>
      <c r="D18" s="6">
        <v>0</v>
      </c>
      <c r="E18" s="6">
        <v>0</v>
      </c>
      <c r="F18" s="6">
        <v>58.376500620000002</v>
      </c>
      <c r="G18" s="6">
        <v>1458.9686153999999</v>
      </c>
      <c r="H18" s="69">
        <v>1745.6753527799997</v>
      </c>
      <c r="I18" s="85" t="s">
        <v>24</v>
      </c>
      <c r="J18" s="55">
        <v>0</v>
      </c>
      <c r="K18" s="44">
        <v>0</v>
      </c>
      <c r="L18" s="44">
        <v>186.09990240401905</v>
      </c>
      <c r="M18" s="44">
        <v>188.36696325682436</v>
      </c>
      <c r="N18" s="50">
        <v>204.64017537702367</v>
      </c>
      <c r="O18" s="113" t="s">
        <v>24</v>
      </c>
      <c r="P18" s="55">
        <v>0</v>
      </c>
      <c r="Q18" s="44">
        <v>0</v>
      </c>
      <c r="R18" s="44">
        <v>186.09990240401905</v>
      </c>
      <c r="S18" s="44">
        <v>188.36696325682436</v>
      </c>
      <c r="T18" s="63">
        <v>204.64017537702367</v>
      </c>
    </row>
    <row r="19" spans="1:20" ht="30" customHeight="1" thickBot="1" x14ac:dyDescent="0.35">
      <c r="A19" s="27" t="s">
        <v>12</v>
      </c>
      <c r="B19" s="104" t="s">
        <v>6</v>
      </c>
      <c r="C19" s="37" t="s">
        <v>24</v>
      </c>
      <c r="D19" s="6">
        <v>10114.071089159999</v>
      </c>
      <c r="E19" s="6">
        <v>16030.64491506</v>
      </c>
      <c r="F19" s="6">
        <v>13154.546894279998</v>
      </c>
      <c r="G19" s="6">
        <v>14524.560118559999</v>
      </c>
      <c r="H19" s="69">
        <v>10251.201132959999</v>
      </c>
      <c r="I19" s="85" t="s">
        <v>24</v>
      </c>
      <c r="J19" s="53">
        <v>157.62744102672539</v>
      </c>
      <c r="K19" s="41">
        <v>144.1955541737305</v>
      </c>
      <c r="L19" s="41">
        <v>157.14979727745586</v>
      </c>
      <c r="M19" s="41">
        <v>156.42710034595416</v>
      </c>
      <c r="N19" s="48">
        <v>192.68320244896469</v>
      </c>
      <c r="O19" s="113" t="s">
        <v>24</v>
      </c>
      <c r="P19" s="53">
        <v>157.62744102672539</v>
      </c>
      <c r="Q19" s="41">
        <v>144.1955541737305</v>
      </c>
      <c r="R19" s="41">
        <v>157.14979727745586</v>
      </c>
      <c r="S19" s="41">
        <v>156.42710034595416</v>
      </c>
      <c r="T19" s="62">
        <v>192.68320244896469</v>
      </c>
    </row>
    <row r="20" spans="1:20" ht="30" customHeight="1" thickBot="1" x14ac:dyDescent="0.35">
      <c r="A20" s="27" t="s">
        <v>12</v>
      </c>
      <c r="B20" s="104" t="s">
        <v>6</v>
      </c>
      <c r="C20" s="36" t="s">
        <v>4</v>
      </c>
      <c r="D20" s="6">
        <v>0</v>
      </c>
      <c r="E20" s="6">
        <v>0</v>
      </c>
      <c r="F20" s="6">
        <v>617.51255154</v>
      </c>
      <c r="G20" s="6">
        <v>5472.8225724599997</v>
      </c>
      <c r="H20" s="69">
        <v>6600.6651475799999</v>
      </c>
      <c r="I20" s="82" t="s">
        <v>4</v>
      </c>
      <c r="J20" s="53">
        <v>0</v>
      </c>
      <c r="K20" s="41">
        <v>0</v>
      </c>
      <c r="L20" s="41">
        <v>154.90111736638514</v>
      </c>
      <c r="M20" s="41">
        <v>154.55579123292767</v>
      </c>
      <c r="N20" s="48">
        <v>184.6893444712305</v>
      </c>
      <c r="O20" s="110" t="s">
        <v>4</v>
      </c>
      <c r="P20" s="53">
        <v>0</v>
      </c>
      <c r="Q20" s="41">
        <v>0</v>
      </c>
      <c r="R20" s="41">
        <v>154.90111736638514</v>
      </c>
      <c r="S20" s="41">
        <v>154.55579123292767</v>
      </c>
      <c r="T20" s="62">
        <v>184.6893444712305</v>
      </c>
    </row>
    <row r="21" spans="1:20" ht="30" customHeight="1" thickBot="1" x14ac:dyDescent="0.35">
      <c r="A21" s="27" t="s">
        <v>12</v>
      </c>
      <c r="B21" s="104" t="s">
        <v>6</v>
      </c>
      <c r="C21" s="36" t="s">
        <v>4</v>
      </c>
      <c r="D21" s="6">
        <v>6799.5784240799994</v>
      </c>
      <c r="E21" s="6">
        <v>6324.0289229400005</v>
      </c>
      <c r="F21" s="6">
        <v>4653.5530154399994</v>
      </c>
      <c r="G21" s="6">
        <v>1616.8953306000001</v>
      </c>
      <c r="H21" s="69">
        <v>726.86223906000009</v>
      </c>
      <c r="I21" s="82" t="s">
        <v>4</v>
      </c>
      <c r="J21" s="53">
        <v>135.02255180359663</v>
      </c>
      <c r="K21" s="41">
        <v>146.471820231983</v>
      </c>
      <c r="L21" s="41">
        <v>155.52594881208529</v>
      </c>
      <c r="M21" s="41">
        <v>165.85701829937128</v>
      </c>
      <c r="N21" s="48">
        <v>193.04080121958518</v>
      </c>
      <c r="O21" s="110" t="s">
        <v>4</v>
      </c>
      <c r="P21" s="53">
        <v>135.02255180359663</v>
      </c>
      <c r="Q21" s="41">
        <v>146.471820231983</v>
      </c>
      <c r="R21" s="41">
        <v>155.52594881208529</v>
      </c>
      <c r="S21" s="41">
        <v>165.85701829937128</v>
      </c>
      <c r="T21" s="62">
        <v>193.04080121958518</v>
      </c>
    </row>
    <row r="22" spans="1:20" ht="30" customHeight="1" thickBot="1" x14ac:dyDescent="0.35">
      <c r="A22" s="27" t="s">
        <v>12</v>
      </c>
      <c r="B22" s="104" t="s">
        <v>6</v>
      </c>
      <c r="C22" s="36" t="s">
        <v>7</v>
      </c>
      <c r="D22" s="6">
        <v>0</v>
      </c>
      <c r="E22" s="6">
        <v>0</v>
      </c>
      <c r="F22" s="6">
        <v>5.7351635400000003</v>
      </c>
      <c r="G22" s="6">
        <v>140.95447332000001</v>
      </c>
      <c r="H22" s="69">
        <v>164.92366235999998</v>
      </c>
      <c r="I22" s="82" t="s">
        <v>7</v>
      </c>
      <c r="J22" s="53">
        <v>0</v>
      </c>
      <c r="K22" s="41">
        <v>0</v>
      </c>
      <c r="L22" s="41">
        <v>238.10970093457979</v>
      </c>
      <c r="M22" s="41">
        <v>189.30463426800642</v>
      </c>
      <c r="N22" s="48">
        <v>209.19480105646409</v>
      </c>
      <c r="O22" s="110" t="s">
        <v>7</v>
      </c>
      <c r="P22" s="53">
        <v>0</v>
      </c>
      <c r="Q22" s="41">
        <v>0</v>
      </c>
      <c r="R22" s="41">
        <v>238.10970093457979</v>
      </c>
      <c r="S22" s="41">
        <v>189.30463426800642</v>
      </c>
      <c r="T22" s="62">
        <v>209.19480105646409</v>
      </c>
    </row>
    <row r="23" spans="1:20" ht="30" customHeight="1" thickBot="1" x14ac:dyDescent="0.35">
      <c r="A23" s="27" t="s">
        <v>12</v>
      </c>
      <c r="B23" s="104" t="s">
        <v>6</v>
      </c>
      <c r="C23" s="36" t="s">
        <v>7</v>
      </c>
      <c r="D23" s="6">
        <v>1209.32737542</v>
      </c>
      <c r="E23" s="6">
        <v>463.58376995999998</v>
      </c>
      <c r="F23" s="6">
        <v>755.63932650000004</v>
      </c>
      <c r="G23" s="6">
        <v>1437.64100214</v>
      </c>
      <c r="H23" s="69">
        <v>1765.82371758</v>
      </c>
      <c r="I23" s="82" t="s">
        <v>7</v>
      </c>
      <c r="J23" s="53">
        <v>141.05480351305545</v>
      </c>
      <c r="K23" s="41">
        <v>142.55687199100092</v>
      </c>
      <c r="L23" s="41">
        <v>180.27130927447473</v>
      </c>
      <c r="M23" s="41">
        <v>176.17428800386159</v>
      </c>
      <c r="N23" s="48">
        <v>169.11514600007573</v>
      </c>
      <c r="O23" s="110" t="s">
        <v>7</v>
      </c>
      <c r="P23" s="53">
        <v>141.05480351305545</v>
      </c>
      <c r="Q23" s="41">
        <v>142.55687199100092</v>
      </c>
      <c r="R23" s="41">
        <v>180.27130927447473</v>
      </c>
      <c r="S23" s="41">
        <v>176.17428800386159</v>
      </c>
      <c r="T23" s="62">
        <v>169.11514600007573</v>
      </c>
    </row>
    <row r="24" spans="1:20" ht="30" customHeight="1" thickBot="1" x14ac:dyDescent="0.35">
      <c r="A24" s="27" t="s">
        <v>12</v>
      </c>
      <c r="B24" s="104" t="s">
        <v>6</v>
      </c>
      <c r="C24" s="36" t="s">
        <v>8</v>
      </c>
      <c r="D24" s="6">
        <v>0</v>
      </c>
      <c r="E24" s="6">
        <v>0.24715482000000003</v>
      </c>
      <c r="F24" s="6">
        <v>181.58591453999998</v>
      </c>
      <c r="G24" s="6">
        <v>1666.1466743999999</v>
      </c>
      <c r="H24" s="69">
        <v>2115.9301406999998</v>
      </c>
      <c r="I24" s="82" t="s">
        <v>8</v>
      </c>
      <c r="J24" s="53">
        <v>0</v>
      </c>
      <c r="K24" s="41">
        <v>219.59080000000003</v>
      </c>
      <c r="L24" s="41">
        <v>194.53124446855989</v>
      </c>
      <c r="M24" s="41">
        <v>193.9444022141432</v>
      </c>
      <c r="N24" s="48">
        <v>213.63921951441213</v>
      </c>
      <c r="O24" s="110" t="s">
        <v>8</v>
      </c>
      <c r="P24" s="53">
        <v>0</v>
      </c>
      <c r="Q24" s="41">
        <v>219.59080000000003</v>
      </c>
      <c r="R24" s="41">
        <v>194.53124446855989</v>
      </c>
      <c r="S24" s="41">
        <v>193.9444022141432</v>
      </c>
      <c r="T24" s="62">
        <v>213.63921951441213</v>
      </c>
    </row>
    <row r="25" spans="1:20" ht="30" customHeight="1" thickBot="1" x14ac:dyDescent="0.35">
      <c r="A25" s="27" t="s">
        <v>12</v>
      </c>
      <c r="B25" s="104" t="s">
        <v>6</v>
      </c>
      <c r="C25" s="36" t="s">
        <v>8</v>
      </c>
      <c r="D25" s="6">
        <v>6540.785116439999</v>
      </c>
      <c r="E25" s="6">
        <v>4555.4462648400004</v>
      </c>
      <c r="F25" s="6">
        <v>6639.3969281399995</v>
      </c>
      <c r="G25" s="6">
        <v>7762.1689344599999</v>
      </c>
      <c r="H25" s="69">
        <v>7020.4825566</v>
      </c>
      <c r="I25" s="82" t="s">
        <v>8</v>
      </c>
      <c r="J25" s="53">
        <v>145.96525444797643</v>
      </c>
      <c r="K25" s="41">
        <v>154.83930050288131</v>
      </c>
      <c r="L25" s="41">
        <v>177.79661437096877</v>
      </c>
      <c r="M25" s="41">
        <v>176.28367414890235</v>
      </c>
      <c r="N25" s="48">
        <v>174.400010177377</v>
      </c>
      <c r="O25" s="110" t="s">
        <v>8</v>
      </c>
      <c r="P25" s="53">
        <v>145.96525444797643</v>
      </c>
      <c r="Q25" s="41">
        <v>154.83930050288131</v>
      </c>
      <c r="R25" s="41">
        <v>177.79661437096877</v>
      </c>
      <c r="S25" s="41">
        <v>176.28367414890235</v>
      </c>
      <c r="T25" s="62">
        <v>174.400010177377</v>
      </c>
    </row>
    <row r="26" spans="1:20" ht="30" customHeight="1" thickBot="1" x14ac:dyDescent="0.35">
      <c r="A26" s="12" t="s">
        <v>12</v>
      </c>
      <c r="B26" s="31" t="s">
        <v>6</v>
      </c>
      <c r="C26" s="146" t="s">
        <v>9</v>
      </c>
      <c r="D26" s="14">
        <v>27409.9</v>
      </c>
      <c r="E26" s="14">
        <v>30861.599999999999</v>
      </c>
      <c r="F26" s="14">
        <v>29844.400000000001</v>
      </c>
      <c r="G26" s="19">
        <v>39193.1</v>
      </c>
      <c r="H26" s="67">
        <v>34607.300000000003</v>
      </c>
      <c r="I26" s="84" t="s">
        <v>26</v>
      </c>
      <c r="J26" s="56">
        <f>SUM(J18:J25)</f>
        <v>579.6700507913539</v>
      </c>
      <c r="K26" s="47">
        <f t="shared" ref="K26:N26" si="9">SUM(K18:K25)</f>
        <v>807.65434689959579</v>
      </c>
      <c r="L26" s="47">
        <f t="shared" si="9"/>
        <v>1444.3856349085286</v>
      </c>
      <c r="M26" s="47">
        <f t="shared" si="9"/>
        <v>1400.9138717699909</v>
      </c>
      <c r="N26" s="51">
        <f t="shared" si="9"/>
        <v>1541.402700265133</v>
      </c>
      <c r="O26" s="111" t="s">
        <v>37</v>
      </c>
      <c r="P26" s="59">
        <f>SUM(P18:P25)</f>
        <v>579.6700507913539</v>
      </c>
      <c r="Q26" s="57">
        <f t="shared" ref="Q26" si="10">SUM(Q22:Q25)</f>
        <v>516.98697249388226</v>
      </c>
      <c r="R26" s="57">
        <f t="shared" ref="R26" si="11">SUM(R22:R25)</f>
        <v>790.70886904858321</v>
      </c>
      <c r="S26" s="57">
        <f t="shared" ref="S26" si="12">SUM(S22:S25)</f>
        <v>735.70699863491359</v>
      </c>
      <c r="T26" s="78">
        <f t="shared" ref="T26" si="13">SUM(T22:T25)</f>
        <v>766.349176748329</v>
      </c>
    </row>
    <row r="27" spans="1:20" ht="30" customHeight="1" thickBot="1" x14ac:dyDescent="0.35">
      <c r="A27" s="27" t="s">
        <v>13</v>
      </c>
      <c r="B27" s="104" t="s">
        <v>6</v>
      </c>
      <c r="C27" s="37" t="s">
        <v>24</v>
      </c>
      <c r="D27" s="8">
        <v>0</v>
      </c>
      <c r="E27" s="8">
        <v>0</v>
      </c>
      <c r="F27" s="8">
        <v>140.30000000000001</v>
      </c>
      <c r="G27" s="20">
        <v>5860.8</v>
      </c>
      <c r="H27" s="68">
        <v>5179.3</v>
      </c>
      <c r="I27" s="82" t="s">
        <v>24</v>
      </c>
      <c r="J27" s="55">
        <v>0</v>
      </c>
      <c r="K27" s="44">
        <v>0</v>
      </c>
      <c r="L27" s="44">
        <v>218.52616782113145</v>
      </c>
      <c r="M27" s="44">
        <v>183.37492723485366</v>
      </c>
      <c r="N27" s="50">
        <v>210.84453866666706</v>
      </c>
      <c r="O27" s="110" t="s">
        <v>24</v>
      </c>
      <c r="P27" s="55">
        <v>0</v>
      </c>
      <c r="Q27" s="44">
        <v>0</v>
      </c>
      <c r="R27" s="44">
        <v>218.52616782113145</v>
      </c>
      <c r="S27" s="44">
        <v>183.37492723485366</v>
      </c>
      <c r="T27" s="63">
        <v>210.84453866666706</v>
      </c>
    </row>
    <row r="28" spans="1:20" ht="30" customHeight="1" thickBot="1" x14ac:dyDescent="0.35">
      <c r="A28" s="28" t="s">
        <v>13</v>
      </c>
      <c r="B28" s="103" t="s">
        <v>6</v>
      </c>
      <c r="C28" s="36" t="s">
        <v>4</v>
      </c>
      <c r="D28" s="3">
        <v>0</v>
      </c>
      <c r="E28" s="3">
        <v>0</v>
      </c>
      <c r="F28" s="3">
        <v>917.8</v>
      </c>
      <c r="G28" s="18">
        <v>7116.9</v>
      </c>
      <c r="H28" s="66">
        <v>8248.6</v>
      </c>
      <c r="I28" s="82" t="s">
        <v>4</v>
      </c>
      <c r="J28" s="53">
        <v>0</v>
      </c>
      <c r="K28" s="41">
        <v>0</v>
      </c>
      <c r="L28" s="41">
        <v>179.49734190310551</v>
      </c>
      <c r="M28" s="41">
        <v>184.94126846474825</v>
      </c>
      <c r="N28" s="48">
        <v>221.96709380153538</v>
      </c>
      <c r="O28" s="110" t="s">
        <v>4</v>
      </c>
      <c r="P28" s="53">
        <v>0</v>
      </c>
      <c r="Q28" s="41">
        <v>0</v>
      </c>
      <c r="R28" s="41">
        <v>179.49734190310551</v>
      </c>
      <c r="S28" s="41">
        <v>184.94126846474825</v>
      </c>
      <c r="T28" s="62">
        <v>221.96709380153538</v>
      </c>
    </row>
    <row r="29" spans="1:20" ht="30" customHeight="1" thickBot="1" x14ac:dyDescent="0.35">
      <c r="A29" s="28" t="s">
        <v>13</v>
      </c>
      <c r="B29" s="103" t="s">
        <v>6</v>
      </c>
      <c r="C29" s="36" t="s">
        <v>7</v>
      </c>
      <c r="D29" s="3">
        <v>0</v>
      </c>
      <c r="E29" s="3">
        <v>0</v>
      </c>
      <c r="F29" s="3">
        <v>0.4</v>
      </c>
      <c r="G29" s="21">
        <v>36.700000000000003</v>
      </c>
      <c r="H29" s="70">
        <v>50.1</v>
      </c>
      <c r="I29" s="82" t="s">
        <v>7</v>
      </c>
      <c r="J29" s="53">
        <v>0</v>
      </c>
      <c r="K29" s="41">
        <v>0</v>
      </c>
      <c r="L29" s="41">
        <v>228.68165517241388</v>
      </c>
      <c r="M29" s="41">
        <v>213.64181245901668</v>
      </c>
      <c r="N29" s="48">
        <v>222.27080838323394</v>
      </c>
      <c r="O29" s="110" t="s">
        <v>7</v>
      </c>
      <c r="P29" s="53">
        <v>0</v>
      </c>
      <c r="Q29" s="41">
        <v>0</v>
      </c>
      <c r="R29" s="41">
        <v>228.68165517241388</v>
      </c>
      <c r="S29" s="41">
        <v>213.64181245901668</v>
      </c>
      <c r="T29" s="62">
        <v>222.27080838323394</v>
      </c>
    </row>
    <row r="30" spans="1:20" ht="30" customHeight="1" thickBot="1" x14ac:dyDescent="0.35">
      <c r="A30" s="28" t="s">
        <v>13</v>
      </c>
      <c r="B30" s="103" t="s">
        <v>6</v>
      </c>
      <c r="C30" s="36" t="s">
        <v>8</v>
      </c>
      <c r="D30" s="3">
        <v>0</v>
      </c>
      <c r="E30" s="3">
        <v>0</v>
      </c>
      <c r="F30" s="3">
        <v>51.6</v>
      </c>
      <c r="G30" s="18">
        <v>1410.6</v>
      </c>
      <c r="H30" s="66">
        <v>1469.2</v>
      </c>
      <c r="I30" s="82" t="s">
        <v>8</v>
      </c>
      <c r="J30" s="53">
        <v>0</v>
      </c>
      <c r="K30" s="41">
        <v>0</v>
      </c>
      <c r="L30" s="41">
        <v>219.39648421052649</v>
      </c>
      <c r="M30" s="41">
        <v>200.36954278816563</v>
      </c>
      <c r="N30" s="48">
        <v>232.96641357771267</v>
      </c>
      <c r="O30" s="110" t="s">
        <v>8</v>
      </c>
      <c r="P30" s="53">
        <v>0</v>
      </c>
      <c r="Q30" s="41">
        <v>0</v>
      </c>
      <c r="R30" s="41">
        <v>219.39648421052649</v>
      </c>
      <c r="S30" s="41">
        <v>200.36954278816563</v>
      </c>
      <c r="T30" s="62">
        <v>232.96641357771267</v>
      </c>
    </row>
    <row r="31" spans="1:20" ht="30" customHeight="1" thickBot="1" x14ac:dyDescent="0.35">
      <c r="A31" s="15" t="s">
        <v>13</v>
      </c>
      <c r="B31" s="31" t="s">
        <v>6</v>
      </c>
      <c r="C31" s="146" t="s">
        <v>9</v>
      </c>
      <c r="D31" s="13">
        <v>0</v>
      </c>
      <c r="E31" s="13">
        <v>0</v>
      </c>
      <c r="F31" s="14">
        <v>1131.5</v>
      </c>
      <c r="G31" s="19">
        <v>15637.3</v>
      </c>
      <c r="H31" s="67">
        <v>16129</v>
      </c>
      <c r="I31" s="84" t="s">
        <v>26</v>
      </c>
      <c r="J31" s="56">
        <f>SUM(J27:J30)</f>
        <v>0</v>
      </c>
      <c r="K31" s="47">
        <f t="shared" ref="K31:N31" si="14">SUM(K27:K30)</f>
        <v>0</v>
      </c>
      <c r="L31" s="47">
        <f t="shared" si="14"/>
        <v>846.10164910717742</v>
      </c>
      <c r="M31" s="47">
        <f t="shared" si="14"/>
        <v>782.32755094678419</v>
      </c>
      <c r="N31" s="51">
        <f t="shared" si="14"/>
        <v>888.04885442914906</v>
      </c>
      <c r="O31" s="112" t="s">
        <v>26</v>
      </c>
      <c r="P31" s="59">
        <f>SUM(P27:P30)</f>
        <v>0</v>
      </c>
      <c r="Q31" s="57">
        <f t="shared" ref="Q31" si="15">SUM(Q27:Q30)</f>
        <v>0</v>
      </c>
      <c r="R31" s="57">
        <f t="shared" ref="R31" si="16">SUM(R27:R30)</f>
        <v>846.10164910717742</v>
      </c>
      <c r="S31" s="57">
        <f t="shared" ref="S31" si="17">SUM(S27:S30)</f>
        <v>782.32755094678419</v>
      </c>
      <c r="T31" s="78">
        <f t="shared" ref="T31" si="18">SUM(T27:T30)</f>
        <v>888.04885442914906</v>
      </c>
    </row>
    <row r="32" spans="1:20" ht="30" customHeight="1" thickBot="1" x14ac:dyDescent="0.35">
      <c r="A32" s="27" t="s">
        <v>14</v>
      </c>
      <c r="B32" s="104" t="s">
        <v>6</v>
      </c>
      <c r="C32" s="37" t="s">
        <v>24</v>
      </c>
      <c r="D32" s="8">
        <v>0</v>
      </c>
      <c r="E32" s="8">
        <v>0</v>
      </c>
      <c r="F32" s="8">
        <v>0</v>
      </c>
      <c r="G32" s="22">
        <v>11.7</v>
      </c>
      <c r="H32" s="71">
        <v>330.9</v>
      </c>
      <c r="I32" s="82" t="s">
        <v>24</v>
      </c>
      <c r="J32" s="55">
        <v>0</v>
      </c>
      <c r="K32" s="44">
        <v>0</v>
      </c>
      <c r="L32" s="44">
        <v>0</v>
      </c>
      <c r="M32" s="44">
        <v>251.19838841978341</v>
      </c>
      <c r="N32" s="50">
        <v>242.6268502104476</v>
      </c>
      <c r="O32" s="110" t="s">
        <v>24</v>
      </c>
      <c r="P32" s="55">
        <v>0</v>
      </c>
      <c r="Q32" s="44">
        <v>0</v>
      </c>
      <c r="R32" s="44">
        <v>0</v>
      </c>
      <c r="S32" s="44">
        <v>251.19838841978341</v>
      </c>
      <c r="T32" s="63">
        <v>242.6268502104476</v>
      </c>
    </row>
    <row r="33" spans="1:20" ht="30" customHeight="1" thickBot="1" x14ac:dyDescent="0.35">
      <c r="A33" s="28" t="s">
        <v>14</v>
      </c>
      <c r="B33" s="103" t="s">
        <v>6</v>
      </c>
      <c r="C33" s="36" t="s">
        <v>4</v>
      </c>
      <c r="D33" s="3">
        <v>0</v>
      </c>
      <c r="E33" s="3">
        <v>0</v>
      </c>
      <c r="F33" s="3">
        <v>0</v>
      </c>
      <c r="G33" s="21">
        <v>216.7</v>
      </c>
      <c r="H33" s="66">
        <v>2081.4</v>
      </c>
      <c r="I33" s="82" t="s">
        <v>4</v>
      </c>
      <c r="J33" s="53">
        <v>0</v>
      </c>
      <c r="K33" s="41">
        <v>0</v>
      </c>
      <c r="L33" s="41">
        <v>0</v>
      </c>
      <c r="M33" s="41">
        <v>208.68652622453411</v>
      </c>
      <c r="N33" s="48">
        <v>215.57247332835959</v>
      </c>
      <c r="O33" s="110" t="s">
        <v>4</v>
      </c>
      <c r="P33" s="53">
        <v>0</v>
      </c>
      <c r="Q33" s="41">
        <v>0</v>
      </c>
      <c r="R33" s="41">
        <v>0</v>
      </c>
      <c r="S33" s="41">
        <v>208.68652622453411</v>
      </c>
      <c r="T33" s="62">
        <v>215.57247332835959</v>
      </c>
    </row>
    <row r="34" spans="1:20" ht="30" customHeight="1" thickBot="1" x14ac:dyDescent="0.35">
      <c r="A34" s="28" t="s">
        <v>14</v>
      </c>
      <c r="B34" s="103" t="s">
        <v>6</v>
      </c>
      <c r="C34" s="36" t="s">
        <v>7</v>
      </c>
      <c r="D34" s="3">
        <v>0</v>
      </c>
      <c r="E34" s="3">
        <v>0</v>
      </c>
      <c r="F34" s="3">
        <v>0</v>
      </c>
      <c r="G34" s="21">
        <v>0</v>
      </c>
      <c r="H34" s="70">
        <v>67.900000000000006</v>
      </c>
      <c r="I34" s="82" t="s">
        <v>7</v>
      </c>
      <c r="J34" s="53">
        <v>0</v>
      </c>
      <c r="K34" s="41">
        <v>0</v>
      </c>
      <c r="L34" s="41">
        <v>0</v>
      </c>
      <c r="M34" s="41">
        <v>0</v>
      </c>
      <c r="N34" s="48">
        <v>205.04101630434823</v>
      </c>
      <c r="O34" s="110" t="s">
        <v>7</v>
      </c>
      <c r="P34" s="53">
        <v>0</v>
      </c>
      <c r="Q34" s="41">
        <v>0</v>
      </c>
      <c r="R34" s="41">
        <v>0</v>
      </c>
      <c r="S34" s="41">
        <v>0</v>
      </c>
      <c r="T34" s="62">
        <v>205.04101630434823</v>
      </c>
    </row>
    <row r="35" spans="1:20" ht="30" customHeight="1" thickBot="1" x14ac:dyDescent="0.35">
      <c r="A35" s="28" t="s">
        <v>14</v>
      </c>
      <c r="B35" s="103" t="s">
        <v>6</v>
      </c>
      <c r="C35" s="36" t="s">
        <v>8</v>
      </c>
      <c r="D35" s="3">
        <v>0</v>
      </c>
      <c r="E35" s="3">
        <v>0</v>
      </c>
      <c r="F35" s="3">
        <v>0</v>
      </c>
      <c r="G35" s="21">
        <v>5.2</v>
      </c>
      <c r="H35" s="70">
        <v>625.20000000000005</v>
      </c>
      <c r="I35" s="82" t="s">
        <v>8</v>
      </c>
      <c r="J35" s="53">
        <v>0</v>
      </c>
      <c r="K35" s="41">
        <v>0</v>
      </c>
      <c r="L35" s="41">
        <v>0</v>
      </c>
      <c r="M35" s="41">
        <v>230.82422055137818</v>
      </c>
      <c r="N35" s="48">
        <v>261.75827879359105</v>
      </c>
      <c r="O35" s="110" t="s">
        <v>8</v>
      </c>
      <c r="P35" s="53">
        <v>0</v>
      </c>
      <c r="Q35" s="41">
        <v>0</v>
      </c>
      <c r="R35" s="41">
        <v>0</v>
      </c>
      <c r="S35" s="41">
        <v>230.82422055137818</v>
      </c>
      <c r="T35" s="62">
        <v>261.75827879359105</v>
      </c>
    </row>
    <row r="36" spans="1:20" ht="30" customHeight="1" thickBot="1" x14ac:dyDescent="0.35">
      <c r="A36" s="15" t="s">
        <v>14</v>
      </c>
      <c r="B36" s="31" t="s">
        <v>6</v>
      </c>
      <c r="C36" s="146" t="s">
        <v>9</v>
      </c>
      <c r="D36" s="13">
        <v>0</v>
      </c>
      <c r="E36" s="13">
        <v>0</v>
      </c>
      <c r="F36" s="13">
        <v>443.9</v>
      </c>
      <c r="G36" s="19">
        <v>4489.6000000000004</v>
      </c>
      <c r="H36" s="67">
        <v>5032.1000000000004</v>
      </c>
      <c r="I36" s="84" t="s">
        <v>26</v>
      </c>
      <c r="J36" s="56">
        <f>SUM(J32:J35)</f>
        <v>0</v>
      </c>
      <c r="K36" s="47">
        <f t="shared" ref="K36:N36" si="19">SUM(K32:K35)</f>
        <v>0</v>
      </c>
      <c r="L36" s="47">
        <f t="shared" si="19"/>
        <v>0</v>
      </c>
      <c r="M36" s="47">
        <f t="shared" si="19"/>
        <v>690.70913519569569</v>
      </c>
      <c r="N36" s="51">
        <f t="shared" si="19"/>
        <v>924.99861863674641</v>
      </c>
      <c r="O36" s="112" t="s">
        <v>26</v>
      </c>
      <c r="P36" s="59">
        <f>SUM(P32:P35)</f>
        <v>0</v>
      </c>
      <c r="Q36" s="57">
        <f t="shared" ref="Q36" si="20">SUM(Q32:Q35)</f>
        <v>0</v>
      </c>
      <c r="R36" s="57">
        <f t="shared" ref="R36" si="21">SUM(R32:R35)</f>
        <v>0</v>
      </c>
      <c r="S36" s="57">
        <f t="shared" ref="S36" si="22">SUM(S32:S35)</f>
        <v>690.70913519569569</v>
      </c>
      <c r="T36" s="78">
        <f t="shared" ref="T36" si="23">SUM(T32:T35)</f>
        <v>924.99861863674641</v>
      </c>
    </row>
    <row r="37" spans="1:20" ht="30" customHeight="1" thickBot="1" x14ac:dyDescent="0.35">
      <c r="A37" s="27" t="s">
        <v>15</v>
      </c>
      <c r="B37" s="104" t="s">
        <v>6</v>
      </c>
      <c r="C37" s="37" t="s">
        <v>24</v>
      </c>
      <c r="D37" s="8">
        <v>0</v>
      </c>
      <c r="E37" s="8">
        <v>0</v>
      </c>
      <c r="F37" s="8">
        <v>5.2</v>
      </c>
      <c r="G37" s="22">
        <v>184.2</v>
      </c>
      <c r="H37" s="71">
        <v>271.5</v>
      </c>
      <c r="I37" s="82" t="s">
        <v>24</v>
      </c>
      <c r="J37" s="55">
        <v>0</v>
      </c>
      <c r="K37" s="44">
        <v>0</v>
      </c>
      <c r="L37" s="44">
        <v>239.91861855670052</v>
      </c>
      <c r="M37" s="44">
        <v>204.82652952952938</v>
      </c>
      <c r="N37" s="50">
        <v>240.29025440780933</v>
      </c>
      <c r="O37" s="110" t="s">
        <v>24</v>
      </c>
      <c r="P37" s="55">
        <v>0</v>
      </c>
      <c r="Q37" s="44">
        <v>0</v>
      </c>
      <c r="R37" s="44">
        <v>239.91861855670052</v>
      </c>
      <c r="S37" s="44">
        <v>204.82652952952938</v>
      </c>
      <c r="T37" s="63">
        <v>240.29025440780933</v>
      </c>
    </row>
    <row r="38" spans="1:20" ht="30" customHeight="1" thickBot="1" x14ac:dyDescent="0.35">
      <c r="A38" s="28" t="s">
        <v>15</v>
      </c>
      <c r="B38" s="103" t="s">
        <v>6</v>
      </c>
      <c r="C38" s="36" t="s">
        <v>4</v>
      </c>
      <c r="D38" s="3">
        <v>0</v>
      </c>
      <c r="E38" s="3">
        <v>0</v>
      </c>
      <c r="F38" s="3">
        <v>419</v>
      </c>
      <c r="G38" s="18">
        <v>3539.5</v>
      </c>
      <c r="H38" s="66">
        <v>3948.9</v>
      </c>
      <c r="I38" s="82" t="s">
        <v>4</v>
      </c>
      <c r="J38" s="53">
        <v>0</v>
      </c>
      <c r="K38" s="41">
        <v>0</v>
      </c>
      <c r="L38" s="41">
        <v>167.28067523364459</v>
      </c>
      <c r="M38" s="41">
        <v>169.93985787778544</v>
      </c>
      <c r="N38" s="48">
        <v>209.13519896520683</v>
      </c>
      <c r="O38" s="110" t="s">
        <v>4</v>
      </c>
      <c r="P38" s="53">
        <v>0</v>
      </c>
      <c r="Q38" s="41">
        <v>0</v>
      </c>
      <c r="R38" s="41">
        <v>167.28067523364459</v>
      </c>
      <c r="S38" s="41">
        <v>169.93985787778544</v>
      </c>
      <c r="T38" s="62">
        <v>209.13519896520683</v>
      </c>
    </row>
    <row r="39" spans="1:20" ht="30" customHeight="1" thickBot="1" x14ac:dyDescent="0.35">
      <c r="A39" s="28" t="s">
        <v>15</v>
      </c>
      <c r="B39" s="103" t="s">
        <v>6</v>
      </c>
      <c r="C39" s="36" t="s">
        <v>7</v>
      </c>
      <c r="D39" s="3">
        <v>0</v>
      </c>
      <c r="E39" s="3">
        <v>0</v>
      </c>
      <c r="F39" s="3">
        <v>0.3</v>
      </c>
      <c r="G39" s="21">
        <v>17.600000000000001</v>
      </c>
      <c r="H39" s="70">
        <v>20.3</v>
      </c>
      <c r="I39" s="82" t="s">
        <v>7</v>
      </c>
      <c r="J39" s="53">
        <v>0</v>
      </c>
      <c r="K39" s="41">
        <v>0</v>
      </c>
      <c r="L39" s="41">
        <v>232.11760000000004</v>
      </c>
      <c r="M39" s="41">
        <v>198.89101397712867</v>
      </c>
      <c r="N39" s="48">
        <v>242.5080375838921</v>
      </c>
      <c r="O39" s="110" t="s">
        <v>7</v>
      </c>
      <c r="P39" s="53">
        <v>0</v>
      </c>
      <c r="Q39" s="41">
        <v>0</v>
      </c>
      <c r="R39" s="41">
        <v>232.11760000000004</v>
      </c>
      <c r="S39" s="41">
        <v>198.89101397712867</v>
      </c>
      <c r="T39" s="62">
        <v>242.5080375838921</v>
      </c>
    </row>
    <row r="40" spans="1:20" ht="30" customHeight="1" thickBot="1" x14ac:dyDescent="0.35">
      <c r="A40" s="28" t="s">
        <v>15</v>
      </c>
      <c r="B40" s="103" t="s">
        <v>6</v>
      </c>
      <c r="C40" s="36" t="s">
        <v>8</v>
      </c>
      <c r="D40" s="3">
        <v>0</v>
      </c>
      <c r="E40" s="3">
        <v>0</v>
      </c>
      <c r="F40" s="3">
        <v>19.3</v>
      </c>
      <c r="G40" s="21">
        <v>679</v>
      </c>
      <c r="H40" s="70">
        <v>597.20000000000005</v>
      </c>
      <c r="I40" s="82" t="s">
        <v>8</v>
      </c>
      <c r="J40" s="53">
        <v>0</v>
      </c>
      <c r="K40" s="41">
        <v>0</v>
      </c>
      <c r="L40" s="41">
        <v>200.12275669383027</v>
      </c>
      <c r="M40" s="41">
        <v>200.3911226706532</v>
      </c>
      <c r="N40" s="48">
        <v>246.25550413069666</v>
      </c>
      <c r="O40" s="110" t="s">
        <v>8</v>
      </c>
      <c r="P40" s="53">
        <v>0</v>
      </c>
      <c r="Q40" s="41">
        <v>0</v>
      </c>
      <c r="R40" s="41">
        <v>200.12275669383027</v>
      </c>
      <c r="S40" s="41">
        <v>200.3911226706532</v>
      </c>
      <c r="T40" s="62">
        <v>246.25550413069666</v>
      </c>
    </row>
    <row r="41" spans="1:20" ht="30" customHeight="1" thickBot="1" x14ac:dyDescent="0.35">
      <c r="A41" s="15" t="s">
        <v>15</v>
      </c>
      <c r="B41" s="31" t="s">
        <v>6</v>
      </c>
      <c r="C41" s="146" t="s">
        <v>9</v>
      </c>
      <c r="D41" s="13">
        <v>0</v>
      </c>
      <c r="E41" s="13">
        <v>0</v>
      </c>
      <c r="F41" s="13">
        <v>443.9</v>
      </c>
      <c r="G41" s="19">
        <v>4489.6000000000004</v>
      </c>
      <c r="H41" s="67">
        <v>5032.1000000000004</v>
      </c>
      <c r="I41" s="84" t="s">
        <v>26</v>
      </c>
      <c r="J41" s="56">
        <f>SUM(J37:J40)</f>
        <v>0</v>
      </c>
      <c r="K41" s="47">
        <f t="shared" ref="K41:N41" si="24">SUM(K37:K40)</f>
        <v>0</v>
      </c>
      <c r="L41" s="47">
        <f t="shared" si="24"/>
        <v>839.43965048417544</v>
      </c>
      <c r="M41" s="47">
        <f t="shared" si="24"/>
        <v>774.04852405509666</v>
      </c>
      <c r="N41" s="51">
        <f t="shared" si="24"/>
        <v>938.18899508760489</v>
      </c>
      <c r="O41" s="111" t="s">
        <v>37</v>
      </c>
      <c r="P41" s="59">
        <f>SUM(P37:P40)</f>
        <v>0</v>
      </c>
      <c r="Q41" s="57">
        <f t="shared" ref="Q41" si="25">SUM(Q37:Q40)</f>
        <v>0</v>
      </c>
      <c r="R41" s="57">
        <f t="shared" ref="R41" si="26">SUM(R37:R40)</f>
        <v>839.43965048417544</v>
      </c>
      <c r="S41" s="57">
        <f t="shared" ref="S41" si="27">SUM(S37:S40)</f>
        <v>774.04852405509666</v>
      </c>
      <c r="T41" s="78">
        <f t="shared" ref="T41" si="28">SUM(T37:T40)</f>
        <v>938.18899508760489</v>
      </c>
    </row>
    <row r="42" spans="1:20" ht="30" customHeight="1" thickBot="1" x14ac:dyDescent="0.35">
      <c r="A42" s="27" t="s">
        <v>16</v>
      </c>
      <c r="B42" s="104" t="s">
        <v>17</v>
      </c>
      <c r="C42" s="37" t="s">
        <v>24</v>
      </c>
      <c r="D42" s="8">
        <v>0</v>
      </c>
      <c r="E42" s="8">
        <v>0</v>
      </c>
      <c r="F42" s="8">
        <v>120</v>
      </c>
      <c r="G42" s="20">
        <v>4511.5</v>
      </c>
      <c r="H42" s="68">
        <v>4529</v>
      </c>
      <c r="I42" s="82" t="s">
        <v>24</v>
      </c>
      <c r="J42" s="55">
        <v>0</v>
      </c>
      <c r="K42" s="44">
        <v>0</v>
      </c>
      <c r="L42" s="44">
        <v>217.39791169572709</v>
      </c>
      <c r="M42" s="44">
        <v>182.27693362285609</v>
      </c>
      <c r="N42" s="50">
        <v>209.62642316388346</v>
      </c>
      <c r="O42" s="110" t="s">
        <v>24</v>
      </c>
      <c r="P42" s="55">
        <v>0</v>
      </c>
      <c r="Q42" s="44">
        <v>0</v>
      </c>
      <c r="R42" s="44">
        <v>217.39791169572709</v>
      </c>
      <c r="S42" s="44">
        <v>182.27693362285609</v>
      </c>
      <c r="T42" s="63">
        <v>209.62642316388346</v>
      </c>
    </row>
    <row r="43" spans="1:20" ht="30" customHeight="1" thickBot="1" x14ac:dyDescent="0.35">
      <c r="A43" s="28" t="s">
        <v>16</v>
      </c>
      <c r="B43" s="103" t="s">
        <v>17</v>
      </c>
      <c r="C43" s="36" t="s">
        <v>4</v>
      </c>
      <c r="D43" s="3">
        <v>0</v>
      </c>
      <c r="E43" s="3">
        <v>0</v>
      </c>
      <c r="F43" s="3">
        <v>194.4</v>
      </c>
      <c r="G43" s="18">
        <v>2282.3000000000002</v>
      </c>
      <c r="H43" s="66">
        <v>3024</v>
      </c>
      <c r="I43" s="82" t="s">
        <v>4</v>
      </c>
      <c r="J43" s="53">
        <v>0</v>
      </c>
      <c r="K43" s="41">
        <v>0</v>
      </c>
      <c r="L43" s="41">
        <v>198.53027533900249</v>
      </c>
      <c r="M43" s="41">
        <v>178.69291996686533</v>
      </c>
      <c r="N43" s="48">
        <v>202.47686545635466</v>
      </c>
      <c r="O43" s="110" t="s">
        <v>4</v>
      </c>
      <c r="P43" s="53">
        <v>0</v>
      </c>
      <c r="Q43" s="41">
        <v>0</v>
      </c>
      <c r="R43" s="41">
        <v>198.53027533900249</v>
      </c>
      <c r="S43" s="41">
        <v>178.69291996686533</v>
      </c>
      <c r="T43" s="62">
        <v>202.47686545635466</v>
      </c>
    </row>
    <row r="44" spans="1:20" ht="30" customHeight="1" thickBot="1" x14ac:dyDescent="0.35">
      <c r="A44" s="28" t="s">
        <v>16</v>
      </c>
      <c r="B44" s="103" t="s">
        <v>17</v>
      </c>
      <c r="C44" s="36" t="s">
        <v>7</v>
      </c>
      <c r="D44" s="3">
        <v>0</v>
      </c>
      <c r="E44" s="3">
        <v>0</v>
      </c>
      <c r="F44" s="3">
        <v>0.4</v>
      </c>
      <c r="G44" s="21">
        <v>5.7</v>
      </c>
      <c r="H44" s="70">
        <v>10.6</v>
      </c>
      <c r="I44" s="82" t="s">
        <v>7</v>
      </c>
      <c r="J44" s="53">
        <v>0</v>
      </c>
      <c r="K44" s="41">
        <v>0</v>
      </c>
      <c r="L44" s="41">
        <v>224.96423529411717</v>
      </c>
      <c r="M44" s="41">
        <v>152.8418406015038</v>
      </c>
      <c r="N44" s="48">
        <v>198.97013953488332</v>
      </c>
      <c r="O44" s="110" t="s">
        <v>7</v>
      </c>
      <c r="P44" s="53">
        <v>0</v>
      </c>
      <c r="Q44" s="41">
        <v>0</v>
      </c>
      <c r="R44" s="41">
        <v>224.96423529411717</v>
      </c>
      <c r="S44" s="41">
        <v>152.8418406015038</v>
      </c>
      <c r="T44" s="62">
        <v>198.97013953488332</v>
      </c>
    </row>
    <row r="45" spans="1:20" ht="30" customHeight="1" thickBot="1" x14ac:dyDescent="0.35">
      <c r="A45" s="28" t="s">
        <v>16</v>
      </c>
      <c r="B45" s="103" t="s">
        <v>17</v>
      </c>
      <c r="C45" s="147" t="s">
        <v>8</v>
      </c>
      <c r="D45" s="2">
        <v>0</v>
      </c>
      <c r="E45" s="2">
        <v>0</v>
      </c>
      <c r="F45" s="2">
        <v>23.9</v>
      </c>
      <c r="G45" s="26">
        <v>1002.2</v>
      </c>
      <c r="H45" s="72">
        <v>993.7</v>
      </c>
      <c r="I45" s="82" t="s">
        <v>8</v>
      </c>
      <c r="J45" s="53">
        <v>0</v>
      </c>
      <c r="K45" s="41">
        <v>0</v>
      </c>
      <c r="L45" s="41">
        <v>225.57302226935366</v>
      </c>
      <c r="M45" s="41">
        <v>191.03600995515839</v>
      </c>
      <c r="N45" s="48">
        <v>213.37727632628381</v>
      </c>
      <c r="O45" s="110" t="s">
        <v>8</v>
      </c>
      <c r="P45" s="53">
        <v>0</v>
      </c>
      <c r="Q45" s="41">
        <v>0</v>
      </c>
      <c r="R45" s="41">
        <v>225.57302226935366</v>
      </c>
      <c r="S45" s="41">
        <v>191.03600995515839</v>
      </c>
      <c r="T45" s="62">
        <v>213.37727632628381</v>
      </c>
    </row>
    <row r="46" spans="1:20" ht="30" customHeight="1" thickBot="1" x14ac:dyDescent="0.35">
      <c r="A46" s="24" t="s">
        <v>16</v>
      </c>
      <c r="B46" s="32" t="s">
        <v>17</v>
      </c>
      <c r="C46" s="148" t="s">
        <v>9</v>
      </c>
      <c r="D46" s="16">
        <v>0</v>
      </c>
      <c r="E46" s="16">
        <v>0</v>
      </c>
      <c r="F46" s="16">
        <v>363.4</v>
      </c>
      <c r="G46" s="25">
        <v>8606.7999999999993</v>
      </c>
      <c r="H46" s="73">
        <v>9468.1</v>
      </c>
      <c r="I46" s="84" t="s">
        <v>26</v>
      </c>
      <c r="J46" s="56">
        <f>SUM(J42:J45)</f>
        <v>0</v>
      </c>
      <c r="K46" s="47">
        <f t="shared" ref="K46:N46" si="29">SUM(K42:K45)</f>
        <v>0</v>
      </c>
      <c r="L46" s="47">
        <f t="shared" si="29"/>
        <v>866.46544459820052</v>
      </c>
      <c r="M46" s="47">
        <f t="shared" si="29"/>
        <v>704.84770414638365</v>
      </c>
      <c r="N46" s="51">
        <f t="shared" si="29"/>
        <v>824.45070448140518</v>
      </c>
      <c r="O46" s="111" t="s">
        <v>37</v>
      </c>
      <c r="P46" s="59">
        <f>SUM(P42:P45)</f>
        <v>0</v>
      </c>
      <c r="Q46" s="57">
        <f t="shared" ref="Q46" si="30">SUM(Q42:Q45)</f>
        <v>0</v>
      </c>
      <c r="R46" s="57">
        <f t="shared" ref="R46" si="31">SUM(R42:R45)</f>
        <v>866.46544459820052</v>
      </c>
      <c r="S46" s="57">
        <f t="shared" ref="S46" si="32">SUM(S42:S45)</f>
        <v>704.84770414638365</v>
      </c>
      <c r="T46" s="78">
        <f t="shared" ref="T46" si="33">SUM(T42:T45)</f>
        <v>824.45070448140518</v>
      </c>
    </row>
    <row r="47" spans="1:20" ht="30" customHeight="1" x14ac:dyDescent="0.3">
      <c r="A47" s="42" t="s">
        <v>18</v>
      </c>
      <c r="B47" s="105" t="s">
        <v>6</v>
      </c>
      <c r="C47" s="40" t="s">
        <v>24</v>
      </c>
      <c r="D47" s="6">
        <v>0</v>
      </c>
      <c r="E47" s="6">
        <v>0</v>
      </c>
      <c r="F47" s="6">
        <v>4.1915242800000003</v>
      </c>
      <c r="G47" s="6">
        <v>398.58958475999992</v>
      </c>
      <c r="H47" s="74">
        <v>1015.0873143599998</v>
      </c>
      <c r="I47" s="86" t="s">
        <v>24</v>
      </c>
      <c r="J47" s="55">
        <v>0</v>
      </c>
      <c r="K47" s="44">
        <v>0</v>
      </c>
      <c r="L47" s="44">
        <v>219.70874336283219</v>
      </c>
      <c r="M47" s="44">
        <v>194.38304712243104</v>
      </c>
      <c r="N47" s="50">
        <v>200.75446101793028</v>
      </c>
      <c r="O47" s="114" t="s">
        <v>24</v>
      </c>
      <c r="P47" s="55">
        <v>0</v>
      </c>
      <c r="Q47" s="44">
        <v>0</v>
      </c>
      <c r="R47" s="44">
        <v>219.70874336283219</v>
      </c>
      <c r="S47" s="44">
        <v>194.38304712243104</v>
      </c>
      <c r="T47" s="63">
        <v>200.75446101793028</v>
      </c>
    </row>
    <row r="48" spans="1:20" ht="30" customHeight="1" x14ac:dyDescent="0.3">
      <c r="A48" s="11" t="s">
        <v>18</v>
      </c>
      <c r="B48" s="39" t="s">
        <v>6</v>
      </c>
      <c r="C48" s="40" t="s">
        <v>24</v>
      </c>
      <c r="D48" s="6">
        <v>6576.8960515800009</v>
      </c>
      <c r="E48" s="6">
        <v>9946.3950530399998</v>
      </c>
      <c r="F48" s="6">
        <v>7730.2514550000005</v>
      </c>
      <c r="G48" s="6">
        <v>5878.8671680799998</v>
      </c>
      <c r="H48" s="74">
        <v>5021.5056389399997</v>
      </c>
      <c r="I48" s="86" t="s">
        <v>24</v>
      </c>
      <c r="J48" s="53">
        <v>113.71424784015332</v>
      </c>
      <c r="K48" s="41">
        <v>116.3915319641017</v>
      </c>
      <c r="L48" s="41">
        <v>138.13163279979608</v>
      </c>
      <c r="M48" s="41">
        <v>160.00026451749227</v>
      </c>
      <c r="N48" s="48">
        <v>186.83269255911492</v>
      </c>
      <c r="O48" s="114" t="s">
        <v>24</v>
      </c>
      <c r="P48" s="53">
        <v>113.71424784015332</v>
      </c>
      <c r="Q48" s="41">
        <v>116.3915319641017</v>
      </c>
      <c r="R48" s="41">
        <v>138.13163279979608</v>
      </c>
      <c r="S48" s="41">
        <v>160.00026451749227</v>
      </c>
      <c r="T48" s="62">
        <v>186.83269255911492</v>
      </c>
    </row>
    <row r="49" spans="1:20" ht="30" customHeight="1" x14ac:dyDescent="0.3">
      <c r="A49" s="11" t="s">
        <v>18</v>
      </c>
      <c r="B49" s="39" t="s">
        <v>6</v>
      </c>
      <c r="C49" s="40" t="s">
        <v>24</v>
      </c>
      <c r="D49" s="6">
        <v>770.93633639999996</v>
      </c>
      <c r="E49" s="6">
        <v>377.37598847999999</v>
      </c>
      <c r="F49" s="6">
        <v>114.23503506</v>
      </c>
      <c r="G49" s="6">
        <v>89.498050139999989</v>
      </c>
      <c r="H49" s="74">
        <v>44.3459097</v>
      </c>
      <c r="I49" s="86" t="s">
        <v>24</v>
      </c>
      <c r="J49" s="53">
        <v>156.42940050700022</v>
      </c>
      <c r="K49" s="41">
        <v>175.28701965704761</v>
      </c>
      <c r="L49" s="41">
        <v>189.37389010168886</v>
      </c>
      <c r="M49" s="41">
        <v>176.40987598447018</v>
      </c>
      <c r="N49" s="48">
        <v>180.52791752577298</v>
      </c>
      <c r="O49" s="114" t="s">
        <v>24</v>
      </c>
      <c r="P49" s="53">
        <v>156.42940050700022</v>
      </c>
      <c r="Q49" s="41">
        <v>175.28701965704761</v>
      </c>
      <c r="R49" s="41">
        <v>189.37389010168886</v>
      </c>
      <c r="S49" s="41">
        <v>176.40987598447018</v>
      </c>
      <c r="T49" s="62">
        <v>180.52791752577298</v>
      </c>
    </row>
    <row r="50" spans="1:20" ht="30" customHeight="1" x14ac:dyDescent="0.3">
      <c r="A50" s="11" t="s">
        <v>18</v>
      </c>
      <c r="B50" s="39" t="s">
        <v>6</v>
      </c>
      <c r="C50" s="40" t="s">
        <v>4</v>
      </c>
      <c r="D50" s="6">
        <v>0</v>
      </c>
      <c r="E50" s="6">
        <v>0</v>
      </c>
      <c r="F50" s="6">
        <v>193.48906835999998</v>
      </c>
      <c r="G50" s="6">
        <v>1569.8803548599999</v>
      </c>
      <c r="H50" s="74">
        <v>3147.7264471200006</v>
      </c>
      <c r="I50" s="86" t="s">
        <v>4</v>
      </c>
      <c r="J50" s="53">
        <v>0</v>
      </c>
      <c r="K50" s="41">
        <v>0</v>
      </c>
      <c r="L50" s="41">
        <v>160.26675840208864</v>
      </c>
      <c r="M50" s="41">
        <v>168.39804997132606</v>
      </c>
      <c r="N50" s="48">
        <v>188.47870204843571</v>
      </c>
      <c r="O50" s="114" t="s">
        <v>4</v>
      </c>
      <c r="P50" s="53">
        <v>0</v>
      </c>
      <c r="Q50" s="41">
        <v>0</v>
      </c>
      <c r="R50" s="41">
        <v>160.26675840208864</v>
      </c>
      <c r="S50" s="41">
        <v>168.39804997132606</v>
      </c>
      <c r="T50" s="62">
        <v>188.47870204843571</v>
      </c>
    </row>
    <row r="51" spans="1:20" ht="30" customHeight="1" x14ac:dyDescent="0.3">
      <c r="A51" s="11" t="s">
        <v>18</v>
      </c>
      <c r="B51" s="39" t="s">
        <v>6</v>
      </c>
      <c r="C51" s="40" t="s">
        <v>4</v>
      </c>
      <c r="D51" s="6">
        <v>4360.0785237</v>
      </c>
      <c r="E51" s="6">
        <v>4107.5645837399998</v>
      </c>
      <c r="F51" s="6">
        <v>2776.3437215999998</v>
      </c>
      <c r="G51" s="6">
        <v>1165.8692659200001</v>
      </c>
      <c r="H51" s="74">
        <v>553.8226407599999</v>
      </c>
      <c r="I51" s="86" t="s">
        <v>4</v>
      </c>
      <c r="J51" s="88">
        <v>113.27984051185929</v>
      </c>
      <c r="K51" s="41">
        <v>120.48084274954272</v>
      </c>
      <c r="L51" s="41">
        <v>131.04875744108836</v>
      </c>
      <c r="M51" s="41">
        <v>130.4435016969004</v>
      </c>
      <c r="N51" s="48">
        <v>172.90956493015923</v>
      </c>
      <c r="O51" s="114" t="s">
        <v>4</v>
      </c>
      <c r="P51" s="53">
        <v>113.27984051185929</v>
      </c>
      <c r="Q51" s="41">
        <v>120.48084274954272</v>
      </c>
      <c r="R51" s="41">
        <v>131.04875744108836</v>
      </c>
      <c r="S51" s="41">
        <v>130.4435016969004</v>
      </c>
      <c r="T51" s="62">
        <v>172.90956493015923</v>
      </c>
    </row>
    <row r="52" spans="1:20" ht="30" customHeight="1" x14ac:dyDescent="0.3">
      <c r="A52" s="11" t="s">
        <v>18</v>
      </c>
      <c r="B52" s="39" t="s">
        <v>6</v>
      </c>
      <c r="C52" s="40" t="s">
        <v>4</v>
      </c>
      <c r="D52" s="6">
        <v>340.60387073999999</v>
      </c>
      <c r="E52" s="6">
        <v>187.2154305</v>
      </c>
      <c r="F52" s="6">
        <v>1.0324620600000001</v>
      </c>
      <c r="G52" s="6">
        <v>0</v>
      </c>
      <c r="H52" s="74">
        <v>0</v>
      </c>
      <c r="I52" s="86" t="s">
        <v>4</v>
      </c>
      <c r="J52" s="53">
        <v>120.04122080961525</v>
      </c>
      <c r="K52" s="41">
        <v>140.14337349397644</v>
      </c>
      <c r="L52" s="41">
        <v>111.86785365853665</v>
      </c>
      <c r="M52" s="41">
        <v>0</v>
      </c>
      <c r="N52" s="48">
        <v>0</v>
      </c>
      <c r="O52" s="114" t="s">
        <v>4</v>
      </c>
      <c r="P52" s="53">
        <v>120.04122080961525</v>
      </c>
      <c r="Q52" s="41">
        <v>140.14337349397644</v>
      </c>
      <c r="R52" s="41">
        <v>111.86785365853665</v>
      </c>
      <c r="S52" s="41">
        <v>0</v>
      </c>
      <c r="T52" s="62">
        <v>0</v>
      </c>
    </row>
    <row r="53" spans="1:20" ht="30" customHeight="1" x14ac:dyDescent="0.3">
      <c r="A53" s="11" t="s">
        <v>18</v>
      </c>
      <c r="B53" s="39" t="s">
        <v>6</v>
      </c>
      <c r="C53" s="40" t="s">
        <v>7</v>
      </c>
      <c r="D53" s="6">
        <v>0</v>
      </c>
      <c r="E53" s="6">
        <v>0</v>
      </c>
      <c r="F53" s="6">
        <v>0.59435616000000002</v>
      </c>
      <c r="G53" s="6">
        <v>143.47585163999997</v>
      </c>
      <c r="H53" s="74">
        <v>191.67773706000003</v>
      </c>
      <c r="I53" s="86" t="s">
        <v>7</v>
      </c>
      <c r="J53" s="53">
        <v>0</v>
      </c>
      <c r="K53" s="41">
        <v>0</v>
      </c>
      <c r="L53" s="41">
        <v>167.64139682539738</v>
      </c>
      <c r="M53" s="41">
        <v>182.26288475836472</v>
      </c>
      <c r="N53" s="48">
        <v>185.92807074622013</v>
      </c>
      <c r="O53" s="114" t="s">
        <v>7</v>
      </c>
      <c r="P53" s="53">
        <v>0</v>
      </c>
      <c r="Q53" s="41">
        <v>0</v>
      </c>
      <c r="R53" s="41">
        <v>167.64139682539738</v>
      </c>
      <c r="S53" s="41">
        <v>182.26288475836472</v>
      </c>
      <c r="T53" s="62">
        <v>185.92807074622013</v>
      </c>
    </row>
    <row r="54" spans="1:20" ht="30" customHeight="1" x14ac:dyDescent="0.3">
      <c r="A54" s="11" t="s">
        <v>18</v>
      </c>
      <c r="B54" s="39" t="s">
        <v>6</v>
      </c>
      <c r="C54" s="40" t="s">
        <v>7</v>
      </c>
      <c r="D54" s="6">
        <v>2187.49417614</v>
      </c>
      <c r="E54" s="6">
        <v>2698.8043208399999</v>
      </c>
      <c r="F54" s="6">
        <v>908.21400354000002</v>
      </c>
      <c r="G54" s="6">
        <v>802.87995413999988</v>
      </c>
      <c r="H54" s="74">
        <v>429.37243109999991</v>
      </c>
      <c r="I54" s="86" t="s">
        <v>7</v>
      </c>
      <c r="J54" s="53">
        <v>96.406372662427273</v>
      </c>
      <c r="K54" s="41">
        <v>103.41914043505732</v>
      </c>
      <c r="L54" s="41">
        <v>126.11949603788622</v>
      </c>
      <c r="M54" s="41">
        <v>158.29805197168363</v>
      </c>
      <c r="N54" s="48">
        <v>131.60380646830563</v>
      </c>
      <c r="O54" s="114" t="s">
        <v>7</v>
      </c>
      <c r="P54" s="53">
        <v>96.406372662427273</v>
      </c>
      <c r="Q54" s="41">
        <v>103.41914043505732</v>
      </c>
      <c r="R54" s="41">
        <v>126.11949603788622</v>
      </c>
      <c r="S54" s="41">
        <v>158.29805197168363</v>
      </c>
      <c r="T54" s="62">
        <v>131.60380646830563</v>
      </c>
    </row>
    <row r="55" spans="1:20" ht="30" customHeight="1" x14ac:dyDescent="0.3">
      <c r="A55" s="11" t="s">
        <v>18</v>
      </c>
      <c r="B55" s="39" t="s">
        <v>6</v>
      </c>
      <c r="C55" s="40" t="s">
        <v>7</v>
      </c>
      <c r="D55" s="6">
        <v>116.5236153</v>
      </c>
      <c r="E55" s="6">
        <v>16.423080479999999</v>
      </c>
      <c r="F55" s="6">
        <v>3.86273562</v>
      </c>
      <c r="G55" s="6">
        <v>2.2925717999999997</v>
      </c>
      <c r="H55" s="74">
        <v>7.519584E-2</v>
      </c>
      <c r="I55" s="86" t="s">
        <v>7</v>
      </c>
      <c r="J55" s="53">
        <v>119.07330151244987</v>
      </c>
      <c r="K55" s="41">
        <v>149.96393833504629</v>
      </c>
      <c r="L55" s="41">
        <v>105.76094915254237</v>
      </c>
      <c r="M55" s="41">
        <v>121.96958083832352</v>
      </c>
      <c r="N55" s="48">
        <v>83.512000000000015</v>
      </c>
      <c r="O55" s="114" t="s">
        <v>7</v>
      </c>
      <c r="P55" s="53">
        <v>119.07330151244987</v>
      </c>
      <c r="Q55" s="41">
        <v>149.96393833504629</v>
      </c>
      <c r="R55" s="41">
        <v>105.76094915254237</v>
      </c>
      <c r="S55" s="41">
        <v>121.96958083832352</v>
      </c>
      <c r="T55" s="62">
        <v>83.512000000000015</v>
      </c>
    </row>
    <row r="56" spans="1:20" ht="30" customHeight="1" x14ac:dyDescent="0.3">
      <c r="A56" s="11" t="s">
        <v>18</v>
      </c>
      <c r="B56" s="39" t="s">
        <v>6</v>
      </c>
      <c r="C56" s="43" t="s">
        <v>8</v>
      </c>
      <c r="D56" s="6">
        <v>0</v>
      </c>
      <c r="E56" s="6">
        <v>0</v>
      </c>
      <c r="F56" s="6">
        <v>78.31048002</v>
      </c>
      <c r="G56" s="6">
        <v>552.11425307999991</v>
      </c>
      <c r="H56" s="74">
        <v>606.6236402400001</v>
      </c>
      <c r="I56" s="87" t="s">
        <v>8</v>
      </c>
      <c r="J56" s="53">
        <v>0</v>
      </c>
      <c r="K56" s="41">
        <v>0</v>
      </c>
      <c r="L56" s="41">
        <v>176.14399696202568</v>
      </c>
      <c r="M56" s="41">
        <v>182.99958411520046</v>
      </c>
      <c r="N56" s="48">
        <v>209.20708223192608</v>
      </c>
      <c r="O56" s="115" t="s">
        <v>8</v>
      </c>
      <c r="P56" s="53">
        <v>0</v>
      </c>
      <c r="Q56" s="41">
        <v>0</v>
      </c>
      <c r="R56" s="41">
        <v>176.14399696202568</v>
      </c>
      <c r="S56" s="41">
        <v>182.99958411520046</v>
      </c>
      <c r="T56" s="62">
        <v>209.20708223192608</v>
      </c>
    </row>
    <row r="57" spans="1:20" ht="30" customHeight="1" x14ac:dyDescent="0.3">
      <c r="A57" s="11" t="s">
        <v>18</v>
      </c>
      <c r="B57" s="39" t="s">
        <v>6</v>
      </c>
      <c r="C57" s="43" t="s">
        <v>8</v>
      </c>
      <c r="D57" s="6">
        <v>5689.5274551000011</v>
      </c>
      <c r="E57" s="6">
        <v>8455.4468958599991</v>
      </c>
      <c r="F57" s="6">
        <v>5303.0612037600004</v>
      </c>
      <c r="G57" s="6">
        <v>3854.0566165800001</v>
      </c>
      <c r="H57" s="74">
        <v>2047.4977415999999</v>
      </c>
      <c r="I57" s="87" t="s">
        <v>8</v>
      </c>
      <c r="J57" s="53">
        <v>103.16234022340612</v>
      </c>
      <c r="K57" s="41">
        <v>114.334140793625</v>
      </c>
      <c r="L57" s="41">
        <v>134.236162645728</v>
      </c>
      <c r="M57" s="41">
        <v>164.73819874049255</v>
      </c>
      <c r="N57" s="48">
        <v>161.24928237129487</v>
      </c>
      <c r="O57" s="115" t="s">
        <v>8</v>
      </c>
      <c r="P57" s="53">
        <v>103.16234022340612</v>
      </c>
      <c r="Q57" s="41">
        <v>114.334140793625</v>
      </c>
      <c r="R57" s="41">
        <v>134.236162645728</v>
      </c>
      <c r="S57" s="41">
        <v>164.73819874049255</v>
      </c>
      <c r="T57" s="62">
        <v>161.24928237129487</v>
      </c>
    </row>
    <row r="58" spans="1:20" ht="30" customHeight="1" thickBot="1" x14ac:dyDescent="0.35">
      <c r="A58" s="27" t="s">
        <v>18</v>
      </c>
      <c r="B58" s="104" t="s">
        <v>6</v>
      </c>
      <c r="C58" s="43" t="s">
        <v>8</v>
      </c>
      <c r="D58" s="6">
        <v>321.89105117999998</v>
      </c>
      <c r="E58" s="6">
        <v>153.03512279999998</v>
      </c>
      <c r="F58" s="6">
        <v>14.695250040000001</v>
      </c>
      <c r="G58" s="6">
        <v>1.6194789000000001</v>
      </c>
      <c r="H58" s="74">
        <v>0.85966613999999997</v>
      </c>
      <c r="I58" s="87" t="s">
        <v>8</v>
      </c>
      <c r="J58" s="53">
        <v>138.15373614801274</v>
      </c>
      <c r="K58" s="41">
        <v>155.09933496834577</v>
      </c>
      <c r="L58" s="41">
        <v>137.58016438356134</v>
      </c>
      <c r="M58" s="41">
        <v>96.245217391304365</v>
      </c>
      <c r="N58" s="48">
        <v>127.29860000000002</v>
      </c>
      <c r="O58" s="115" t="s">
        <v>8</v>
      </c>
      <c r="P58" s="53">
        <v>138.15373614801274</v>
      </c>
      <c r="Q58" s="41">
        <v>155.09933496834577</v>
      </c>
      <c r="R58" s="41">
        <v>137.58016438356134</v>
      </c>
      <c r="S58" s="41">
        <v>96.245217391304365</v>
      </c>
      <c r="T58" s="62">
        <v>127.29860000000002</v>
      </c>
    </row>
    <row r="59" spans="1:20" ht="30" customHeight="1" thickBot="1" x14ac:dyDescent="0.35">
      <c r="A59" s="24" t="s">
        <v>18</v>
      </c>
      <c r="B59" s="32" t="s">
        <v>6</v>
      </c>
      <c r="C59" s="148" t="s">
        <v>9</v>
      </c>
      <c r="D59" s="17">
        <f>SUM(D47:D58)</f>
        <v>20363.951080140003</v>
      </c>
      <c r="E59" s="17">
        <f t="shared" ref="E59:H59" si="34">SUM(E47:E58)</f>
        <v>25942.260475739997</v>
      </c>
      <c r="F59" s="17">
        <f t="shared" si="34"/>
        <v>17128.281295500001</v>
      </c>
      <c r="G59" s="17">
        <f t="shared" si="34"/>
        <v>14459.143149899999</v>
      </c>
      <c r="H59" s="75">
        <f t="shared" si="34"/>
        <v>13058.594362860002</v>
      </c>
      <c r="I59" s="84" t="s">
        <v>26</v>
      </c>
      <c r="J59" s="56">
        <f>SUM(J47:J58)</f>
        <v>960.26046021492414</v>
      </c>
      <c r="K59" s="47">
        <f t="shared" ref="K59:T59" si="35">SUM(K47:K58)</f>
        <v>1075.119322396743</v>
      </c>
      <c r="L59" s="47">
        <f t="shared" si="35"/>
        <v>1797.8798017731717</v>
      </c>
      <c r="M59" s="47">
        <f t="shared" si="35"/>
        <v>1736.1482571079891</v>
      </c>
      <c r="N59" s="51">
        <f t="shared" si="35"/>
        <v>1828.3021798991599</v>
      </c>
      <c r="O59" s="111" t="s">
        <v>37</v>
      </c>
      <c r="P59" s="60">
        <f t="shared" si="35"/>
        <v>960.26046021492414</v>
      </c>
      <c r="Q59" s="58">
        <f t="shared" si="35"/>
        <v>1075.119322396743</v>
      </c>
      <c r="R59" s="58">
        <f t="shared" si="35"/>
        <v>1797.8798017731717</v>
      </c>
      <c r="S59" s="58">
        <f t="shared" si="35"/>
        <v>1736.1482571079891</v>
      </c>
      <c r="T59" s="79">
        <f t="shared" si="35"/>
        <v>1828.3021798991599</v>
      </c>
    </row>
    <row r="60" spans="1:20" ht="30" customHeight="1" thickBot="1" x14ac:dyDescent="0.35">
      <c r="A60" s="27" t="s">
        <v>18</v>
      </c>
      <c r="B60" s="104" t="s">
        <v>17</v>
      </c>
      <c r="C60" s="37" t="s">
        <v>24</v>
      </c>
      <c r="D60" s="10">
        <v>329.05950666000001</v>
      </c>
      <c r="E60" s="10">
        <v>150.66568128</v>
      </c>
      <c r="F60" s="10">
        <v>571.21270884</v>
      </c>
      <c r="G60" s="10">
        <v>687.10070039999994</v>
      </c>
      <c r="H60" s="76">
        <v>209.04662411999999</v>
      </c>
      <c r="I60" s="82" t="s">
        <v>24</v>
      </c>
      <c r="J60" s="55">
        <v>159.98743591988642</v>
      </c>
      <c r="K60" s="44">
        <v>157.69881981504395</v>
      </c>
      <c r="L60" s="44">
        <v>167.86003492756444</v>
      </c>
      <c r="M60" s="44">
        <v>201.80211431027078</v>
      </c>
      <c r="N60" s="50">
        <v>203.9225217391305</v>
      </c>
      <c r="O60" s="110" t="s">
        <v>24</v>
      </c>
      <c r="P60" s="55">
        <v>159.98743591988642</v>
      </c>
      <c r="Q60" s="44">
        <v>157.69881981504395</v>
      </c>
      <c r="R60" s="44">
        <v>167.86003492756444</v>
      </c>
      <c r="S60" s="44">
        <v>201.80211431027078</v>
      </c>
      <c r="T60" s="63">
        <v>203.9225217391305</v>
      </c>
    </row>
    <row r="61" spans="1:20" ht="30" customHeight="1" thickBot="1" x14ac:dyDescent="0.35">
      <c r="A61" s="28" t="s">
        <v>18</v>
      </c>
      <c r="B61" s="103" t="s">
        <v>17</v>
      </c>
      <c r="C61" s="36" t="s">
        <v>4</v>
      </c>
      <c r="D61" s="6">
        <v>1595.5888339799999</v>
      </c>
      <c r="E61" s="6">
        <v>1674.3475919399998</v>
      </c>
      <c r="F61" s="6">
        <v>1063.26962826</v>
      </c>
      <c r="G61" s="6">
        <v>980.84835647999989</v>
      </c>
      <c r="H61" s="69">
        <v>204.92520965999998</v>
      </c>
      <c r="I61" s="82" t="s">
        <v>4</v>
      </c>
      <c r="J61" s="53">
        <v>109.26484033496862</v>
      </c>
      <c r="K61" s="41">
        <v>113.6721029120724</v>
      </c>
      <c r="L61" s="41">
        <v>127.70025067250653</v>
      </c>
      <c r="M61" s="41">
        <v>121.01663362101917</v>
      </c>
      <c r="N61" s="48">
        <v>137.52094897843588</v>
      </c>
      <c r="O61" s="110" t="s">
        <v>4</v>
      </c>
      <c r="P61" s="53">
        <v>109.26484033496862</v>
      </c>
      <c r="Q61" s="41">
        <v>113.6721029120724</v>
      </c>
      <c r="R61" s="41">
        <v>127.70025067250653</v>
      </c>
      <c r="S61" s="41">
        <v>121.01663362101917</v>
      </c>
      <c r="T61" s="62">
        <v>137.52094897843588</v>
      </c>
    </row>
    <row r="62" spans="1:20" ht="30" customHeight="1" thickBot="1" x14ac:dyDescent="0.35">
      <c r="A62" s="28" t="s">
        <v>18</v>
      </c>
      <c r="B62" s="103" t="s">
        <v>17</v>
      </c>
      <c r="C62" s="36" t="s">
        <v>7</v>
      </c>
      <c r="D62" s="6">
        <v>148.14243594000001</v>
      </c>
      <c r="E62" s="6">
        <v>82.134716400000002</v>
      </c>
      <c r="F62" s="6">
        <v>30.977467079999997</v>
      </c>
      <c r="G62" s="6">
        <v>23.503142220000001</v>
      </c>
      <c r="H62" s="69">
        <v>85.906289939999994</v>
      </c>
      <c r="I62" s="82" t="s">
        <v>7</v>
      </c>
      <c r="J62" s="53">
        <v>169.87713422818771</v>
      </c>
      <c r="K62" s="41">
        <v>179.56352362204717</v>
      </c>
      <c r="L62" s="41">
        <v>211.55030899308252</v>
      </c>
      <c r="M62" s="41">
        <v>209.65810040160588</v>
      </c>
      <c r="N62" s="48">
        <v>236.22891860105253</v>
      </c>
      <c r="O62" s="110" t="s">
        <v>7</v>
      </c>
      <c r="P62" s="53">
        <v>169.87713422818771</v>
      </c>
      <c r="Q62" s="41">
        <v>179.56352362204717</v>
      </c>
      <c r="R62" s="41">
        <v>211.55030899308252</v>
      </c>
      <c r="S62" s="41">
        <v>209.65810040160588</v>
      </c>
      <c r="T62" s="62">
        <v>236.22891860105253</v>
      </c>
    </row>
    <row r="63" spans="1:20" ht="30" customHeight="1" thickBot="1" x14ac:dyDescent="0.35">
      <c r="A63" s="28" t="s">
        <v>18</v>
      </c>
      <c r="B63" s="103" t="s">
        <v>17</v>
      </c>
      <c r="C63" s="147" t="s">
        <v>8</v>
      </c>
      <c r="D63" s="2">
        <v>457.2</v>
      </c>
      <c r="E63" s="2">
        <v>508.6</v>
      </c>
      <c r="F63" s="2">
        <v>466.2</v>
      </c>
      <c r="G63" s="23">
        <v>401.6</v>
      </c>
      <c r="H63" s="72">
        <v>204.9</v>
      </c>
      <c r="I63" s="82" t="s">
        <v>8</v>
      </c>
      <c r="J63" s="53">
        <v>106.76248863890245</v>
      </c>
      <c r="K63" s="41">
        <v>125.20764974021534</v>
      </c>
      <c r="L63" s="41">
        <v>122.88744251449954</v>
      </c>
      <c r="M63" s="41">
        <v>131.57902658848721</v>
      </c>
      <c r="N63" s="48">
        <v>153.90680711840034</v>
      </c>
      <c r="O63" s="110" t="s">
        <v>8</v>
      </c>
      <c r="P63" s="53">
        <v>106.76248863890245</v>
      </c>
      <c r="Q63" s="41">
        <v>125.20764974021534</v>
      </c>
      <c r="R63" s="41">
        <v>122.88744251449954</v>
      </c>
      <c r="S63" s="41">
        <v>131.57902658848721</v>
      </c>
      <c r="T63" s="62">
        <v>153.90680711840034</v>
      </c>
    </row>
    <row r="64" spans="1:20" ht="30" customHeight="1" thickBot="1" x14ac:dyDescent="0.35">
      <c r="A64" s="24" t="s">
        <v>18</v>
      </c>
      <c r="B64" s="32" t="s">
        <v>17</v>
      </c>
      <c r="C64" s="148" t="s">
        <v>9</v>
      </c>
      <c r="D64" s="17">
        <v>2804.8</v>
      </c>
      <c r="E64" s="17">
        <v>2541.5</v>
      </c>
      <c r="F64" s="17">
        <v>2206.3000000000002</v>
      </c>
      <c r="G64" s="25">
        <v>2213.8000000000002</v>
      </c>
      <c r="H64" s="93">
        <v>922</v>
      </c>
      <c r="I64" s="84" t="s">
        <v>26</v>
      </c>
      <c r="J64" s="56">
        <f>SUM(J60:J63)</f>
        <v>545.89189912194524</v>
      </c>
      <c r="K64" s="47">
        <f t="shared" ref="K64" si="36">SUM(K60:K63)</f>
        <v>576.14209608937881</v>
      </c>
      <c r="L64" s="47">
        <f t="shared" ref="L64" si="37">SUM(L60:L63)</f>
        <v>629.99803710765309</v>
      </c>
      <c r="M64" s="47">
        <f t="shared" ref="M64" si="38">SUM(M60:M63)</f>
        <v>664.05587492138307</v>
      </c>
      <c r="N64" s="51">
        <f t="shared" ref="N64" si="39">SUM(N60:N63)</f>
        <v>731.57919643701928</v>
      </c>
      <c r="O64" s="111" t="s">
        <v>37</v>
      </c>
      <c r="P64" s="60">
        <f>SUM(P60:P63)</f>
        <v>545.89189912194524</v>
      </c>
      <c r="Q64" s="58">
        <f t="shared" ref="Q64" si="40">SUM(Q60:Q63)</f>
        <v>576.14209608937881</v>
      </c>
      <c r="R64" s="58">
        <f t="shared" ref="R64" si="41">SUM(R60:R63)</f>
        <v>629.99803710765309</v>
      </c>
      <c r="S64" s="58">
        <f t="shared" ref="S64" si="42">SUM(S60:S63)</f>
        <v>664.05587492138307</v>
      </c>
      <c r="T64" s="79">
        <f t="shared" ref="T64" si="43">SUM(T60:T63)</f>
        <v>731.57919643701928</v>
      </c>
    </row>
    <row r="65" spans="1:20" ht="30" customHeight="1" thickBot="1" x14ac:dyDescent="0.35">
      <c r="A65" s="1" t="s">
        <v>28</v>
      </c>
      <c r="B65" s="104" t="s">
        <v>6</v>
      </c>
      <c r="C65" s="37" t="s">
        <v>24</v>
      </c>
      <c r="D65" s="6">
        <v>11268.311009399999</v>
      </c>
      <c r="E65" s="6">
        <v>13042.461958080001</v>
      </c>
      <c r="F65" s="6">
        <v>18913.754239739999</v>
      </c>
      <c r="G65" s="6">
        <v>22716.759834</v>
      </c>
      <c r="H65" s="6">
        <v>22512.437027999997</v>
      </c>
      <c r="I65" s="82" t="s">
        <v>24</v>
      </c>
      <c r="J65" s="33">
        <v>66.707615645985385</v>
      </c>
      <c r="K65" s="33">
        <v>72.639597928612247</v>
      </c>
      <c r="L65" s="33">
        <v>75.948019825387775</v>
      </c>
      <c r="M65" s="33">
        <v>81.116420041114296</v>
      </c>
      <c r="N65" s="107">
        <v>99.768359506129499</v>
      </c>
      <c r="O65" s="110" t="s">
        <v>24</v>
      </c>
      <c r="P65" s="34">
        <v>3.6109745862766296</v>
      </c>
      <c r="Q65" s="33">
        <v>3.1955333426738481</v>
      </c>
      <c r="R65" s="33">
        <v>4.0628727221222034</v>
      </c>
      <c r="S65" s="33">
        <v>4.0836586616584114</v>
      </c>
      <c r="T65" s="96">
        <v>4.2795977414970894</v>
      </c>
    </row>
    <row r="66" spans="1:20" ht="30" customHeight="1" thickBot="1" x14ac:dyDescent="0.35">
      <c r="A66" s="1" t="s">
        <v>28</v>
      </c>
      <c r="B66" s="104" t="s">
        <v>6</v>
      </c>
      <c r="C66" s="37" t="s">
        <v>24</v>
      </c>
      <c r="D66" s="6">
        <v>5656.0506920400003</v>
      </c>
      <c r="E66" s="6">
        <v>6297.5849023199989</v>
      </c>
      <c r="F66" s="6">
        <v>6010.2447944999994</v>
      </c>
      <c r="G66" s="6">
        <v>6139.2023123399995</v>
      </c>
      <c r="H66" s="6">
        <v>5197.0115062799996</v>
      </c>
      <c r="I66" s="82" t="s">
        <v>24</v>
      </c>
      <c r="J66" s="33">
        <v>166.71060648363152</v>
      </c>
      <c r="K66" s="33">
        <v>175.16614982546795</v>
      </c>
      <c r="L66" s="33">
        <v>185.79071664042718</v>
      </c>
      <c r="M66" s="33">
        <v>188.9847749084015</v>
      </c>
      <c r="N66" s="33">
        <v>232.22802999532252</v>
      </c>
      <c r="O66" s="110" t="s">
        <v>24</v>
      </c>
      <c r="P66" s="34">
        <v>5.3645938790925358</v>
      </c>
      <c r="Q66" s="33">
        <v>4.2031865325034206</v>
      </c>
      <c r="R66" s="33">
        <v>4.2606174887700492</v>
      </c>
      <c r="S66" s="33">
        <v>4.2698498866460586</v>
      </c>
      <c r="T66" s="97">
        <v>4.3225973992976288</v>
      </c>
    </row>
    <row r="67" spans="1:20" ht="30" customHeight="1" thickBot="1" x14ac:dyDescent="0.35">
      <c r="A67" s="1" t="s">
        <v>28</v>
      </c>
      <c r="B67" s="104" t="s">
        <v>6</v>
      </c>
      <c r="C67" s="36" t="s">
        <v>4</v>
      </c>
      <c r="D67" s="6">
        <v>9387.3663235800013</v>
      </c>
      <c r="E67" s="6">
        <v>7227.4070871599997</v>
      </c>
      <c r="F67" s="6">
        <v>6645.9029777999995</v>
      </c>
      <c r="G67" s="6">
        <v>7802.6571301799995</v>
      </c>
      <c r="H67" s="6">
        <v>8952.4933940399987</v>
      </c>
      <c r="I67" s="82" t="s">
        <v>4</v>
      </c>
      <c r="J67" s="33">
        <v>61.078478838954616</v>
      </c>
      <c r="K67" s="33">
        <v>68.358497033905266</v>
      </c>
      <c r="L67" s="33">
        <v>73.529178127225862</v>
      </c>
      <c r="M67" s="33">
        <v>74.671484758104071</v>
      </c>
      <c r="N67" s="33">
        <v>97.10842528607931</v>
      </c>
      <c r="O67" s="110" t="s">
        <v>4</v>
      </c>
      <c r="P67" s="61">
        <v>1.2960031029447601</v>
      </c>
      <c r="Q67" s="6">
        <v>0.939877542271217</v>
      </c>
      <c r="R67" s="6">
        <v>0.92854604164122301</v>
      </c>
      <c r="S67" s="6">
        <v>1.03151143310794</v>
      </c>
      <c r="T67" s="74">
        <v>1.21738247656042</v>
      </c>
    </row>
    <row r="68" spans="1:20" ht="30" customHeight="1" thickBot="1" x14ac:dyDescent="0.35">
      <c r="A68" s="1" t="s">
        <v>28</v>
      </c>
      <c r="B68" s="104" t="s">
        <v>6</v>
      </c>
      <c r="C68" s="36" t="s">
        <v>4</v>
      </c>
      <c r="D68" s="6">
        <v>13193.504841779999</v>
      </c>
      <c r="E68" s="6">
        <v>13089.702070679999</v>
      </c>
      <c r="F68" s="6">
        <v>10612.04652636</v>
      </c>
      <c r="G68" s="6">
        <v>15006.224689620001</v>
      </c>
      <c r="H68" s="6">
        <v>14077.356101340001</v>
      </c>
      <c r="I68" s="82" t="s">
        <v>4</v>
      </c>
      <c r="J68" s="33">
        <v>140.48195169339189</v>
      </c>
      <c r="K68" s="33">
        <v>144.43955923951614</v>
      </c>
      <c r="L68" s="33">
        <v>132.9754050125278</v>
      </c>
      <c r="M68" s="33">
        <v>174.52644018258135</v>
      </c>
      <c r="N68" s="33">
        <v>233.24449433223683</v>
      </c>
      <c r="O68" s="110" t="s">
        <v>4</v>
      </c>
      <c r="P68" s="61">
        <v>1.8214718190674299</v>
      </c>
      <c r="Q68" s="6">
        <v>1.7022310854898199</v>
      </c>
      <c r="R68" s="6">
        <v>1.4826839676534</v>
      </c>
      <c r="S68" s="6">
        <v>1.9838232126409701</v>
      </c>
      <c r="T68" s="74">
        <v>1.91427414461777</v>
      </c>
    </row>
    <row r="69" spans="1:20" ht="30" customHeight="1" thickBot="1" x14ac:dyDescent="0.35">
      <c r="A69" s="1" t="s">
        <v>28</v>
      </c>
      <c r="B69" s="104" t="s">
        <v>6</v>
      </c>
      <c r="C69" s="36" t="s">
        <v>7</v>
      </c>
      <c r="D69" s="6">
        <v>27364.526503800003</v>
      </c>
      <c r="E69" s="6">
        <v>34405.4458476</v>
      </c>
      <c r="F69" s="6">
        <v>40666.376383199997</v>
      </c>
      <c r="G69" s="6">
        <v>61571.046520800002</v>
      </c>
      <c r="H69" s="6">
        <v>53583.988396199995</v>
      </c>
      <c r="I69" s="82" t="s">
        <v>7</v>
      </c>
      <c r="J69" s="33">
        <v>62.802608311216495</v>
      </c>
      <c r="K69" s="33">
        <v>63.749894253360637</v>
      </c>
      <c r="L69" s="33">
        <v>65.065531515801169</v>
      </c>
      <c r="M69" s="33">
        <v>68.145917614846852</v>
      </c>
      <c r="N69" s="33">
        <v>78.056134433969021</v>
      </c>
      <c r="O69" s="110" t="s">
        <v>7</v>
      </c>
      <c r="P69" s="61">
        <v>7.2147729075989604</v>
      </c>
      <c r="Q69" s="6">
        <v>7.7421536167972604</v>
      </c>
      <c r="R69" s="6">
        <v>9.8559502760345392</v>
      </c>
      <c r="S69" s="6">
        <v>12.4961269119769</v>
      </c>
      <c r="T69" s="74">
        <v>10.081622762152</v>
      </c>
    </row>
    <row r="70" spans="1:20" ht="30" customHeight="1" thickBot="1" x14ac:dyDescent="0.35">
      <c r="A70" s="1" t="s">
        <v>28</v>
      </c>
      <c r="B70" s="104" t="s">
        <v>6</v>
      </c>
      <c r="C70" s="36" t="s">
        <v>7</v>
      </c>
      <c r="D70" s="6">
        <v>6077.6136359999991</v>
      </c>
      <c r="E70" s="6">
        <v>4274.6102752800007</v>
      </c>
      <c r="F70" s="6">
        <v>3650.7570663000001</v>
      </c>
      <c r="G70" s="6">
        <v>4443.9375296399994</v>
      </c>
      <c r="H70" s="6">
        <v>2502.4277450999998</v>
      </c>
      <c r="I70" s="82" t="s">
        <v>7</v>
      </c>
      <c r="J70" s="33">
        <v>147.60383455748675</v>
      </c>
      <c r="K70" s="33">
        <v>154.3942746009939</v>
      </c>
      <c r="L70" s="33">
        <v>163.47086356786784</v>
      </c>
      <c r="M70" s="33">
        <v>152.36119052644779</v>
      </c>
      <c r="N70" s="33">
        <v>205.74989880668656</v>
      </c>
      <c r="O70" s="110" t="s">
        <v>7</v>
      </c>
      <c r="P70" s="61">
        <v>1.6023884863411699</v>
      </c>
      <c r="Q70" s="6">
        <v>0.96190264616106802</v>
      </c>
      <c r="R70" s="6">
        <v>0.88480172849133498</v>
      </c>
      <c r="S70" s="6">
        <v>0.901917548868017</v>
      </c>
      <c r="T70" s="74">
        <v>0.47082222265914597</v>
      </c>
    </row>
    <row r="71" spans="1:20" ht="30" customHeight="1" thickBot="1" x14ac:dyDescent="0.35">
      <c r="A71" s="1" t="s">
        <v>28</v>
      </c>
      <c r="B71" s="104" t="s">
        <v>6</v>
      </c>
      <c r="C71" s="147" t="s">
        <v>8</v>
      </c>
      <c r="D71" s="6">
        <v>20221.381570139998</v>
      </c>
      <c r="E71" s="6">
        <v>24636.650299500001</v>
      </c>
      <c r="F71" s="6">
        <v>33274.449875700004</v>
      </c>
      <c r="G71" s="6">
        <v>38878.573398</v>
      </c>
      <c r="H71" s="6">
        <v>37029.994405199999</v>
      </c>
      <c r="I71" s="82" t="s">
        <v>8</v>
      </c>
      <c r="J71" s="33">
        <v>63.719096775703754</v>
      </c>
      <c r="K71" s="33">
        <v>69.303370938419562</v>
      </c>
      <c r="L71" s="33">
        <v>70.078643655500031</v>
      </c>
      <c r="M71" s="33">
        <v>77.871997599542667</v>
      </c>
      <c r="N71" s="33">
        <v>91.006732623531533</v>
      </c>
      <c r="O71" s="110" t="s">
        <v>8</v>
      </c>
      <c r="P71" s="61">
        <v>2.1820294994983298</v>
      </c>
      <c r="Q71" s="6">
        <v>2.4817669902504602</v>
      </c>
      <c r="R71" s="6">
        <v>3.5153360452885201</v>
      </c>
      <c r="S71" s="6">
        <v>3.52589086128887</v>
      </c>
      <c r="T71" s="74">
        <v>3.3652535485044099</v>
      </c>
    </row>
    <row r="72" spans="1:20" ht="30" customHeight="1" thickBot="1" x14ac:dyDescent="0.35">
      <c r="A72" s="1" t="s">
        <v>28</v>
      </c>
      <c r="B72" s="104" t="s">
        <v>6</v>
      </c>
      <c r="C72" s="147" t="s">
        <v>8</v>
      </c>
      <c r="D72" s="6">
        <v>14043.887836440003</v>
      </c>
      <c r="E72" s="6">
        <v>5173.5390089400007</v>
      </c>
      <c r="F72" s="6">
        <v>5156.6917286399994</v>
      </c>
      <c r="G72" s="6">
        <v>7211.21905806</v>
      </c>
      <c r="H72" s="6">
        <v>6308.4600363</v>
      </c>
      <c r="I72" s="82" t="s">
        <v>8</v>
      </c>
      <c r="J72" s="98">
        <v>145.78954514051014</v>
      </c>
      <c r="K72" s="98">
        <v>163.77704740441729</v>
      </c>
      <c r="L72" s="98">
        <v>174.81580280905541</v>
      </c>
      <c r="M72" s="98">
        <v>152.73837995873373</v>
      </c>
      <c r="N72" s="98">
        <v>212.87434591800525</v>
      </c>
      <c r="O72" s="110" t="s">
        <v>8</v>
      </c>
      <c r="P72" s="102">
        <v>1.5154344148279599</v>
      </c>
      <c r="Q72" s="99">
        <v>0.52115519679316802</v>
      </c>
      <c r="R72" s="99">
        <v>0.54478749839130103</v>
      </c>
      <c r="S72" s="99">
        <v>0.65398416539825599</v>
      </c>
      <c r="T72" s="100">
        <v>0.57330733811225298</v>
      </c>
    </row>
    <row r="73" spans="1:20" ht="30" customHeight="1" thickBot="1" x14ac:dyDescent="0.35">
      <c r="A73" s="94" t="s">
        <v>28</v>
      </c>
      <c r="B73" s="106" t="s">
        <v>6</v>
      </c>
      <c r="C73" s="148" t="s">
        <v>9</v>
      </c>
      <c r="D73" s="95">
        <f>SUM(D65:D72)</f>
        <v>107212.64241318</v>
      </c>
      <c r="E73" s="95">
        <f t="shared" ref="E73:G73" si="44">SUM(E65:E72)</f>
        <v>108147.40144956001</v>
      </c>
      <c r="F73" s="95">
        <f t="shared" si="44"/>
        <v>124930.22359223999</v>
      </c>
      <c r="G73" s="95">
        <f t="shared" si="44"/>
        <v>163769.62047264</v>
      </c>
      <c r="H73" s="95">
        <f>SUM(H65:H72)</f>
        <v>150164.16861245999</v>
      </c>
      <c r="I73" s="101" t="s">
        <v>26</v>
      </c>
      <c r="J73" s="45">
        <f>SUM(J65:J72)</f>
        <v>854.89373744688055</v>
      </c>
      <c r="K73" s="45">
        <f t="shared" ref="K73:T73" si="45">SUM(K65:K72)</f>
        <v>911.82839122469295</v>
      </c>
      <c r="L73" s="45">
        <f t="shared" si="45"/>
        <v>941.67416115379308</v>
      </c>
      <c r="M73" s="45">
        <f t="shared" si="45"/>
        <v>970.4166055897723</v>
      </c>
      <c r="N73" s="108">
        <f t="shared" si="45"/>
        <v>1250.0364209019604</v>
      </c>
      <c r="O73" s="111" t="s">
        <v>37</v>
      </c>
      <c r="P73" s="56">
        <f t="shared" si="45"/>
        <v>24.607668695647774</v>
      </c>
      <c r="Q73" s="47">
        <f t="shared" si="45"/>
        <v>21.747806952940262</v>
      </c>
      <c r="R73" s="47">
        <f t="shared" si="45"/>
        <v>25.535595768392572</v>
      </c>
      <c r="S73" s="47">
        <f t="shared" si="45"/>
        <v>28.946762681585426</v>
      </c>
      <c r="T73" s="64">
        <f t="shared" si="45"/>
        <v>26.224857633400717</v>
      </c>
    </row>
    <row r="77" spans="1:20" ht="30" customHeight="1" x14ac:dyDescent="0.3">
      <c r="M77" s="38"/>
    </row>
  </sheetData>
  <autoFilter ref="J2:T73"/>
  <dataConsolidate/>
  <mergeCells count="4">
    <mergeCell ref="A1:C1"/>
    <mergeCell ref="J1:N1"/>
    <mergeCell ref="O1:T1"/>
    <mergeCell ref="D1:H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C3" sqref="C3"/>
    </sheetView>
  </sheetViews>
  <sheetFormatPr defaultRowHeight="19.95" customHeight="1" x14ac:dyDescent="0.3"/>
  <cols>
    <col min="1" max="1" width="55.77734375" customWidth="1"/>
    <col min="2" max="2" width="20.44140625" customWidth="1"/>
    <col min="3" max="3" width="30.77734375" customWidth="1"/>
    <col min="4" max="4" width="20.77734375" customWidth="1"/>
    <col min="5" max="5" width="25.21875" customWidth="1"/>
    <col min="6" max="6" width="25.77734375" customWidth="1"/>
  </cols>
  <sheetData>
    <row r="1" spans="1:20" ht="19.95" customHeight="1" x14ac:dyDescent="0.3">
      <c r="A1" s="122" t="s">
        <v>29</v>
      </c>
      <c r="B1" s="123" t="s">
        <v>31</v>
      </c>
      <c r="C1" s="123" t="s">
        <v>32</v>
      </c>
      <c r="D1" s="129" t="s">
        <v>38</v>
      </c>
      <c r="E1" s="128" t="s">
        <v>40</v>
      </c>
      <c r="F1" s="128" t="s">
        <v>46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.95" customHeight="1" x14ac:dyDescent="0.3">
      <c r="A2" s="134" t="s">
        <v>30</v>
      </c>
      <c r="B2" s="121">
        <v>90</v>
      </c>
      <c r="C2" s="124" t="s">
        <v>33</v>
      </c>
      <c r="D2" s="132" t="s">
        <v>39</v>
      </c>
      <c r="E2" s="130" t="s">
        <v>41</v>
      </c>
      <c r="F2" s="130" t="s">
        <v>41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.95" customHeight="1" x14ac:dyDescent="0.3">
      <c r="A3" s="134" t="s">
        <v>43</v>
      </c>
      <c r="B3" s="121">
        <v>90</v>
      </c>
      <c r="C3" s="124" t="s">
        <v>33</v>
      </c>
      <c r="D3" s="132" t="s">
        <v>39</v>
      </c>
      <c r="E3" s="136">
        <v>1186</v>
      </c>
      <c r="F3" s="131">
        <v>0.1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.95" customHeight="1" x14ac:dyDescent="0.3">
      <c r="A4" s="134" t="s">
        <v>42</v>
      </c>
      <c r="B4" s="121" t="s">
        <v>44</v>
      </c>
      <c r="C4" s="125" t="s">
        <v>34</v>
      </c>
      <c r="D4" s="133">
        <v>900</v>
      </c>
      <c r="E4" s="130" t="s">
        <v>41</v>
      </c>
      <c r="F4" s="130" t="s">
        <v>41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.95" customHeight="1" x14ac:dyDescent="0.3">
      <c r="A5" s="134" t="s">
        <v>45</v>
      </c>
      <c r="B5" s="121">
        <v>90</v>
      </c>
      <c r="C5" s="124" t="s">
        <v>33</v>
      </c>
      <c r="D5" s="136">
        <v>1186</v>
      </c>
      <c r="E5" s="130" t="s">
        <v>41</v>
      </c>
      <c r="F5" s="130" t="s">
        <v>41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.95" customHeight="1" x14ac:dyDescent="0.3">
      <c r="A6" s="134" t="s">
        <v>47</v>
      </c>
      <c r="B6" s="121">
        <v>75</v>
      </c>
      <c r="C6" s="126" t="s">
        <v>35</v>
      </c>
      <c r="D6" s="136">
        <v>2320</v>
      </c>
      <c r="E6" s="136">
        <v>1610</v>
      </c>
      <c r="F6" s="131">
        <v>0.32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.95" customHeight="1" x14ac:dyDescent="0.3">
      <c r="A7" s="134" t="s">
        <v>48</v>
      </c>
      <c r="B7" s="121">
        <v>75</v>
      </c>
      <c r="C7" s="124" t="s">
        <v>33</v>
      </c>
      <c r="D7" s="136">
        <v>397</v>
      </c>
      <c r="E7" s="130" t="s">
        <v>41</v>
      </c>
      <c r="F7" s="130" t="s">
        <v>41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.95" customHeight="1" x14ac:dyDescent="0.3">
      <c r="A8" s="134" t="s">
        <v>48</v>
      </c>
      <c r="B8" s="121">
        <v>75</v>
      </c>
      <c r="C8" s="124" t="s">
        <v>33</v>
      </c>
      <c r="D8" s="136">
        <v>435</v>
      </c>
      <c r="E8" s="130" t="s">
        <v>41</v>
      </c>
      <c r="F8" s="130" t="s">
        <v>41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.95" customHeight="1" x14ac:dyDescent="0.3">
      <c r="A9" s="134" t="s">
        <v>48</v>
      </c>
      <c r="B9" s="121">
        <v>75</v>
      </c>
      <c r="C9" s="125" t="s">
        <v>34</v>
      </c>
      <c r="D9" s="136">
        <v>349</v>
      </c>
      <c r="E9" s="130" t="s">
        <v>41</v>
      </c>
      <c r="F9" s="130" t="s">
        <v>41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.95" customHeight="1" x14ac:dyDescent="0.3">
      <c r="A10" s="134" t="s">
        <v>48</v>
      </c>
      <c r="B10" s="121">
        <v>75</v>
      </c>
      <c r="C10" s="125" t="s">
        <v>34</v>
      </c>
      <c r="D10" s="136">
        <v>857</v>
      </c>
      <c r="E10" s="136">
        <v>625</v>
      </c>
      <c r="F10" s="131">
        <v>0.27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.95" customHeight="1" x14ac:dyDescent="0.3">
      <c r="A11" s="134" t="s">
        <v>48</v>
      </c>
      <c r="B11" s="121">
        <v>75</v>
      </c>
      <c r="C11" s="125" t="s">
        <v>34</v>
      </c>
      <c r="D11" s="136">
        <v>952</v>
      </c>
      <c r="E11" s="136">
        <v>694</v>
      </c>
      <c r="F11" s="131">
        <v>0.27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.95" customHeight="1" x14ac:dyDescent="0.3">
      <c r="A12" s="134" t="s">
        <v>48</v>
      </c>
      <c r="B12" s="121">
        <v>75</v>
      </c>
      <c r="C12" s="125" t="s">
        <v>34</v>
      </c>
      <c r="D12" s="136">
        <v>889</v>
      </c>
      <c r="E12" s="136">
        <v>551</v>
      </c>
      <c r="F12" s="131">
        <v>0.38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.95" customHeight="1" x14ac:dyDescent="0.3">
      <c r="A13" s="134" t="s">
        <v>48</v>
      </c>
      <c r="B13" s="121">
        <v>75</v>
      </c>
      <c r="C13" s="125" t="s">
        <v>34</v>
      </c>
      <c r="D13" s="136">
        <v>818</v>
      </c>
      <c r="E13" s="136">
        <v>449</v>
      </c>
      <c r="F13" s="131">
        <v>0.45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.95" customHeight="1" x14ac:dyDescent="0.3">
      <c r="A14" s="134" t="s">
        <v>49</v>
      </c>
      <c r="B14" s="121">
        <v>75</v>
      </c>
      <c r="C14" s="126" t="s">
        <v>35</v>
      </c>
      <c r="D14" s="136">
        <v>300</v>
      </c>
      <c r="E14" s="136">
        <v>276</v>
      </c>
      <c r="F14" s="131">
        <v>0.1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.95" customHeight="1" x14ac:dyDescent="0.3">
      <c r="A15" s="134" t="s">
        <v>49</v>
      </c>
      <c r="B15" s="121">
        <v>75</v>
      </c>
      <c r="C15" s="125" t="s">
        <v>34</v>
      </c>
      <c r="D15" s="136">
        <v>342</v>
      </c>
      <c r="E15" s="136">
        <v>570</v>
      </c>
      <c r="F15" s="131">
        <v>0.4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.95" customHeight="1" x14ac:dyDescent="0.3">
      <c r="A16" s="134" t="s">
        <v>49</v>
      </c>
      <c r="B16" s="121">
        <v>75</v>
      </c>
      <c r="C16" s="125" t="s">
        <v>34</v>
      </c>
      <c r="D16" s="136">
        <v>380</v>
      </c>
      <c r="E16" s="130" t="s">
        <v>41</v>
      </c>
      <c r="F16" s="130" t="s">
        <v>41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.95" customHeight="1" x14ac:dyDescent="0.3">
      <c r="A17" s="134" t="s">
        <v>49</v>
      </c>
      <c r="B17" s="121">
        <v>75</v>
      </c>
      <c r="C17" s="125" t="s">
        <v>34</v>
      </c>
      <c r="D17" s="136">
        <v>857</v>
      </c>
      <c r="E17" s="136">
        <v>625</v>
      </c>
      <c r="F17" s="131">
        <v>0.27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.95" customHeight="1" x14ac:dyDescent="0.3">
      <c r="A18" s="134" t="s">
        <v>49</v>
      </c>
      <c r="B18" s="121">
        <v>75</v>
      </c>
      <c r="C18" s="125" t="s">
        <v>34</v>
      </c>
      <c r="D18" s="136">
        <v>847</v>
      </c>
      <c r="E18" s="136">
        <v>618</v>
      </c>
      <c r="F18" s="131">
        <v>0.27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.95" customHeight="1" x14ac:dyDescent="0.3">
      <c r="A19" s="135" t="s">
        <v>50</v>
      </c>
      <c r="B19" s="127">
        <v>75</v>
      </c>
      <c r="C19" s="125" t="s">
        <v>34</v>
      </c>
      <c r="D19" s="136">
        <v>938</v>
      </c>
      <c r="E19" s="136">
        <v>684</v>
      </c>
      <c r="F19" s="131">
        <v>0.27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.95" customHeight="1" x14ac:dyDescent="0.3">
      <c r="A20" s="143"/>
      <c r="B20" s="142"/>
      <c r="C20" s="142"/>
      <c r="D20" s="142"/>
      <c r="E20" s="142"/>
      <c r="F20" s="14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.95" customHeight="1" x14ac:dyDescent="0.3">
      <c r="A21" s="14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.9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.9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.9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.9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.9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.9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.9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.9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.9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.9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.9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.9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.9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.9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.9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.9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.9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9.9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9.9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9.9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9.9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9.9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9.9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9.9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9.9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9.9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9.9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9.9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9.9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9.9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9.9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9.9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9.9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" sqref="C2:C5"/>
    </sheetView>
  </sheetViews>
  <sheetFormatPr defaultRowHeight="14.4" x14ac:dyDescent="0.3"/>
  <cols>
    <col min="1" max="1" width="30.77734375" customWidth="1"/>
    <col min="2" max="2" width="20.77734375" customWidth="1"/>
    <col min="3" max="3" width="25.77734375" customWidth="1"/>
    <col min="4" max="4" width="20.77734375" customWidth="1"/>
    <col min="5" max="6" width="25.77734375" customWidth="1"/>
  </cols>
  <sheetData>
    <row r="1" spans="1:6" ht="17.399999999999999" x14ac:dyDescent="0.3">
      <c r="A1" s="122" t="s">
        <v>51</v>
      </c>
      <c r="B1" s="123" t="s">
        <v>31</v>
      </c>
      <c r="C1" s="123" t="s">
        <v>32</v>
      </c>
      <c r="D1" s="129" t="s">
        <v>38</v>
      </c>
      <c r="E1" s="128" t="s">
        <v>40</v>
      </c>
      <c r="F1" s="128" t="s">
        <v>46</v>
      </c>
    </row>
    <row r="2" spans="1:6" ht="18" x14ac:dyDescent="0.3">
      <c r="A2" s="134" t="s">
        <v>52</v>
      </c>
      <c r="B2" s="121">
        <v>250</v>
      </c>
      <c r="C2" s="137" t="s">
        <v>35</v>
      </c>
      <c r="D2" s="132" t="s">
        <v>53</v>
      </c>
      <c r="E2" s="132" t="s">
        <v>54</v>
      </c>
      <c r="F2" s="131">
        <v>0.1</v>
      </c>
    </row>
    <row r="3" spans="1:6" ht="18" x14ac:dyDescent="0.3">
      <c r="A3" s="134" t="s">
        <v>52</v>
      </c>
      <c r="B3" s="121">
        <v>250</v>
      </c>
      <c r="C3" s="137" t="s">
        <v>35</v>
      </c>
      <c r="D3" s="132" t="s">
        <v>55</v>
      </c>
      <c r="E3" s="132" t="s">
        <v>56</v>
      </c>
      <c r="F3" s="131">
        <v>0.33</v>
      </c>
    </row>
    <row r="4" spans="1:6" ht="18" x14ac:dyDescent="0.3">
      <c r="A4" s="134" t="s">
        <v>52</v>
      </c>
      <c r="B4" s="121">
        <v>250</v>
      </c>
      <c r="C4" s="137" t="s">
        <v>35</v>
      </c>
      <c r="D4" s="132" t="s">
        <v>57</v>
      </c>
      <c r="E4" s="132" t="s">
        <v>58</v>
      </c>
      <c r="F4" s="131">
        <v>0.44</v>
      </c>
    </row>
    <row r="5" spans="1:6" ht="18" x14ac:dyDescent="0.3">
      <c r="A5" s="134" t="s">
        <v>52</v>
      </c>
      <c r="B5" s="121">
        <v>250</v>
      </c>
      <c r="C5" s="137" t="s">
        <v>35</v>
      </c>
      <c r="D5" s="133">
        <v>2157</v>
      </c>
      <c r="E5" s="132" t="s">
        <v>59</v>
      </c>
      <c r="F5" s="131">
        <v>0.62</v>
      </c>
    </row>
    <row r="6" spans="1:6" ht="18" x14ac:dyDescent="0.3">
      <c r="A6" s="135" t="s">
        <v>52</v>
      </c>
      <c r="B6" s="127">
        <v>250</v>
      </c>
      <c r="C6" s="125" t="s">
        <v>34</v>
      </c>
      <c r="D6" s="140">
        <v>919</v>
      </c>
      <c r="E6" s="130" t="s">
        <v>41</v>
      </c>
      <c r="F6" s="130" t="s">
        <v>41</v>
      </c>
    </row>
    <row r="7" spans="1:6" ht="18" x14ac:dyDescent="0.3">
      <c r="A7" s="135" t="s">
        <v>60</v>
      </c>
      <c r="B7" s="127">
        <v>250</v>
      </c>
      <c r="C7" s="125" t="s">
        <v>34</v>
      </c>
      <c r="D7" s="140">
        <v>1200</v>
      </c>
      <c r="E7" s="130" t="s">
        <v>41</v>
      </c>
      <c r="F7" s="130" t="s">
        <v>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8" sqref="D18"/>
    </sheetView>
  </sheetViews>
  <sheetFormatPr defaultRowHeight="14.4" x14ac:dyDescent="0.3"/>
  <cols>
    <col min="1" max="1" width="30.77734375" customWidth="1"/>
    <col min="2" max="6" width="25.77734375" customWidth="1"/>
  </cols>
  <sheetData>
    <row r="1" spans="1:6" ht="17.399999999999999" x14ac:dyDescent="0.3">
      <c r="A1" s="122" t="s">
        <v>29</v>
      </c>
      <c r="B1" s="123" t="s">
        <v>61</v>
      </c>
      <c r="C1" s="123" t="s">
        <v>32</v>
      </c>
      <c r="D1" s="129" t="s">
        <v>38</v>
      </c>
      <c r="E1" s="128" t="s">
        <v>40</v>
      </c>
      <c r="F1" s="128" t="s">
        <v>46</v>
      </c>
    </row>
    <row r="2" spans="1:6" ht="18" x14ac:dyDescent="0.3">
      <c r="A2" s="134" t="s">
        <v>62</v>
      </c>
      <c r="B2" s="121">
        <v>50</v>
      </c>
      <c r="C2" s="125" t="s">
        <v>34</v>
      </c>
      <c r="D2" s="132" t="s">
        <v>63</v>
      </c>
      <c r="E2" s="132" t="s">
        <v>64</v>
      </c>
      <c r="F2" s="131">
        <v>0.16</v>
      </c>
    </row>
    <row r="3" spans="1:6" ht="18" x14ac:dyDescent="0.3">
      <c r="A3" s="134" t="s">
        <v>62</v>
      </c>
      <c r="B3" s="121">
        <v>50</v>
      </c>
      <c r="C3" s="125" t="s">
        <v>34</v>
      </c>
      <c r="D3" s="132" t="s">
        <v>65</v>
      </c>
      <c r="E3" s="132" t="s">
        <v>66</v>
      </c>
      <c r="F3" s="131">
        <v>0.08</v>
      </c>
    </row>
    <row r="4" spans="1:6" ht="18" x14ac:dyDescent="0.3">
      <c r="A4" s="134" t="s">
        <v>67</v>
      </c>
      <c r="B4" s="121">
        <v>50</v>
      </c>
      <c r="C4" s="125" t="s">
        <v>34</v>
      </c>
      <c r="D4" s="133">
        <v>5700</v>
      </c>
      <c r="E4" s="132" t="s">
        <v>68</v>
      </c>
      <c r="F4" s="131">
        <v>0.78</v>
      </c>
    </row>
    <row r="5" spans="1:6" ht="18" x14ac:dyDescent="0.3">
      <c r="A5" s="134" t="s">
        <v>69</v>
      </c>
      <c r="B5" s="121">
        <v>50</v>
      </c>
      <c r="C5" s="125" t="s">
        <v>34</v>
      </c>
      <c r="D5" s="133">
        <v>1100</v>
      </c>
      <c r="E5" s="133">
        <v>649</v>
      </c>
      <c r="F5" s="131">
        <v>0.41</v>
      </c>
    </row>
    <row r="6" spans="1:6" ht="18" x14ac:dyDescent="0.3">
      <c r="A6" s="134" t="s">
        <v>70</v>
      </c>
      <c r="B6" s="121">
        <v>0.6</v>
      </c>
      <c r="C6" s="125" t="s">
        <v>34</v>
      </c>
      <c r="D6" s="140">
        <v>1190</v>
      </c>
      <c r="E6" s="140">
        <v>595</v>
      </c>
      <c r="F6" s="131">
        <v>0.5</v>
      </c>
    </row>
    <row r="7" spans="1:6" ht="18" x14ac:dyDescent="0.3">
      <c r="A7" s="134" t="s">
        <v>70</v>
      </c>
      <c r="B7" s="121">
        <v>0.6</v>
      </c>
      <c r="C7" s="125" t="s">
        <v>34</v>
      </c>
      <c r="D7" s="140">
        <v>1030</v>
      </c>
      <c r="E7" s="140">
        <v>597</v>
      </c>
      <c r="F7" s="149">
        <v>0.42</v>
      </c>
    </row>
    <row r="8" spans="1:6" ht="18" x14ac:dyDescent="0.3">
      <c r="A8" s="135" t="s">
        <v>62</v>
      </c>
      <c r="B8" s="127">
        <v>50</v>
      </c>
      <c r="C8" s="125" t="s">
        <v>34</v>
      </c>
      <c r="D8" s="141" t="s">
        <v>65</v>
      </c>
      <c r="E8" s="141" t="s">
        <v>41</v>
      </c>
      <c r="F8" s="141" t="s">
        <v>41</v>
      </c>
    </row>
    <row r="9" spans="1:6" ht="18" x14ac:dyDescent="0.3">
      <c r="A9" s="135" t="s">
        <v>62</v>
      </c>
      <c r="B9" s="127">
        <v>50</v>
      </c>
      <c r="C9" s="125" t="s">
        <v>34</v>
      </c>
      <c r="D9" s="141" t="s">
        <v>71</v>
      </c>
      <c r="E9" s="141" t="s">
        <v>41</v>
      </c>
      <c r="F9" s="150" t="s">
        <v>41</v>
      </c>
    </row>
    <row r="10" spans="1:6" ht="18" x14ac:dyDescent="0.3">
      <c r="A10" s="135" t="s">
        <v>73</v>
      </c>
      <c r="B10" s="127">
        <v>25</v>
      </c>
      <c r="C10" s="125" t="s">
        <v>34</v>
      </c>
      <c r="D10" s="140">
        <v>3000</v>
      </c>
      <c r="E10" s="140">
        <v>1500</v>
      </c>
      <c r="F10" s="149">
        <v>0.5</v>
      </c>
    </row>
    <row r="11" spans="1:6" ht="18" x14ac:dyDescent="0.3">
      <c r="A11" s="135" t="s">
        <v>62</v>
      </c>
      <c r="B11" s="127">
        <v>50</v>
      </c>
      <c r="C11" s="125" t="s">
        <v>34</v>
      </c>
      <c r="D11" s="141" t="s">
        <v>74</v>
      </c>
      <c r="E11" s="141" t="s">
        <v>41</v>
      </c>
      <c r="F11" s="141" t="s">
        <v>41</v>
      </c>
    </row>
    <row r="12" spans="1:6" ht="18" x14ac:dyDescent="0.3">
      <c r="A12" s="134" t="s">
        <v>76</v>
      </c>
      <c r="B12" s="121">
        <v>25</v>
      </c>
      <c r="C12" s="125" t="s">
        <v>34</v>
      </c>
      <c r="D12" s="140">
        <v>6600</v>
      </c>
      <c r="E12" s="140">
        <v>3366</v>
      </c>
      <c r="F12" s="149">
        <v>0.49</v>
      </c>
    </row>
    <row r="13" spans="1:6" ht="18" x14ac:dyDescent="0.3">
      <c r="A13" s="134" t="s">
        <v>77</v>
      </c>
      <c r="B13" s="121">
        <v>50</v>
      </c>
      <c r="C13" s="125" t="s">
        <v>34</v>
      </c>
      <c r="D13" s="133">
        <v>1780</v>
      </c>
      <c r="E13" s="132" t="s">
        <v>78</v>
      </c>
      <c r="F13" s="131">
        <v>0.5</v>
      </c>
    </row>
    <row r="14" spans="1:6" ht="18" x14ac:dyDescent="0.3">
      <c r="A14" s="134" t="s">
        <v>69</v>
      </c>
      <c r="B14" s="121">
        <v>50</v>
      </c>
      <c r="C14" s="125" t="s">
        <v>34</v>
      </c>
      <c r="D14" s="133">
        <v>1300</v>
      </c>
      <c r="E14" s="133">
        <v>650</v>
      </c>
      <c r="F14" s="131">
        <v>0.5</v>
      </c>
    </row>
    <row r="15" spans="1:6" ht="18" x14ac:dyDescent="0.3">
      <c r="A15" s="134" t="s">
        <v>75</v>
      </c>
      <c r="B15" s="121">
        <v>25</v>
      </c>
      <c r="C15" s="125" t="s">
        <v>34</v>
      </c>
      <c r="D15" s="133">
        <v>749</v>
      </c>
      <c r="E15" s="133">
        <v>509</v>
      </c>
      <c r="F15" s="131">
        <v>0.32</v>
      </c>
    </row>
    <row r="16" spans="1:6" ht="18" x14ac:dyDescent="0.3">
      <c r="A16" s="135" t="s">
        <v>72</v>
      </c>
      <c r="B16" s="121">
        <v>25</v>
      </c>
      <c r="C16" s="125" t="s">
        <v>34</v>
      </c>
      <c r="D16" s="133">
        <v>693</v>
      </c>
      <c r="E16" s="133">
        <v>630</v>
      </c>
      <c r="F16" s="131">
        <v>0.09</v>
      </c>
    </row>
    <row r="17" spans="1:6" ht="18" x14ac:dyDescent="0.3">
      <c r="A17" s="134" t="s">
        <v>62</v>
      </c>
      <c r="B17" s="121">
        <v>50</v>
      </c>
      <c r="C17" s="124" t="s">
        <v>33</v>
      </c>
      <c r="D17" s="132" t="s">
        <v>79</v>
      </c>
      <c r="E17" s="132" t="s">
        <v>80</v>
      </c>
      <c r="F17" s="131">
        <v>0.18</v>
      </c>
    </row>
    <row r="18" spans="1:6" ht="18" x14ac:dyDescent="0.3">
      <c r="A18" s="134" t="s">
        <v>62</v>
      </c>
      <c r="B18" s="121">
        <v>50</v>
      </c>
      <c r="C18" s="124" t="s">
        <v>33</v>
      </c>
      <c r="D18" s="132" t="s">
        <v>81</v>
      </c>
      <c r="E18" s="132" t="s">
        <v>82</v>
      </c>
      <c r="F18" s="131">
        <v>0.6</v>
      </c>
    </row>
    <row r="19" spans="1:6" ht="18" x14ac:dyDescent="0.3">
      <c r="A19" s="134" t="s">
        <v>70</v>
      </c>
      <c r="B19" s="121">
        <v>0.6</v>
      </c>
      <c r="C19" s="124" t="s">
        <v>33</v>
      </c>
      <c r="D19" s="132" t="s">
        <v>83</v>
      </c>
      <c r="E19" s="132" t="s">
        <v>84</v>
      </c>
      <c r="F19" s="131">
        <v>0.23</v>
      </c>
    </row>
    <row r="20" spans="1:6" ht="18" x14ac:dyDescent="0.3">
      <c r="A20" s="134" t="s">
        <v>72</v>
      </c>
      <c r="B20" s="121">
        <v>25</v>
      </c>
      <c r="C20" s="124" t="s">
        <v>33</v>
      </c>
      <c r="D20" s="132" t="s">
        <v>85</v>
      </c>
      <c r="E20" s="139" t="s">
        <v>41</v>
      </c>
      <c r="F20" s="139" t="s">
        <v>41</v>
      </c>
    </row>
    <row r="21" spans="1:6" ht="18" x14ac:dyDescent="0.3">
      <c r="A21" s="134" t="s">
        <v>62</v>
      </c>
      <c r="B21" s="121">
        <v>50</v>
      </c>
      <c r="C21" s="138" t="s">
        <v>35</v>
      </c>
      <c r="D21" s="132" t="s">
        <v>63</v>
      </c>
      <c r="E21" s="132" t="s">
        <v>88</v>
      </c>
      <c r="F21" s="131">
        <v>0.35</v>
      </c>
    </row>
    <row r="22" spans="1:6" ht="18" x14ac:dyDescent="0.3">
      <c r="A22" s="134" t="s">
        <v>62</v>
      </c>
      <c r="B22" s="121">
        <v>50</v>
      </c>
      <c r="C22" s="138" t="s">
        <v>35</v>
      </c>
      <c r="D22" s="132" t="s">
        <v>89</v>
      </c>
      <c r="E22" s="132" t="s">
        <v>90</v>
      </c>
      <c r="F22" s="131">
        <v>0.39</v>
      </c>
    </row>
    <row r="23" spans="1:6" ht="18" x14ac:dyDescent="0.3">
      <c r="A23" s="134" t="s">
        <v>70</v>
      </c>
      <c r="B23" s="121">
        <v>0.6</v>
      </c>
      <c r="C23" s="138" t="s">
        <v>35</v>
      </c>
      <c r="D23" s="132" t="s">
        <v>86</v>
      </c>
      <c r="E23" s="132" t="s">
        <v>87</v>
      </c>
      <c r="F23" s="131">
        <v>0.3</v>
      </c>
    </row>
    <row r="24" spans="1:6" ht="18" x14ac:dyDescent="0.3">
      <c r="A24" s="134" t="s">
        <v>72</v>
      </c>
      <c r="B24" s="121">
        <v>25</v>
      </c>
      <c r="C24" s="138" t="s">
        <v>35</v>
      </c>
      <c r="D24" s="132" t="s">
        <v>91</v>
      </c>
      <c r="E24" s="132" t="s">
        <v>92</v>
      </c>
      <c r="F24" s="151">
        <v>0.45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A28" zoomScale="50" zoomScaleNormal="50" workbookViewId="0">
      <selection activeCell="N44" sqref="N44"/>
    </sheetView>
  </sheetViews>
  <sheetFormatPr defaultRowHeight="14.4" x14ac:dyDescent="0.3"/>
  <cols>
    <col min="1" max="1" width="30.77734375" customWidth="1"/>
    <col min="2" max="2" width="40.77734375" customWidth="1"/>
    <col min="3" max="15" width="30.77734375" customWidth="1"/>
  </cols>
  <sheetData>
    <row r="1" spans="1:18" ht="15" thickBot="1" x14ac:dyDescent="0.35">
      <c r="I1" s="168"/>
      <c r="J1" s="168"/>
      <c r="O1" s="168"/>
    </row>
    <row r="2" spans="1:18" ht="16.2" thickBot="1" x14ac:dyDescent="0.35">
      <c r="A2" s="185"/>
      <c r="B2" s="186"/>
      <c r="C2" s="186"/>
      <c r="D2" s="186"/>
      <c r="E2" s="195" t="s">
        <v>0</v>
      </c>
      <c r="F2" s="196"/>
      <c r="G2" s="196"/>
      <c r="H2" s="196"/>
      <c r="I2" s="197"/>
      <c r="J2" s="177"/>
      <c r="K2" s="198" t="s">
        <v>25</v>
      </c>
      <c r="L2" s="199"/>
      <c r="M2" s="199"/>
      <c r="N2" s="199"/>
      <c r="O2" s="200"/>
    </row>
    <row r="3" spans="1:18" ht="30" customHeight="1" x14ac:dyDescent="0.3">
      <c r="A3" s="152" t="s">
        <v>1</v>
      </c>
      <c r="B3" s="152" t="s">
        <v>93</v>
      </c>
      <c r="C3" s="154" t="s">
        <v>2</v>
      </c>
      <c r="D3" s="154" t="s">
        <v>36</v>
      </c>
      <c r="E3" s="154" t="s">
        <v>19</v>
      </c>
      <c r="F3" s="154" t="s">
        <v>23</v>
      </c>
      <c r="G3" s="154" t="s">
        <v>22</v>
      </c>
      <c r="H3" s="176" t="s">
        <v>21</v>
      </c>
      <c r="I3" s="169" t="s">
        <v>20</v>
      </c>
      <c r="J3" s="175" t="s">
        <v>3</v>
      </c>
      <c r="K3" s="178" t="s">
        <v>19</v>
      </c>
      <c r="L3" s="179" t="s">
        <v>23</v>
      </c>
      <c r="M3" s="179" t="s">
        <v>22</v>
      </c>
      <c r="N3" s="179" t="s">
        <v>21</v>
      </c>
      <c r="O3" s="180" t="s">
        <v>20</v>
      </c>
    </row>
    <row r="4" spans="1:18" ht="30" customHeight="1" x14ac:dyDescent="0.3">
      <c r="A4" s="153" t="s">
        <v>95</v>
      </c>
      <c r="B4" s="153" t="s">
        <v>94</v>
      </c>
      <c r="C4" s="39" t="s">
        <v>17</v>
      </c>
      <c r="D4" s="40" t="s">
        <v>4</v>
      </c>
      <c r="E4" s="155">
        <v>3959.3911166399998</v>
      </c>
      <c r="F4" s="155">
        <v>2096.6305618199999</v>
      </c>
      <c r="G4" s="155">
        <v>2231.9793397799999</v>
      </c>
      <c r="H4" s="155">
        <v>2271.1712441999998</v>
      </c>
      <c r="I4" s="155">
        <v>1391.9980929600001</v>
      </c>
      <c r="J4" s="86" t="s">
        <v>4</v>
      </c>
      <c r="K4" s="170">
        <v>53.396681457510027</v>
      </c>
      <c r="L4" s="156">
        <v>50.792386902741264</v>
      </c>
      <c r="M4" s="156">
        <v>53.225930808283493</v>
      </c>
      <c r="N4" s="156">
        <v>56.647759021939009</v>
      </c>
      <c r="O4" s="165">
        <v>79.830564469331463</v>
      </c>
    </row>
    <row r="5" spans="1:18" ht="30" customHeight="1" x14ac:dyDescent="0.3">
      <c r="A5" s="153" t="s">
        <v>95</v>
      </c>
      <c r="B5" s="153" t="s">
        <v>94</v>
      </c>
      <c r="C5" s="39" t="s">
        <v>17</v>
      </c>
      <c r="D5" s="40" t="s">
        <v>7</v>
      </c>
      <c r="E5" s="155">
        <v>799.53824585999996</v>
      </c>
      <c r="F5" s="155">
        <v>472.20096857999999</v>
      </c>
      <c r="G5" s="155">
        <v>658.68227393999996</v>
      </c>
      <c r="H5" s="155">
        <v>1437.5036796000002</v>
      </c>
      <c r="I5" s="155">
        <v>1686.5006045400003</v>
      </c>
      <c r="J5" s="86" t="s">
        <v>7</v>
      </c>
      <c r="K5" s="170">
        <v>57.338495558577961</v>
      </c>
      <c r="L5" s="156">
        <v>55.776728181606664</v>
      </c>
      <c r="M5" s="156">
        <v>58.425849707981882</v>
      </c>
      <c r="N5" s="156">
        <v>60.917862222582627</v>
      </c>
      <c r="O5" s="165">
        <v>69.577938432606274</v>
      </c>
    </row>
    <row r="6" spans="1:18" ht="30" customHeight="1" x14ac:dyDescent="0.3">
      <c r="A6" s="153" t="s">
        <v>95</v>
      </c>
      <c r="B6" s="153" t="s">
        <v>94</v>
      </c>
      <c r="C6" s="39" t="s">
        <v>17</v>
      </c>
      <c r="D6" s="40" t="s">
        <v>24</v>
      </c>
      <c r="E6" s="155">
        <v>5414.0388683400006</v>
      </c>
      <c r="F6" s="155">
        <v>9208.6848483599988</v>
      </c>
      <c r="G6" s="155">
        <v>7853.7581113799988</v>
      </c>
      <c r="H6" s="155">
        <v>6585.3848764799995</v>
      </c>
      <c r="I6" s="155">
        <v>5555.9169371400003</v>
      </c>
      <c r="J6" s="86" t="s">
        <v>24</v>
      </c>
      <c r="K6" s="170">
        <v>59.83603071017275</v>
      </c>
      <c r="L6" s="156">
        <v>55.864961190375261</v>
      </c>
      <c r="M6" s="156">
        <v>65.511157317595831</v>
      </c>
      <c r="N6" s="156">
        <v>68.863075082136774</v>
      </c>
      <c r="O6" s="165">
        <v>94.269251755269678</v>
      </c>
    </row>
    <row r="7" spans="1:18" ht="30" customHeight="1" x14ac:dyDescent="0.3">
      <c r="A7" s="153" t="s">
        <v>95</v>
      </c>
      <c r="B7" s="153" t="s">
        <v>94</v>
      </c>
      <c r="C7" s="39" t="s">
        <v>17</v>
      </c>
      <c r="D7" s="40" t="s">
        <v>8</v>
      </c>
      <c r="E7" s="155">
        <v>2078.7929239800001</v>
      </c>
      <c r="F7" s="155">
        <v>1380.4497373199999</v>
      </c>
      <c r="G7" s="155">
        <v>2701.7445554400001</v>
      </c>
      <c r="H7" s="155">
        <v>5007.1000989000004</v>
      </c>
      <c r="I7" s="155">
        <v>5387.6637987000004</v>
      </c>
      <c r="J7" s="86" t="s">
        <v>8</v>
      </c>
      <c r="K7" s="170">
        <v>57.578880822522159</v>
      </c>
      <c r="L7" s="156">
        <v>61.221420892244304</v>
      </c>
      <c r="M7" s="156">
        <v>59.418610116922174</v>
      </c>
      <c r="N7" s="156">
        <v>60.565009815800558</v>
      </c>
      <c r="O7" s="165">
        <v>72.426522755831485</v>
      </c>
    </row>
    <row r="8" spans="1:18" ht="30" customHeight="1" thickBot="1" x14ac:dyDescent="0.35">
      <c r="A8" s="161" t="s">
        <v>95</v>
      </c>
      <c r="B8" s="161" t="s">
        <v>94</v>
      </c>
      <c r="C8" s="32" t="s">
        <v>17</v>
      </c>
      <c r="D8" s="162" t="s">
        <v>9</v>
      </c>
      <c r="E8" s="163">
        <v>14164.25352138</v>
      </c>
      <c r="F8" s="163">
        <v>15275.724777540001</v>
      </c>
      <c r="G8" s="163">
        <v>15641.07728598</v>
      </c>
      <c r="H8" s="163">
        <v>18181.582195799998</v>
      </c>
      <c r="I8" s="163">
        <v>16887.71969568</v>
      </c>
      <c r="J8" s="173" t="s">
        <v>26</v>
      </c>
      <c r="K8" s="171">
        <f>AVERAGE(K4:K7)</f>
        <v>57.037522137195729</v>
      </c>
      <c r="L8" s="164">
        <f t="shared" ref="L8:O8" si="0">AVERAGE(L4:L7)</f>
        <v>55.913874291741877</v>
      </c>
      <c r="M8" s="164">
        <f t="shared" si="0"/>
        <v>59.145386987695844</v>
      </c>
      <c r="N8" s="164">
        <f t="shared" si="0"/>
        <v>61.74842653561474</v>
      </c>
      <c r="O8" s="166">
        <f t="shared" si="0"/>
        <v>79.026069353259714</v>
      </c>
    </row>
    <row r="9" spans="1:18" ht="30" customHeight="1" x14ac:dyDescent="0.3">
      <c r="A9" s="157" t="s">
        <v>95</v>
      </c>
      <c r="B9" s="157" t="s">
        <v>96</v>
      </c>
      <c r="C9" s="105" t="s">
        <v>17</v>
      </c>
      <c r="D9" s="158" t="s">
        <v>4</v>
      </c>
      <c r="E9" s="159">
        <v>6025.8590690399997</v>
      </c>
      <c r="F9" s="159">
        <v>6887.8121797799995</v>
      </c>
      <c r="G9" s="159">
        <v>5386.3879158600002</v>
      </c>
      <c r="H9" s="159">
        <v>4235.9537549400002</v>
      </c>
      <c r="I9" s="159">
        <v>3091.0940006999999</v>
      </c>
      <c r="J9" s="174" t="s">
        <v>4</v>
      </c>
      <c r="K9" s="172">
        <v>147.19304583644922</v>
      </c>
      <c r="L9" s="160">
        <v>138.55871896428164</v>
      </c>
      <c r="M9" s="160">
        <v>154.46960871235265</v>
      </c>
      <c r="N9" s="160">
        <v>162.25676983998656</v>
      </c>
      <c r="O9" s="167">
        <v>181.15583950079846</v>
      </c>
    </row>
    <row r="10" spans="1:18" ht="30" customHeight="1" x14ac:dyDescent="0.3">
      <c r="A10" s="153" t="s">
        <v>95</v>
      </c>
      <c r="B10" s="153" t="s">
        <v>96</v>
      </c>
      <c r="C10" s="39" t="s">
        <v>17</v>
      </c>
      <c r="D10" s="40" t="s">
        <v>7</v>
      </c>
      <c r="E10" s="155">
        <v>261.24000516000001</v>
      </c>
      <c r="F10" s="155">
        <v>98.566037520000009</v>
      </c>
      <c r="G10" s="155">
        <v>407.66355948</v>
      </c>
      <c r="H10" s="155">
        <v>1034.6097768</v>
      </c>
      <c r="I10" s="155">
        <v>223.62103289999999</v>
      </c>
      <c r="J10" s="86" t="s">
        <v>7</v>
      </c>
      <c r="K10" s="170">
        <v>109.58434900025964</v>
      </c>
      <c r="L10" s="156">
        <v>170.16113630622735</v>
      </c>
      <c r="M10" s="156">
        <v>130.1866366658881</v>
      </c>
      <c r="N10" s="156">
        <v>90.912422189474938</v>
      </c>
      <c r="O10" s="165">
        <v>129.58624184711692</v>
      </c>
    </row>
    <row r="11" spans="1:18" ht="30" customHeight="1" x14ac:dyDescent="0.3">
      <c r="A11" s="153" t="s">
        <v>95</v>
      </c>
      <c r="B11" s="153" t="s">
        <v>96</v>
      </c>
      <c r="C11" s="39" t="s">
        <v>17</v>
      </c>
      <c r="D11" s="40" t="s">
        <v>24</v>
      </c>
      <c r="E11" s="155">
        <v>5088.2481918000003</v>
      </c>
      <c r="F11" s="155">
        <v>3743.1397910999999</v>
      </c>
      <c r="G11" s="155">
        <v>2207.9049538199997</v>
      </c>
      <c r="H11" s="155">
        <v>2280.38794938</v>
      </c>
      <c r="I11" s="155">
        <v>1403.82399078</v>
      </c>
      <c r="J11" s="86" t="s">
        <v>24</v>
      </c>
      <c r="K11" s="170">
        <v>95.762492615167901</v>
      </c>
      <c r="L11" s="156">
        <v>138.36640340165616</v>
      </c>
      <c r="M11" s="156">
        <v>175.60201330218177</v>
      </c>
      <c r="N11" s="156">
        <v>174.37833142837425</v>
      </c>
      <c r="O11" s="165">
        <v>186.65021634604605</v>
      </c>
    </row>
    <row r="12" spans="1:18" ht="30" customHeight="1" x14ac:dyDescent="0.3">
      <c r="A12" s="153" t="s">
        <v>95</v>
      </c>
      <c r="B12" s="153" t="s">
        <v>96</v>
      </c>
      <c r="C12" s="39" t="s">
        <v>17</v>
      </c>
      <c r="D12" s="40" t="s">
        <v>8</v>
      </c>
      <c r="E12" s="155">
        <v>4061.7246073799997</v>
      </c>
      <c r="F12" s="155">
        <v>3149.8590346200003</v>
      </c>
      <c r="G12" s="155">
        <v>3859.6598655000003</v>
      </c>
      <c r="H12" s="155">
        <v>6222.9636538199993</v>
      </c>
      <c r="I12" s="155">
        <v>1723.8532367400001</v>
      </c>
      <c r="J12" s="86" t="s">
        <v>8</v>
      </c>
      <c r="K12" s="170">
        <v>150.39547727443212</v>
      </c>
      <c r="L12" s="156">
        <v>158.37032902968423</v>
      </c>
      <c r="M12" s="156">
        <v>151.39365324633152</v>
      </c>
      <c r="N12" s="156">
        <v>106.9953188033204</v>
      </c>
      <c r="O12" s="165">
        <v>139.49633003324419</v>
      </c>
    </row>
    <row r="13" spans="1:18" ht="30" customHeight="1" thickBot="1" x14ac:dyDescent="0.35">
      <c r="A13" s="161" t="s">
        <v>95</v>
      </c>
      <c r="B13" s="161" t="s">
        <v>96</v>
      </c>
      <c r="C13" s="32" t="s">
        <v>17</v>
      </c>
      <c r="D13" s="162" t="s">
        <v>9</v>
      </c>
      <c r="E13" s="163">
        <v>17452.971460320001</v>
      </c>
      <c r="F13" s="163">
        <v>16471.109955779997</v>
      </c>
      <c r="G13" s="163">
        <v>14735.472796980001</v>
      </c>
      <c r="H13" s="163">
        <v>18031.26474594</v>
      </c>
      <c r="I13" s="163">
        <v>8927.1362365799996</v>
      </c>
      <c r="J13" s="173" t="s">
        <v>26</v>
      </c>
      <c r="K13" s="171">
        <f>AVERAGE(K9:K12)</f>
        <v>125.73384118157722</v>
      </c>
      <c r="L13" s="164">
        <f t="shared" ref="L13" si="1">AVERAGE(L9:L12)</f>
        <v>151.36414692546236</v>
      </c>
      <c r="M13" s="164">
        <f t="shared" ref="M13" si="2">AVERAGE(M9:M12)</f>
        <v>152.91297798168853</v>
      </c>
      <c r="N13" s="164">
        <f t="shared" ref="N13" si="3">AVERAGE(N9:N12)</f>
        <v>133.63571056528903</v>
      </c>
      <c r="O13" s="166">
        <f t="shared" ref="O13" si="4">AVERAGE(O9:O12)</f>
        <v>159.22215693180141</v>
      </c>
      <c r="R13" s="181"/>
    </row>
    <row r="14" spans="1:18" ht="30" customHeight="1" x14ac:dyDescent="0.3">
      <c r="A14" s="153" t="s">
        <v>97</v>
      </c>
      <c r="B14" s="153" t="s">
        <v>98</v>
      </c>
      <c r="C14" s="105" t="s">
        <v>17</v>
      </c>
      <c r="D14" s="158" t="s">
        <v>4</v>
      </c>
      <c r="E14" s="155">
        <v>2280.2282869800001</v>
      </c>
      <c r="F14" s="155">
        <v>4176.4531151400006</v>
      </c>
      <c r="G14" s="155">
        <v>2766.7036535400002</v>
      </c>
      <c r="H14" s="155">
        <v>2689.3306106999999</v>
      </c>
      <c r="I14" s="155">
        <v>2463.1373392800001</v>
      </c>
      <c r="J14" s="174" t="s">
        <v>4</v>
      </c>
      <c r="K14" s="156">
        <v>143.42020283452922</v>
      </c>
      <c r="L14" s="156">
        <v>151.24706687291231</v>
      </c>
      <c r="M14" s="156">
        <v>153.93575208924946</v>
      </c>
      <c r="N14" s="156">
        <v>158.75793377008253</v>
      </c>
      <c r="O14" s="184">
        <v>184.77474823958553</v>
      </c>
    </row>
    <row r="15" spans="1:18" ht="30" customHeight="1" x14ac:dyDescent="0.3">
      <c r="A15" s="153" t="s">
        <v>97</v>
      </c>
      <c r="B15" s="153" t="s">
        <v>98</v>
      </c>
      <c r="C15" s="39" t="s">
        <v>17</v>
      </c>
      <c r="D15" s="40" t="s">
        <v>7</v>
      </c>
      <c r="E15" s="155">
        <v>29.13336636</v>
      </c>
      <c r="F15" s="155">
        <v>18.268983839999997</v>
      </c>
      <c r="G15" s="155">
        <v>73.287616799999995</v>
      </c>
      <c r="H15" s="155">
        <v>79.816456979999998</v>
      </c>
      <c r="I15" s="155">
        <v>92.30926722000001</v>
      </c>
      <c r="J15" s="86" t="s">
        <v>7</v>
      </c>
      <c r="K15" s="156">
        <v>137.71885288640564</v>
      </c>
      <c r="L15" s="156">
        <v>162.23417891054436</v>
      </c>
      <c r="M15" s="156">
        <v>135.27410823724969</v>
      </c>
      <c r="N15" s="156">
        <v>130.31036604189606</v>
      </c>
      <c r="O15" s="165">
        <v>139.89671095948779</v>
      </c>
    </row>
    <row r="16" spans="1:18" ht="30" customHeight="1" x14ac:dyDescent="0.3">
      <c r="A16" s="153" t="s">
        <v>97</v>
      </c>
      <c r="B16" s="153" t="s">
        <v>98</v>
      </c>
      <c r="C16" s="39" t="s">
        <v>17</v>
      </c>
      <c r="D16" s="40" t="s">
        <v>24</v>
      </c>
      <c r="E16" s="155">
        <v>734.33559821999995</v>
      </c>
      <c r="F16" s="155">
        <v>910.60803821999991</v>
      </c>
      <c r="G16" s="155">
        <v>1298.35506528</v>
      </c>
      <c r="H16" s="155">
        <v>1412.7042460800001</v>
      </c>
      <c r="I16" s="155">
        <v>1158.5551184999999</v>
      </c>
      <c r="J16" s="86" t="s">
        <v>24</v>
      </c>
      <c r="K16" s="156">
        <v>179.96816451052297</v>
      </c>
      <c r="L16" s="156">
        <v>179.33903460199929</v>
      </c>
      <c r="M16" s="156">
        <v>185.85201885014109</v>
      </c>
      <c r="N16" s="156">
        <v>190.73808300281138</v>
      </c>
      <c r="O16" s="165">
        <v>196.81020429624382</v>
      </c>
    </row>
    <row r="17" spans="1:15" ht="30" customHeight="1" x14ac:dyDescent="0.3">
      <c r="A17" s="153" t="s">
        <v>97</v>
      </c>
      <c r="B17" s="153" t="s">
        <v>98</v>
      </c>
      <c r="C17" s="39" t="s">
        <v>17</v>
      </c>
      <c r="D17" s="40" t="s">
        <v>8</v>
      </c>
      <c r="E17" s="155">
        <v>457.82530085999997</v>
      </c>
      <c r="F17" s="155">
        <v>456.09122555999994</v>
      </c>
      <c r="G17" s="155">
        <v>389.01299537999995</v>
      </c>
      <c r="H17" s="155">
        <v>281.44734204000002</v>
      </c>
      <c r="I17" s="155">
        <v>349.94547312000003</v>
      </c>
      <c r="J17" s="86" t="s">
        <v>8</v>
      </c>
      <c r="K17" s="156">
        <v>173.01837022543558</v>
      </c>
      <c r="L17" s="156">
        <v>164.1785537638761</v>
      </c>
      <c r="M17" s="156">
        <v>165.96792182473018</v>
      </c>
      <c r="N17" s="156">
        <v>159.98646039667264</v>
      </c>
      <c r="O17" s="165">
        <v>206.58982910298991</v>
      </c>
    </row>
    <row r="18" spans="1:15" ht="30" customHeight="1" thickBot="1" x14ac:dyDescent="0.35">
      <c r="A18" s="161" t="s">
        <v>97</v>
      </c>
      <c r="B18" s="161" t="s">
        <v>98</v>
      </c>
      <c r="C18" s="32" t="s">
        <v>17</v>
      </c>
      <c r="D18" s="162" t="s">
        <v>9</v>
      </c>
      <c r="E18" s="182">
        <v>4100.2964036399999</v>
      </c>
      <c r="F18" s="163">
        <v>6286.5358779600001</v>
      </c>
      <c r="G18" s="163">
        <v>5557.88361738</v>
      </c>
      <c r="H18" s="163">
        <v>5378.9700522599996</v>
      </c>
      <c r="I18" s="183">
        <v>4673.2596046799999</v>
      </c>
      <c r="J18" s="173" t="s">
        <v>26</v>
      </c>
      <c r="K18" s="171">
        <f>AVERAGE(K14:K17)</f>
        <v>158.53139761422335</v>
      </c>
      <c r="L18" s="164">
        <f t="shared" ref="L18" si="5">AVERAGE(L14:L17)</f>
        <v>164.24970853733299</v>
      </c>
      <c r="M18" s="164">
        <f t="shared" ref="M18" si="6">AVERAGE(M14:M17)</f>
        <v>160.2574502503426</v>
      </c>
      <c r="N18" s="164">
        <f t="shared" ref="N18" si="7">AVERAGE(N14:N17)</f>
        <v>159.94821080286565</v>
      </c>
      <c r="O18" s="166">
        <f t="shared" ref="O18" si="8">AVERAGE(O14:O17)</f>
        <v>182.01787314957676</v>
      </c>
    </row>
    <row r="19" spans="1:15" ht="30" customHeight="1" x14ac:dyDescent="0.3">
      <c r="A19" s="153" t="s">
        <v>102</v>
      </c>
      <c r="B19" s="153" t="s">
        <v>99</v>
      </c>
      <c r="C19" s="105" t="s">
        <v>17</v>
      </c>
      <c r="D19" s="158" t="s">
        <v>4</v>
      </c>
      <c r="E19" s="155">
        <v>3928.9680901199999</v>
      </c>
      <c r="F19" s="155">
        <v>4788.2291511599997</v>
      </c>
      <c r="G19" s="155">
        <v>4052.0457181800002</v>
      </c>
      <c r="H19" s="155">
        <v>4235.0648602800002</v>
      </c>
      <c r="I19" s="155">
        <v>2300.0764478400001</v>
      </c>
      <c r="J19" s="174" t="s">
        <v>4</v>
      </c>
      <c r="K19" s="156">
        <v>147.07997079289345</v>
      </c>
      <c r="L19" s="156">
        <v>137.92655225472669</v>
      </c>
      <c r="M19" s="156">
        <v>163.13959126965273</v>
      </c>
      <c r="N19" s="156">
        <v>158.70981756216673</v>
      </c>
      <c r="O19" s="165">
        <v>194.12278628118722</v>
      </c>
    </row>
    <row r="20" spans="1:15" ht="30" customHeight="1" x14ac:dyDescent="0.3">
      <c r="A20" s="153" t="s">
        <v>102</v>
      </c>
      <c r="B20" s="153" t="s">
        <v>99</v>
      </c>
      <c r="C20" s="39" t="s">
        <v>17</v>
      </c>
      <c r="D20" s="40" t="s">
        <v>7</v>
      </c>
      <c r="E20" s="155">
        <v>73.323412079999997</v>
      </c>
      <c r="F20" s="155">
        <v>59.929346219999999</v>
      </c>
      <c r="G20" s="155">
        <v>64.564834980000001</v>
      </c>
      <c r="H20" s="155">
        <v>122.57295324</v>
      </c>
      <c r="I20" s="155">
        <v>53.886961320000005</v>
      </c>
      <c r="J20" s="86" t="s">
        <v>7</v>
      </c>
      <c r="K20" s="156">
        <v>177.80020524017525</v>
      </c>
      <c r="L20" s="156">
        <v>190.36720343224931</v>
      </c>
      <c r="M20" s="156">
        <v>184.18436731417586</v>
      </c>
      <c r="N20" s="156">
        <v>179.14618456983021</v>
      </c>
      <c r="O20" s="165">
        <v>184.74706077561223</v>
      </c>
    </row>
    <row r="21" spans="1:15" ht="30" customHeight="1" x14ac:dyDescent="0.3">
      <c r="A21" s="153" t="s">
        <v>102</v>
      </c>
      <c r="B21" s="153" t="s">
        <v>99</v>
      </c>
      <c r="C21" s="39" t="s">
        <v>17</v>
      </c>
      <c r="D21" s="40" t="s">
        <v>24</v>
      </c>
      <c r="E21" s="155">
        <v>1184.3892673799999</v>
      </c>
      <c r="F21" s="155">
        <v>2115.2098572600003</v>
      </c>
      <c r="G21" s="155">
        <v>2464.93296186</v>
      </c>
      <c r="H21" s="155">
        <v>2144.3719371000002</v>
      </c>
      <c r="I21" s="155">
        <v>1588.7181359999997</v>
      </c>
      <c r="J21" s="86" t="s">
        <v>24</v>
      </c>
      <c r="K21" s="156">
        <v>166.9032375393549</v>
      </c>
      <c r="L21" s="156">
        <v>186.9542047203368</v>
      </c>
      <c r="M21" s="156">
        <v>202.1404929205662</v>
      </c>
      <c r="N21" s="156">
        <v>194.42510130877324</v>
      </c>
      <c r="O21" s="165">
        <v>216.95242076788284</v>
      </c>
    </row>
    <row r="22" spans="1:15" ht="30" customHeight="1" x14ac:dyDescent="0.3">
      <c r="A22" s="153" t="s">
        <v>102</v>
      </c>
      <c r="B22" s="153" t="s">
        <v>99</v>
      </c>
      <c r="C22" s="39" t="s">
        <v>17</v>
      </c>
      <c r="D22" s="40" t="s">
        <v>8</v>
      </c>
      <c r="E22" s="155">
        <v>920.47549644000003</v>
      </c>
      <c r="F22" s="155">
        <v>1081.24233534</v>
      </c>
      <c r="G22" s="155">
        <v>868.92198822</v>
      </c>
      <c r="H22" s="155">
        <v>766.42072319999988</v>
      </c>
      <c r="I22" s="155">
        <v>586.73189411999999</v>
      </c>
      <c r="J22" s="86" t="s">
        <v>8</v>
      </c>
      <c r="K22" s="156">
        <v>156.66283676069199</v>
      </c>
      <c r="L22" s="156">
        <v>171.51210290835763</v>
      </c>
      <c r="M22" s="156">
        <v>192.24443119677227</v>
      </c>
      <c r="N22" s="156">
        <v>197.30971067615124</v>
      </c>
      <c r="O22" s="165">
        <v>230.72339240506332</v>
      </c>
    </row>
    <row r="23" spans="1:15" ht="30" customHeight="1" thickBot="1" x14ac:dyDescent="0.35">
      <c r="A23" s="161" t="s">
        <v>102</v>
      </c>
      <c r="B23" s="161" t="s">
        <v>99</v>
      </c>
      <c r="C23" s="32" t="s">
        <v>17</v>
      </c>
      <c r="D23" s="162" t="s">
        <v>9</v>
      </c>
      <c r="E23" s="182">
        <v>7141.8465821999998</v>
      </c>
      <c r="F23" s="163">
        <v>9148.4196960600002</v>
      </c>
      <c r="G23" s="163">
        <v>8968.3803822600003</v>
      </c>
      <c r="H23" s="163">
        <v>8284.9181819399982</v>
      </c>
      <c r="I23" s="183">
        <v>5686.4911011600007</v>
      </c>
      <c r="J23" s="173" t="s">
        <v>26</v>
      </c>
      <c r="K23" s="171">
        <f>AVERAGE(K19:K22)</f>
        <v>162.1115625832789</v>
      </c>
      <c r="L23" s="164">
        <f t="shared" ref="L23" si="9">AVERAGE(L19:L22)</f>
        <v>171.69001582891761</v>
      </c>
      <c r="M23" s="164">
        <f t="shared" ref="M23" si="10">AVERAGE(M19:M22)</f>
        <v>185.42722067529178</v>
      </c>
      <c r="N23" s="164">
        <f t="shared" ref="N23" si="11">AVERAGE(N19:N22)</f>
        <v>182.39770352923034</v>
      </c>
      <c r="O23" s="166">
        <f t="shared" ref="O23" si="12">AVERAGE(O19:O22)</f>
        <v>206.63641505743641</v>
      </c>
    </row>
    <row r="24" spans="1:15" ht="30" customHeight="1" x14ac:dyDescent="0.3">
      <c r="A24" s="157" t="s">
        <v>100</v>
      </c>
      <c r="B24" s="153" t="s">
        <v>101</v>
      </c>
      <c r="C24" s="105" t="s">
        <v>17</v>
      </c>
      <c r="D24" s="158" t="s">
        <v>4</v>
      </c>
      <c r="E24" s="155">
        <v>1.0842879599999999</v>
      </c>
      <c r="F24" s="155">
        <v>0.94696542000000006</v>
      </c>
      <c r="G24" s="155">
        <v>1.2325551000000001</v>
      </c>
      <c r="H24" s="155">
        <v>0.30007518</v>
      </c>
      <c r="I24" s="155">
        <v>2.2830435599999999</v>
      </c>
      <c r="J24" s="174" t="s">
        <v>4</v>
      </c>
      <c r="K24" s="156">
        <v>67.133268292682942</v>
      </c>
      <c r="L24" s="156">
        <v>62.322577777777816</v>
      </c>
      <c r="M24" s="156">
        <v>70.424051446945313</v>
      </c>
      <c r="N24" s="156">
        <v>71.095786666666712</v>
      </c>
      <c r="O24" s="165">
        <v>97.520500000000013</v>
      </c>
    </row>
    <row r="25" spans="1:15" ht="30" customHeight="1" x14ac:dyDescent="0.3">
      <c r="A25" s="157" t="s">
        <v>100</v>
      </c>
      <c r="B25" s="153" t="s">
        <v>101</v>
      </c>
      <c r="C25" s="39" t="s">
        <v>17</v>
      </c>
      <c r="D25" s="40" t="s">
        <v>7</v>
      </c>
      <c r="E25" s="155">
        <v>174.49065911999998</v>
      </c>
      <c r="F25" s="155">
        <v>179.90971686</v>
      </c>
      <c r="G25" s="155">
        <v>73.459704540000004</v>
      </c>
      <c r="H25" s="155">
        <v>64.519640219999985</v>
      </c>
      <c r="I25" s="155">
        <v>20.223109979999997</v>
      </c>
      <c r="J25" s="86" t="s">
        <v>7</v>
      </c>
      <c r="K25" s="156">
        <v>53.738615827238412</v>
      </c>
      <c r="L25" s="156">
        <v>64.223242556952911</v>
      </c>
      <c r="M25" s="156">
        <v>61.779627620805499</v>
      </c>
      <c r="N25" s="156">
        <v>66.967367757009384</v>
      </c>
      <c r="O25" s="165">
        <v>79.310179651291165</v>
      </c>
    </row>
    <row r="26" spans="1:15" ht="30" customHeight="1" x14ac:dyDescent="0.3">
      <c r="A26" s="157" t="s">
        <v>100</v>
      </c>
      <c r="B26" s="153" t="s">
        <v>101</v>
      </c>
      <c r="C26" s="39" t="s">
        <v>17</v>
      </c>
      <c r="D26" s="40" t="s">
        <v>24</v>
      </c>
      <c r="E26" s="155">
        <v>646.33805273999997</v>
      </c>
      <c r="F26" s="155">
        <v>601.99516889999995</v>
      </c>
      <c r="G26" s="155">
        <v>207.18366005999999</v>
      </c>
      <c r="H26" s="155">
        <v>209.35275102000003</v>
      </c>
      <c r="I26" s="155">
        <v>138.00767196000001</v>
      </c>
      <c r="J26" s="86" t="s">
        <v>24</v>
      </c>
      <c r="K26" s="156">
        <v>62.784124594107034</v>
      </c>
      <c r="L26" s="156">
        <v>63.113749011741085</v>
      </c>
      <c r="M26" s="156">
        <v>64.958954177326945</v>
      </c>
      <c r="N26" s="156">
        <v>69.607296908913995</v>
      </c>
      <c r="O26" s="165">
        <v>69.777392175273889</v>
      </c>
    </row>
    <row r="27" spans="1:15" ht="30" customHeight="1" x14ac:dyDescent="0.3">
      <c r="A27" s="157" t="s">
        <v>100</v>
      </c>
      <c r="B27" s="153" t="s">
        <v>101</v>
      </c>
      <c r="C27" s="39" t="s">
        <v>17</v>
      </c>
      <c r="D27" s="40" t="s">
        <v>8</v>
      </c>
      <c r="E27" s="155">
        <v>114.76971096000001</v>
      </c>
      <c r="F27" s="155">
        <v>43.389416039999993</v>
      </c>
      <c r="G27" s="155">
        <v>20.570633219999998</v>
      </c>
      <c r="H27" s="155">
        <v>5.21516628</v>
      </c>
      <c r="I27" s="155">
        <v>24.576549959999998</v>
      </c>
      <c r="J27" s="86" t="s">
        <v>8</v>
      </c>
      <c r="K27" s="156">
        <v>66.023492116934818</v>
      </c>
      <c r="L27" s="156">
        <v>62.561502109704662</v>
      </c>
      <c r="M27" s="156">
        <v>66.027770231213893</v>
      </c>
      <c r="N27" s="156">
        <v>65.353218617771546</v>
      </c>
      <c r="O27" s="165">
        <v>84.76569254658385</v>
      </c>
    </row>
    <row r="28" spans="1:15" ht="30" customHeight="1" thickBot="1" x14ac:dyDescent="0.35">
      <c r="A28" s="161" t="s">
        <v>100</v>
      </c>
      <c r="B28" s="161" t="s">
        <v>101</v>
      </c>
      <c r="C28" s="32" t="s">
        <v>17</v>
      </c>
      <c r="D28" s="162" t="s">
        <v>9</v>
      </c>
      <c r="E28" s="182">
        <v>1305.0730539000001</v>
      </c>
      <c r="F28" s="163">
        <v>1157.43870492</v>
      </c>
      <c r="G28" s="163">
        <v>345.69697253999999</v>
      </c>
      <c r="H28" s="163">
        <v>389.21192957999995</v>
      </c>
      <c r="I28" s="163">
        <v>339.13883945999999</v>
      </c>
      <c r="J28" s="173" t="s">
        <v>26</v>
      </c>
      <c r="K28" s="171">
        <f>AVERAGE(K24:K27)</f>
        <v>62.419875207740802</v>
      </c>
      <c r="L28" s="164">
        <f t="shared" ref="L28" si="13">AVERAGE(L24:L27)</f>
        <v>63.055267864044119</v>
      </c>
      <c r="M28" s="164">
        <f t="shared" ref="M28" si="14">AVERAGE(M24:M27)</f>
        <v>65.797600869072909</v>
      </c>
      <c r="N28" s="164">
        <f t="shared" ref="N28" si="15">AVERAGE(N24:N27)</f>
        <v>68.255917487590409</v>
      </c>
      <c r="O28" s="166">
        <f t="shared" ref="O28" si="16">AVERAGE(O24:O27)</f>
        <v>82.843441093287225</v>
      </c>
    </row>
    <row r="29" spans="1:15" ht="30" customHeight="1" x14ac:dyDescent="0.3">
      <c r="A29" s="157" t="s">
        <v>103</v>
      </c>
      <c r="B29" s="153" t="s">
        <v>104</v>
      </c>
      <c r="C29" s="105" t="s">
        <v>17</v>
      </c>
      <c r="D29" s="158" t="s">
        <v>4</v>
      </c>
      <c r="E29" s="155">
        <v>15.767627699999998</v>
      </c>
      <c r="F29" s="155">
        <v>8.7277390799999992</v>
      </c>
      <c r="G29" s="155">
        <v>0.30593376</v>
      </c>
      <c r="H29" s="155">
        <v>0.11124864</v>
      </c>
      <c r="I29" s="155">
        <v>0</v>
      </c>
      <c r="J29" s="174" t="s">
        <v>4</v>
      </c>
      <c r="K29" s="156">
        <v>93.363132289236987</v>
      </c>
      <c r="L29" s="156">
        <v>69.019805963506926</v>
      </c>
      <c r="M29" s="156">
        <v>135.90720000000002</v>
      </c>
      <c r="N29" s="156">
        <v>49.420800000000014</v>
      </c>
      <c r="O29" s="165">
        <v>0</v>
      </c>
    </row>
    <row r="30" spans="1:15" ht="30" customHeight="1" x14ac:dyDescent="0.3">
      <c r="A30" s="157" t="s">
        <v>103</v>
      </c>
      <c r="B30" s="153" t="s">
        <v>104</v>
      </c>
      <c r="C30" s="39" t="s">
        <v>17</v>
      </c>
      <c r="D30" s="40" t="s">
        <v>7</v>
      </c>
      <c r="E30" s="155">
        <v>36.808170539999999</v>
      </c>
      <c r="F30" s="155">
        <v>0.10642014</v>
      </c>
      <c r="G30" s="155">
        <v>0</v>
      </c>
      <c r="H30" s="155">
        <v>0</v>
      </c>
      <c r="I30" s="155">
        <v>0</v>
      </c>
      <c r="J30" s="86" t="s">
        <v>7</v>
      </c>
      <c r="K30" s="156">
        <v>139.28078194207893</v>
      </c>
      <c r="L30" s="156">
        <v>189.10320000000004</v>
      </c>
      <c r="M30" s="156">
        <v>0</v>
      </c>
      <c r="N30" s="156">
        <v>0</v>
      </c>
      <c r="O30" s="165">
        <v>0</v>
      </c>
    </row>
    <row r="31" spans="1:15" ht="30" customHeight="1" x14ac:dyDescent="0.3">
      <c r="A31" s="157" t="s">
        <v>103</v>
      </c>
      <c r="B31" s="153" t="s">
        <v>104</v>
      </c>
      <c r="C31" s="39" t="s">
        <v>17</v>
      </c>
      <c r="D31" s="40" t="s">
        <v>24</v>
      </c>
      <c r="E31" s="155">
        <v>398.73186455999996</v>
      </c>
      <c r="F31" s="155">
        <v>83.981392320000012</v>
      </c>
      <c r="G31" s="155">
        <v>101.96678225999999</v>
      </c>
      <c r="H31" s="155">
        <v>50.546347500000003</v>
      </c>
      <c r="I31" s="155">
        <v>33.775550639999999</v>
      </c>
      <c r="J31" s="86" t="s">
        <v>24</v>
      </c>
      <c r="K31" s="156">
        <v>190.44870919011885</v>
      </c>
      <c r="L31" s="156">
        <v>183.84955229764671</v>
      </c>
      <c r="M31" s="156">
        <v>166.84144456721913</v>
      </c>
      <c r="N31" s="156">
        <v>141.84823120656989</v>
      </c>
      <c r="O31" s="165">
        <v>155.97048648648672</v>
      </c>
    </row>
    <row r="32" spans="1:15" ht="30" customHeight="1" x14ac:dyDescent="0.3">
      <c r="A32" s="157" t="s">
        <v>103</v>
      </c>
      <c r="B32" s="153" t="s">
        <v>104</v>
      </c>
      <c r="C32" s="39" t="s">
        <v>17</v>
      </c>
      <c r="D32" s="40" t="s">
        <v>8</v>
      </c>
      <c r="E32" s="155">
        <v>11.876371739999998</v>
      </c>
      <c r="F32" s="155">
        <v>4.9452209400000005</v>
      </c>
      <c r="G32" s="155">
        <v>2.0923500000000002</v>
      </c>
      <c r="H32" s="155">
        <v>1.75126476</v>
      </c>
      <c r="I32" s="155">
        <v>0.45214073999999999</v>
      </c>
      <c r="J32" s="86" t="s">
        <v>8</v>
      </c>
      <c r="K32" s="156">
        <v>161.59043797856046</v>
      </c>
      <c r="L32" s="156">
        <v>158.04689208633127</v>
      </c>
      <c r="M32" s="156">
        <v>133.74100719424473</v>
      </c>
      <c r="N32" s="156">
        <v>135.30038260869532</v>
      </c>
      <c r="O32" s="165">
        <v>160.68624000000003</v>
      </c>
    </row>
    <row r="33" spans="1:15" ht="30" customHeight="1" thickBot="1" x14ac:dyDescent="0.35">
      <c r="A33" s="161" t="s">
        <v>103</v>
      </c>
      <c r="B33" s="161" t="s">
        <v>104</v>
      </c>
      <c r="C33" s="32" t="s">
        <v>17</v>
      </c>
      <c r="D33" s="162" t="s">
        <v>9</v>
      </c>
      <c r="E33" s="182">
        <v>975.6959607</v>
      </c>
      <c r="F33" s="163">
        <v>226.58521686</v>
      </c>
      <c r="G33" s="163">
        <v>170.82473315999997</v>
      </c>
      <c r="H33" s="163">
        <v>105.6559494</v>
      </c>
      <c r="I33" s="183">
        <v>244.87196958000001</v>
      </c>
      <c r="J33" s="173" t="s">
        <v>26</v>
      </c>
      <c r="K33" s="171">
        <f>AVERAGE(K29:K32)</f>
        <v>146.17076534999882</v>
      </c>
      <c r="L33" s="164">
        <f t="shared" ref="L33" si="17">AVERAGE(L29:L32)</f>
        <v>150.00486258687124</v>
      </c>
      <c r="M33" s="164">
        <f>AVERAGE(M29,M31,M32)</f>
        <v>145.49655058715462</v>
      </c>
      <c r="N33" s="164">
        <f>AVERAGE(N29,N31:N32)</f>
        <v>108.85647127175507</v>
      </c>
      <c r="O33" s="166">
        <f>AVERAGE(O31:O32)</f>
        <v>158.32836324324336</v>
      </c>
    </row>
    <row r="34" spans="1:15" ht="30" customHeight="1" x14ac:dyDescent="0.3">
      <c r="A34" s="157" t="s">
        <v>103</v>
      </c>
      <c r="B34" s="153" t="s">
        <v>105</v>
      </c>
      <c r="C34" s="105" t="s">
        <v>17</v>
      </c>
      <c r="D34" s="158" t="s">
        <v>4</v>
      </c>
      <c r="E34" s="159">
        <v>47.176054500000006</v>
      </c>
      <c r="F34" s="159">
        <v>31.253142239999999</v>
      </c>
      <c r="G34" s="159">
        <v>7.7546997600000003</v>
      </c>
      <c r="H34" s="159">
        <v>0.56519202000000002</v>
      </c>
      <c r="I34" s="159">
        <v>38.636498159999995</v>
      </c>
      <c r="J34" s="174" t="s">
        <v>4</v>
      </c>
      <c r="K34" s="156">
        <v>146.73457027831319</v>
      </c>
      <c r="L34" s="156">
        <v>114.36419110378914</v>
      </c>
      <c r="M34" s="156">
        <v>110.76936334405143</v>
      </c>
      <c r="N34" s="156">
        <v>125.53970000000001</v>
      </c>
      <c r="O34" s="165">
        <v>74.439012035129579</v>
      </c>
    </row>
    <row r="35" spans="1:15" ht="30" customHeight="1" x14ac:dyDescent="0.3">
      <c r="A35" s="157" t="s">
        <v>103</v>
      </c>
      <c r="B35" s="153" t="s">
        <v>105</v>
      </c>
      <c r="C35" s="39" t="s">
        <v>17</v>
      </c>
      <c r="D35" s="40" t="s">
        <v>7</v>
      </c>
      <c r="E35" s="155">
        <v>13.071135779999999</v>
      </c>
      <c r="F35" s="155">
        <v>7.3445991599999996</v>
      </c>
      <c r="G35" s="155">
        <v>4.7332819800000001</v>
      </c>
      <c r="H35" s="155">
        <v>8.3165440199999985</v>
      </c>
      <c r="I35" s="155">
        <v>9.1567030200000001</v>
      </c>
      <c r="J35" s="86" t="s">
        <v>7</v>
      </c>
      <c r="K35" s="156">
        <v>171.03642415316602</v>
      </c>
      <c r="L35" s="156">
        <v>214.30181937602612</v>
      </c>
      <c r="M35" s="156">
        <v>212.93170632911438</v>
      </c>
      <c r="N35" s="156">
        <v>232.35971069182418</v>
      </c>
      <c r="O35" s="165">
        <v>192.55618461538435</v>
      </c>
    </row>
    <row r="36" spans="1:15" ht="30" customHeight="1" x14ac:dyDescent="0.3">
      <c r="A36" s="157" t="s">
        <v>103</v>
      </c>
      <c r="B36" s="153" t="s">
        <v>105</v>
      </c>
      <c r="C36" s="39" t="s">
        <v>17</v>
      </c>
      <c r="D36" s="40" t="s">
        <v>24</v>
      </c>
      <c r="E36" s="155">
        <v>355.53784182000004</v>
      </c>
      <c r="F36" s="155">
        <v>144.14495297999997</v>
      </c>
      <c r="G36" s="155">
        <v>41.145644280000006</v>
      </c>
      <c r="H36" s="155">
        <v>34.689038459999999</v>
      </c>
      <c r="I36" s="155">
        <v>76.895471999999998</v>
      </c>
      <c r="J36" s="86" t="s">
        <v>24</v>
      </c>
      <c r="K36" s="156">
        <v>161.38471443533297</v>
      </c>
      <c r="L36" s="156">
        <v>125.404299828641</v>
      </c>
      <c r="M36" s="156">
        <v>129.86452291296601</v>
      </c>
      <c r="N36" s="156">
        <v>157.89104713114764</v>
      </c>
      <c r="O36" s="165">
        <v>206.31037294277468</v>
      </c>
    </row>
    <row r="37" spans="1:15" ht="30" customHeight="1" x14ac:dyDescent="0.3">
      <c r="A37" s="157" t="s">
        <v>103</v>
      </c>
      <c r="B37" s="153" t="s">
        <v>105</v>
      </c>
      <c r="C37" s="39" t="s">
        <v>17</v>
      </c>
      <c r="D37" s="40" t="s">
        <v>8</v>
      </c>
      <c r="E37" s="155">
        <v>59.211766740000002</v>
      </c>
      <c r="F37" s="155">
        <v>36.115763639999997</v>
      </c>
      <c r="G37" s="155">
        <v>22.133393340000001</v>
      </c>
      <c r="H37" s="155">
        <v>30.273278639999997</v>
      </c>
      <c r="I37" s="155">
        <v>52.983323640000002</v>
      </c>
      <c r="J37" s="86" t="s">
        <v>8</v>
      </c>
      <c r="K37" s="156">
        <v>145.36655319148934</v>
      </c>
      <c r="L37" s="156">
        <v>134.54063563941344</v>
      </c>
      <c r="M37" s="156">
        <v>166.08918581081113</v>
      </c>
      <c r="N37" s="156">
        <v>189.95085875706172</v>
      </c>
      <c r="O37" s="165">
        <v>105.82070720467578</v>
      </c>
    </row>
    <row r="38" spans="1:15" ht="30" customHeight="1" thickBot="1" x14ac:dyDescent="0.35">
      <c r="A38" s="161" t="s">
        <v>103</v>
      </c>
      <c r="B38" s="161" t="s">
        <v>105</v>
      </c>
      <c r="C38" s="32" t="s">
        <v>17</v>
      </c>
      <c r="D38" s="162" t="s">
        <v>9</v>
      </c>
      <c r="E38" s="182">
        <v>1292.3677252800001</v>
      </c>
      <c r="F38" s="163">
        <v>645.11058365999997</v>
      </c>
      <c r="G38" s="163">
        <v>380.26478345999993</v>
      </c>
      <c r="H38" s="163">
        <v>300.90915852000001</v>
      </c>
      <c r="I38" s="183">
        <v>341.65146209999995</v>
      </c>
      <c r="J38" s="173" t="s">
        <v>26</v>
      </c>
      <c r="K38" s="171">
        <f>AVERAGE(K34:K37)</f>
        <v>156.13056551457538</v>
      </c>
      <c r="L38" s="164">
        <f t="shared" ref="L38" si="18">AVERAGE(L34:L37)</f>
        <v>147.15273648696743</v>
      </c>
      <c r="M38" s="164">
        <f t="shared" ref="M38" si="19">AVERAGE(M34:M37)</f>
        <v>154.91369459923575</v>
      </c>
      <c r="N38" s="164">
        <f t="shared" ref="N38" si="20">AVERAGE(N34:N37)</f>
        <v>176.43532914500838</v>
      </c>
      <c r="O38" s="166">
        <f t="shared" ref="O38" si="21">AVERAGE(O34:O37)</f>
        <v>144.78156919949112</v>
      </c>
    </row>
    <row r="39" spans="1:15" ht="30" customHeight="1" x14ac:dyDescent="0.3">
      <c r="A39" s="157" t="s">
        <v>103</v>
      </c>
      <c r="B39" s="153" t="s">
        <v>106</v>
      </c>
      <c r="C39" s="105" t="s">
        <v>17</v>
      </c>
      <c r="D39" s="158" t="s">
        <v>4</v>
      </c>
      <c r="E39" s="159">
        <v>8.48773044</v>
      </c>
      <c r="F39" s="159">
        <v>4.7423595599999997</v>
      </c>
      <c r="G39" s="159">
        <v>0.66749183999999995</v>
      </c>
      <c r="H39" s="159">
        <v>0</v>
      </c>
      <c r="I39" s="159">
        <v>0</v>
      </c>
      <c r="J39" s="174" t="s">
        <v>4</v>
      </c>
      <c r="K39" s="156">
        <v>139.39248798521217</v>
      </c>
      <c r="L39" s="156">
        <v>111.02678260869568</v>
      </c>
      <c r="M39" s="156">
        <v>118.60992000000002</v>
      </c>
      <c r="N39" s="156">
        <v>0</v>
      </c>
      <c r="O39" s="165">
        <v>0</v>
      </c>
    </row>
    <row r="40" spans="1:15" ht="30" customHeight="1" x14ac:dyDescent="0.3">
      <c r="A40" s="157" t="s">
        <v>103</v>
      </c>
      <c r="B40" s="153" t="s">
        <v>106</v>
      </c>
      <c r="C40" s="39" t="s">
        <v>17</v>
      </c>
      <c r="D40" s="40" t="s">
        <v>7</v>
      </c>
      <c r="E40" s="155">
        <v>0.31288679999999996</v>
      </c>
      <c r="F40" s="155">
        <v>0.21605927999999999</v>
      </c>
      <c r="G40" s="155">
        <v>0</v>
      </c>
      <c r="H40" s="155">
        <v>0</v>
      </c>
      <c r="I40" s="155">
        <v>0</v>
      </c>
      <c r="J40" s="86" t="s">
        <v>7</v>
      </c>
      <c r="K40" s="156">
        <v>185.32800000000003</v>
      </c>
      <c r="L40" s="156">
        <v>191.96320000000006</v>
      </c>
      <c r="M40" s="156">
        <v>0</v>
      </c>
      <c r="N40" s="156">
        <v>0</v>
      </c>
      <c r="O40" s="165">
        <v>0</v>
      </c>
    </row>
    <row r="41" spans="1:15" ht="30" customHeight="1" x14ac:dyDescent="0.3">
      <c r="A41" s="157" t="s">
        <v>103</v>
      </c>
      <c r="B41" s="153" t="s">
        <v>106</v>
      </c>
      <c r="C41" s="39" t="s">
        <v>17</v>
      </c>
      <c r="D41" s="40" t="s">
        <v>24</v>
      </c>
      <c r="E41" s="155">
        <v>99.046698599999999</v>
      </c>
      <c r="F41" s="155">
        <v>10.45376688</v>
      </c>
      <c r="G41" s="155">
        <v>2.0135488800000001</v>
      </c>
      <c r="H41" s="155">
        <v>5.1790490999999994</v>
      </c>
      <c r="I41" s="155">
        <v>12.800482259999999</v>
      </c>
      <c r="J41" s="86" t="s">
        <v>24</v>
      </c>
      <c r="K41" s="156">
        <v>197.17787138695937</v>
      </c>
      <c r="L41" s="156">
        <v>147.19345800316989</v>
      </c>
      <c r="M41" s="156">
        <v>114.67866666666696</v>
      </c>
      <c r="N41" s="156">
        <v>205.88161073825489</v>
      </c>
      <c r="O41" s="165">
        <v>191.62433698399309</v>
      </c>
    </row>
    <row r="42" spans="1:15" ht="30" customHeight="1" x14ac:dyDescent="0.3">
      <c r="A42" s="157" t="s">
        <v>103</v>
      </c>
      <c r="B42" s="153" t="s">
        <v>106</v>
      </c>
      <c r="C42" s="39" t="s">
        <v>17</v>
      </c>
      <c r="D42" s="40" t="s">
        <v>8</v>
      </c>
      <c r="E42" s="155">
        <v>9.9179965200000009</v>
      </c>
      <c r="F42" s="155">
        <v>4.9799217599999999</v>
      </c>
      <c r="G42" s="155">
        <v>0.84254105999999995</v>
      </c>
      <c r="H42" s="155">
        <v>0.31269365999999998</v>
      </c>
      <c r="I42" s="155">
        <v>0</v>
      </c>
      <c r="J42" s="86" t="s">
        <v>8</v>
      </c>
      <c r="K42" s="156">
        <v>149.35404745762762</v>
      </c>
      <c r="L42" s="156">
        <v>130.51723893805286</v>
      </c>
      <c r="M42" s="156">
        <v>205.08942465753458</v>
      </c>
      <c r="N42" s="156">
        <v>213.70799999999969</v>
      </c>
      <c r="O42" s="165">
        <v>0</v>
      </c>
    </row>
    <row r="43" spans="1:15" ht="30" customHeight="1" thickBot="1" x14ac:dyDescent="0.35">
      <c r="A43" s="161" t="s">
        <v>103</v>
      </c>
      <c r="B43" s="161" t="s">
        <v>106</v>
      </c>
      <c r="C43" s="32" t="s">
        <v>17</v>
      </c>
      <c r="D43" s="162" t="s">
        <v>9</v>
      </c>
      <c r="E43" s="182">
        <v>519.64426446000004</v>
      </c>
      <c r="F43" s="163">
        <v>217.26254219999998</v>
      </c>
      <c r="G43" s="163">
        <v>72.304662960000002</v>
      </c>
      <c r="H43" s="163">
        <v>127.26876605999999</v>
      </c>
      <c r="I43" s="183">
        <v>173.86971402</v>
      </c>
      <c r="J43" s="173" t="s">
        <v>26</v>
      </c>
      <c r="K43" s="171">
        <f>AVERAGE(K39:K42)</f>
        <v>167.81310170744982</v>
      </c>
      <c r="L43" s="164">
        <f t="shared" ref="L43" si="22">AVERAGE(L39:L42)</f>
        <v>145.17516988747963</v>
      </c>
      <c r="M43" s="164">
        <f>AVERAGE(M39,M41:M42)</f>
        <v>146.12600377473385</v>
      </c>
      <c r="N43" s="164">
        <f>AVERAGE(N41:N42)</f>
        <v>209.79480536912729</v>
      </c>
      <c r="O43" s="166">
        <v>192</v>
      </c>
    </row>
    <row r="44" spans="1:15" ht="30" customHeight="1" x14ac:dyDescent="0.3">
      <c r="A44" s="157" t="s">
        <v>103</v>
      </c>
      <c r="B44" s="153" t="s">
        <v>107</v>
      </c>
      <c r="C44" s="105" t="s">
        <v>17</v>
      </c>
      <c r="D44" s="158" t="s">
        <v>4</v>
      </c>
      <c r="E44" s="159">
        <v>31.351321739999996</v>
      </c>
      <c r="F44" s="159">
        <v>8.9852590799999987</v>
      </c>
      <c r="G44" s="159">
        <v>3.0596595000000004</v>
      </c>
      <c r="H44" s="159">
        <v>0.80706768000000007</v>
      </c>
      <c r="I44" s="159">
        <v>0.54330281999999996</v>
      </c>
      <c r="J44" s="174" t="s">
        <v>4</v>
      </c>
      <c r="K44" s="156">
        <v>101.38254995450411</v>
      </c>
      <c r="L44" s="156">
        <v>93.15256942823811</v>
      </c>
      <c r="M44" s="156">
        <v>87.12916666666672</v>
      </c>
      <c r="N44" s="156">
        <v>79.673244444444407</v>
      </c>
      <c r="O44" s="165">
        <v>128.72288</v>
      </c>
    </row>
    <row r="45" spans="1:15" ht="30" customHeight="1" x14ac:dyDescent="0.3">
      <c r="A45" s="157" t="s">
        <v>103</v>
      </c>
      <c r="B45" s="153" t="s">
        <v>107</v>
      </c>
      <c r="C45" s="39" t="s">
        <v>17</v>
      </c>
      <c r="D45" s="40" t="s">
        <v>7</v>
      </c>
      <c r="E45" s="155">
        <v>18.453110639999998</v>
      </c>
      <c r="F45" s="155">
        <v>101.5546215</v>
      </c>
      <c r="G45" s="155">
        <v>48.141754500000005</v>
      </c>
      <c r="H45" s="155">
        <v>1.4425626599999999</v>
      </c>
      <c r="I45" s="155">
        <v>1.1003185799999999</v>
      </c>
      <c r="J45" s="86" t="s">
        <v>7</v>
      </c>
      <c r="K45" s="156">
        <v>131.00376827806613</v>
      </c>
      <c r="L45" s="156">
        <v>148.62248394004328</v>
      </c>
      <c r="M45" s="156">
        <v>158.15392863745564</v>
      </c>
      <c r="N45" s="156">
        <v>91.548600000000022</v>
      </c>
      <c r="O45" s="165">
        <v>118.49759999999979</v>
      </c>
    </row>
    <row r="46" spans="1:15" ht="30" customHeight="1" x14ac:dyDescent="0.3">
      <c r="A46" s="157" t="s">
        <v>103</v>
      </c>
      <c r="B46" s="153" t="s">
        <v>107</v>
      </c>
      <c r="C46" s="39" t="s">
        <v>17</v>
      </c>
      <c r="D46" s="40" t="s">
        <v>24</v>
      </c>
      <c r="E46" s="155">
        <v>247.03648956000001</v>
      </c>
      <c r="F46" s="155">
        <v>240.57299508</v>
      </c>
      <c r="G46" s="155">
        <v>114.361413</v>
      </c>
      <c r="H46" s="155">
        <v>9.9741358800000004</v>
      </c>
      <c r="I46" s="155">
        <v>33.400215240000001</v>
      </c>
      <c r="J46" s="86" t="s">
        <v>24</v>
      </c>
      <c r="K46" s="156">
        <v>158.42193251290237</v>
      </c>
      <c r="L46" s="156">
        <v>132.03386058004085</v>
      </c>
      <c r="M46" s="156">
        <v>123.85837752178978</v>
      </c>
      <c r="N46" s="156">
        <v>179.93435939086265</v>
      </c>
      <c r="O46" s="165">
        <v>185.18093978159092</v>
      </c>
    </row>
    <row r="47" spans="1:15" ht="30" customHeight="1" x14ac:dyDescent="0.3">
      <c r="A47" s="157" t="s">
        <v>103</v>
      </c>
      <c r="B47" s="153" t="s">
        <v>107</v>
      </c>
      <c r="C47" s="39" t="s">
        <v>17</v>
      </c>
      <c r="D47" s="40" t="s">
        <v>8</v>
      </c>
      <c r="E47" s="155">
        <v>79.4024292</v>
      </c>
      <c r="F47" s="155">
        <v>42.629345759999993</v>
      </c>
      <c r="G47" s="155">
        <v>15.42293718</v>
      </c>
      <c r="H47" s="155">
        <v>6.0658836000000003</v>
      </c>
      <c r="I47" s="155">
        <v>2.3953222800000002</v>
      </c>
      <c r="J47" s="86" t="s">
        <v>8</v>
      </c>
      <c r="K47" s="156">
        <v>138.77652798268917</v>
      </c>
      <c r="L47" s="156">
        <v>99.318459158253546</v>
      </c>
      <c r="M47" s="156">
        <v>128.54492682926866</v>
      </c>
      <c r="N47" s="156">
        <v>97.106018018018048</v>
      </c>
      <c r="O47" s="165">
        <v>100.62331914893613</v>
      </c>
    </row>
    <row r="48" spans="1:15" ht="30" customHeight="1" thickBot="1" x14ac:dyDescent="0.35">
      <c r="A48" s="161" t="s">
        <v>103</v>
      </c>
      <c r="B48" s="161" t="s">
        <v>107</v>
      </c>
      <c r="C48" s="32" t="s">
        <v>17</v>
      </c>
      <c r="D48" s="162" t="s">
        <v>9</v>
      </c>
      <c r="E48" s="182">
        <v>967.87340441999993</v>
      </c>
      <c r="F48" s="163">
        <v>800.49473951999994</v>
      </c>
      <c r="G48" s="163">
        <v>417.73291337999996</v>
      </c>
      <c r="H48" s="163">
        <v>269.52165522000001</v>
      </c>
      <c r="I48" s="183">
        <v>216.06198395999996</v>
      </c>
      <c r="J48" s="173" t="s">
        <v>26</v>
      </c>
      <c r="K48" s="171">
        <f>AVERAGE(K44:K47)</f>
        <v>132.39619468204046</v>
      </c>
      <c r="L48" s="164">
        <f t="shared" ref="L48" si="23">AVERAGE(L44:L47)</f>
        <v>118.28184327664394</v>
      </c>
      <c r="M48" s="164">
        <f t="shared" ref="M48" si="24">AVERAGE(M44:M47)</f>
        <v>124.42159991379521</v>
      </c>
      <c r="N48" s="164">
        <f t="shared" ref="N48" si="25">AVERAGE(N44:N47)</f>
        <v>112.06555546333129</v>
      </c>
      <c r="O48" s="166">
        <f t="shared" ref="O48" si="26">AVERAGE(O44:O47)</f>
        <v>133.25618473263171</v>
      </c>
    </row>
  </sheetData>
  <autoFilter ref="A3:O14"/>
  <mergeCells count="3">
    <mergeCell ref="A2:D2"/>
    <mergeCell ref="E2:I2"/>
    <mergeCell ref="K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Зубные щетки</vt:lpstr>
      <vt:lpstr>Зубная паста</vt:lpstr>
      <vt:lpstr>Ополаскиватели</vt:lpstr>
      <vt:lpstr>Зубные Нити</vt:lpstr>
      <vt:lpstr>Детские зубные щетки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</dc:creator>
  <cp:lastModifiedBy>Ronan</cp:lastModifiedBy>
  <dcterms:created xsi:type="dcterms:W3CDTF">2023-04-08T14:25:01Z</dcterms:created>
  <dcterms:modified xsi:type="dcterms:W3CDTF">2023-04-09T15:54:03Z</dcterms:modified>
</cp:coreProperties>
</file>