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4E3E06B4-BBBA-4326-818A-9F69A429155A}" xr6:coauthVersionLast="47" xr6:coauthVersionMax="47" xr10:uidLastSave="{00000000-0000-0000-0000-000000000000}"/>
  <bookViews>
    <workbookView xWindow="-120" yWindow="-120" windowWidth="20730" windowHeight="11160" tabRatio="912" firstSheet="5" activeTab="10" xr2:uid="{00000000-000D-0000-FFFF-FFFF00000000}"/>
  </bookViews>
  <sheets>
    <sheet name="Задание" sheetId="1" r:id="rId1"/>
    <sheet name="исходные данные =&gt;" sheetId="4" r:id="rId2"/>
    <sheet name="Выручка анализ" sheetId="6" r:id="rId3"/>
    <sheet name="График выручки и расходов" sheetId="8" r:id="rId4"/>
    <sheet name="Прогноз ведение беременности" sheetId="19" r:id="rId5"/>
    <sheet name="Прогноз взрослая поликлиника" sheetId="20" r:id="rId6"/>
    <sheet name="Прогноз детская поликлиника" sheetId="21" r:id="rId7"/>
    <sheet name="t-тесты" sheetId="25" r:id="rId8"/>
    <sheet name="Доходы" sheetId="2" r:id="rId9"/>
    <sheet name="Расходы" sheetId="3" r:id="rId10"/>
    <sheet name="Сводная" sheetId="27" r:id="rId11"/>
  </sheets>
  <definedNames>
    <definedName name="_xlcn.WorksheetConnection_ТестовоезаданиеМатьидитя.xlsxТаблица1" hidden="1">Таблица1</definedName>
    <definedName name="_xlnm._FilterDatabase" localSheetId="8" hidden="1">Доходы!$A$1:$E$100</definedName>
    <definedName name="_xlnm._FilterDatabase" localSheetId="9" hidden="1">Расходы!$A$1:$D$63</definedName>
  </definedName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Тестовое задание  Мать и дитя.xlsx!Таблица1"/>
        </x15:modelTables>
        <x15:extLst>
          <ext xmlns:x16="http://schemas.microsoft.com/office/spreadsheetml/2014/11/main" uri="{9835A34E-60A6-4A7C-AAB8-D5F71C897F49}">
            <x16:modelTimeGroupings>
              <x16:modelTimeGrouping tableName="Таблица1" columnName="месяц" columnId="месяц">
                <x16:calculatedTimeColumn columnName="месяц (Индекс месяца)" columnId="месяц (Индекс месяца)" contentType="monthsindex" isSelected="1"/>
                <x16:calculatedTimeColumn columnName="месяц (Месяц)" columnId="месяц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8" l="1"/>
  <c r="V10" i="8"/>
  <c r="V8" i="8"/>
  <c r="C14" i="21"/>
  <c r="C16" i="21"/>
  <c r="C18" i="21"/>
  <c r="C20" i="21"/>
  <c r="C22" i="21"/>
  <c r="C24" i="21"/>
  <c r="C26" i="21"/>
  <c r="C15" i="21"/>
  <c r="C17" i="21"/>
  <c r="C19" i="21"/>
  <c r="C21" i="21"/>
  <c r="C23" i="21"/>
  <c r="C25" i="21"/>
  <c r="C14" i="20"/>
  <c r="C16" i="20"/>
  <c r="C18" i="20"/>
  <c r="C20" i="20"/>
  <c r="C22" i="20"/>
  <c r="C24" i="20"/>
  <c r="C26" i="20"/>
  <c r="C15" i="20"/>
  <c r="C17" i="20"/>
  <c r="C19" i="20"/>
  <c r="C21" i="20"/>
  <c r="C23" i="20"/>
  <c r="C25" i="20"/>
  <c r="C15" i="19"/>
  <c r="C17" i="19"/>
  <c r="C19" i="19"/>
  <c r="C21" i="19"/>
  <c r="C23" i="19"/>
  <c r="C25" i="19"/>
  <c r="C14" i="19"/>
  <c r="C16" i="19"/>
  <c r="C18" i="19"/>
  <c r="C20" i="19"/>
  <c r="C22" i="19"/>
  <c r="C24" i="19"/>
  <c r="C26" i="19"/>
  <c r="D25" i="21"/>
  <c r="D23" i="21"/>
  <c r="D21" i="21"/>
  <c r="D19" i="21"/>
  <c r="D17" i="21"/>
  <c r="D15" i="21"/>
  <c r="E26" i="21"/>
  <c r="E24" i="21"/>
  <c r="E22" i="21"/>
  <c r="E20" i="21"/>
  <c r="E18" i="21"/>
  <c r="E16" i="21"/>
  <c r="E14" i="21"/>
  <c r="E25" i="21"/>
  <c r="E23" i="21"/>
  <c r="E21" i="21"/>
  <c r="E19" i="21"/>
  <c r="E17" i="21"/>
  <c r="E15" i="21"/>
  <c r="D26" i="21"/>
  <c r="D24" i="21"/>
  <c r="D22" i="21"/>
  <c r="D20" i="21"/>
  <c r="D18" i="21"/>
  <c r="D16" i="21"/>
  <c r="D14" i="21"/>
  <c r="D25" i="20"/>
  <c r="D23" i="20"/>
  <c r="D21" i="20"/>
  <c r="D19" i="20"/>
  <c r="D17" i="20"/>
  <c r="D15" i="20"/>
  <c r="E26" i="20"/>
  <c r="E24" i="20"/>
  <c r="E22" i="20"/>
  <c r="E20" i="20"/>
  <c r="E18" i="20"/>
  <c r="E16" i="20"/>
  <c r="E14" i="20"/>
  <c r="E25" i="20"/>
  <c r="E23" i="20"/>
  <c r="E21" i="20"/>
  <c r="E19" i="20"/>
  <c r="E17" i="20"/>
  <c r="E15" i="20"/>
  <c r="D26" i="20"/>
  <c r="D24" i="20"/>
  <c r="D22" i="20"/>
  <c r="D20" i="20"/>
  <c r="D18" i="20"/>
  <c r="D16" i="20"/>
  <c r="D14" i="20"/>
  <c r="D26" i="19"/>
  <c r="D24" i="19"/>
  <c r="D22" i="19"/>
  <c r="D20" i="19"/>
  <c r="D18" i="19"/>
  <c r="D16" i="19"/>
  <c r="D14" i="19"/>
  <c r="E25" i="19"/>
  <c r="E23" i="19"/>
  <c r="E21" i="19"/>
  <c r="E19" i="19"/>
  <c r="E17" i="19"/>
  <c r="E15" i="19"/>
  <c r="E26" i="19"/>
  <c r="E24" i="19"/>
  <c r="E22" i="19"/>
  <c r="E20" i="19"/>
  <c r="E18" i="19"/>
  <c r="E16" i="19"/>
  <c r="E14" i="19"/>
  <c r="D25" i="19"/>
  <c r="D23" i="19"/>
  <c r="D21" i="19"/>
  <c r="D19" i="19"/>
  <c r="D17" i="19"/>
  <c r="D15" i="19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3A608-4EA2-42BE-8B25-CDE57EB33EFF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8A4E60-E22A-4E1F-AE5A-09CF44A07F1F}" name="WorksheetConnection_Тестовое задание  Мать и дитя.xlsx!Таблица1" type="102" refreshedVersion="7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ТестовоезаданиеМатьидитя.xlsxТаблица1"/>
        </x15:connection>
      </ext>
    </extLst>
  </connection>
</connections>
</file>

<file path=xl/sharedStrings.xml><?xml version="1.0" encoding="utf-8"?>
<sst xmlns="http://schemas.openxmlformats.org/spreadsheetml/2006/main" count="518" uniqueCount="79">
  <si>
    <t>1.</t>
  </si>
  <si>
    <t>Подготовьте анализ динамики доходов Компании. Ответ представьте в виде таблицы и текстового описания.</t>
  </si>
  <si>
    <t>Подготовьте анализ динамики расходов на маркетинговые мероприятия. Ответ представьте в виде таблицы и текстового описания.</t>
  </si>
  <si>
    <t>3.</t>
  </si>
  <si>
    <t>Ведение беременности</t>
  </si>
  <si>
    <t>Детская поликлиника</t>
  </si>
  <si>
    <t>Взрослая поликлиника</t>
  </si>
  <si>
    <t>Лабораторные исследования</t>
  </si>
  <si>
    <t>УЗИ беременных</t>
  </si>
  <si>
    <t>Прием (осмотр, консультация) акушера-гинеколога</t>
  </si>
  <si>
    <t>2.</t>
  </si>
  <si>
    <t>Клиника работает по трем направлениям: Ведение беременности, Детская поликлиника, Взрослая поликлиника. Доходная часть бизнеса представлена на листе "Доходы";</t>
  </si>
  <si>
    <t>4.</t>
  </si>
  <si>
    <t>месяц</t>
  </si>
  <si>
    <t>направление</t>
  </si>
  <si>
    <t>услуга</t>
  </si>
  <si>
    <t>Прием (осмотр, консультация) педиатра</t>
  </si>
  <si>
    <t>Вакцинация</t>
  </si>
  <si>
    <t>ЭКГ для детей</t>
  </si>
  <si>
    <t>Прием (осмотр, консультация) терапевта</t>
  </si>
  <si>
    <t>Прием (осмотр, консультация) кардиолога</t>
  </si>
  <si>
    <t>УЗИ органов брюшной полости</t>
  </si>
  <si>
    <t>кол-во, шт</t>
  </si>
  <si>
    <t>цена, руб.</t>
  </si>
  <si>
    <t>В текущем году Клиника проводила индексацию цен на 10% в мае;</t>
  </si>
  <si>
    <t>SEO</t>
  </si>
  <si>
    <t>Контекст</t>
  </si>
  <si>
    <t>Таргет</t>
  </si>
  <si>
    <t>Офф-лайн мероприятия</t>
  </si>
  <si>
    <t>Клиника в текущем году провела ряд маркетинговых активностей. Расходы на маркетинг представлены на листе "Расходы". Обычно маркетинговая активность оказывает отложенный эффект на выручку через месяц после начала активности;</t>
  </si>
  <si>
    <t>тип маркетинговой активности</t>
  </si>
  <si>
    <t>расходы, руб.</t>
  </si>
  <si>
    <t>ОПИСАНИЕ КЕЙСА</t>
  </si>
  <si>
    <t>ЗАДАНИЯ</t>
  </si>
  <si>
    <t>Взрослая и Детская поликлиники имеют сезонность, связанную с активностью вирусных инфекций. Повышенные продажи март-апрель и октябрь-декабрь. В сезон продажи обычно повышаются на ~10%</t>
  </si>
  <si>
    <t>5.</t>
  </si>
  <si>
    <t>Подготовьте справку об эффективности маркетинговых мероприятий в разрезе основных направлений деятельности. Оцените влияние маркетинговых мероприятий на операционные и финансовые показатели Клиники. Ответ представить в виде текстового описания, дополнив расчетами, таблицами и графиками, подтверждающими Вашу точку зрения.</t>
  </si>
  <si>
    <t>Подготовить справку об эффективности каналов маркетинга. Какие каналы наиболее и наименее эффективны и почему? Ответ представить в виде текстового описания, дополнив расчетами, таблицами и графиками, подтверждающими Вашу точку зрения.</t>
  </si>
  <si>
    <t>Ответы подготовить на отдельных листах в этом файле. Все таблицы в ответах подготовить формулами, ссылающимися на исходные данные. Можно использовать сводные таблицы</t>
  </si>
  <si>
    <t>Выручка</t>
  </si>
  <si>
    <t>Названия строк</t>
  </si>
  <si>
    <t>Названия столбцов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</si>
  <si>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</si>
  <si>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</si>
  <si>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</si>
  <si>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</si>
  <si>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</si>
  <si>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</si>
  <si>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</si>
  <si>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</si>
  <si>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</si>
  <si>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</si>
  <si>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</si>
  <si>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</si>
  <si>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Столбец1</t>
  </si>
  <si>
    <t>Направления</t>
  </si>
  <si>
    <t>Дата</t>
  </si>
  <si>
    <t>Прогноз</t>
  </si>
  <si>
    <t>Привязка низкой вероятности</t>
  </si>
  <si>
    <t>Привязка высокой вероятности</t>
  </si>
  <si>
    <t>Среднее</t>
  </si>
  <si>
    <t>Двухвыборочный t-тест с различными дисперсиями</t>
  </si>
  <si>
    <t>Переменная 1</t>
  </si>
  <si>
    <t>Переменная 2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</si>
  <si>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</si>
  <si>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</si>
  <si>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</si>
  <si>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</si>
  <si>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</si>
  <si>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</si>
  <si>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</si>
  <si>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</si>
  <si>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</si>
  <si>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Затраты на рекламу</t>
  </si>
  <si>
    <t>Увеличение выручки после увеличения рекламных расходов</t>
  </si>
  <si>
    <t xml:space="preserve"> </t>
  </si>
  <si>
    <t>Прибыль от рекламной кампании</t>
  </si>
  <si>
    <t>Направление</t>
  </si>
  <si>
    <t>Количество по полю расходы,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</si>
</sst>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\ _₽_-;\-* #,##0.00\ _₽_-;_-* &quot;-&quot;??\ _₽_-;_-@_-"/>
    <numFmt numFmtId="166" formatCode="mmmm"/>
    <numFmt numFmtId="167" formatCode="[$-419]m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10" fontId="0" fillId="0" borderId="0" xfId="2" applyNumberFormat="1" applyFont="1"/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43" fontId="0" fillId="0" borderId="0" xfId="1" applyFont="1" applyFill="1" applyBorder="1" applyAlignment="1"/>
    <xf numFmtId="0" fontId="0" fillId="2" borderId="0" xfId="0" applyFill="1" applyBorder="1" applyAlignment="1"/>
    <xf numFmtId="165" fontId="0" fillId="0" borderId="0" xfId="0" applyNumberFormat="1"/>
    <xf numFmtId="43" fontId="0" fillId="0" borderId="0" xfId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/>
    <xf numFmtId="167" fontId="2" fillId="0" borderId="0" xfId="0" applyNumberFormat="1" applyFont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64"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7" formatCode="[$-419]mm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numFmt numFmtId="166" formatCode="m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  <a:r>
              <a:rPr lang="ru-RU" baseline="0"/>
              <a:t> по услугам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'Выручка анализ'!$A$4</c:f>
              <c:strCache>
                <c:ptCount val="1"/>
                <c:pt idx="0">
                  <c:v>Ведение беременности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анализ'!$B$4:$M$4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8-41F0-84F8-E91FDD480F92}"/>
            </c:ext>
          </c:extLst>
        </c:ser>
        <c:ser>
          <c:idx val="1"/>
          <c:order val="1"/>
          <c:tx>
            <c:strRef>
              <c:f>'Выручка анализ'!$A$5</c:f>
              <c:strCache>
                <c:ptCount val="1"/>
                <c:pt idx="0">
                  <c:v>Лабораторные исследования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анализ'!$B$5:$M$5</c:f>
              <c:numCache>
                <c:formatCode>_(* #,##0.00_);_(* \(#,##0.00\);_(* "-"??_);_(@_)</c:formatCode>
                <c:ptCount val="12"/>
                <c:pt idx="0">
                  <c:v>1000000</c:v>
                </c:pt>
                <c:pt idx="1">
                  <c:v>1005000</c:v>
                </c:pt>
                <c:pt idx="2">
                  <c:v>1105000</c:v>
                </c:pt>
                <c:pt idx="3">
                  <c:v>1020000</c:v>
                </c:pt>
                <c:pt idx="4">
                  <c:v>1122000</c:v>
                </c:pt>
                <c:pt idx="5">
                  <c:v>1078000</c:v>
                </c:pt>
                <c:pt idx="6">
                  <c:v>1028500</c:v>
                </c:pt>
                <c:pt idx="7">
                  <c:v>1111000</c:v>
                </c:pt>
                <c:pt idx="8">
                  <c:v>1166000</c:v>
                </c:pt>
                <c:pt idx="9">
                  <c:v>1265000</c:v>
                </c:pt>
                <c:pt idx="10">
                  <c:v>1353000</c:v>
                </c:pt>
                <c:pt idx="11">
                  <c:v>1375000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8-41F0-84F8-E91FDD480F92}"/>
            </c:ext>
          </c:extLst>
        </c:ser>
        <c:ser>
          <c:idx val="2"/>
          <c:order val="2"/>
          <c:tx>
            <c:strRef>
              <c:f>'Выручка анализ'!$A$6</c:f>
              <c:strCache>
                <c:ptCount val="1"/>
                <c:pt idx="0">
                  <c:v>Прием (осмотр, консультация) акушера-гинеколога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анализ'!$B$6:$M$6</c:f>
              <c:numCache>
                <c:formatCode>_(* #,##0.00_);_(* \(#,##0.00\);_(* "-"??_);_(@_)</c:formatCode>
                <c:ptCount val="12"/>
                <c:pt idx="0">
                  <c:v>3008000</c:v>
                </c:pt>
                <c:pt idx="1">
                  <c:v>3016000</c:v>
                </c:pt>
                <c:pt idx="2">
                  <c:v>3312000</c:v>
                </c:pt>
                <c:pt idx="3">
                  <c:v>3064000</c:v>
                </c:pt>
                <c:pt idx="4">
                  <c:v>3370400</c:v>
                </c:pt>
                <c:pt idx="5">
                  <c:v>3238400</c:v>
                </c:pt>
                <c:pt idx="6">
                  <c:v>3080000</c:v>
                </c:pt>
                <c:pt idx="7">
                  <c:v>3326400</c:v>
                </c:pt>
                <c:pt idx="8">
                  <c:v>3502400</c:v>
                </c:pt>
                <c:pt idx="9">
                  <c:v>3792800</c:v>
                </c:pt>
                <c:pt idx="10">
                  <c:v>4056800</c:v>
                </c:pt>
                <c:pt idx="11">
                  <c:v>4136000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8-41F0-84F8-E91FDD480F92}"/>
            </c:ext>
          </c:extLst>
        </c:ser>
        <c:ser>
          <c:idx val="3"/>
          <c:order val="3"/>
          <c:tx>
            <c:strRef>
              <c:f>'Выручка анализ'!$A$7</c:f>
              <c:strCache>
                <c:ptCount val="1"/>
                <c:pt idx="0">
                  <c:v>УЗИ беременных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анализ'!$B$7:$M$7</c:f>
              <c:numCache>
                <c:formatCode>_(* #,##0.00_);_(* \(#,##0.00\);_(* "-"??_);_(@_)</c:formatCode>
                <c:ptCount val="12"/>
                <c:pt idx="0">
                  <c:v>1000000</c:v>
                </c:pt>
                <c:pt idx="1">
                  <c:v>1010000</c:v>
                </c:pt>
                <c:pt idx="2">
                  <c:v>1100000</c:v>
                </c:pt>
                <c:pt idx="3">
                  <c:v>1020000</c:v>
                </c:pt>
                <c:pt idx="4">
                  <c:v>1122000</c:v>
                </c:pt>
                <c:pt idx="5">
                  <c:v>1078000</c:v>
                </c:pt>
                <c:pt idx="6">
                  <c:v>1023000</c:v>
                </c:pt>
                <c:pt idx="7">
                  <c:v>1111000</c:v>
                </c:pt>
                <c:pt idx="8">
                  <c:v>1166000</c:v>
                </c:pt>
                <c:pt idx="9">
                  <c:v>1265000</c:v>
                </c:pt>
                <c:pt idx="10">
                  <c:v>1353000</c:v>
                </c:pt>
                <c:pt idx="11">
                  <c:v>1430000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8-41F0-84F8-E91FDD480F92}"/>
            </c:ext>
          </c:extLst>
        </c:ser>
        <c:ser>
          <c:idx val="4"/>
          <c:order val="4"/>
          <c:tx>
            <c:strRef>
              <c:f>'Выручка анализ'!$A$8</c:f>
              <c:strCache>
                <c:ptCount val="1"/>
                <c:pt idx="0">
                  <c:v>Взрослая поликлиника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анализ'!$B$8:$M$8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8-41F0-84F8-E91FDD480F92}"/>
            </c:ext>
          </c:extLst>
        </c:ser>
        <c:ser>
          <c:idx val="5"/>
          <c:order val="5"/>
          <c:tx>
            <c:strRef>
              <c:f>'Выручка анализ'!$A$9</c:f>
              <c:strCache>
                <c:ptCount val="1"/>
                <c:pt idx="0">
                  <c:v>Прием (осмотр, консультация) кардиолога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анализ'!$B$9:$M$9</c:f>
              <c:numCache>
                <c:formatCode>_(* #,##0.00_);_(* \(#,##0.00\);_(* "-"??_);_(@_)</c:formatCode>
                <c:ptCount val="12"/>
                <c:pt idx="0">
                  <c:v>402000</c:v>
                </c:pt>
                <c:pt idx="1">
                  <c:v>384000</c:v>
                </c:pt>
                <c:pt idx="2">
                  <c:v>348000</c:v>
                </c:pt>
                <c:pt idx="3">
                  <c:v>330000</c:v>
                </c:pt>
                <c:pt idx="4">
                  <c:v>442200.00000000006</c:v>
                </c:pt>
                <c:pt idx="5">
                  <c:v>422400.00000000006</c:v>
                </c:pt>
                <c:pt idx="6">
                  <c:v>448800.00000000006</c:v>
                </c:pt>
                <c:pt idx="7">
                  <c:v>429000.00000000006</c:v>
                </c:pt>
                <c:pt idx="8">
                  <c:v>495000</c:v>
                </c:pt>
                <c:pt idx="9">
                  <c:v>422400.00000000006</c:v>
                </c:pt>
                <c:pt idx="10">
                  <c:v>429000.00000000006</c:v>
                </c:pt>
                <c:pt idx="11">
                  <c:v>442200.00000000006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8-41F0-84F8-E91FDD480F92}"/>
            </c:ext>
          </c:extLst>
        </c:ser>
        <c:ser>
          <c:idx val="6"/>
          <c:order val="6"/>
          <c:tx>
            <c:strRef>
              <c:f>'Выручка анализ'!$A$10</c:f>
              <c:strCache>
                <c:ptCount val="1"/>
                <c:pt idx="0">
                  <c:v>Прием (осмотр, консультация) терапевта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анализ'!$B$10:$M$10</c:f>
              <c:numCache>
                <c:formatCode>_(* #,##0.00_);_(* \(#,##0.00\);_(* "-"??_);_(@_)</c:formatCode>
                <c:ptCount val="12"/>
                <c:pt idx="0">
                  <c:v>1211000</c:v>
                </c:pt>
                <c:pt idx="1">
                  <c:v>1148000</c:v>
                </c:pt>
                <c:pt idx="2">
                  <c:v>1617000</c:v>
                </c:pt>
                <c:pt idx="3">
                  <c:v>1554000</c:v>
                </c:pt>
                <c:pt idx="4">
                  <c:v>1316700.0000000002</c:v>
                </c:pt>
                <c:pt idx="5">
                  <c:v>1262800.0000000002</c:v>
                </c:pt>
                <c:pt idx="6">
                  <c:v>1355200.0000000002</c:v>
                </c:pt>
                <c:pt idx="7">
                  <c:v>1293600.0000000002</c:v>
                </c:pt>
                <c:pt idx="8">
                  <c:v>1486100.0000000002</c:v>
                </c:pt>
                <c:pt idx="9">
                  <c:v>2002000.0000000002</c:v>
                </c:pt>
                <c:pt idx="10">
                  <c:v>2117500.0000000005</c:v>
                </c:pt>
                <c:pt idx="11">
                  <c:v>2233000.0000000005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48-41F0-84F8-E91FDD480F92}"/>
            </c:ext>
          </c:extLst>
        </c:ser>
        <c:ser>
          <c:idx val="7"/>
          <c:order val="7"/>
          <c:tx>
            <c:strRef>
              <c:f>'Выручка анализ'!$A$11</c:f>
              <c:strCache>
                <c:ptCount val="1"/>
                <c:pt idx="0">
                  <c:v>УЗИ органов брюшной полости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анализ'!$B$11:$M$11</c:f>
              <c:numCache>
                <c:formatCode>_(* #,##0.00_);_(* \(#,##0.00\);_(* "-"??_);_(@_)</c:formatCode>
                <c:ptCount val="12"/>
                <c:pt idx="0">
                  <c:v>405000</c:v>
                </c:pt>
                <c:pt idx="1">
                  <c:v>387000</c:v>
                </c:pt>
                <c:pt idx="2">
                  <c:v>342000</c:v>
                </c:pt>
                <c:pt idx="3">
                  <c:v>333000</c:v>
                </c:pt>
                <c:pt idx="4">
                  <c:v>435600</c:v>
                </c:pt>
                <c:pt idx="5">
                  <c:v>425700</c:v>
                </c:pt>
                <c:pt idx="6">
                  <c:v>455400</c:v>
                </c:pt>
                <c:pt idx="7">
                  <c:v>435600</c:v>
                </c:pt>
                <c:pt idx="8">
                  <c:v>495000</c:v>
                </c:pt>
                <c:pt idx="9">
                  <c:v>425700</c:v>
                </c:pt>
                <c:pt idx="10">
                  <c:v>425700</c:v>
                </c:pt>
                <c:pt idx="11">
                  <c:v>445500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48-41F0-84F8-E91FDD480F92}"/>
            </c:ext>
          </c:extLst>
        </c:ser>
        <c:ser>
          <c:idx val="8"/>
          <c:order val="8"/>
          <c:tx>
            <c:strRef>
              <c:f>'Выручка анализ'!$A$12</c:f>
              <c:strCache>
                <c:ptCount val="1"/>
                <c:pt idx="0">
                  <c:v>Детская поликлиника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анализ'!$B$12:$M$12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48-41F0-84F8-E91FDD480F92}"/>
            </c:ext>
          </c:extLst>
        </c:ser>
        <c:ser>
          <c:idx val="9"/>
          <c:order val="9"/>
          <c:tx>
            <c:strRef>
              <c:f>'Выручка анализ'!$A$13</c:f>
              <c:strCache>
                <c:ptCount val="1"/>
                <c:pt idx="0">
                  <c:v>Вакцинация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анализ'!$B$13:$M$13</c:f>
              <c:numCache>
                <c:formatCode>_(* #,##0.00_);_(* \(#,##0.00\);_(* "-"??_);_(@_)</c:formatCode>
                <c:ptCount val="12"/>
                <c:pt idx="8">
                  <c:v>712800.00000000012</c:v>
                </c:pt>
                <c:pt idx="9">
                  <c:v>765600.00000000012</c:v>
                </c:pt>
                <c:pt idx="10">
                  <c:v>805200.00000000012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48-41F0-84F8-E91FDD480F92}"/>
            </c:ext>
          </c:extLst>
        </c:ser>
        <c:ser>
          <c:idx val="10"/>
          <c:order val="10"/>
          <c:tx>
            <c:strRef>
              <c:f>'Выручка анализ'!$A$14</c:f>
              <c:strCache>
                <c:ptCount val="1"/>
                <c:pt idx="0">
                  <c:v>Прием (осмотр, консультация) педиатра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анализ'!$B$14:$M$14</c:f>
              <c:numCache>
                <c:formatCode>_(* #,##0.00_);_(* \(#,##0.00\);_(* "-"??_);_(@_)</c:formatCode>
                <c:ptCount val="12"/>
                <c:pt idx="0">
                  <c:v>2121000</c:v>
                </c:pt>
                <c:pt idx="1">
                  <c:v>2471000</c:v>
                </c:pt>
                <c:pt idx="2">
                  <c:v>2534000</c:v>
                </c:pt>
                <c:pt idx="3">
                  <c:v>2044000</c:v>
                </c:pt>
                <c:pt idx="4">
                  <c:v>2317700.0000000005</c:v>
                </c:pt>
                <c:pt idx="5">
                  <c:v>2387000.0000000005</c:v>
                </c:pt>
                <c:pt idx="6">
                  <c:v>2464000.0000000005</c:v>
                </c:pt>
                <c:pt idx="7">
                  <c:v>2333100.0000000005</c:v>
                </c:pt>
                <c:pt idx="8">
                  <c:v>2125200.0000000005</c:v>
                </c:pt>
                <c:pt idx="9">
                  <c:v>2286900.0000000005</c:v>
                </c:pt>
                <c:pt idx="10">
                  <c:v>2225300.0000000005</c:v>
                </c:pt>
                <c:pt idx="11">
                  <c:v>2618000.0000000005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48-41F0-84F8-E91FDD480F92}"/>
            </c:ext>
          </c:extLst>
        </c:ser>
        <c:ser>
          <c:idx val="11"/>
          <c:order val="11"/>
          <c:tx>
            <c:strRef>
              <c:f>'Выручка анализ'!$A$15</c:f>
              <c:strCache>
                <c:ptCount val="1"/>
                <c:pt idx="0">
                  <c:v>ЭКГ для детей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анализ'!$B$15:$M$15</c:f>
              <c:numCache>
                <c:formatCode>_(* #,##0.00_);_(* \(#,##0.00\);_(* "-"??_);_(@_)</c:formatCode>
                <c:ptCount val="12"/>
                <c:pt idx="0">
                  <c:v>910000</c:v>
                </c:pt>
                <c:pt idx="1">
                  <c:v>1060000</c:v>
                </c:pt>
                <c:pt idx="2">
                  <c:v>1085000</c:v>
                </c:pt>
                <c:pt idx="3">
                  <c:v>875000</c:v>
                </c:pt>
                <c:pt idx="4">
                  <c:v>990000</c:v>
                </c:pt>
                <c:pt idx="5">
                  <c:v>1023000</c:v>
                </c:pt>
                <c:pt idx="6">
                  <c:v>1056000</c:v>
                </c:pt>
                <c:pt idx="7">
                  <c:v>1001000</c:v>
                </c:pt>
                <c:pt idx="8">
                  <c:v>709500</c:v>
                </c:pt>
                <c:pt idx="9">
                  <c:v>759000</c:v>
                </c:pt>
                <c:pt idx="10">
                  <c:v>786500</c:v>
                </c:pt>
                <c:pt idx="11">
                  <c:v>1155000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48-41F0-84F8-E91FDD48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344495"/>
        <c:axId val="1897350735"/>
      </c:lineChart>
      <c:catAx>
        <c:axId val="18973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350735"/>
        <c:crosses val="autoZero"/>
        <c:auto val="1"/>
        <c:lblAlgn val="ctr"/>
        <c:lblOffset val="100"/>
        <c:noMultiLvlLbl val="0"/>
      </c:catAx>
      <c:valAx>
        <c:axId val="18973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3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Доли</a:t>
            </a:r>
            <a:r>
              <a:rPr lang="ru-RU" baseline="0"/>
              <a:t> услуг в суммарной выручке</a:t>
            </a:r>
            <a:endParaRPr lang="ru-RU"/>
          </a:p>
        </c:rich>
      </c:tx>
      <c:layout>
        <c:manualLayout>
          <c:xMode val="edge"/>
          <c:yMode val="edge"/>
          <c:x val="0.37365548098434004"/>
          <c:y val="1.967213114754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'Выручка анализ'!$A$4</c:f>
              <c:strCache>
                <c:ptCount val="1"/>
                <c:pt idx="0">
                  <c:v>Ведение беременности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анализ'!$B$4:$M$4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AD3-4416-978E-6B678263B552}"/>
            </c:ext>
          </c:extLst>
        </c:ser>
        <c:ser>
          <c:idx val="1"/>
          <c:order val="1"/>
          <c:tx>
            <c:strRef>
              <c:f>'Выручка анализ'!$A$5</c:f>
              <c:strCache>
                <c:ptCount val="1"/>
                <c:pt idx="0">
                  <c:v>Лабораторные исследования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анализ'!$B$5:$M$5</c:f>
              <c:numCache>
                <c:formatCode>_(* #,##0.00_);_(* \(#,##0.00\);_(* "-"??_);_(@_)</c:formatCode>
                <c:ptCount val="12"/>
                <c:pt idx="0">
                  <c:v>1000000</c:v>
                </c:pt>
                <c:pt idx="1">
                  <c:v>1005000</c:v>
                </c:pt>
                <c:pt idx="2">
                  <c:v>1105000</c:v>
                </c:pt>
                <c:pt idx="3">
                  <c:v>1020000</c:v>
                </c:pt>
                <c:pt idx="4">
                  <c:v>1122000</c:v>
                </c:pt>
                <c:pt idx="5">
                  <c:v>1078000</c:v>
                </c:pt>
                <c:pt idx="6">
                  <c:v>1028500</c:v>
                </c:pt>
                <c:pt idx="7">
                  <c:v>1111000</c:v>
                </c:pt>
                <c:pt idx="8">
                  <c:v>1166000</c:v>
                </c:pt>
                <c:pt idx="9">
                  <c:v>1265000</c:v>
                </c:pt>
                <c:pt idx="10">
                  <c:v>1353000</c:v>
                </c:pt>
                <c:pt idx="11">
                  <c:v>1375000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3-4416-978E-6B678263B552}"/>
            </c:ext>
          </c:extLst>
        </c:ser>
        <c:ser>
          <c:idx val="2"/>
          <c:order val="2"/>
          <c:tx>
            <c:strRef>
              <c:f>'Выручка анализ'!$A$6</c:f>
              <c:strCache>
                <c:ptCount val="1"/>
                <c:pt idx="0">
                  <c:v>Прием (осмотр, консультация) акушера-гинеколога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анализ'!$B$6:$M$6</c:f>
              <c:numCache>
                <c:formatCode>_(* #,##0.00_);_(* \(#,##0.00\);_(* "-"??_);_(@_)</c:formatCode>
                <c:ptCount val="12"/>
                <c:pt idx="0">
                  <c:v>3008000</c:v>
                </c:pt>
                <c:pt idx="1">
                  <c:v>3016000</c:v>
                </c:pt>
                <c:pt idx="2">
                  <c:v>3312000</c:v>
                </c:pt>
                <c:pt idx="3">
                  <c:v>3064000</c:v>
                </c:pt>
                <c:pt idx="4">
                  <c:v>3370400</c:v>
                </c:pt>
                <c:pt idx="5">
                  <c:v>3238400</c:v>
                </c:pt>
                <c:pt idx="6">
                  <c:v>3080000</c:v>
                </c:pt>
                <c:pt idx="7">
                  <c:v>3326400</c:v>
                </c:pt>
                <c:pt idx="8">
                  <c:v>3502400</c:v>
                </c:pt>
                <c:pt idx="9">
                  <c:v>3792800</c:v>
                </c:pt>
                <c:pt idx="10">
                  <c:v>4056800</c:v>
                </c:pt>
                <c:pt idx="11">
                  <c:v>4136000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3-4416-978E-6B678263B552}"/>
            </c:ext>
          </c:extLst>
        </c:ser>
        <c:ser>
          <c:idx val="3"/>
          <c:order val="3"/>
          <c:tx>
            <c:strRef>
              <c:f>'Выручка анализ'!$A$7</c:f>
              <c:strCache>
                <c:ptCount val="1"/>
                <c:pt idx="0">
                  <c:v>УЗИ беременных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анализ'!$B$7:$M$7</c:f>
              <c:numCache>
                <c:formatCode>_(* #,##0.00_);_(* \(#,##0.00\);_(* "-"??_);_(@_)</c:formatCode>
                <c:ptCount val="12"/>
                <c:pt idx="0">
                  <c:v>1000000</c:v>
                </c:pt>
                <c:pt idx="1">
                  <c:v>1010000</c:v>
                </c:pt>
                <c:pt idx="2">
                  <c:v>1100000</c:v>
                </c:pt>
                <c:pt idx="3">
                  <c:v>1020000</c:v>
                </c:pt>
                <c:pt idx="4">
                  <c:v>1122000</c:v>
                </c:pt>
                <c:pt idx="5">
                  <c:v>1078000</c:v>
                </c:pt>
                <c:pt idx="6">
                  <c:v>1023000</c:v>
                </c:pt>
                <c:pt idx="7">
                  <c:v>1111000</c:v>
                </c:pt>
                <c:pt idx="8">
                  <c:v>1166000</c:v>
                </c:pt>
                <c:pt idx="9">
                  <c:v>1265000</c:v>
                </c:pt>
                <c:pt idx="10">
                  <c:v>1353000</c:v>
                </c:pt>
                <c:pt idx="11">
                  <c:v>1430000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3-4416-978E-6B678263B552}"/>
            </c:ext>
          </c:extLst>
        </c:ser>
        <c:ser>
          <c:idx val="4"/>
          <c:order val="4"/>
          <c:tx>
            <c:strRef>
              <c:f>'Выручка анализ'!$A$8</c:f>
              <c:strCache>
                <c:ptCount val="1"/>
                <c:pt idx="0">
                  <c:v>Взрослая поликлиника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анализ'!$B$8:$M$8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BAD3-4416-978E-6B678263B552}"/>
            </c:ext>
          </c:extLst>
        </c:ser>
        <c:ser>
          <c:idx val="5"/>
          <c:order val="5"/>
          <c:tx>
            <c:strRef>
              <c:f>'Выручка анализ'!$A$9</c:f>
              <c:strCache>
                <c:ptCount val="1"/>
                <c:pt idx="0">
                  <c:v>Прием (осмотр, консультация) кардиолога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анализ'!$B$9:$M$9</c:f>
              <c:numCache>
                <c:formatCode>_(* #,##0.00_);_(* \(#,##0.00\);_(* "-"??_);_(@_)</c:formatCode>
                <c:ptCount val="12"/>
                <c:pt idx="0">
                  <c:v>402000</c:v>
                </c:pt>
                <c:pt idx="1">
                  <c:v>384000</c:v>
                </c:pt>
                <c:pt idx="2">
                  <c:v>348000</c:v>
                </c:pt>
                <c:pt idx="3">
                  <c:v>330000</c:v>
                </c:pt>
                <c:pt idx="4">
                  <c:v>442200.00000000006</c:v>
                </c:pt>
                <c:pt idx="5">
                  <c:v>422400.00000000006</c:v>
                </c:pt>
                <c:pt idx="6">
                  <c:v>448800.00000000006</c:v>
                </c:pt>
                <c:pt idx="7">
                  <c:v>429000.00000000006</c:v>
                </c:pt>
                <c:pt idx="8">
                  <c:v>495000</c:v>
                </c:pt>
                <c:pt idx="9">
                  <c:v>422400.00000000006</c:v>
                </c:pt>
                <c:pt idx="10">
                  <c:v>429000.00000000006</c:v>
                </c:pt>
                <c:pt idx="11">
                  <c:v>442200.00000000006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D3-4416-978E-6B678263B552}"/>
            </c:ext>
          </c:extLst>
        </c:ser>
        <c:ser>
          <c:idx val="6"/>
          <c:order val="6"/>
          <c:tx>
            <c:strRef>
              <c:f>'Выручка анализ'!$A$10</c:f>
              <c:strCache>
                <c:ptCount val="1"/>
                <c:pt idx="0">
                  <c:v>Прием (осмотр, консультация) терапевта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анализ'!$B$10:$M$10</c:f>
              <c:numCache>
                <c:formatCode>_(* #,##0.00_);_(* \(#,##0.00\);_(* "-"??_);_(@_)</c:formatCode>
                <c:ptCount val="12"/>
                <c:pt idx="0">
                  <c:v>1211000</c:v>
                </c:pt>
                <c:pt idx="1">
                  <c:v>1148000</c:v>
                </c:pt>
                <c:pt idx="2">
                  <c:v>1617000</c:v>
                </c:pt>
                <c:pt idx="3">
                  <c:v>1554000</c:v>
                </c:pt>
                <c:pt idx="4">
                  <c:v>1316700.0000000002</c:v>
                </c:pt>
                <c:pt idx="5">
                  <c:v>1262800.0000000002</c:v>
                </c:pt>
                <c:pt idx="6">
                  <c:v>1355200.0000000002</c:v>
                </c:pt>
                <c:pt idx="7">
                  <c:v>1293600.0000000002</c:v>
                </c:pt>
                <c:pt idx="8">
                  <c:v>1486100.0000000002</c:v>
                </c:pt>
                <c:pt idx="9">
                  <c:v>2002000.0000000002</c:v>
                </c:pt>
                <c:pt idx="10">
                  <c:v>2117500.0000000005</c:v>
                </c:pt>
                <c:pt idx="11">
                  <c:v>2233000.0000000005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D3-4416-978E-6B678263B552}"/>
            </c:ext>
          </c:extLst>
        </c:ser>
        <c:ser>
          <c:idx val="7"/>
          <c:order val="7"/>
          <c:tx>
            <c:strRef>
              <c:f>'Выручка анализ'!$A$11</c:f>
              <c:strCache>
                <c:ptCount val="1"/>
                <c:pt idx="0">
                  <c:v>УЗИ органов брюшной полости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анализ'!$B$11:$M$11</c:f>
              <c:numCache>
                <c:formatCode>_(* #,##0.00_);_(* \(#,##0.00\);_(* "-"??_);_(@_)</c:formatCode>
                <c:ptCount val="12"/>
                <c:pt idx="0">
                  <c:v>405000</c:v>
                </c:pt>
                <c:pt idx="1">
                  <c:v>387000</c:v>
                </c:pt>
                <c:pt idx="2">
                  <c:v>342000</c:v>
                </c:pt>
                <c:pt idx="3">
                  <c:v>333000</c:v>
                </c:pt>
                <c:pt idx="4">
                  <c:v>435600</c:v>
                </c:pt>
                <c:pt idx="5">
                  <c:v>425700</c:v>
                </c:pt>
                <c:pt idx="6">
                  <c:v>455400</c:v>
                </c:pt>
                <c:pt idx="7">
                  <c:v>435600</c:v>
                </c:pt>
                <c:pt idx="8">
                  <c:v>495000</c:v>
                </c:pt>
                <c:pt idx="9">
                  <c:v>425700</c:v>
                </c:pt>
                <c:pt idx="10">
                  <c:v>425700</c:v>
                </c:pt>
                <c:pt idx="11">
                  <c:v>445500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D3-4416-978E-6B678263B552}"/>
            </c:ext>
          </c:extLst>
        </c:ser>
        <c:ser>
          <c:idx val="8"/>
          <c:order val="8"/>
          <c:tx>
            <c:strRef>
              <c:f>'Выручка анализ'!$A$12</c:f>
              <c:strCache>
                <c:ptCount val="1"/>
                <c:pt idx="0">
                  <c:v>Детская поликлиника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анализ'!$B$12:$M$12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BAD3-4416-978E-6B678263B552}"/>
            </c:ext>
          </c:extLst>
        </c:ser>
        <c:ser>
          <c:idx val="9"/>
          <c:order val="9"/>
          <c:tx>
            <c:strRef>
              <c:f>'Выручка анализ'!$A$13</c:f>
              <c:strCache>
                <c:ptCount val="1"/>
                <c:pt idx="0">
                  <c:v>Вакцинация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анализ'!$B$13:$M$13</c:f>
              <c:numCache>
                <c:formatCode>_(* #,##0.00_);_(* \(#,##0.00\);_(* "-"??_);_(@_)</c:formatCode>
                <c:ptCount val="12"/>
                <c:pt idx="8">
                  <c:v>712800.00000000012</c:v>
                </c:pt>
                <c:pt idx="9">
                  <c:v>765600.00000000012</c:v>
                </c:pt>
                <c:pt idx="10">
                  <c:v>805200.00000000012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D3-4416-978E-6B678263B552}"/>
            </c:ext>
          </c:extLst>
        </c:ser>
        <c:ser>
          <c:idx val="10"/>
          <c:order val="10"/>
          <c:tx>
            <c:strRef>
              <c:f>'Выручка анализ'!$A$14</c:f>
              <c:strCache>
                <c:ptCount val="1"/>
                <c:pt idx="0">
                  <c:v>Прием (осмотр, консультация) педиатра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анализ'!$B$14:$M$14</c:f>
              <c:numCache>
                <c:formatCode>_(* #,##0.00_);_(* \(#,##0.00\);_(* "-"??_);_(@_)</c:formatCode>
                <c:ptCount val="12"/>
                <c:pt idx="0">
                  <c:v>2121000</c:v>
                </c:pt>
                <c:pt idx="1">
                  <c:v>2471000</c:v>
                </c:pt>
                <c:pt idx="2">
                  <c:v>2534000</c:v>
                </c:pt>
                <c:pt idx="3">
                  <c:v>2044000</c:v>
                </c:pt>
                <c:pt idx="4">
                  <c:v>2317700.0000000005</c:v>
                </c:pt>
                <c:pt idx="5">
                  <c:v>2387000.0000000005</c:v>
                </c:pt>
                <c:pt idx="6">
                  <c:v>2464000.0000000005</c:v>
                </c:pt>
                <c:pt idx="7">
                  <c:v>2333100.0000000005</c:v>
                </c:pt>
                <c:pt idx="8">
                  <c:v>2125200.0000000005</c:v>
                </c:pt>
                <c:pt idx="9">
                  <c:v>2286900.0000000005</c:v>
                </c:pt>
                <c:pt idx="10">
                  <c:v>2225300.0000000005</c:v>
                </c:pt>
                <c:pt idx="11">
                  <c:v>2618000.0000000005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D3-4416-978E-6B678263B552}"/>
            </c:ext>
          </c:extLst>
        </c:ser>
        <c:ser>
          <c:idx val="11"/>
          <c:order val="11"/>
          <c:tx>
            <c:strRef>
              <c:f>'Выручка анализ'!$A$15</c:f>
              <c:strCache>
                <c:ptCount val="1"/>
                <c:pt idx="0">
                  <c:v>ЭКГ для детей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'Выручка анализ'!$B$3:$M$3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анализ'!$B$15:$M$15</c:f>
              <c:numCache>
                <c:formatCode>_(* #,##0.00_);_(* \(#,##0.00\);_(* "-"??_);_(@_)</c:formatCode>
                <c:ptCount val="12"/>
                <c:pt idx="0">
                  <c:v>910000</c:v>
                </c:pt>
                <c:pt idx="1">
                  <c:v>1060000</c:v>
                </c:pt>
                <c:pt idx="2">
                  <c:v>1085000</c:v>
                </c:pt>
                <c:pt idx="3">
                  <c:v>875000</c:v>
                </c:pt>
                <c:pt idx="4">
                  <c:v>990000</c:v>
                </c:pt>
                <c:pt idx="5">
                  <c:v>1023000</c:v>
                </c:pt>
                <c:pt idx="6">
                  <c:v>1056000</c:v>
                </c:pt>
                <c:pt idx="7">
                  <c:v>1001000</c:v>
                </c:pt>
                <c:pt idx="8">
                  <c:v>709500</c:v>
                </c:pt>
                <c:pt idx="9">
                  <c:v>759000</c:v>
                </c:pt>
                <c:pt idx="10">
                  <c:v>786500</c:v>
                </c:pt>
                <c:pt idx="11">
                  <c:v>1155000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D3-4416-978E-6B67826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544831"/>
        <c:axId val="458547743"/>
      </c:barChart>
      <c:catAx>
        <c:axId val="4585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47743"/>
        <c:crosses val="autoZero"/>
        <c:auto val="1"/>
        <c:lblAlgn val="ctr"/>
        <c:lblOffset val="100"/>
        <c:noMultiLvlLbl val="0"/>
      </c:catAx>
      <c:valAx>
        <c:axId val="45854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Доли</a:t>
            </a:r>
            <a:r>
              <a:rPr lang="ru-RU" baseline="0"/>
              <a:t> в</a:t>
            </a:r>
            <a:r>
              <a:rPr lang="ru-RU"/>
              <a:t>ыручки по направлениям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'Выручка анализ'!$B$88</c:f>
              <c:strCache>
                <c:ptCount val="1"/>
                <c:pt idx="0">
                  <c:v> Выручка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38-478A-A9E2-6C28575D2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38-478A-A9E2-6C28575D22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38-478A-A9E2-6C28575D22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'Выручка анализ'!$A$89:$A$91</c:f>
              <c:strCache>
                <c:ptCount val="3"/>
                <c:pt idx="0">
                  <c:v>Ведение беременности</c:v>
                </c:pt>
                <c:pt idx="1">
                  <c:v>Взрослая поликлиника</c:v>
                </c:pt>
                <c:pt idx="2">
                  <c:v>Детская поликлиника</c:v>
                </c:pt>
              </c:strCache>
            </c:strRef>
          </c:cat>
          <c:val>
            <c:numRef>
              <c:f>'Выручка анализ'!$B$89:$B$91</c:f>
              <c:numCache>
                <c:formatCode>0.00%</c:formatCode>
                <c:ptCount val="3"/>
                <c:pt idx="0">
                  <c:v>0.49272503207313834</c:v>
                </c:pt>
                <c:pt idx="1">
                  <c:v>0.2066196356953803</c:v>
                </c:pt>
                <c:pt idx="2">
                  <c:v>0.30065533223148139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E-478B-ADD8-77349C0F02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 по направлениям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'Выручка анализ'!$A$106</c:f>
              <c:strCache>
                <c:ptCount val="1"/>
                <c:pt idx="0">
                  <c:v>Ведение беременности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'Выручка анализ'!$B$105:$M$105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анализ'!$B$106:$M$106</c:f>
              <c:numCache>
                <c:formatCode>_(* #,##0.00_);_(* \(#,##0.00\);_(* "-"??_);_(@_)</c:formatCode>
                <c:ptCount val="12"/>
                <c:pt idx="0">
                  <c:v>5008000</c:v>
                </c:pt>
                <c:pt idx="1">
                  <c:v>5031000</c:v>
                </c:pt>
                <c:pt idx="2">
                  <c:v>5517000</c:v>
                </c:pt>
                <c:pt idx="3">
                  <c:v>5104000</c:v>
                </c:pt>
                <c:pt idx="4">
                  <c:v>5614400</c:v>
                </c:pt>
                <c:pt idx="5">
                  <c:v>5394400</c:v>
                </c:pt>
                <c:pt idx="6">
                  <c:v>5131500</c:v>
                </c:pt>
                <c:pt idx="7">
                  <c:v>5548400</c:v>
                </c:pt>
                <c:pt idx="8">
                  <c:v>5834400</c:v>
                </c:pt>
                <c:pt idx="9">
                  <c:v>6322800</c:v>
                </c:pt>
                <c:pt idx="10">
                  <c:v>6762800</c:v>
                </c:pt>
                <c:pt idx="11">
                  <c:v>6941000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162-85B0-98CB9B4D6AC2}"/>
            </c:ext>
          </c:extLst>
        </c:ser>
        <c:ser>
          <c:idx val="1"/>
          <c:order val="1"/>
          <c:tx>
            <c:strRef>
              <c:f>'Выручка анализ'!$A$107</c:f>
              <c:strCache>
                <c:ptCount val="1"/>
                <c:pt idx="0">
                  <c:v>Взрослая поликлиника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'Выручка анализ'!$B$105:$M$105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анализ'!$B$107:$M$107</c:f>
              <c:numCache>
                <c:formatCode>_(* #,##0.00_);_(* \(#,##0.00\);_(* "-"??_);_(@_)</c:formatCode>
                <c:ptCount val="12"/>
                <c:pt idx="0">
                  <c:v>2018000</c:v>
                </c:pt>
                <c:pt idx="1">
                  <c:v>1919000</c:v>
                </c:pt>
                <c:pt idx="2">
                  <c:v>2307000</c:v>
                </c:pt>
                <c:pt idx="3">
                  <c:v>2217000</c:v>
                </c:pt>
                <c:pt idx="4">
                  <c:v>2194500</c:v>
                </c:pt>
                <c:pt idx="5">
                  <c:v>2110900</c:v>
                </c:pt>
                <c:pt idx="6">
                  <c:v>2259400.0000000005</c:v>
                </c:pt>
                <c:pt idx="7">
                  <c:v>2158200</c:v>
                </c:pt>
                <c:pt idx="8">
                  <c:v>2476100.0000000005</c:v>
                </c:pt>
                <c:pt idx="9">
                  <c:v>2850100.0000000005</c:v>
                </c:pt>
                <c:pt idx="10">
                  <c:v>2972200.0000000005</c:v>
                </c:pt>
                <c:pt idx="11">
                  <c:v>3120700.0000000005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162-85B0-98CB9B4D6AC2}"/>
            </c:ext>
          </c:extLst>
        </c:ser>
        <c:ser>
          <c:idx val="2"/>
          <c:order val="2"/>
          <c:tx>
            <c:strRef>
              <c:f>'Выручка анализ'!$A$108</c:f>
              <c:strCache>
                <c:ptCount val="1"/>
                <c:pt idx="0">
                  <c:v>Детская поликлиника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'Выручка анализ'!$B$105:$M$105</c:f>
              <c:strCache>
                <c:ptCount val="12"/>
                <c:pt idx="0">
                  <c:v> янв </c:v>
                </c:pt>
                <c:pt idx="1">
                  <c:v> фев </c:v>
                </c:pt>
                <c:pt idx="2">
                  <c:v> мар </c:v>
                </c:pt>
                <c:pt idx="3">
                  <c:v> апр </c:v>
                </c:pt>
                <c:pt idx="4">
                  <c:v> май </c:v>
                </c:pt>
                <c:pt idx="5">
                  <c:v> июн </c:v>
                </c:pt>
                <c:pt idx="6">
                  <c:v> июл </c:v>
                </c:pt>
                <c:pt idx="7">
                  <c:v> авг </c:v>
                </c:pt>
                <c:pt idx="8">
                  <c:v> сен </c:v>
                </c:pt>
                <c:pt idx="9">
                  <c:v> окт </c:v>
                </c:pt>
                <c:pt idx="10">
                  <c:v> ноя </c:v>
                </c:pt>
                <c:pt idx="11">
                  <c:v> дек </c:v>
                </c:pt>
              </c:strCache>
            </c:strRef>
          </c:cat>
          <c:val>
            <c:numRef>
              <c:f>'Выручка анализ'!$B$108:$M$108</c:f>
              <c:numCache>
                <c:formatCode>_(* #,##0.00_);_(* \(#,##0.00\);_(* "-"??_);_(@_)</c:formatCode>
                <c:ptCount val="12"/>
                <c:pt idx="0">
                  <c:v>3031000</c:v>
                </c:pt>
                <c:pt idx="1">
                  <c:v>3531000</c:v>
                </c:pt>
                <c:pt idx="2">
                  <c:v>3619000</c:v>
                </c:pt>
                <c:pt idx="3">
                  <c:v>2919000</c:v>
                </c:pt>
                <c:pt idx="4">
                  <c:v>3307700.0000000005</c:v>
                </c:pt>
                <c:pt idx="5">
                  <c:v>3410000.0000000005</c:v>
                </c:pt>
                <c:pt idx="6">
                  <c:v>3520000.0000000005</c:v>
                </c:pt>
                <c:pt idx="7">
                  <c:v>3334100.0000000005</c:v>
                </c:pt>
                <c:pt idx="8">
                  <c:v>3547500.0000000005</c:v>
                </c:pt>
                <c:pt idx="9">
                  <c:v>3811500.0000000005</c:v>
                </c:pt>
                <c:pt idx="10">
                  <c:v>3817000.0000000005</c:v>
                </c:pt>
                <c:pt idx="11">
                  <c:v>3773000.0000000005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5-4162-85B0-98CB9B4D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06975"/>
        <c:axId val="1887646831"/>
      </c:lineChart>
      <c:catAx>
        <c:axId val="45850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646831"/>
        <c:crosses val="autoZero"/>
        <c:auto val="1"/>
        <c:lblAlgn val="ctr"/>
        <c:lblOffset val="100"/>
        <c:noMultiLvlLbl val="0"/>
      </c:catAx>
      <c:valAx>
        <c:axId val="18876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0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ведение беременности'!$B$1</c:f>
              <c:strCache>
                <c:ptCount val="1"/>
                <c:pt idx="0">
                  <c:v>Ведение беременности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ведение беременности'!$B$2:$B$26</c:f>
              <c:numCache>
                <c:formatCode>_(* #,##0.00_);_(* \(#,##0.00\);_(* "-"??_);_(@_)</c:formatCode>
                <c:ptCount val="25"/>
                <c:pt idx="0">
                  <c:v>5008000</c:v>
                </c:pt>
                <c:pt idx="1">
                  <c:v>5031000</c:v>
                </c:pt>
                <c:pt idx="2">
                  <c:v>5517000</c:v>
                </c:pt>
                <c:pt idx="3">
                  <c:v>5104000</c:v>
                </c:pt>
                <c:pt idx="4">
                  <c:v>5614400</c:v>
                </c:pt>
                <c:pt idx="5">
                  <c:v>5394400</c:v>
                </c:pt>
                <c:pt idx="6">
                  <c:v>5131500</c:v>
                </c:pt>
                <c:pt idx="7">
                  <c:v>5548400</c:v>
                </c:pt>
                <c:pt idx="8">
                  <c:v>5834400</c:v>
                </c:pt>
                <c:pt idx="9">
                  <c:v>6322800</c:v>
                </c:pt>
                <c:pt idx="10">
                  <c:v>6762800</c:v>
                </c:pt>
                <c:pt idx="11">
                  <c:v>6941000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B-46DF-B56F-2F09E6B024DA}"/>
            </c:ext>
          </c:extLst>
        </c:ser>
        <c:ser>
          <c:idx val="1"/>
          <c:order val="1"/>
          <c:tx>
            <c:strRef>
              <c:f>'Прогноз ведение беременности'!$C$1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ведение беременности'!$A$2:$A$26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'Прогноз ведение беременности'!$C$2:$C$26</c:f>
              <c:numCache>
                <c:formatCode>General</c:formatCode>
                <c:ptCount val="25"/>
                <c:pt idx="11" formatCode="_(* #,##0.00_);_(* \(#,##0.00\);_(* &quot;-&quot;??_);_(@_)">
                  <c:v>6941000</c:v>
                </c:pt>
                <c:pt idx="12" formatCode="_(* #,##0.00_);_(* \(#,##0.00\);_(* &quot;-&quot;??_);_(@_)">
                  <c:v>6772164.6264052363</c:v>
                </c:pt>
                <c:pt idx="13" formatCode="_(* #,##0.00_);_(* \(#,##0.00\);_(* &quot;-&quot;??_);_(@_)">
                  <c:v>6930766.5660822596</c:v>
                </c:pt>
                <c:pt idx="14" formatCode="_(* #,##0.00_);_(* \(#,##0.00\);_(* &quot;-&quot;??_);_(@_)">
                  <c:v>7089368.5057592839</c:v>
                </c:pt>
                <c:pt idx="15" formatCode="_(* #,##0.00_);_(* \(#,##0.00\);_(* &quot;-&quot;??_);_(@_)">
                  <c:v>7247970.4454363082</c:v>
                </c:pt>
                <c:pt idx="16" formatCode="_(* #,##0.00_);_(* \(#,##0.00\);_(* &quot;-&quot;??_);_(@_)">
                  <c:v>7406572.3851133324</c:v>
                </c:pt>
                <c:pt idx="17" formatCode="_(* #,##0.00_);_(* \(#,##0.00\);_(* &quot;-&quot;??_);_(@_)">
                  <c:v>7565174.3247903557</c:v>
                </c:pt>
                <c:pt idx="18" formatCode="_(* #,##0.00_);_(* \(#,##0.00\);_(* &quot;-&quot;??_);_(@_)">
                  <c:v>7723776.26446738</c:v>
                </c:pt>
                <c:pt idx="19" formatCode="_(* #,##0.00_);_(* \(#,##0.00\);_(* &quot;-&quot;??_);_(@_)">
                  <c:v>7882378.2041444043</c:v>
                </c:pt>
                <c:pt idx="20" formatCode="_(* #,##0.00_);_(* \(#,##0.00\);_(* &quot;-&quot;??_);_(@_)">
                  <c:v>8040980.1438214276</c:v>
                </c:pt>
                <c:pt idx="21" formatCode="_(* #,##0.00_);_(* \(#,##0.00\);_(* &quot;-&quot;??_);_(@_)">
                  <c:v>8199582.0834984519</c:v>
                </c:pt>
                <c:pt idx="22" formatCode="_(* #,##0.00_);_(* \(#,##0.00\);_(* &quot;-&quot;??_);_(@_)">
                  <c:v>8358184.0231754761</c:v>
                </c:pt>
                <c:pt idx="23" formatCode="_(* #,##0.00_);_(* \(#,##0.00\);_(* &quot;-&quot;??_);_(@_)">
                  <c:v>8516785.9628525004</c:v>
                </c:pt>
                <c:pt idx="24" formatCode="_(* #,##0.00_);_(* \(#,##0.00\);_(* &quot;-&quot;??_);_(@_)">
                  <c:v>8670271.7109270394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B-46DF-B56F-2F09E6B024DA}"/>
            </c:ext>
          </c:extLst>
        </c:ser>
        <c:ser>
          <c:idx val="2"/>
          <c:order val="2"/>
          <c:tx>
            <c:strRef>
              <c:f>'Прогноз ведение беременности'!$D$1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ведение беременности'!$A$2:$A$26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'Прогноз ведение беременности'!$D$2:$D$26</c:f>
              <c:numCache>
                <c:formatCode>General</c:formatCode>
                <c:ptCount val="25"/>
                <c:pt idx="11" formatCode="_(* #,##0.00_);_(* \(#,##0.00\);_(* &quot;-&quot;??_);_(@_)">
                  <c:v>6941000</c:v>
                </c:pt>
                <c:pt idx="12" formatCode="_(* #,##0.00_);_(* \(#,##0.00\);_(* &quot;-&quot;??_);_(@_)">
                  <c:v>6093396.2752769198</c:v>
                </c:pt>
                <c:pt idx="13" formatCode="_(* #,##0.00_);_(* \(#,##0.00\);_(* &quot;-&quot;??_);_(@_)">
                  <c:v>6246546.1836026385</c:v>
                </c:pt>
                <c:pt idx="14" formatCode="_(* #,##0.00_);_(* \(#,##0.00\);_(* &quot;-&quot;??_);_(@_)">
                  <c:v>6399654.0181931173</c:v>
                </c:pt>
                <c:pt idx="15" formatCode="_(* #,##0.00_);_(* \(#,##0.00\);_(* &quot;-&quot;??_);_(@_)">
                  <c:v>6552720.1138141612</c:v>
                </c:pt>
                <c:pt idx="16" formatCode="_(* #,##0.00_);_(* \(#,##0.00\);_(* &quot;-&quot;??_);_(@_)">
                  <c:v>6705744.802151842</c:v>
                </c:pt>
                <c:pt idx="17" formatCode="_(* #,##0.00_);_(* \(#,##0.00\);_(* &quot;-&quot;??_);_(@_)">
                  <c:v>6858728.4117379645</c:v>
                </c:pt>
                <c:pt idx="18" formatCode="_(* #,##0.00_);_(* \(#,##0.00\);_(* &quot;-&quot;??_);_(@_)">
                  <c:v>7011671.2678833082</c:v>
                </c:pt>
                <c:pt idx="19" formatCode="_(* #,##0.00_);_(* \(#,##0.00\);_(* &quot;-&quot;??_);_(@_)">
                  <c:v>7164573.6926182397</c:v>
                </c:pt>
                <c:pt idx="20" formatCode="_(* #,##0.00_);_(* \(#,##0.00\);_(* &quot;-&quot;??_);_(@_)">
                  <c:v>7317436.0046403268</c:v>
                </c:pt>
                <c:pt idx="21" formatCode="_(* #,##0.00_);_(* \(#,##0.00\);_(* &quot;-&quot;??_);_(@_)">
                  <c:v>7470258.5192685807</c:v>
                </c:pt>
                <c:pt idx="22" formatCode="_(* #,##0.00_);_(* \(#,##0.00\);_(* &quot;-&quot;??_);_(@_)">
                  <c:v>7623041.5484039569</c:v>
                </c:pt>
                <c:pt idx="23" formatCode="_(* #,##0.00_);_(* \(#,##0.00\);_(* &quot;-&quot;??_);_(@_)">
                  <c:v>7775785.4004957899</c:v>
                </c:pt>
                <c:pt idx="24" formatCode="_(* #,##0.00_);_(* \(#,##0.00\);_(* &quot;-&quot;??_);_(@_)">
                  <c:v>7923563.6865182798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B-46DF-B56F-2F09E6B024DA}"/>
            </c:ext>
          </c:extLst>
        </c:ser>
        <c:ser>
          <c:idx val="3"/>
          <c:order val="3"/>
          <c:tx>
            <c:strRef>
              <c:f>'Прогноз ведение беременности'!$E$1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ведение беременности'!$A$2:$A$26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'Прогноз ведение беременности'!$E$2:$E$26</c:f>
              <c:numCache>
                <c:formatCode>General</c:formatCode>
                <c:ptCount val="25"/>
                <c:pt idx="11" formatCode="_(* #,##0.00_);_(* \(#,##0.00\);_(* &quot;-&quot;??_);_(@_)">
                  <c:v>6941000</c:v>
                </c:pt>
                <c:pt idx="12" formatCode="_(* #,##0.00_);_(* \(#,##0.00\);_(* &quot;-&quot;??_);_(@_)">
                  <c:v>7450932.9775335528</c:v>
                </c:pt>
                <c:pt idx="13" formatCode="_(* #,##0.00_);_(* \(#,##0.00\);_(* &quot;-&quot;??_);_(@_)">
                  <c:v>7614986.9485618807</c:v>
                </c:pt>
                <c:pt idx="14" formatCode="_(* #,##0.00_);_(* \(#,##0.00\);_(* &quot;-&quot;??_);_(@_)">
                  <c:v>7779082.9933254505</c:v>
                </c:pt>
                <c:pt idx="15" formatCode="_(* #,##0.00_);_(* \(#,##0.00\);_(* &quot;-&quot;??_);_(@_)">
                  <c:v>7943220.7770584552</c:v>
                </c:pt>
                <c:pt idx="16" formatCode="_(* #,##0.00_);_(* \(#,##0.00\);_(* &quot;-&quot;??_);_(@_)">
                  <c:v>8107399.9680748228</c:v>
                </c:pt>
                <c:pt idx="17" formatCode="_(* #,##0.00_);_(* \(#,##0.00\);_(* &quot;-&quot;??_);_(@_)">
                  <c:v>8271620.237842747</c:v>
                </c:pt>
                <c:pt idx="18" formatCode="_(* #,##0.00_);_(* \(#,##0.00\);_(* &quot;-&quot;??_);_(@_)">
                  <c:v>8435881.2610514518</c:v>
                </c:pt>
                <c:pt idx="19" formatCode="_(* #,##0.00_);_(* \(#,##0.00\);_(* &quot;-&quot;??_);_(@_)">
                  <c:v>8600182.7156705689</c:v>
                </c:pt>
                <c:pt idx="20" formatCode="_(* #,##0.00_);_(* \(#,##0.00\);_(* &quot;-&quot;??_);_(@_)">
                  <c:v>8764524.2830025274</c:v>
                </c:pt>
                <c:pt idx="21" formatCode="_(* #,##0.00_);_(* \(#,##0.00\);_(* &quot;-&quot;??_);_(@_)">
                  <c:v>8928905.6477283239</c:v>
                </c:pt>
                <c:pt idx="22" formatCode="_(* #,##0.00_);_(* \(#,##0.00\);_(* &quot;-&quot;??_);_(@_)">
                  <c:v>9093326.4979469962</c:v>
                </c:pt>
                <c:pt idx="23" formatCode="_(* #,##0.00_);_(* \(#,##0.00\);_(* &quot;-&quot;??_);_(@_)">
                  <c:v>9257786.5252092108</c:v>
                </c:pt>
                <c:pt idx="24" formatCode="_(* #,##0.00_);_(* \(#,##0.00\);_(* &quot;-&quot;??_);_(@_)">
                  <c:v>9416979.7353357989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B-46DF-B56F-2F09E6B02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94656"/>
        <c:axId val="632896320"/>
      </c:lineChart>
      <c:catAx>
        <c:axId val="632894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896320"/>
        <c:crosses val="autoZero"/>
        <c:auto val="1"/>
        <c:lblAlgn val="ctr"/>
        <c:lblOffset val="100"/>
        <c:noMultiLvlLbl val="0"/>
      </c:catAx>
      <c:valAx>
        <c:axId val="6328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8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взрослая поликлиника'!$B$1</c:f>
              <c:strCache>
                <c:ptCount val="1"/>
                <c:pt idx="0">
                  <c:v>Взрослая поликлиника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взрослая поликлиника'!$B$2:$B$26</c:f>
              <c:numCache>
                <c:formatCode>_(* #,##0.00_);_(* \(#,##0.00\);_(* "-"??_);_(@_)</c:formatCode>
                <c:ptCount val="25"/>
                <c:pt idx="0">
                  <c:v>2018000</c:v>
                </c:pt>
                <c:pt idx="1">
                  <c:v>1919000</c:v>
                </c:pt>
                <c:pt idx="2">
                  <c:v>2307000</c:v>
                </c:pt>
                <c:pt idx="3">
                  <c:v>2217000</c:v>
                </c:pt>
                <c:pt idx="4">
                  <c:v>2194500</c:v>
                </c:pt>
                <c:pt idx="5">
                  <c:v>2110900</c:v>
                </c:pt>
                <c:pt idx="6">
                  <c:v>2259400.0000000005</c:v>
                </c:pt>
                <c:pt idx="7">
                  <c:v>2158200</c:v>
                </c:pt>
                <c:pt idx="8">
                  <c:v>2476100.0000000005</c:v>
                </c:pt>
                <c:pt idx="9">
                  <c:v>2850100.0000000005</c:v>
                </c:pt>
                <c:pt idx="10">
                  <c:v>2972200.0000000005</c:v>
                </c:pt>
                <c:pt idx="11">
                  <c:v>3120700.0000000005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D-47AF-8681-0D494DBC6525}"/>
            </c:ext>
          </c:extLst>
        </c:ser>
        <c:ser>
          <c:idx val="1"/>
          <c:order val="1"/>
          <c:tx>
            <c:strRef>
              <c:f>'Прогноз взрослая поликлиника'!$C$1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взрослая поликлиника'!$A$2:$A$26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'Прогноз взрослая поликлиника'!$C$2:$C$26</c:f>
              <c:numCache>
                <c:formatCode>General</c:formatCode>
                <c:ptCount val="25"/>
                <c:pt idx="11" formatCode="_(* #,##0.00_);_(* \(#,##0.00\);_(* &quot;-&quot;??_);_(@_)">
                  <c:v>3120700.0000000005</c:v>
                </c:pt>
                <c:pt idx="12" formatCode="_(* #,##0.00_);_(* \(#,##0.00\);_(* &quot;-&quot;??_);_(@_)">
                  <c:v>3025810.4914814141</c:v>
                </c:pt>
                <c:pt idx="13" formatCode="_(* #,##0.00_);_(* \(#,##0.00\);_(* &quot;-&quot;??_);_(@_)">
                  <c:v>3118482.1141932309</c:v>
                </c:pt>
                <c:pt idx="14" formatCode="_(* #,##0.00_);_(* \(#,##0.00\);_(* &quot;-&quot;??_);_(@_)">
                  <c:v>3211153.7369050472</c:v>
                </c:pt>
                <c:pt idx="15" formatCode="_(* #,##0.00_);_(* \(#,##0.00\);_(* &quot;-&quot;??_);_(@_)">
                  <c:v>3303825.359616864</c:v>
                </c:pt>
                <c:pt idx="16" formatCode="_(* #,##0.00_);_(* \(#,##0.00\);_(* &quot;-&quot;??_);_(@_)">
                  <c:v>3396496.9823286803</c:v>
                </c:pt>
                <c:pt idx="17" formatCode="_(* #,##0.00_);_(* \(#,##0.00\);_(* &quot;-&quot;??_);_(@_)">
                  <c:v>3489168.6050404971</c:v>
                </c:pt>
                <c:pt idx="18" formatCode="_(* #,##0.00_);_(* \(#,##0.00\);_(* &quot;-&quot;??_);_(@_)">
                  <c:v>3581840.2277523135</c:v>
                </c:pt>
                <c:pt idx="19" formatCode="_(* #,##0.00_);_(* \(#,##0.00\);_(* &quot;-&quot;??_);_(@_)">
                  <c:v>3674511.8504641298</c:v>
                </c:pt>
                <c:pt idx="20" formatCode="_(* #,##0.00_);_(* \(#,##0.00\);_(* &quot;-&quot;??_);_(@_)">
                  <c:v>3767183.4731759466</c:v>
                </c:pt>
                <c:pt idx="21" formatCode="_(* #,##0.00_);_(* \(#,##0.00\);_(* &quot;-&quot;??_);_(@_)">
                  <c:v>3859855.0958877634</c:v>
                </c:pt>
                <c:pt idx="22" formatCode="_(* #,##0.00_);_(* \(#,##0.00\);_(* &quot;-&quot;??_);_(@_)">
                  <c:v>3952526.7185995798</c:v>
                </c:pt>
                <c:pt idx="23" formatCode="_(* #,##0.00_);_(* \(#,##0.00\);_(* &quot;-&quot;??_);_(@_)">
                  <c:v>4045198.3413113961</c:v>
                </c:pt>
                <c:pt idx="24" formatCode="_(* #,##0.00_);_(* \(#,##0.00\);_(* &quot;-&quot;??_);_(@_)">
                  <c:v>4134880.5568389609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D-47AF-8681-0D494DBC6525}"/>
            </c:ext>
          </c:extLst>
        </c:ser>
        <c:ser>
          <c:idx val="2"/>
          <c:order val="2"/>
          <c:tx>
            <c:strRef>
              <c:f>'Прогноз взрослая поликлиника'!$D$1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взрослая поликлиника'!$A$2:$A$26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'Прогноз взрослая поликлиника'!$D$2:$D$26</c:f>
              <c:numCache>
                <c:formatCode>General</c:formatCode>
                <c:ptCount val="25"/>
                <c:pt idx="11" formatCode="_(* #,##0.00_);_(* \(#,##0.00\);_(* &quot;-&quot;??_);_(@_)">
                  <c:v>3120700.0000000005</c:v>
                </c:pt>
                <c:pt idx="12" formatCode="_(* #,##0.00_);_(* \(#,##0.00\);_(* &quot;-&quot;??_);_(@_)">
                  <c:v>2609115.6498620375</c:v>
                </c:pt>
                <c:pt idx="13" formatCode="_(* #,##0.00_);_(* \(#,##0.00\);_(* &quot;-&quot;??_);_(@_)">
                  <c:v>2698440.2789542209</c:v>
                </c:pt>
                <c:pt idx="14" formatCode="_(* #,##0.00_);_(* \(#,##0.00\);_(* &quot;-&quot;??_);_(@_)">
                  <c:v>2787739.0790453707</c:v>
                </c:pt>
                <c:pt idx="15" formatCode="_(* #,##0.00_);_(* \(#,##0.00\);_(* &quot;-&quot;??_);_(@_)">
                  <c:v>2877012.2556476984</c:v>
                </c:pt>
                <c:pt idx="16" formatCode="_(* #,##0.00_);_(* \(#,##0.00\);_(* &quot;-&quot;??_);_(@_)">
                  <c:v>2966260.01238277</c:v>
                </c:pt>
                <c:pt idx="17" formatCode="_(* #,##0.00_);_(* \(#,##0.00\);_(* &quot;-&quot;??_);_(@_)">
                  <c:v>3055482.5509357546</c:v>
                </c:pt>
                <c:pt idx="18" formatCode="_(* #,##0.00_);_(* \(#,##0.00\);_(* &quot;-&quot;??_);_(@_)">
                  <c:v>3144680.071014435</c:v>
                </c:pt>
                <c:pt idx="19" formatCode="_(* #,##0.00_);_(* \(#,##0.00\);_(* &quot;-&quot;??_);_(@_)">
                  <c:v>3233852.7703127558</c:v>
                </c:pt>
                <c:pt idx="20" formatCode="_(* #,##0.00_);_(* \(#,##0.00\);_(* &quot;-&quot;??_);_(@_)">
                  <c:v>3323000.8444786626</c:v>
                </c:pt>
                <c:pt idx="21" formatCode="_(* #,##0.00_);_(* \(#,##0.00\);_(* &quot;-&quot;??_);_(@_)">
                  <c:v>3412124.4870860074</c:v>
                </c:pt>
                <c:pt idx="22" formatCode="_(* #,##0.00_);_(* \(#,##0.00\);_(* &quot;-&quot;??_);_(@_)">
                  <c:v>3501223.889610305</c:v>
                </c:pt>
                <c:pt idx="23" formatCode="_(* #,##0.00_);_(* \(#,##0.00\);_(* &quot;-&quot;??_);_(@_)">
                  <c:v>3590299.2414081255</c:v>
                </c:pt>
                <c:pt idx="24" formatCode="_(* #,##0.00_);_(* \(#,##0.00\);_(* &quot;-&quot;??_);_(@_)">
                  <c:v>3676477.6548036761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D-47AF-8681-0D494DBC6525}"/>
            </c:ext>
          </c:extLst>
        </c:ser>
        <c:ser>
          <c:idx val="3"/>
          <c:order val="3"/>
          <c:tx>
            <c:strRef>
              <c:f>'Прогноз взрослая поликлиника'!$E$1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взрослая поликлиника'!$A$2:$A$26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'Прогноз взрослая поликлиника'!$E$2:$E$26</c:f>
              <c:numCache>
                <c:formatCode>General</c:formatCode>
                <c:ptCount val="25"/>
                <c:pt idx="11" formatCode="_(* #,##0.00_);_(* \(#,##0.00\);_(* &quot;-&quot;??_);_(@_)">
                  <c:v>3120700.0000000005</c:v>
                </c:pt>
                <c:pt idx="12" formatCode="_(* #,##0.00_);_(* \(#,##0.00\);_(* &quot;-&quot;??_);_(@_)">
                  <c:v>3442505.3331007906</c:v>
                </c:pt>
                <c:pt idx="13" formatCode="_(* #,##0.00_);_(* \(#,##0.00\);_(* &quot;-&quot;??_);_(@_)">
                  <c:v>3538523.9494322408</c:v>
                </c:pt>
                <c:pt idx="14" formatCode="_(* #,##0.00_);_(* \(#,##0.00\);_(* &quot;-&quot;??_);_(@_)">
                  <c:v>3634568.3947647237</c:v>
                </c:pt>
                <c:pt idx="15" formatCode="_(* #,##0.00_);_(* \(#,##0.00\);_(* &quot;-&quot;??_);_(@_)">
                  <c:v>3730638.4635860296</c:v>
                </c:pt>
                <c:pt idx="16" formatCode="_(* #,##0.00_);_(* \(#,##0.00\);_(* &quot;-&quot;??_);_(@_)">
                  <c:v>3826733.9522745907</c:v>
                </c:pt>
                <c:pt idx="17" formatCode="_(* #,##0.00_);_(* \(#,##0.00\);_(* &quot;-&quot;??_);_(@_)">
                  <c:v>3922854.6591452397</c:v>
                </c:pt>
                <c:pt idx="18" formatCode="_(* #,##0.00_);_(* \(#,##0.00\);_(* &quot;-&quot;??_);_(@_)">
                  <c:v>4019000.3844901919</c:v>
                </c:pt>
                <c:pt idx="19" formatCode="_(* #,##0.00_);_(* \(#,##0.00\);_(* &quot;-&quot;??_);_(@_)">
                  <c:v>4115170.9306155038</c:v>
                </c:pt>
                <c:pt idx="20" formatCode="_(* #,##0.00_);_(* \(#,##0.00\);_(* &quot;-&quot;??_);_(@_)">
                  <c:v>4211366.1018732311</c:v>
                </c:pt>
                <c:pt idx="21" formatCode="_(* #,##0.00_);_(* \(#,##0.00\);_(* &quot;-&quot;??_);_(@_)">
                  <c:v>4307585.7046895195</c:v>
                </c:pt>
                <c:pt idx="22" formatCode="_(* #,##0.00_);_(* \(#,##0.00\);_(* &quot;-&quot;??_);_(@_)">
                  <c:v>4403829.547588855</c:v>
                </c:pt>
                <c:pt idx="23" formatCode="_(* #,##0.00_);_(* \(#,##0.00\);_(* &quot;-&quot;??_);_(@_)">
                  <c:v>4500097.4412146667</c:v>
                </c:pt>
                <c:pt idx="24" formatCode="_(* #,##0.00_);_(* \(#,##0.00\);_(* &quot;-&quot;??_);_(@_)">
                  <c:v>4593283.4588742461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D-47AF-8681-0D494DBC6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247520"/>
        <c:axId val="336229216"/>
      </c:lineChart>
      <c:catAx>
        <c:axId val="336247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229216"/>
        <c:crosses val="autoZero"/>
        <c:auto val="1"/>
        <c:lblAlgn val="ctr"/>
        <c:lblOffset val="100"/>
        <c:noMultiLvlLbl val="0"/>
      </c:catAx>
      <c:valAx>
        <c:axId val="3362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детская поликлиника'!$B$1</c:f>
              <c:strCache>
                <c:ptCount val="1"/>
                <c:pt idx="0">
                  <c:v>Детская поликлиника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детская поликлиника'!$B$2:$B$26</c:f>
              <c:numCache>
                <c:formatCode>_(* #,##0.00_);_(* \(#,##0.00\);_(* "-"??_);_(@_)</c:formatCode>
                <c:ptCount val="25"/>
                <c:pt idx="0">
                  <c:v>3031000</c:v>
                </c:pt>
                <c:pt idx="1">
                  <c:v>3531000</c:v>
                </c:pt>
                <c:pt idx="2">
                  <c:v>3619000</c:v>
                </c:pt>
                <c:pt idx="3">
                  <c:v>2919000</c:v>
                </c:pt>
                <c:pt idx="4">
                  <c:v>3307700.0000000005</c:v>
                </c:pt>
                <c:pt idx="5">
                  <c:v>3410000.0000000005</c:v>
                </c:pt>
                <c:pt idx="6">
                  <c:v>3520000.0000000005</c:v>
                </c:pt>
                <c:pt idx="7">
                  <c:v>3334100.0000000005</c:v>
                </c:pt>
                <c:pt idx="8">
                  <c:v>3547500.0000000005</c:v>
                </c:pt>
                <c:pt idx="9">
                  <c:v>3811500.0000000005</c:v>
                </c:pt>
                <c:pt idx="10">
                  <c:v>3817000.0000000005</c:v>
                </c:pt>
                <c:pt idx="11">
                  <c:v>3773000.0000000005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B-421E-BAC1-EF82896317EF}"/>
            </c:ext>
          </c:extLst>
        </c:ser>
        <c:ser>
          <c:idx val="1"/>
          <c:order val="1"/>
          <c:tx>
            <c:strRef>
              <c:f>'Прогноз детская поликлиника'!$C$1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детская поликлиника'!$A$2:$A$26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'Прогноз детская поликлиника'!$C$2:$C$26</c:f>
              <c:numCache>
                <c:formatCode>General</c:formatCode>
                <c:ptCount val="25"/>
                <c:pt idx="11" formatCode="_(* #,##0.00_);_(* \(#,##0.00\);_(* &quot;-&quot;??_);_(@_)">
                  <c:v>3773000.0000000005</c:v>
                </c:pt>
                <c:pt idx="12" formatCode="_(* #,##0.00_);_(* \(#,##0.00\);_(* &quot;-&quot;??_);_(@_)">
                  <c:v>3871936.5033002947</c:v>
                </c:pt>
                <c:pt idx="13" formatCode="_(* #,##0.00_);_(* \(#,##0.00\);_(* &quot;-&quot;??_);_(@_)">
                  <c:v>4108229.6916024676</c:v>
                </c:pt>
                <c:pt idx="14" formatCode="_(* #,##0.00_);_(* \(#,##0.00\);_(* &quot;-&quot;??_);_(@_)">
                  <c:v>4213296.1116570318</c:v>
                </c:pt>
                <c:pt idx="15" formatCode="_(* #,##0.00_);_(* \(#,##0.00\);_(* &quot;-&quot;??_);_(@_)">
                  <c:v>3702179.7201138642</c:v>
                </c:pt>
                <c:pt idx="16" formatCode="_(* #,##0.00_);_(* \(#,##0.00\);_(* &quot;-&quot;??_);_(@_)">
                  <c:v>4129985.5034663361</c:v>
                </c:pt>
                <c:pt idx="17" formatCode="_(* #,##0.00_);_(* \(#,##0.00\);_(* &quot;-&quot;??_);_(@_)">
                  <c:v>4366278.6917685093</c:v>
                </c:pt>
                <c:pt idx="18" formatCode="_(* #,##0.00_);_(* \(#,##0.00\);_(* &quot;-&quot;??_);_(@_)">
                  <c:v>4471345.1118230736</c:v>
                </c:pt>
                <c:pt idx="19" formatCode="_(* #,##0.00_);_(* \(#,##0.00\);_(* &quot;-&quot;??_);_(@_)">
                  <c:v>3960228.7202799059</c:v>
                </c:pt>
                <c:pt idx="20" formatCode="_(* #,##0.00_);_(* \(#,##0.00\);_(* &quot;-&quot;??_);_(@_)">
                  <c:v>4388034.5036323778</c:v>
                </c:pt>
                <c:pt idx="21" formatCode="_(* #,##0.00_);_(* \(#,##0.00\);_(* &quot;-&quot;??_);_(@_)">
                  <c:v>4624327.6919345511</c:v>
                </c:pt>
                <c:pt idx="22" formatCode="_(* #,##0.00_);_(* \(#,##0.00\);_(* &quot;-&quot;??_);_(@_)">
                  <c:v>4729394.1119891154</c:v>
                </c:pt>
                <c:pt idx="23" formatCode="_(* #,##0.00_);_(* \(#,##0.00\);_(* &quot;-&quot;??_);_(@_)">
                  <c:v>4218277.7204459468</c:v>
                </c:pt>
                <c:pt idx="24" formatCode="_(* #,##0.00_);_(* \(#,##0.00\);_(* &quot;-&quot;??_);_(@_)">
                  <c:v>4632283.3172386624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B-421E-BAC1-EF82896317EF}"/>
            </c:ext>
          </c:extLst>
        </c:ser>
        <c:ser>
          <c:idx val="2"/>
          <c:order val="2"/>
          <c:tx>
            <c:strRef>
              <c:f>'Прогноз детская поликлиника'!$D$1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детская поликлиника'!$A$2:$A$26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'Прогноз детская поликлиника'!$D$2:$D$26</c:f>
              <c:numCache>
                <c:formatCode>General</c:formatCode>
                <c:ptCount val="25"/>
                <c:pt idx="11" formatCode="_(* #,##0.00_);_(* \(#,##0.00\);_(* &quot;-&quot;??_);_(@_)">
                  <c:v>3773000.0000000005</c:v>
                </c:pt>
                <c:pt idx="12" formatCode="_(* #,##0.00_);_(* \(#,##0.00\);_(* &quot;-&quot;??_);_(@_)">
                  <c:v>3531733.3237373061</c:v>
                </c:pt>
                <c:pt idx="13" formatCode="_(* #,##0.00_);_(* \(#,##0.00\);_(* &quot;-&quot;??_);_(@_)">
                  <c:v>3765293.9179258794</c:v>
                </c:pt>
                <c:pt idx="14" formatCode="_(* #,##0.00_);_(* \(#,##0.00\);_(* &quot;-&quot;??_);_(@_)">
                  <c:v>3867606.6562329242</c:v>
                </c:pt>
                <c:pt idx="15" formatCode="_(* #,##0.00_);_(* \(#,##0.00\);_(* &quot;-&quot;??_);_(@_)">
                  <c:v>3353715.6630951497</c:v>
                </c:pt>
                <c:pt idx="16" formatCode="_(* #,##0.00_);_(* \(#,##0.00\);_(* &quot;-&quot;??_);_(@_)">
                  <c:v>3778683.0947893844</c:v>
                </c:pt>
                <c:pt idx="17" formatCode="_(* #,##0.00_);_(* \(#,##0.00\);_(* &quot;-&quot;??_);_(@_)">
                  <c:v>4012160.6808589906</c:v>
                </c:pt>
                <c:pt idx="18" formatCode="_(* #,##0.00_);_(* \(#,##0.00\);_(* &quot;-&quot;??_);_(@_)">
                  <c:v>4114391.0698144557</c:v>
                </c:pt>
                <c:pt idx="19" formatCode="_(* #,##0.00_);_(* \(#,##0.00\);_(* &quot;-&quot;??_);_(@_)">
                  <c:v>3600418.3797031469</c:v>
                </c:pt>
                <c:pt idx="20" formatCode="_(* #,##0.00_);_(* \(#,##0.00\);_(* &quot;-&quot;??_);_(@_)">
                  <c:v>4025304.8385336287</c:v>
                </c:pt>
                <c:pt idx="21" formatCode="_(* #,##0.00_);_(* \(#,##0.00\);_(* &quot;-&quot;??_);_(@_)">
                  <c:v>4258702.0108078858</c:v>
                </c:pt>
                <c:pt idx="22" formatCode="_(* #,##0.00_);_(* \(#,##0.00\);_(* &quot;-&quot;??_);_(@_)">
                  <c:v>4360852.6183833852</c:v>
                </c:pt>
                <c:pt idx="23" formatCode="_(* #,##0.00_);_(* \(#,##0.00\);_(* &quot;-&quot;??_);_(@_)">
                  <c:v>3846800.7725091046</c:v>
                </c:pt>
                <c:pt idx="24" formatCode="_(* #,##0.00_);_(* \(#,##0.00\);_(* &quot;-&quot;??_);_(@_)">
                  <c:v>4257904.9445894985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B-421E-BAC1-EF82896317EF}"/>
            </c:ext>
          </c:extLst>
        </c:ser>
        <c:ser>
          <c:idx val="3"/>
          <c:order val="3"/>
          <c:tx>
            <c:strRef>
              <c:f>'Прогноз детская поликлиника'!$E$1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детская поликлиника'!$A$2:$A$26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'Прогноз детская поликлиника'!$E$2:$E$26</c:f>
              <c:numCache>
                <c:formatCode>General</c:formatCode>
                <c:ptCount val="25"/>
                <c:pt idx="11" formatCode="_(* #,##0.00_);_(* \(#,##0.00\);_(* &quot;-&quot;??_);_(@_)">
                  <c:v>3773000.0000000005</c:v>
                </c:pt>
                <c:pt idx="12" formatCode="_(* #,##0.00_);_(* \(#,##0.00\);_(* &quot;-&quot;??_);_(@_)">
                  <c:v>4212139.682863283</c:v>
                </c:pt>
                <c:pt idx="13" formatCode="_(* #,##0.00_);_(* \(#,##0.00\);_(* &quot;-&quot;??_);_(@_)">
                  <c:v>4451165.4652790558</c:v>
                </c:pt>
                <c:pt idx="14" formatCode="_(* #,##0.00_);_(* \(#,##0.00\);_(* &quot;-&quot;??_);_(@_)">
                  <c:v>4558985.5670811394</c:v>
                </c:pt>
                <c:pt idx="15" formatCode="_(* #,##0.00_);_(* \(#,##0.00\);_(* &quot;-&quot;??_);_(@_)">
                  <c:v>4050643.7771325787</c:v>
                </c:pt>
                <c:pt idx="16" formatCode="_(* #,##0.00_);_(* \(#,##0.00\);_(* &quot;-&quot;??_);_(@_)">
                  <c:v>4481287.9121432872</c:v>
                </c:pt>
                <c:pt idx="17" formatCode="_(* #,##0.00_);_(* \(#,##0.00\);_(* &quot;-&quot;??_);_(@_)">
                  <c:v>4720396.7026780276</c:v>
                </c:pt>
                <c:pt idx="18" formatCode="_(* #,##0.00_);_(* \(#,##0.00\);_(* &quot;-&quot;??_);_(@_)">
                  <c:v>4828299.1538316915</c:v>
                </c:pt>
                <c:pt idx="19" formatCode="_(* #,##0.00_);_(* \(#,##0.00\);_(* &quot;-&quot;??_);_(@_)">
                  <c:v>4320039.0608566646</c:v>
                </c:pt>
                <c:pt idx="20" formatCode="_(* #,##0.00_);_(* \(#,##0.00\);_(* &quot;-&quot;??_);_(@_)">
                  <c:v>4750764.1687311269</c:v>
                </c:pt>
                <c:pt idx="21" formatCode="_(* #,##0.00_);_(* \(#,##0.00\);_(* &quot;-&quot;??_);_(@_)">
                  <c:v>4989953.3730612164</c:v>
                </c:pt>
                <c:pt idx="22" formatCode="_(* #,##0.00_);_(* \(#,##0.00\);_(* &quot;-&quot;??_);_(@_)">
                  <c:v>5097935.6055948455</c:v>
                </c:pt>
                <c:pt idx="23" formatCode="_(* #,##0.00_);_(* \(#,##0.00\);_(* &quot;-&quot;??_);_(@_)">
                  <c:v>4589754.668382789</c:v>
                </c:pt>
                <c:pt idx="24" formatCode="_(* #,##0.00_);_(* \(#,##0.00\);_(* &quot;-&quot;??_);_(@_)">
                  <c:v>5006661.6898878263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B-421E-BAC1-EF828963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40720"/>
        <c:axId val="573543216"/>
      </c:lineChart>
      <c:catAx>
        <c:axId val="573540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543216"/>
        <c:crosses val="autoZero"/>
        <c:auto val="1"/>
        <c:lblAlgn val="ctr"/>
        <c:lblOffset val="100"/>
        <c:noMultiLvlLbl val="0"/>
      </c:catAx>
      <c:valAx>
        <c:axId val="5735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5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532178</xdr:colOff>
      <xdr:row>15</xdr:row>
      <xdr:rowOff>97693</xdr:rowOff>
    </xdr:from>
    <xdr:ext cx="11268075" cy="49146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752BE9-930B-4145-B67C-9AB4442CB52B}"/>
            </a:ext>
          </a:extLst>
        </xdr:cNvPr>
        <xdr:cNvSpPr txBox="1"/>
      </xdr:nvSpPr>
      <xdr:spPr>
        <a:xfrm>
          <a:off x="14355640" y="3028462"/>
          <a:ext cx="11268075" cy="491467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Выручка по отделениям и видам услуг: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Ведение беременности: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Лабораторные исследования: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Выручка по этой услуге увеличивается с января по декабрь, достигая максимума в декабре с суммой 1 375 000,00.</a:t>
          </a:r>
        </a:p>
        <a:p>
          <a:pPr lvl="1"/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Прием (осмотр, консультация) акушера-гинеколога: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Также отмечается увеличение выручки от месяца к месяцу, достигая максимума в декабре с суммой 4 136 000,00.</a:t>
          </a:r>
        </a:p>
        <a:p>
          <a:pPr lvl="1"/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УЗИ беременных: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По этой услуге также наблюдается увеличение выручки с января по декабрь, с максимальным значением в декабре (1 430 000,00).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Взрослая поликлиника: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Прием (осмотр, консультация) кардиолога: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Выручка колеблется в течение года, с пиком в сентябре (495 000,00).</a:t>
          </a:r>
        </a:p>
        <a:p>
          <a:pPr lvl="1"/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Прием (осмотр, консультация) терапевта: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Наблюдается увеличение выручки с января по декабрь, с максимумом в декабре (2 233 000,00).</a:t>
          </a:r>
        </a:p>
        <a:p>
          <a:pPr lvl="1"/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УЗИ органов брюшной полости: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Сумма выручки также изменяется в течение года, с пиком в сентябре (495 000,00).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Детская поликлиника: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Вакцинация: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Данные о выручке доступны только с сентября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по ноябрь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(712 800,00 - 805 200,00).</a:t>
          </a:r>
        </a:p>
        <a:p>
          <a:pPr lvl="1"/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Прием (осмотр, консультация) педиатра: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Выручка растет в первые три месяца, затем остается стабильной, с пиком в декабре (2 618 000,00).</a:t>
          </a:r>
        </a:p>
        <a:p>
          <a:pPr lvl="1"/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ЭКГ для детей: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Наблюдается колебание выручки, с максимумом в декабре (1 155 000,00).</a:t>
          </a: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Общий анализ данных позволяет выделить тренды в динамике выручки по месяцам и сравнивать их между различными медицинскими услугами и отделениями.</a:t>
          </a:r>
          <a:endParaRPr lang="en-US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Выручка по отделениям: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Ведение беременности: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Общая выручка за год по отделению "Ведение беременности" непрерывно растет с января по декабрь, достигая максимального значения в декабре.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Наибольший вклад в общую выручку вносят услуги "Прием (осмотр, консультация) акушера-гинеколога" и "Лабораторные исследования".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Взрослая поликлиника: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Отделение "Взрослая поликлиника" характеризуется вариативной динамикой выручки. Наибольший прирост наблюдается в услугах "Прием (осмотр, консультация) терапевта" с пиком в декабре.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Услуги "Прием (осмотр, консультация) кардиолога" и "УЗИ органов брюшной полости" также вносят свой вклад в общую выручку.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Детская поликлиника: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Отделение "Детская поликлиника" демонстрирует стабильный рост выручки, особенно в первые три месяца года.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Важным фактором являются услуги "Прием (осмотр, консультация) педиатра", принесящие наибольший доход, а также "ЭКГ для детей" с пиком в декабре.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Услуга "Вакцинация" также внесла свой вклад, хотя данные представлены только за осенний период.</a:t>
          </a: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Обобщенные описания по отделениям помогают выделить ключевые тенденции и факторы, влияющие на выручку, в каждом из медицинских отделений.</a:t>
          </a:r>
        </a:p>
        <a:p>
          <a:endParaRPr lang="ru-RU" sz="1100"/>
        </a:p>
      </xdr:txBody>
    </xdr:sp>
    <xdr:clientData/>
  </xdr:oneCellAnchor>
  <xdr:twoCellAnchor>
    <xdr:from>
      <xdr:col>1</xdr:col>
      <xdr:colOff>57150</xdr:colOff>
      <xdr:row>15</xdr:row>
      <xdr:rowOff>119061</xdr:rowOff>
    </xdr:from>
    <xdr:to>
      <xdr:col>9</xdr:col>
      <xdr:colOff>304800</xdr:colOff>
      <xdr:row>35</xdr:row>
      <xdr:rowOff>47624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D87DAA-39D0-4B7C-B3C1-948CE4A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2930</xdr:colOff>
      <xdr:row>51</xdr:row>
      <xdr:rowOff>73758</xdr:rowOff>
    </xdr:from>
    <xdr:to>
      <xdr:col>9</xdr:col>
      <xdr:colOff>241055</xdr:colOff>
      <xdr:row>84</xdr:row>
      <xdr:rowOff>97691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235A6D-97E2-45A0-A6BF-A3258B102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49147</xdr:colOff>
      <xdr:row>51</xdr:row>
      <xdr:rowOff>120793</xdr:rowOff>
    </xdr:from>
    <xdr:ext cx="4619625" cy="627344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3165A9-DF86-4930-8743-D7081ACE53BF}"/>
            </a:ext>
          </a:extLst>
        </xdr:cNvPr>
        <xdr:cNvSpPr txBox="1"/>
      </xdr:nvSpPr>
      <xdr:spPr>
        <a:xfrm>
          <a:off x="12767823" y="9836293"/>
          <a:ext cx="4619625" cy="627344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Доли от общей выручки за месяц и за год: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Ведение беременности: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Лабораторные исследования: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Доля выручки от общей за год: примерно 10.43%.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доля в мае: около 10.00%.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Прием (осмотр, консультация) акушера-гинеколога: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Доля выручки от общей за год: примерно 30.12%.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доля в мае: около 30.32%.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УЗИ беременных: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Доля выручки от общей за год: примерно 10.43%.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доля в декабре: около 10.34%.</a:t>
          </a:r>
        </a:p>
        <a:p>
          <a:r>
            <a:rPr lang="ru-RU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Взрослая поликлиника: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Прием (осмотр, консультация) кардиолога: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Доля выручки от общей за год: примерно 4.27%.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доля в августе: около 4.11%.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Прием (осмотр, консультация) терапевта: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Доля выручки от общей за год: примерно 22.97%.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доля в декабре: около 16.14%.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УЗИ органов брюшной полости: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Доля выручки от общей за год: примерно 4.36%.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доля в июле: около 4.28%.</a:t>
          </a:r>
        </a:p>
        <a:p>
          <a:r>
            <a:rPr lang="ru-RU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Детская поликлиника: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Вакцинация: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Доля выручки от общей за год: данные доступны только с сентября по ноябрь, и суммарная доля в этот период составляет примерно 2.59%.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Прием (осмотр, консультация) педиатра: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Доля выручки от общей за год: примерно 27.47%.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доля в феврале: около 23.58%.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ЭКГ для детей: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Доля выручки от общей за год: примерно 11.18%.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доля в феврале: около 10.11%.</a:t>
          </a: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Данные доли предоставляют обзор вклада каждой услуги в общую выручку за год и за месяц, а также выделяют периоды максимальных долей в каждом отделении.</a:t>
          </a:r>
        </a:p>
      </xdr:txBody>
    </xdr:sp>
    <xdr:clientData/>
  </xdr:oneCellAnchor>
  <xdr:twoCellAnchor>
    <xdr:from>
      <xdr:col>2</xdr:col>
      <xdr:colOff>252132</xdr:colOff>
      <xdr:row>86</xdr:row>
      <xdr:rowOff>180414</xdr:rowOff>
    </xdr:from>
    <xdr:to>
      <xdr:col>7</xdr:col>
      <xdr:colOff>5602</xdr:colOff>
      <xdr:row>101</xdr:row>
      <xdr:rowOff>66114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AAD369E-C27D-4721-876B-5FCC0344C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44825</xdr:colOff>
      <xdr:row>109</xdr:row>
      <xdr:rowOff>67235</xdr:rowOff>
    </xdr:from>
    <xdr:ext cx="5311587" cy="370909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548527-5113-48E1-A618-6A9093C0A645}"/>
            </a:ext>
          </a:extLst>
        </xdr:cNvPr>
        <xdr:cNvSpPr txBox="1"/>
      </xdr:nvSpPr>
      <xdr:spPr>
        <a:xfrm>
          <a:off x="11474825" y="20831735"/>
          <a:ext cx="5311587" cy="370909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Выручка по отделениям за год: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Ведение беременности: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январе выручка составила 5 008 000,00 и постепенно росла, достигая пика в декабре с суммой 6 941 000,00.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течение года отделение "Ведение беременности" демонстрировало устойчивый рост выручки.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Взрослая поликлиника: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Выручка в январе составила 2 018 000,00 и также постепенно увеличивалась, с пиком в декабре на уровне 3 120 700,00.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Отделение "Взрослая поликлиника" показывало умеренный, но стабильный рост в течение года.</a:t>
          </a:r>
        </a:p>
        <a:p>
          <a:r>
            <a:rPr lang="ru-RU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Детская поликлиника:</a:t>
          </a:r>
          <a:endParaRPr lang="ru-RU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январе выручка составила 3 031 000,00 и в течение года колебалась, достигнув максимума в ноябре (3 811 500,00), а затем снизившись к концу года.</a:t>
          </a:r>
        </a:p>
        <a:p>
          <a:pPr lvl="1"/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Отделение "Детская поликлиника" также демонстрировало некоторую вариацию в ежемесячной выручке.</a:t>
          </a: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Общий анализ показывает, что каждое отделение имеет свои уникальные динамики выручки за год, что может быть важным для стратегического планирования и управления ресурсами.</a:t>
          </a:r>
        </a:p>
        <a:p>
          <a:endParaRPr lang="ru-RU" sz="1100"/>
        </a:p>
      </xdr:txBody>
    </xdr:sp>
    <xdr:clientData/>
  </xdr:oneCellAnchor>
  <xdr:twoCellAnchor>
    <xdr:from>
      <xdr:col>0</xdr:col>
      <xdr:colOff>1725705</xdr:colOff>
      <xdr:row>109</xdr:row>
      <xdr:rowOff>23532</xdr:rowOff>
    </xdr:from>
    <xdr:to>
      <xdr:col>9</xdr:col>
      <xdr:colOff>605117</xdr:colOff>
      <xdr:row>129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A019984-C6E8-4654-963E-B0125F1E5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16</xdr:col>
      <xdr:colOff>39440</xdr:colOff>
      <xdr:row>25</xdr:row>
      <xdr:rowOff>67415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D4C00C0-7FA8-45B2-861E-A739F4DD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9602540" cy="5306165"/>
        </a:xfrm>
        <a:prstGeom prst="rect">
          <a:avLst/>
        </a:prstGeom>
      </xdr:spPr>
    </xdr:pic>
    <xdr:clientData/>
  </xdr:twoCellAnchor>
  <xdr:oneCellAnchor>
    <xdr:from>
      <xdr:col>17</xdr:col>
      <xdr:colOff>590550</xdr:colOff>
      <xdr:row>12</xdr:row>
      <xdr:rowOff>76200</xdr:rowOff>
    </xdr:from>
    <xdr:ext cx="6238876" cy="33646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60C1D4-E6B4-482E-99AC-46AB8BADE04E}"/>
            </a:ext>
          </a:extLst>
        </xdr:cNvPr>
        <xdr:cNvSpPr txBox="1"/>
      </xdr:nvSpPr>
      <xdr:spPr>
        <a:xfrm>
          <a:off x="10953750" y="2933700"/>
          <a:ext cx="6238876" cy="336463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Здесь мы видим данные по затратам на рекламу, увеличению выручки и прибыли от рекламной кампании для трех различных направлений медицинской практики. </a:t>
          </a:r>
        </a:p>
        <a:p>
          <a:r>
            <a:rPr lang="ru-RU" sz="1100"/>
            <a:t>Вы можете наблюдать, что "Ведение беременности" имеет наивысшие затраты на рекламу среди всех направлений, однако эти инвестиции компенсированы высоким увеличением выручки и значительной прибылью от рекламной кампании. Компания выгодна и принесла значительные дополнительные доходы благодаря этому направлению. </a:t>
          </a:r>
        </a:p>
        <a:p>
          <a:r>
            <a:rPr lang="ru-RU" sz="1100"/>
            <a:t>В то время как "Взрослая поликлиника" также показывает положительные результаты, "Детская поликлиника" имеет более скромные затраты на рекламу и более низкое увеличение выручки, что, тем не менее, также приводит к положительной прибыли от рекламной кампании. </a:t>
          </a:r>
        </a:p>
        <a:p>
          <a:r>
            <a:rPr lang="ru-RU" sz="1100"/>
            <a:t>Эти данные могут быть использованы для принятия решений относительно оптимизации бюджета рекламных кампаний и маркетинговых стратегий в целях максимизации прибыли компании.</a:t>
          </a:r>
        </a:p>
        <a:p>
          <a:endParaRPr lang="ru-RU" sz="1100"/>
        </a:p>
        <a:p>
          <a:r>
            <a:rPr lang="ru-RU" sz="1100"/>
            <a:t>В рамках этой работы сложно дать оценку эфективности рекламных каналов.</a:t>
          </a:r>
        </a:p>
        <a:p>
          <a:r>
            <a:rPr lang="ru-RU" sz="1100"/>
            <a:t>Однако,</a:t>
          </a:r>
          <a:r>
            <a:rPr lang="ru-RU" sz="1100" baseline="0"/>
            <a:t> можно предположить низкую эффективность "Офф-лайн мероприятий", поскольку рост выручки произошел после добавления других мероприятий. Тогда как "офлайны" проводились в начале года. В то же время затраты на них были меньше чем на другие мероприятия. Поэтому можно сделать только предположения. Статистически верный результат получит не представляется возможным.</a:t>
          </a:r>
          <a:endParaRPr lang="ru-RU" sz="1100"/>
        </a:p>
        <a:p>
          <a:r>
            <a:rPr lang="en-US" sz="1100"/>
            <a:t>P.S. </a:t>
          </a:r>
          <a:r>
            <a:rPr lang="ru-RU" sz="1100"/>
            <a:t>Графики</a:t>
          </a:r>
          <a:r>
            <a:rPr lang="ru-RU" sz="1100" baseline="0"/>
            <a:t> созданы в </a:t>
          </a:r>
          <a:r>
            <a:rPr lang="en-US" sz="1100" baseline="0"/>
            <a:t>Power BI.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27</xdr:row>
      <xdr:rowOff>4762</xdr:rowOff>
    </xdr:from>
    <xdr:to>
      <xdr:col>3</xdr:col>
      <xdr:colOff>2124075</xdr:colOff>
      <xdr:row>42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EF1B92-C228-4942-AAFF-6CCD5642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42862</xdr:rowOff>
    </xdr:from>
    <xdr:to>
      <xdr:col>3</xdr:col>
      <xdr:colOff>2343150</xdr:colOff>
      <xdr:row>42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796FC6-9566-4352-AB8C-EB9916E3C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27</xdr:row>
      <xdr:rowOff>23812</xdr:rowOff>
    </xdr:from>
    <xdr:to>
      <xdr:col>3</xdr:col>
      <xdr:colOff>2466975</xdr:colOff>
      <xdr:row>42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AF927E-AEBB-4B3B-97E9-F77431F32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561976</xdr:colOff>
      <xdr:row>17</xdr:row>
      <xdr:rowOff>47625</xdr:rowOff>
    </xdr:from>
    <xdr:ext cx="499110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5A4FC9-E09F-473D-B37D-11BF40271A86}"/>
            </a:ext>
          </a:extLst>
        </xdr:cNvPr>
        <xdr:cNvSpPr txBox="1"/>
      </xdr:nvSpPr>
      <xdr:spPr>
        <a:xfrm>
          <a:off x="6410326" y="3305175"/>
          <a:ext cx="4991100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основе этих результатов у нас есть статистические доказательства различий в средних значениях выручки до и после начала рекламной кампании. </a:t>
          </a:r>
          <a:endParaRPr lang="ru-RU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21.718838773151" createdVersion="7" refreshedVersion="7" minRefreshableVersion="3" recordCount="62" xr:uid="{EAA274E9-675E-485A-B04E-240B1749DCC9}">
  <cacheSource type="worksheet">
    <worksheetSource name="Расходы"/>
  </cacheSource>
  <cacheFields count="5">
    <cacheField name="месяц" numFmtId="14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4" base="0">
        <rangePr groupBy="days" startDate="2023-01-01T00:00:00" endDate="2023-12-02T00:00:00"/>
        <groupItems count="368">
          <s v="&lt;01.01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12.2023"/>
        </groupItems>
      </fieldGroup>
    </cacheField>
    <cacheField name="тип маркетинговой активности" numFmtId="0">
      <sharedItems count="4">
        <s v="Офф-лайн мероприятия"/>
        <s v="Контекст"/>
        <s v="SEO"/>
        <s v="Таргет"/>
      </sharedItems>
    </cacheField>
    <cacheField name="направление" numFmtId="0">
      <sharedItems count="3">
        <s v="Взрослая поликлиника"/>
        <s v="Детская поликлиника"/>
        <s v="Ведение беременности"/>
      </sharedItems>
    </cacheField>
    <cacheField name="расходы, руб." numFmtId="164">
      <sharedItems containsSemiMixedTypes="0" containsString="0" containsNumber="1" containsInteger="1" minValue="10000" maxValue="100000"/>
    </cacheField>
    <cacheField name="Месяцы" numFmtId="0" databaseField="0">
      <fieldGroup base="0">
        <rangePr groupBy="months" startDate="2023-01-01T00:00:00" endDate="2023-12-02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x v="0"/>
    <n v="10000"/>
  </r>
  <r>
    <x v="0"/>
    <x v="0"/>
    <x v="1"/>
    <n v="10000"/>
  </r>
  <r>
    <x v="0"/>
    <x v="0"/>
    <x v="2"/>
    <n v="20000"/>
  </r>
  <r>
    <x v="1"/>
    <x v="0"/>
    <x v="0"/>
    <n v="10000"/>
  </r>
  <r>
    <x v="1"/>
    <x v="0"/>
    <x v="2"/>
    <n v="20000"/>
  </r>
  <r>
    <x v="1"/>
    <x v="0"/>
    <x v="1"/>
    <n v="10000"/>
  </r>
  <r>
    <x v="2"/>
    <x v="0"/>
    <x v="0"/>
    <n v="10000"/>
  </r>
  <r>
    <x v="2"/>
    <x v="0"/>
    <x v="1"/>
    <n v="10000"/>
  </r>
  <r>
    <x v="2"/>
    <x v="0"/>
    <x v="2"/>
    <n v="20000"/>
  </r>
  <r>
    <x v="3"/>
    <x v="0"/>
    <x v="2"/>
    <n v="20000"/>
  </r>
  <r>
    <x v="3"/>
    <x v="0"/>
    <x v="0"/>
    <n v="10000"/>
  </r>
  <r>
    <x v="3"/>
    <x v="0"/>
    <x v="1"/>
    <n v="10000"/>
  </r>
  <r>
    <x v="4"/>
    <x v="0"/>
    <x v="2"/>
    <n v="20000"/>
  </r>
  <r>
    <x v="4"/>
    <x v="0"/>
    <x v="1"/>
    <n v="10000"/>
  </r>
  <r>
    <x v="4"/>
    <x v="0"/>
    <x v="0"/>
    <n v="10000"/>
  </r>
  <r>
    <x v="5"/>
    <x v="0"/>
    <x v="0"/>
    <n v="10000"/>
  </r>
  <r>
    <x v="5"/>
    <x v="0"/>
    <x v="1"/>
    <n v="10000"/>
  </r>
  <r>
    <x v="5"/>
    <x v="0"/>
    <x v="2"/>
    <n v="20000"/>
  </r>
  <r>
    <x v="6"/>
    <x v="1"/>
    <x v="2"/>
    <n v="100000"/>
  </r>
  <r>
    <x v="6"/>
    <x v="0"/>
    <x v="1"/>
    <n v="10000"/>
  </r>
  <r>
    <x v="6"/>
    <x v="2"/>
    <x v="2"/>
    <n v="50000"/>
  </r>
  <r>
    <x v="6"/>
    <x v="0"/>
    <x v="2"/>
    <n v="20000"/>
  </r>
  <r>
    <x v="6"/>
    <x v="0"/>
    <x v="0"/>
    <n v="10000"/>
  </r>
  <r>
    <x v="7"/>
    <x v="0"/>
    <x v="2"/>
    <n v="20000"/>
  </r>
  <r>
    <x v="7"/>
    <x v="0"/>
    <x v="0"/>
    <n v="10000"/>
  </r>
  <r>
    <x v="7"/>
    <x v="2"/>
    <x v="2"/>
    <n v="50000"/>
  </r>
  <r>
    <x v="7"/>
    <x v="1"/>
    <x v="2"/>
    <n v="100000"/>
  </r>
  <r>
    <x v="7"/>
    <x v="2"/>
    <x v="0"/>
    <n v="30000"/>
  </r>
  <r>
    <x v="7"/>
    <x v="1"/>
    <x v="0"/>
    <n v="70000"/>
  </r>
  <r>
    <x v="7"/>
    <x v="0"/>
    <x v="1"/>
    <n v="10000"/>
  </r>
  <r>
    <x v="8"/>
    <x v="1"/>
    <x v="2"/>
    <n v="100000"/>
  </r>
  <r>
    <x v="8"/>
    <x v="0"/>
    <x v="0"/>
    <n v="10000"/>
  </r>
  <r>
    <x v="8"/>
    <x v="2"/>
    <x v="2"/>
    <n v="50000"/>
  </r>
  <r>
    <x v="8"/>
    <x v="0"/>
    <x v="1"/>
    <n v="10000"/>
  </r>
  <r>
    <x v="8"/>
    <x v="3"/>
    <x v="1"/>
    <n v="100000"/>
  </r>
  <r>
    <x v="8"/>
    <x v="2"/>
    <x v="0"/>
    <n v="30000"/>
  </r>
  <r>
    <x v="8"/>
    <x v="1"/>
    <x v="0"/>
    <n v="70000"/>
  </r>
  <r>
    <x v="8"/>
    <x v="0"/>
    <x v="2"/>
    <n v="20000"/>
  </r>
  <r>
    <x v="9"/>
    <x v="2"/>
    <x v="2"/>
    <n v="50000"/>
  </r>
  <r>
    <x v="9"/>
    <x v="2"/>
    <x v="0"/>
    <n v="30000"/>
  </r>
  <r>
    <x v="9"/>
    <x v="0"/>
    <x v="0"/>
    <n v="10000"/>
  </r>
  <r>
    <x v="9"/>
    <x v="0"/>
    <x v="2"/>
    <n v="20000"/>
  </r>
  <r>
    <x v="9"/>
    <x v="3"/>
    <x v="1"/>
    <n v="100000"/>
  </r>
  <r>
    <x v="9"/>
    <x v="1"/>
    <x v="0"/>
    <n v="70000"/>
  </r>
  <r>
    <x v="9"/>
    <x v="0"/>
    <x v="1"/>
    <n v="10000"/>
  </r>
  <r>
    <x v="9"/>
    <x v="1"/>
    <x v="2"/>
    <n v="100000"/>
  </r>
  <r>
    <x v="10"/>
    <x v="2"/>
    <x v="2"/>
    <n v="50000"/>
  </r>
  <r>
    <x v="10"/>
    <x v="2"/>
    <x v="0"/>
    <n v="30000"/>
  </r>
  <r>
    <x v="10"/>
    <x v="0"/>
    <x v="0"/>
    <n v="10000"/>
  </r>
  <r>
    <x v="10"/>
    <x v="1"/>
    <x v="2"/>
    <n v="100000"/>
  </r>
  <r>
    <x v="10"/>
    <x v="3"/>
    <x v="1"/>
    <n v="100000"/>
  </r>
  <r>
    <x v="10"/>
    <x v="0"/>
    <x v="1"/>
    <n v="10000"/>
  </r>
  <r>
    <x v="10"/>
    <x v="0"/>
    <x v="2"/>
    <n v="20000"/>
  </r>
  <r>
    <x v="10"/>
    <x v="1"/>
    <x v="0"/>
    <n v="70000"/>
  </r>
  <r>
    <x v="11"/>
    <x v="0"/>
    <x v="0"/>
    <n v="10000"/>
  </r>
  <r>
    <x v="11"/>
    <x v="0"/>
    <x v="1"/>
    <n v="10000"/>
  </r>
  <r>
    <x v="11"/>
    <x v="1"/>
    <x v="0"/>
    <n v="70000"/>
  </r>
  <r>
    <x v="11"/>
    <x v="0"/>
    <x v="2"/>
    <n v="20000"/>
  </r>
  <r>
    <x v="11"/>
    <x v="2"/>
    <x v="2"/>
    <n v="50000"/>
  </r>
  <r>
    <x v="11"/>
    <x v="3"/>
    <x v="1"/>
    <n v="100000"/>
  </r>
  <r>
    <x v="11"/>
    <x v="2"/>
    <x v="0"/>
    <n v="30000"/>
  </r>
  <r>
    <x v="11"/>
    <x v="1"/>
    <x v="2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AFEA4-C90B-4883-90ED-4DDE67A634F6}" name="Сводная таблица13" cacheId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A3:M16" firstHeaderRow="1" firstDataRow="3" firstDataCol="1"/>
  <pivotFields count="5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1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2"/>
    </i>
    <i r="1">
      <x v="3"/>
    </i>
  </rowItems>
  <colFields count="2">
    <field x="4"/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Количество по полю расходы, руб." fld="3" subtotal="count" baseField="2" baseItem="1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56D091-6F91-47CB-A464-0CC6B9B2CCDC}" name="Таблица4" displayName="Таблица4" ref="A39:M48" totalsRowShown="0" headerRowDxfId="63" dataDxfId="62" headerRowCellStyle="Финансовый" dataCellStyle="Финансовый">
  <autoFilter ref="A39:M48" xr:uid="{FD56D091-6F91-47CB-A464-0CC6B9B2CCDC}"/>
  <tableColumns count="13">
    <tableColumn id="1" xr3:uid="{57982728-BDBB-467E-9057-FA0654C8EEDE}" name="Столбец1"/>
    <tableColumn id="2" xr3:uid="{BE0F355A-F4A4-4F82-B262-916056BD3A38}" name="янв" dataDxfId="61" dataCellStyle="Процентный"/>
    <tableColumn id="3" xr3:uid="{AD87D295-8390-43BB-BCD3-3C6166256B71}" name="фев" dataDxfId="60" dataCellStyle="Процентный"/>
    <tableColumn id="4" xr3:uid="{6A0F34F8-0543-4870-B741-7B31B2F46E6B}" name="мар" dataDxfId="59" dataCellStyle="Процентный"/>
    <tableColumn id="5" xr3:uid="{7EAB4619-51DE-4E93-91D1-1FCA235157DC}" name="апр" dataDxfId="58" dataCellStyle="Процентный"/>
    <tableColumn id="6" xr3:uid="{FD174703-61C8-4F82-AAB9-98D51D3FBF54}" name="май" dataDxfId="57" dataCellStyle="Процентный"/>
    <tableColumn id="7" xr3:uid="{060A72CF-B7B4-4446-A787-13542A2CA525}" name="июн" dataDxfId="56" dataCellStyle="Процентный"/>
    <tableColumn id="8" xr3:uid="{1347EB23-0394-4A53-A58A-B4C2E0D6306A}" name="июл" dataDxfId="55" dataCellStyle="Процентный"/>
    <tableColumn id="9" xr3:uid="{FEB73601-57C8-4D9F-99B2-606CBA89789B}" name="авг" dataDxfId="54" dataCellStyle="Процентный"/>
    <tableColumn id="10" xr3:uid="{09ABBDE7-7C7A-4CBC-BB08-F2C2CAD2BD50}" name="сен" dataDxfId="53" dataCellStyle="Процентный"/>
    <tableColumn id="11" xr3:uid="{C0046BEA-E140-4B31-A1BF-D290645798C7}" name="окт" dataDxfId="52" dataCellStyle="Процентный"/>
    <tableColumn id="12" xr3:uid="{C63DD49D-0200-440A-ABAB-EB2366FB4C15}" name="ноя" dataDxfId="51" dataCellStyle="Процентный"/>
    <tableColumn id="13" xr3:uid="{7008018E-1AAB-4CF9-A66C-894326375A31}" name="дек" dataDxfId="50" dataCellStyle="Процентный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1161A9-9FAE-424A-86BD-E15FAD07065C}" name="Таблица5" displayName="Таблица5" ref="A3:M15" totalsRowShown="0" headerRowDxfId="49" dataDxfId="48" headerRowCellStyle="Финансовый" dataCellStyle="Финансовый">
  <autoFilter ref="A3:M15" xr:uid="{9D1161A9-9FAE-424A-86BD-E15FAD07065C}"/>
  <tableColumns count="13">
    <tableColumn id="1" xr3:uid="{46D03CD0-F6CE-4870-8D58-411942962189}" name="Столбец1"/>
    <tableColumn id="2" xr3:uid="{595E74C9-A092-4481-A3A2-C8A8E50ECC47}" name="янв" dataDxfId="47" dataCellStyle="Финансовый"/>
    <tableColumn id="3" xr3:uid="{87086442-D808-4F1B-B616-20A5B70B7EA6}" name="фев" dataDxfId="46" dataCellStyle="Финансовый"/>
    <tableColumn id="4" xr3:uid="{3F97D0D0-0F7E-459E-8929-0F91CE2587BC}" name="мар" dataDxfId="45" dataCellStyle="Финансовый"/>
    <tableColumn id="5" xr3:uid="{1501E062-2F86-4242-A2BC-2F7A897D885D}" name="апр" dataDxfId="44" dataCellStyle="Финансовый"/>
    <tableColumn id="6" xr3:uid="{94223F87-1BFF-4217-81F5-5331155AD93C}" name="май" dataDxfId="43" dataCellStyle="Финансовый"/>
    <tableColumn id="7" xr3:uid="{28D6A415-F3A9-4C29-AB9E-72D3F6FF1FDA}" name="июн" dataDxfId="42" dataCellStyle="Финансовый"/>
    <tableColumn id="8" xr3:uid="{DB7E6C5D-C445-45A1-8B61-2E5A7D8B45B3}" name="июл" dataDxfId="41" dataCellStyle="Финансовый"/>
    <tableColumn id="9" xr3:uid="{12ACEB09-3516-49CC-AD60-1ECEA41A8613}" name="авг" dataDxfId="40" dataCellStyle="Финансовый"/>
    <tableColumn id="10" xr3:uid="{5B12149E-C5E8-4717-B05E-869052B899E8}" name="сен" dataDxfId="39" dataCellStyle="Финансовый"/>
    <tableColumn id="11" xr3:uid="{0A1D83F3-B89E-4048-8F98-96B39D848687}" name="окт" dataDxfId="38" dataCellStyle="Финансовый"/>
    <tableColumn id="12" xr3:uid="{27DE49AB-62D0-4615-B372-97BDA2A4F0C2}" name="ноя" dataDxfId="37" dataCellStyle="Финансовый"/>
    <tableColumn id="13" xr3:uid="{CCB091F1-EF43-44B1-8776-9A8EF5AE674A}" name="дек" dataDxfId="36" dataCellStyle="Финансовый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AE7D5B-27B3-4C58-9B19-0E909EEDFB8C}" name="Таблица6" displayName="Таблица6" ref="A88:B91" totalsRowShown="0">
  <autoFilter ref="A88:B91" xr:uid="{40AE7D5B-27B3-4C58-9B19-0E909EEDFB8C}"/>
  <tableColumns count="2">
    <tableColumn id="1" xr3:uid="{F2C59D66-9DAE-4D97-B234-8ED1968DA4CE}" name="Направления"/>
    <tableColumn id="2" xr3:uid="{41820B81-EA8C-4425-AEAE-935C98A3D2DF}" name="Выручка" dataDxfId="35" dataCellStyle="Процентный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3BE45A-53A7-476C-A06D-A41085E9CBD0}" name="Таблица7" displayName="Таблица7" ref="A105:M108" totalsRowShown="0" headerRowDxfId="34" dataDxfId="33" headerRowCellStyle="Финансовый" dataCellStyle="Финансовый">
  <autoFilter ref="A105:M108" xr:uid="{953BE45A-53A7-476C-A06D-A41085E9CBD0}"/>
  <tableColumns count="13">
    <tableColumn id="1" xr3:uid="{8F4CCC57-82F7-4DE0-AFE8-D4784A753575}" name="Направления"/>
    <tableColumn id="2" xr3:uid="{B3872531-E218-4B77-83B1-A71736DD1788}" name="янв" dataDxfId="32" dataCellStyle="Финансовый"/>
    <tableColumn id="3" xr3:uid="{BA9264F6-D165-4171-B798-4DAEBABDA084}" name="фев" dataDxfId="31" dataCellStyle="Финансовый"/>
    <tableColumn id="4" xr3:uid="{A8DF3B6E-BE3F-4498-8A09-E3996DC1C5EB}" name="мар" dataDxfId="30" dataCellStyle="Финансовый"/>
    <tableColumn id="5" xr3:uid="{3B5F1745-0466-4B23-B042-E5086CC216BD}" name="апр" dataDxfId="29" dataCellStyle="Финансовый"/>
    <tableColumn id="6" xr3:uid="{0EB76245-3D4F-4CB0-A548-7EA4E3FBC55F}" name="май" dataDxfId="28" dataCellStyle="Финансовый"/>
    <tableColumn id="7" xr3:uid="{9D67F1AE-F26E-4A95-9485-BD5B32B93819}" name="июн" dataDxfId="27" dataCellStyle="Финансовый"/>
    <tableColumn id="8" xr3:uid="{422F0E44-8C77-4C42-BD3B-3D53DA5CBB22}" name="июл" dataDxfId="26" dataCellStyle="Финансовый"/>
    <tableColumn id="9" xr3:uid="{6DAC21AB-DBD5-4693-AE5E-73CC4E3CA952}" name="авг" dataDxfId="25" dataCellStyle="Финансовый"/>
    <tableColumn id="10" xr3:uid="{F36D029F-1822-479D-B6CD-2B47A6F14932}" name="сен" dataDxfId="24" dataCellStyle="Финансовый"/>
    <tableColumn id="11" xr3:uid="{2E5FDDBA-C124-4959-9B6C-2935339CFD28}" name="окт" dataDxfId="23" dataCellStyle="Финансовый"/>
    <tableColumn id="12" xr3:uid="{43411BF7-93F1-4D71-84A4-251F75883FE5}" name="ноя" dataDxfId="22" dataCellStyle="Финансовый"/>
    <tableColumn id="13" xr3:uid="{97C08DC5-AAEC-49C6-BF7E-929E0AE09E6A}" name="дек" dataDxfId="21" dataCellStyle="Финансовый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B135E8-BE62-4366-A22F-FDAFFC73CA92}" name="Таблица9" displayName="Таблица9" ref="A1:E26" totalsRowShown="0">
  <autoFilter ref="A1:E26" xr:uid="{EAB135E8-BE62-4366-A22F-FDAFFC73CA92}"/>
  <tableColumns count="5">
    <tableColumn id="1" xr3:uid="{D555E058-F7BE-4B2F-A53A-2E8FA25DAE80}" name="Дата" dataDxfId="20"/>
    <tableColumn id="2" xr3:uid="{1BC3C72C-AB72-4EB5-B3F6-5FDA378AC6AC}" name="Ведение беременности"/>
    <tableColumn id="3" xr3:uid="{1CE640D2-5F76-44C1-A27B-CD970203A14D}" name="Прогноз" dataDxfId="19">
      <calculatedColumnFormula>_xlfn.FORECAST.ETS(A2,$B$2:$B$13,$A$2:$A$13,1,1)</calculatedColumnFormula>
    </tableColumn>
    <tableColumn id="4" xr3:uid="{7A001893-2BE6-4952-A279-F4B4225821F3}" name="Привязка низкой вероятности" dataDxfId="18">
      <calculatedColumnFormula>C2-_xlfn.FORECAST.ETS.CONFINT(A2,$B$2:$B$13,$A$2:$A$13,0.95,1,1)</calculatedColumnFormula>
    </tableColumn>
    <tableColumn id="5" xr3:uid="{5B9E73B0-86C6-4964-BCDA-9838EF7E18F4}" name="Привязка высокой вероятности" dataDxfId="17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3DD58E-A5EE-4671-B50D-496B3235FEC8}" name="Таблица10" displayName="Таблица10" ref="A1:E26" totalsRowShown="0">
  <autoFilter ref="A1:E26" xr:uid="{AC3DD58E-A5EE-4671-B50D-496B3235FEC8}"/>
  <tableColumns count="5">
    <tableColumn id="1" xr3:uid="{45D22744-E67C-4677-A5E7-314461FDAA3D}" name="Дата" dataDxfId="16"/>
    <tableColumn id="2" xr3:uid="{9E3B4998-5865-445F-9DB6-7A33CC6F4241}" name="Взрослая поликлиника"/>
    <tableColumn id="3" xr3:uid="{36BA949B-C44C-4A12-97B5-4B9D0BC948A6}" name="Прогноз" dataDxfId="15">
      <calculatedColumnFormula>_xlfn.FORECAST.ETS(A2,$B$2:$B$13,$A$2:$A$13,1,1)</calculatedColumnFormula>
    </tableColumn>
    <tableColumn id="4" xr3:uid="{F4B4D1F6-84FF-4B70-9997-04AB42DE4AD8}" name="Привязка низкой вероятности" dataDxfId="14">
      <calculatedColumnFormula>C2-_xlfn.FORECAST.ETS.CONFINT(A2,$B$2:$B$13,$A$2:$A$13,0.95,1,1)</calculatedColumnFormula>
    </tableColumn>
    <tableColumn id="5" xr3:uid="{2246092A-B88C-4D9D-9BF8-BD0F4395E032}" name="Привязка высокой вероятности" dataDxfId="13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050BEF-0B70-4B06-AE1D-8F662E312989}" name="Таблица11" displayName="Таблица11" ref="A1:E26" totalsRowShown="0">
  <autoFilter ref="A1:E26" xr:uid="{DE050BEF-0B70-4B06-AE1D-8F662E312989}"/>
  <tableColumns count="5">
    <tableColumn id="1" xr3:uid="{F0D919BE-54AC-4F58-8B6A-1A66EC7441A5}" name="Дата" dataDxfId="12"/>
    <tableColumn id="2" xr3:uid="{4174B588-3EA6-4A88-9C72-7490792C72E0}" name="Детская поликлиника"/>
    <tableColumn id="3" xr3:uid="{2C19FC33-0B6A-4E64-BE06-D10596870791}" name="Прогноз" dataDxfId="11">
      <calculatedColumnFormula>_xlfn.FORECAST.ETS(A2,$B$2:$B$13,$A$2:$A$13,1,1)</calculatedColumnFormula>
    </tableColumn>
    <tableColumn id="4" xr3:uid="{D87851D9-E271-455E-88E5-01A0ECB56B0B}" name="Привязка низкой вероятности" dataDxfId="10">
      <calculatedColumnFormula>C2-_xlfn.FORECAST.ETS.CONFINT(A2,$B$2:$B$13,$A$2:$A$13,0.95,1,1)</calculatedColumnFormula>
    </tableColumn>
    <tableColumn id="5" xr3:uid="{4E14C732-C3DC-45DE-A0D9-E9918B85EFED}" name="Привязка высокой вероятности" dataDxfId="9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331C7D-237E-4BEC-A9AA-8A3ABF038E79}" name="Доходы" displayName="Доходы" ref="A1:F100" totalsRowShown="0" headerRowDxfId="8">
  <autoFilter ref="A1:F100" xr:uid="{00000000-0009-0000-0000-000002000000}"/>
  <tableColumns count="6">
    <tableColumn id="1" xr3:uid="{AFE35CF5-42E8-4CB1-8198-F57E7F78B13E}" name="Дата" dataDxfId="7"/>
    <tableColumn id="2" xr3:uid="{A2B85C11-DADF-4A8B-9739-9EB9DBD17340}" name="направление"/>
    <tableColumn id="3" xr3:uid="{3F65061E-4192-4639-B8C9-24EB60E5813A}" name="услуга" dataDxfId="6"/>
    <tableColumn id="4" xr3:uid="{28400F92-BB14-4241-A919-27F30739C645}" name="кол-во, шт" dataDxfId="5" dataCellStyle="Финансовый"/>
    <tableColumn id="5" xr3:uid="{A6487AD0-8AEF-43BF-9CB4-FFA128813C1A}" name="цена, руб." dataDxfId="4" dataCellStyle="Финансовый"/>
    <tableColumn id="6" xr3:uid="{B6ABE38F-5BD5-475E-9DD6-C81C820F22B4}" name="Выручка">
      <calculatedColumnFormula>Доходы[[#This Row],[кол-во, шт]]*Доходы[[#This Row],[цена, руб.]]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FD6EB-6752-4803-981B-277611F7F1A0}" name="Расходы" displayName="Расходы" ref="A1:D63" totalsRowShown="0" headerRowDxfId="3">
  <autoFilter ref="A1:D63" xr:uid="{E90FD6EB-6752-4803-981B-277611F7F1A0}"/>
  <sortState xmlns:xlrd2="http://schemas.microsoft.com/office/spreadsheetml/2017/richdata2" ref="A2:D63">
    <sortCondition ref="B1:B63"/>
  </sortState>
  <tableColumns count="4">
    <tableColumn id="1" xr3:uid="{71D48AD3-DE92-4614-97B4-451E98B4E285}" name="месяц" dataDxfId="2"/>
    <tableColumn id="2" xr3:uid="{B31CD95D-1321-4540-BDFD-163E036119E6}" name="тип маркетинговой активности"/>
    <tableColumn id="3" xr3:uid="{D15BE9B0-ED03-4853-A78C-03DA023CEFFA}" name="направление"/>
    <tableColumn id="4" xr3:uid="{CA8E09B1-C0A8-4AA9-871E-271CF7E3BC80}" name="расходы, руб." dataDxfId="1" dataCellStyle="Финансовый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45"/>
  <sheetViews>
    <sheetView topLeftCell="A13" zoomScale="115" zoomScaleNormal="115" workbookViewId="0">
      <selection activeCell="E21" sqref="E21"/>
    </sheetView>
  </sheetViews>
  <sheetFormatPr defaultRowHeight="15" x14ac:dyDescent="0.25"/>
  <cols>
    <col min="1" max="1" width="4.28515625" style="1" customWidth="1"/>
    <col min="3" max="3" width="23.28515625" bestFit="1" customWidth="1"/>
    <col min="4" max="15" width="12.140625" customWidth="1"/>
  </cols>
  <sheetData>
    <row r="2" spans="1:13" x14ac:dyDescent="0.25">
      <c r="A2" s="11" t="s">
        <v>32</v>
      </c>
    </row>
    <row r="3" spans="1:13" ht="30.75" customHeight="1" x14ac:dyDescent="0.25">
      <c r="A3" s="1" t="s">
        <v>0</v>
      </c>
      <c r="B3" s="26" t="s">
        <v>11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32.25" customHeight="1" x14ac:dyDescent="0.25">
      <c r="A4" s="1" t="s">
        <v>10</v>
      </c>
      <c r="B4" s="27" t="s">
        <v>29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5">
      <c r="A5" s="1" t="s">
        <v>3</v>
      </c>
      <c r="B5" t="s">
        <v>24</v>
      </c>
    </row>
    <row r="6" spans="1:13" ht="37.5" customHeight="1" x14ac:dyDescent="0.25">
      <c r="A6" s="1" t="s">
        <v>12</v>
      </c>
      <c r="B6" s="27" t="s">
        <v>34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9" spans="1:13" x14ac:dyDescent="0.25">
      <c r="A9" s="11" t="s">
        <v>33</v>
      </c>
    </row>
    <row r="10" spans="1:13" x14ac:dyDescent="0.25">
      <c r="A10" s="1" t="s">
        <v>0</v>
      </c>
      <c r="B10" t="s">
        <v>1</v>
      </c>
    </row>
    <row r="11" spans="1:13" x14ac:dyDescent="0.25">
      <c r="A11" s="1" t="s">
        <v>10</v>
      </c>
      <c r="B11" t="s">
        <v>2</v>
      </c>
    </row>
    <row r="12" spans="1:13" ht="47.25" customHeight="1" x14ac:dyDescent="0.25">
      <c r="A12" s="1" t="s">
        <v>3</v>
      </c>
      <c r="B12" s="27" t="s">
        <v>36</v>
      </c>
      <c r="C12" s="27"/>
      <c r="D12" s="27"/>
      <c r="E12" s="27"/>
      <c r="F12" s="27"/>
      <c r="G12" s="27"/>
      <c r="H12" s="27"/>
      <c r="I12" s="27"/>
      <c r="J12" s="27"/>
      <c r="K12" s="27"/>
    </row>
    <row r="13" spans="1:13" ht="41.25" customHeight="1" x14ac:dyDescent="0.25">
      <c r="A13" s="1" t="s">
        <v>12</v>
      </c>
      <c r="B13" s="27" t="s">
        <v>37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1:13" ht="35.25" customHeight="1" x14ac:dyDescent="0.25">
      <c r="A14" s="1" t="s">
        <v>35</v>
      </c>
      <c r="B14" s="27" t="s">
        <v>38</v>
      </c>
      <c r="C14" s="27"/>
      <c r="D14" s="27"/>
      <c r="E14" s="27"/>
      <c r="F14" s="27"/>
      <c r="G14" s="27"/>
      <c r="H14" s="27"/>
      <c r="I14" s="27"/>
      <c r="J14" s="27"/>
      <c r="K14" s="27"/>
    </row>
    <row r="17" spans="1:30" ht="16.5" customHeight="1" x14ac:dyDescent="0.25">
      <c r="A17" s="11"/>
    </row>
    <row r="18" spans="1:30" ht="16.5" customHeight="1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30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4" spans="1:30" x14ac:dyDescent="0.25">
      <c r="M24" s="7"/>
      <c r="N24" s="7"/>
      <c r="O24" s="7"/>
    </row>
    <row r="25" spans="1:30" x14ac:dyDescent="0.25">
      <c r="M25" s="7"/>
      <c r="N25" s="7"/>
      <c r="O25" s="7"/>
    </row>
    <row r="28" spans="1:30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30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30" x14ac:dyDescent="0.25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30" x14ac:dyDescent="0.2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30" x14ac:dyDescent="0.25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4:15" x14ac:dyDescent="0.25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4:15" x14ac:dyDescent="0.2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4:15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4:15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4:15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4:15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4:15" x14ac:dyDescent="0.25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4:15" x14ac:dyDescent="0.25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4:15" x14ac:dyDescent="0.2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4:15" x14ac:dyDescent="0.2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4:15" x14ac:dyDescent="0.2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4:15" x14ac:dyDescent="0.25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4:15" x14ac:dyDescent="0.2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</sheetData>
  <mergeCells count="6">
    <mergeCell ref="B3:M3"/>
    <mergeCell ref="B14:K14"/>
    <mergeCell ref="B12:K12"/>
    <mergeCell ref="B13:K13"/>
    <mergeCell ref="B4:M4"/>
    <mergeCell ref="B6:M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"/>
  <sheetViews>
    <sheetView topLeftCell="A14" zoomScale="86" zoomScaleNormal="85" workbookViewId="0">
      <selection activeCell="B12" sqref="B12"/>
    </sheetView>
  </sheetViews>
  <sheetFormatPr defaultRowHeight="15" x14ac:dyDescent="0.25"/>
  <cols>
    <col min="1" max="1" width="12.140625" style="25" bestFit="1" customWidth="1"/>
    <col min="2" max="2" width="35.7109375" bestFit="1" customWidth="1"/>
    <col min="3" max="3" width="23.28515625" customWidth="1"/>
    <col min="4" max="4" width="20.140625" style="3" bestFit="1" customWidth="1"/>
  </cols>
  <sheetData>
    <row r="1" spans="1:4" x14ac:dyDescent="0.25">
      <c r="A1" s="24" t="s">
        <v>13</v>
      </c>
      <c r="B1" s="8" t="s">
        <v>30</v>
      </c>
      <c r="C1" s="8" t="s">
        <v>14</v>
      </c>
      <c r="D1" s="10" t="s">
        <v>31</v>
      </c>
    </row>
    <row r="2" spans="1:4" x14ac:dyDescent="0.25">
      <c r="A2" s="25">
        <v>45108</v>
      </c>
      <c r="B2" t="s">
        <v>25</v>
      </c>
      <c r="C2" t="s">
        <v>4</v>
      </c>
      <c r="D2" s="3">
        <v>50000</v>
      </c>
    </row>
    <row r="3" spans="1:4" x14ac:dyDescent="0.25">
      <c r="A3" s="25">
        <v>45139</v>
      </c>
      <c r="B3" t="s">
        <v>25</v>
      </c>
      <c r="C3" t="s">
        <v>4</v>
      </c>
      <c r="D3" s="3">
        <v>50000</v>
      </c>
    </row>
    <row r="4" spans="1:4" x14ac:dyDescent="0.25">
      <c r="A4" s="25">
        <v>45139</v>
      </c>
      <c r="B4" t="s">
        <v>25</v>
      </c>
      <c r="C4" t="s">
        <v>6</v>
      </c>
      <c r="D4" s="3">
        <v>30000</v>
      </c>
    </row>
    <row r="5" spans="1:4" x14ac:dyDescent="0.25">
      <c r="A5" s="25">
        <v>45170</v>
      </c>
      <c r="B5" t="s">
        <v>25</v>
      </c>
      <c r="C5" t="s">
        <v>4</v>
      </c>
      <c r="D5" s="3">
        <v>50000</v>
      </c>
    </row>
    <row r="6" spans="1:4" x14ac:dyDescent="0.25">
      <c r="A6" s="25">
        <v>45170</v>
      </c>
      <c r="B6" t="s">
        <v>25</v>
      </c>
      <c r="C6" t="s">
        <v>6</v>
      </c>
      <c r="D6" s="3">
        <v>30000</v>
      </c>
    </row>
    <row r="7" spans="1:4" x14ac:dyDescent="0.25">
      <c r="A7" s="25">
        <v>45200</v>
      </c>
      <c r="B7" t="s">
        <v>25</v>
      </c>
      <c r="C7" t="s">
        <v>4</v>
      </c>
      <c r="D7" s="3">
        <v>50000</v>
      </c>
    </row>
    <row r="8" spans="1:4" x14ac:dyDescent="0.25">
      <c r="A8" s="25">
        <v>45200</v>
      </c>
      <c r="B8" t="s">
        <v>25</v>
      </c>
      <c r="C8" t="s">
        <v>6</v>
      </c>
      <c r="D8" s="3">
        <v>30000</v>
      </c>
    </row>
    <row r="9" spans="1:4" x14ac:dyDescent="0.25">
      <c r="A9" s="25">
        <v>45231</v>
      </c>
      <c r="B9" t="s">
        <v>25</v>
      </c>
      <c r="C9" t="s">
        <v>4</v>
      </c>
      <c r="D9" s="3">
        <v>50000</v>
      </c>
    </row>
    <row r="10" spans="1:4" x14ac:dyDescent="0.25">
      <c r="A10" s="25">
        <v>45231</v>
      </c>
      <c r="B10" t="s">
        <v>25</v>
      </c>
      <c r="C10" t="s">
        <v>6</v>
      </c>
      <c r="D10" s="3">
        <v>30000</v>
      </c>
    </row>
    <row r="11" spans="1:4" x14ac:dyDescent="0.25">
      <c r="A11" s="25">
        <v>45261</v>
      </c>
      <c r="B11" t="s">
        <v>25</v>
      </c>
      <c r="C11" t="s">
        <v>4</v>
      </c>
      <c r="D11" s="3">
        <v>50000</v>
      </c>
    </row>
    <row r="12" spans="1:4" x14ac:dyDescent="0.25">
      <c r="A12" s="25">
        <v>45261</v>
      </c>
      <c r="B12" t="s">
        <v>25</v>
      </c>
      <c r="C12" t="s">
        <v>6</v>
      </c>
      <c r="D12" s="3">
        <v>30000</v>
      </c>
    </row>
    <row r="13" spans="1:4" x14ac:dyDescent="0.25">
      <c r="A13" s="25">
        <v>45108</v>
      </c>
      <c r="B13" t="s">
        <v>26</v>
      </c>
      <c r="C13" t="s">
        <v>4</v>
      </c>
      <c r="D13" s="3">
        <v>100000</v>
      </c>
    </row>
    <row r="14" spans="1:4" x14ac:dyDescent="0.25">
      <c r="A14" s="25">
        <v>45139</v>
      </c>
      <c r="B14" t="s">
        <v>26</v>
      </c>
      <c r="C14" t="s">
        <v>4</v>
      </c>
      <c r="D14" s="3">
        <v>100000</v>
      </c>
    </row>
    <row r="15" spans="1:4" x14ac:dyDescent="0.25">
      <c r="A15" s="25">
        <v>45139</v>
      </c>
      <c r="B15" t="s">
        <v>26</v>
      </c>
      <c r="C15" t="s">
        <v>6</v>
      </c>
      <c r="D15" s="3">
        <v>70000</v>
      </c>
    </row>
    <row r="16" spans="1:4" x14ac:dyDescent="0.25">
      <c r="A16" s="25">
        <v>45170</v>
      </c>
      <c r="B16" t="s">
        <v>26</v>
      </c>
      <c r="C16" t="s">
        <v>4</v>
      </c>
      <c r="D16" s="3">
        <v>100000</v>
      </c>
    </row>
    <row r="17" spans="1:4" x14ac:dyDescent="0.25">
      <c r="A17" s="25">
        <v>45170</v>
      </c>
      <c r="B17" t="s">
        <v>26</v>
      </c>
      <c r="C17" t="s">
        <v>6</v>
      </c>
      <c r="D17" s="3">
        <v>70000</v>
      </c>
    </row>
    <row r="18" spans="1:4" x14ac:dyDescent="0.25">
      <c r="A18" s="25">
        <v>45200</v>
      </c>
      <c r="B18" t="s">
        <v>26</v>
      </c>
      <c r="C18" t="s">
        <v>6</v>
      </c>
      <c r="D18" s="3">
        <v>70000</v>
      </c>
    </row>
    <row r="19" spans="1:4" x14ac:dyDescent="0.25">
      <c r="A19" s="25">
        <v>45200</v>
      </c>
      <c r="B19" t="s">
        <v>26</v>
      </c>
      <c r="C19" t="s">
        <v>4</v>
      </c>
      <c r="D19" s="3">
        <v>100000</v>
      </c>
    </row>
    <row r="20" spans="1:4" x14ac:dyDescent="0.25">
      <c r="A20" s="25">
        <v>45231</v>
      </c>
      <c r="B20" t="s">
        <v>26</v>
      </c>
      <c r="C20" t="s">
        <v>4</v>
      </c>
      <c r="D20" s="3">
        <v>100000</v>
      </c>
    </row>
    <row r="21" spans="1:4" x14ac:dyDescent="0.25">
      <c r="A21" s="25">
        <v>45231</v>
      </c>
      <c r="B21" t="s">
        <v>26</v>
      </c>
      <c r="C21" t="s">
        <v>6</v>
      </c>
      <c r="D21" s="3">
        <v>70000</v>
      </c>
    </row>
    <row r="22" spans="1:4" x14ac:dyDescent="0.25">
      <c r="A22" s="25">
        <v>45261</v>
      </c>
      <c r="B22" t="s">
        <v>26</v>
      </c>
      <c r="C22" t="s">
        <v>6</v>
      </c>
      <c r="D22" s="3">
        <v>70000</v>
      </c>
    </row>
    <row r="23" spans="1:4" x14ac:dyDescent="0.25">
      <c r="A23" s="25">
        <v>45261</v>
      </c>
      <c r="B23" t="s">
        <v>26</v>
      </c>
      <c r="C23" t="s">
        <v>4</v>
      </c>
      <c r="D23" s="3">
        <v>100000</v>
      </c>
    </row>
    <row r="24" spans="1:4" x14ac:dyDescent="0.25">
      <c r="A24" s="25">
        <v>44927</v>
      </c>
      <c r="B24" t="s">
        <v>28</v>
      </c>
      <c r="C24" t="s">
        <v>6</v>
      </c>
      <c r="D24" s="3">
        <v>10000</v>
      </c>
    </row>
    <row r="25" spans="1:4" x14ac:dyDescent="0.25">
      <c r="A25" s="25">
        <v>44927</v>
      </c>
      <c r="B25" t="s">
        <v>28</v>
      </c>
      <c r="C25" t="s">
        <v>5</v>
      </c>
      <c r="D25" s="3">
        <v>10000</v>
      </c>
    </row>
    <row r="26" spans="1:4" x14ac:dyDescent="0.25">
      <c r="A26" s="25">
        <v>44927</v>
      </c>
      <c r="B26" t="s">
        <v>28</v>
      </c>
      <c r="C26" t="s">
        <v>4</v>
      </c>
      <c r="D26" s="3">
        <v>20000</v>
      </c>
    </row>
    <row r="27" spans="1:4" x14ac:dyDescent="0.25">
      <c r="A27" s="25">
        <v>44958</v>
      </c>
      <c r="B27" t="s">
        <v>28</v>
      </c>
      <c r="C27" t="s">
        <v>6</v>
      </c>
      <c r="D27" s="3">
        <v>10000</v>
      </c>
    </row>
    <row r="28" spans="1:4" x14ac:dyDescent="0.25">
      <c r="A28" s="25">
        <v>44958</v>
      </c>
      <c r="B28" t="s">
        <v>28</v>
      </c>
      <c r="C28" t="s">
        <v>4</v>
      </c>
      <c r="D28" s="3">
        <v>20000</v>
      </c>
    </row>
    <row r="29" spans="1:4" x14ac:dyDescent="0.25">
      <c r="A29" s="25">
        <v>44958</v>
      </c>
      <c r="B29" t="s">
        <v>28</v>
      </c>
      <c r="C29" t="s">
        <v>5</v>
      </c>
      <c r="D29" s="3">
        <v>10000</v>
      </c>
    </row>
    <row r="30" spans="1:4" x14ac:dyDescent="0.25">
      <c r="A30" s="25">
        <v>44986</v>
      </c>
      <c r="B30" t="s">
        <v>28</v>
      </c>
      <c r="C30" t="s">
        <v>6</v>
      </c>
      <c r="D30" s="3">
        <v>10000</v>
      </c>
    </row>
    <row r="31" spans="1:4" x14ac:dyDescent="0.25">
      <c r="A31" s="25">
        <v>44986</v>
      </c>
      <c r="B31" t="s">
        <v>28</v>
      </c>
      <c r="C31" t="s">
        <v>5</v>
      </c>
      <c r="D31" s="3">
        <v>10000</v>
      </c>
    </row>
    <row r="32" spans="1:4" x14ac:dyDescent="0.25">
      <c r="A32" s="25">
        <v>44986</v>
      </c>
      <c r="B32" t="s">
        <v>28</v>
      </c>
      <c r="C32" t="s">
        <v>4</v>
      </c>
      <c r="D32" s="3">
        <v>20000</v>
      </c>
    </row>
    <row r="33" spans="1:4" x14ac:dyDescent="0.25">
      <c r="A33" s="25">
        <v>45017</v>
      </c>
      <c r="B33" t="s">
        <v>28</v>
      </c>
      <c r="C33" t="s">
        <v>4</v>
      </c>
      <c r="D33" s="3">
        <v>20000</v>
      </c>
    </row>
    <row r="34" spans="1:4" x14ac:dyDescent="0.25">
      <c r="A34" s="25">
        <v>45017</v>
      </c>
      <c r="B34" t="s">
        <v>28</v>
      </c>
      <c r="C34" t="s">
        <v>6</v>
      </c>
      <c r="D34" s="3">
        <v>10000</v>
      </c>
    </row>
    <row r="35" spans="1:4" x14ac:dyDescent="0.25">
      <c r="A35" s="25">
        <v>45017</v>
      </c>
      <c r="B35" t="s">
        <v>28</v>
      </c>
      <c r="C35" t="s">
        <v>5</v>
      </c>
      <c r="D35" s="3">
        <v>10000</v>
      </c>
    </row>
    <row r="36" spans="1:4" x14ac:dyDescent="0.25">
      <c r="A36" s="25">
        <v>45047</v>
      </c>
      <c r="B36" t="s">
        <v>28</v>
      </c>
      <c r="C36" t="s">
        <v>4</v>
      </c>
      <c r="D36" s="3">
        <v>20000</v>
      </c>
    </row>
    <row r="37" spans="1:4" x14ac:dyDescent="0.25">
      <c r="A37" s="25">
        <v>45047</v>
      </c>
      <c r="B37" t="s">
        <v>28</v>
      </c>
      <c r="C37" t="s">
        <v>5</v>
      </c>
      <c r="D37" s="3">
        <v>10000</v>
      </c>
    </row>
    <row r="38" spans="1:4" x14ac:dyDescent="0.25">
      <c r="A38" s="25">
        <v>45047</v>
      </c>
      <c r="B38" t="s">
        <v>28</v>
      </c>
      <c r="C38" t="s">
        <v>6</v>
      </c>
      <c r="D38" s="3">
        <v>10000</v>
      </c>
    </row>
    <row r="39" spans="1:4" x14ac:dyDescent="0.25">
      <c r="A39" s="25">
        <v>45078</v>
      </c>
      <c r="B39" t="s">
        <v>28</v>
      </c>
      <c r="C39" t="s">
        <v>6</v>
      </c>
      <c r="D39" s="3">
        <v>10000</v>
      </c>
    </row>
    <row r="40" spans="1:4" x14ac:dyDescent="0.25">
      <c r="A40" s="25">
        <v>45078</v>
      </c>
      <c r="B40" t="s">
        <v>28</v>
      </c>
      <c r="C40" t="s">
        <v>5</v>
      </c>
      <c r="D40" s="3">
        <v>10000</v>
      </c>
    </row>
    <row r="41" spans="1:4" x14ac:dyDescent="0.25">
      <c r="A41" s="25">
        <v>45078</v>
      </c>
      <c r="B41" t="s">
        <v>28</v>
      </c>
      <c r="C41" t="s">
        <v>4</v>
      </c>
      <c r="D41" s="3">
        <v>20000</v>
      </c>
    </row>
    <row r="42" spans="1:4" x14ac:dyDescent="0.25">
      <c r="A42" s="25">
        <v>45108</v>
      </c>
      <c r="B42" t="s">
        <v>28</v>
      </c>
      <c r="C42" t="s">
        <v>5</v>
      </c>
      <c r="D42" s="3">
        <v>10000</v>
      </c>
    </row>
    <row r="43" spans="1:4" x14ac:dyDescent="0.25">
      <c r="A43" s="25">
        <v>45108</v>
      </c>
      <c r="B43" t="s">
        <v>28</v>
      </c>
      <c r="C43" t="s">
        <v>4</v>
      </c>
      <c r="D43" s="3">
        <v>20000</v>
      </c>
    </row>
    <row r="44" spans="1:4" x14ac:dyDescent="0.25">
      <c r="A44" s="25">
        <v>45108</v>
      </c>
      <c r="B44" t="s">
        <v>28</v>
      </c>
      <c r="C44" t="s">
        <v>6</v>
      </c>
      <c r="D44" s="3">
        <v>10000</v>
      </c>
    </row>
    <row r="45" spans="1:4" x14ac:dyDescent="0.25">
      <c r="A45" s="25">
        <v>45139</v>
      </c>
      <c r="B45" t="s">
        <v>28</v>
      </c>
      <c r="C45" t="s">
        <v>4</v>
      </c>
      <c r="D45" s="3">
        <v>20000</v>
      </c>
    </row>
    <row r="46" spans="1:4" x14ac:dyDescent="0.25">
      <c r="A46" s="25">
        <v>45139</v>
      </c>
      <c r="B46" t="s">
        <v>28</v>
      </c>
      <c r="C46" t="s">
        <v>6</v>
      </c>
      <c r="D46" s="3">
        <v>10000</v>
      </c>
    </row>
    <row r="47" spans="1:4" x14ac:dyDescent="0.25">
      <c r="A47" s="25">
        <v>45139</v>
      </c>
      <c r="B47" t="s">
        <v>28</v>
      </c>
      <c r="C47" t="s">
        <v>5</v>
      </c>
      <c r="D47" s="3">
        <v>10000</v>
      </c>
    </row>
    <row r="48" spans="1:4" x14ac:dyDescent="0.25">
      <c r="A48" s="25">
        <v>45170</v>
      </c>
      <c r="B48" t="s">
        <v>28</v>
      </c>
      <c r="C48" t="s">
        <v>6</v>
      </c>
      <c r="D48" s="3">
        <v>10000</v>
      </c>
    </row>
    <row r="49" spans="1:4" x14ac:dyDescent="0.25">
      <c r="A49" s="25">
        <v>45170</v>
      </c>
      <c r="B49" t="s">
        <v>28</v>
      </c>
      <c r="C49" t="s">
        <v>5</v>
      </c>
      <c r="D49" s="3">
        <v>10000</v>
      </c>
    </row>
    <row r="50" spans="1:4" x14ac:dyDescent="0.25">
      <c r="A50" s="25">
        <v>45170</v>
      </c>
      <c r="B50" t="s">
        <v>28</v>
      </c>
      <c r="C50" t="s">
        <v>4</v>
      </c>
      <c r="D50" s="3">
        <v>20000</v>
      </c>
    </row>
    <row r="51" spans="1:4" x14ac:dyDescent="0.25">
      <c r="A51" s="25">
        <v>45200</v>
      </c>
      <c r="B51" t="s">
        <v>28</v>
      </c>
      <c r="C51" t="s">
        <v>6</v>
      </c>
      <c r="D51" s="3">
        <v>10000</v>
      </c>
    </row>
    <row r="52" spans="1:4" x14ac:dyDescent="0.25">
      <c r="A52" s="25">
        <v>45200</v>
      </c>
      <c r="B52" t="s">
        <v>28</v>
      </c>
      <c r="C52" t="s">
        <v>4</v>
      </c>
      <c r="D52" s="3">
        <v>20000</v>
      </c>
    </row>
    <row r="53" spans="1:4" x14ac:dyDescent="0.25">
      <c r="A53" s="25">
        <v>45200</v>
      </c>
      <c r="B53" t="s">
        <v>28</v>
      </c>
      <c r="C53" t="s">
        <v>5</v>
      </c>
      <c r="D53" s="3">
        <v>10000</v>
      </c>
    </row>
    <row r="54" spans="1:4" x14ac:dyDescent="0.25">
      <c r="A54" s="25">
        <v>45231</v>
      </c>
      <c r="B54" t="s">
        <v>28</v>
      </c>
      <c r="C54" t="s">
        <v>6</v>
      </c>
      <c r="D54" s="3">
        <v>10000</v>
      </c>
    </row>
    <row r="55" spans="1:4" x14ac:dyDescent="0.25">
      <c r="A55" s="25">
        <v>45231</v>
      </c>
      <c r="B55" t="s">
        <v>28</v>
      </c>
      <c r="C55" t="s">
        <v>5</v>
      </c>
      <c r="D55" s="3">
        <v>10000</v>
      </c>
    </row>
    <row r="56" spans="1:4" x14ac:dyDescent="0.25">
      <c r="A56" s="25">
        <v>45231</v>
      </c>
      <c r="B56" t="s">
        <v>28</v>
      </c>
      <c r="C56" t="s">
        <v>4</v>
      </c>
      <c r="D56" s="3">
        <v>20000</v>
      </c>
    </row>
    <row r="57" spans="1:4" x14ac:dyDescent="0.25">
      <c r="A57" s="25">
        <v>45261</v>
      </c>
      <c r="B57" t="s">
        <v>28</v>
      </c>
      <c r="C57" t="s">
        <v>6</v>
      </c>
      <c r="D57" s="3">
        <v>10000</v>
      </c>
    </row>
    <row r="58" spans="1:4" x14ac:dyDescent="0.25">
      <c r="A58" s="25">
        <v>45261</v>
      </c>
      <c r="B58" t="s">
        <v>28</v>
      </c>
      <c r="C58" t="s">
        <v>5</v>
      </c>
      <c r="D58" s="3">
        <v>10000</v>
      </c>
    </row>
    <row r="59" spans="1:4" x14ac:dyDescent="0.25">
      <c r="A59" s="25">
        <v>45261</v>
      </c>
      <c r="B59" t="s">
        <v>28</v>
      </c>
      <c r="C59" t="s">
        <v>4</v>
      </c>
      <c r="D59" s="3">
        <v>20000</v>
      </c>
    </row>
    <row r="60" spans="1:4" x14ac:dyDescent="0.25">
      <c r="A60" s="25">
        <v>45170</v>
      </c>
      <c r="B60" t="s">
        <v>27</v>
      </c>
      <c r="C60" t="s">
        <v>5</v>
      </c>
      <c r="D60" s="3">
        <v>100000</v>
      </c>
    </row>
    <row r="61" spans="1:4" x14ac:dyDescent="0.25">
      <c r="A61" s="25">
        <v>45200</v>
      </c>
      <c r="B61" t="s">
        <v>27</v>
      </c>
      <c r="C61" t="s">
        <v>5</v>
      </c>
      <c r="D61" s="3">
        <v>100000</v>
      </c>
    </row>
    <row r="62" spans="1:4" x14ac:dyDescent="0.25">
      <c r="A62" s="25">
        <v>45231</v>
      </c>
      <c r="B62" t="s">
        <v>27</v>
      </c>
      <c r="C62" t="s">
        <v>5</v>
      </c>
      <c r="D62" s="3">
        <v>100000</v>
      </c>
    </row>
    <row r="63" spans="1:4" x14ac:dyDescent="0.25">
      <c r="A63" s="25">
        <v>45261</v>
      </c>
      <c r="B63" t="s">
        <v>27</v>
      </c>
      <c r="C63" t="s">
        <v>5</v>
      </c>
      <c r="D63" s="3">
        <v>100000</v>
      </c>
    </row>
  </sheetData>
  <sortState xmlns:xlrd2="http://schemas.microsoft.com/office/spreadsheetml/2017/richdata2" ref="A2:D97">
    <sortCondition ref="A2:A97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C86A-10EA-4128-909F-B9F4B6347A83}">
  <dimension ref="A3:M16"/>
  <sheetViews>
    <sheetView tabSelected="1" workbookViewId="0">
      <selection activeCell="N14" sqref="N14"/>
    </sheetView>
  </sheetViews>
  <sheetFormatPr defaultRowHeight="15" x14ac:dyDescent="0.25"/>
  <cols>
    <col min="1" max="1" width="33.85546875" bestFit="1" customWidth="1"/>
    <col min="2" max="2" width="20.85546875" bestFit="1" customWidth="1"/>
    <col min="3" max="3" width="6.42578125" bestFit="1" customWidth="1"/>
    <col min="4" max="4" width="6.5703125" bestFit="1" customWidth="1"/>
    <col min="5" max="5" width="6.140625" bestFit="1" customWidth="1"/>
    <col min="6" max="6" width="6.5703125" bestFit="1" customWidth="1"/>
    <col min="7" max="8" width="6.7109375" bestFit="1" customWidth="1"/>
    <col min="9" max="11" width="6" bestFit="1" customWidth="1"/>
    <col min="12" max="12" width="6.140625" bestFit="1" customWidth="1"/>
    <col min="13" max="13" width="6.28515625" bestFit="1" customWidth="1"/>
    <col min="14" max="14" width="7.42578125" bestFit="1" customWidth="1"/>
    <col min="15" max="15" width="9.42578125" bestFit="1" customWidth="1"/>
    <col min="16" max="16" width="6.28515625" bestFit="1" customWidth="1"/>
    <col min="17" max="17" width="8.28515625" bestFit="1" customWidth="1"/>
    <col min="18" max="18" width="6.7109375" bestFit="1" customWidth="1"/>
    <col min="19" max="19" width="8.7109375" bestFit="1" customWidth="1"/>
    <col min="20" max="20" width="6.5703125" bestFit="1" customWidth="1"/>
    <col min="21" max="21" width="8.5703125" bestFit="1" customWidth="1"/>
    <col min="22" max="22" width="6.85546875" bestFit="1" customWidth="1"/>
    <col min="23" max="23" width="8.85546875" bestFit="1" customWidth="1"/>
    <col min="24" max="24" width="7" bestFit="1" customWidth="1"/>
    <col min="25" max="25" width="9" bestFit="1" customWidth="1"/>
  </cols>
  <sheetData>
    <row r="3" spans="1:13" x14ac:dyDescent="0.25">
      <c r="A3" s="14" t="s">
        <v>78</v>
      </c>
      <c r="B3" s="14" t="s">
        <v>41</v>
      </c>
    </row>
    <row r="4" spans="1:13" x14ac:dyDescent="0.25"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</row>
    <row r="5" spans="1:13" x14ac:dyDescent="0.25">
      <c r="A5" s="14" t="s">
        <v>40</v>
      </c>
    </row>
    <row r="6" spans="1:13" x14ac:dyDescent="0.25">
      <c r="A6" s="5" t="s">
        <v>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3</v>
      </c>
      <c r="I6" s="6">
        <v>3</v>
      </c>
      <c r="J6" s="6">
        <v>3</v>
      </c>
      <c r="K6" s="6">
        <v>3</v>
      </c>
      <c r="L6" s="6">
        <v>3</v>
      </c>
      <c r="M6" s="6">
        <v>3</v>
      </c>
    </row>
    <row r="7" spans="1:13" x14ac:dyDescent="0.25">
      <c r="A7" s="29" t="s">
        <v>25</v>
      </c>
      <c r="B7" s="28"/>
      <c r="C7" s="28"/>
      <c r="D7" s="28"/>
      <c r="E7" s="28"/>
      <c r="F7" s="28"/>
      <c r="G7" s="28"/>
      <c r="H7" s="28">
        <v>1</v>
      </c>
      <c r="I7" s="28">
        <v>1</v>
      </c>
      <c r="J7" s="28">
        <v>1</v>
      </c>
      <c r="K7" s="28">
        <v>1</v>
      </c>
      <c r="L7" s="28">
        <v>1</v>
      </c>
      <c r="M7" s="28">
        <v>1</v>
      </c>
    </row>
    <row r="8" spans="1:13" x14ac:dyDescent="0.25">
      <c r="A8" s="29" t="s">
        <v>26</v>
      </c>
      <c r="B8" s="28"/>
      <c r="C8" s="28"/>
      <c r="D8" s="28"/>
      <c r="E8" s="28"/>
      <c r="F8" s="28"/>
      <c r="G8" s="28"/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v>1</v>
      </c>
    </row>
    <row r="9" spans="1:13" x14ac:dyDescent="0.25">
      <c r="A9" s="29" t="s">
        <v>28</v>
      </c>
      <c r="B9" s="28">
        <v>1</v>
      </c>
      <c r="C9" s="28">
        <v>1</v>
      </c>
      <c r="D9" s="28">
        <v>1</v>
      </c>
      <c r="E9" s="28">
        <v>1</v>
      </c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</row>
    <row r="10" spans="1:13" x14ac:dyDescent="0.25">
      <c r="A10" s="5" t="s">
        <v>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3</v>
      </c>
      <c r="J10" s="6">
        <v>3</v>
      </c>
      <c r="K10" s="6">
        <v>3</v>
      </c>
      <c r="L10" s="6">
        <v>3</v>
      </c>
      <c r="M10" s="6">
        <v>3</v>
      </c>
    </row>
    <row r="11" spans="1:13" x14ac:dyDescent="0.25">
      <c r="A11" s="29" t="s">
        <v>25</v>
      </c>
      <c r="B11" s="28"/>
      <c r="C11" s="28"/>
      <c r="D11" s="28"/>
      <c r="E11" s="28"/>
      <c r="F11" s="28"/>
      <c r="G11" s="28"/>
      <c r="H11" s="28"/>
      <c r="I11" s="28">
        <v>1</v>
      </c>
      <c r="J11" s="28">
        <v>1</v>
      </c>
      <c r="K11" s="28">
        <v>1</v>
      </c>
      <c r="L11" s="28">
        <v>1</v>
      </c>
      <c r="M11" s="28">
        <v>1</v>
      </c>
    </row>
    <row r="12" spans="1:13" x14ac:dyDescent="0.25">
      <c r="A12" s="29" t="s">
        <v>26</v>
      </c>
      <c r="B12" s="28"/>
      <c r="C12" s="28"/>
      <c r="D12" s="28"/>
      <c r="E12" s="28"/>
      <c r="F12" s="28"/>
      <c r="G12" s="28"/>
      <c r="H12" s="28"/>
      <c r="I12" s="28">
        <v>1</v>
      </c>
      <c r="J12" s="28">
        <v>1</v>
      </c>
      <c r="K12" s="28">
        <v>1</v>
      </c>
      <c r="L12" s="28">
        <v>1</v>
      </c>
      <c r="M12" s="28">
        <v>1</v>
      </c>
    </row>
    <row r="13" spans="1:13" x14ac:dyDescent="0.25">
      <c r="A13" s="29" t="s">
        <v>28</v>
      </c>
      <c r="B13" s="28">
        <v>1</v>
      </c>
      <c r="C13" s="28">
        <v>1</v>
      </c>
      <c r="D13" s="28">
        <v>1</v>
      </c>
      <c r="E13" s="28">
        <v>1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</row>
    <row r="14" spans="1:13" x14ac:dyDescent="0.25">
      <c r="A14" s="5" t="s">
        <v>5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2</v>
      </c>
      <c r="K14" s="6">
        <v>2</v>
      </c>
      <c r="L14" s="6">
        <v>2</v>
      </c>
      <c r="M14" s="6">
        <v>2</v>
      </c>
    </row>
    <row r="15" spans="1:13" x14ac:dyDescent="0.25">
      <c r="A15" s="29" t="s">
        <v>28</v>
      </c>
      <c r="B15" s="28">
        <v>1</v>
      </c>
      <c r="C15" s="28">
        <v>1</v>
      </c>
      <c r="D15" s="28">
        <v>1</v>
      </c>
      <c r="E15" s="28">
        <v>1</v>
      </c>
      <c r="F15" s="28">
        <v>1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</row>
    <row r="16" spans="1:13" x14ac:dyDescent="0.25">
      <c r="A16" s="29" t="s">
        <v>27</v>
      </c>
      <c r="B16" s="28"/>
      <c r="C16" s="28"/>
      <c r="D16" s="28"/>
      <c r="E16" s="28"/>
      <c r="F16" s="28"/>
      <c r="G16" s="28"/>
      <c r="H16" s="28"/>
      <c r="I16" s="28"/>
      <c r="J16" s="28">
        <v>1</v>
      </c>
      <c r="K16" s="28">
        <v>1</v>
      </c>
      <c r="L16" s="28">
        <v>1</v>
      </c>
      <c r="M16" s="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6540-F45B-4587-8DCB-AC94E395DC13}">
  <dimension ref="A3:M108"/>
  <sheetViews>
    <sheetView topLeftCell="A84" zoomScale="85" workbookViewId="0">
      <selection activeCell="M103" sqref="M103"/>
    </sheetView>
  </sheetViews>
  <sheetFormatPr defaultRowHeight="15" x14ac:dyDescent="0.25"/>
  <cols>
    <col min="1" max="1" width="53.42578125" bestFit="1" customWidth="1"/>
    <col min="2" max="13" width="13.140625" style="13" bestFit="1" customWidth="1"/>
    <col min="14" max="14" width="11.85546875" bestFit="1" customWidth="1"/>
  </cols>
  <sheetData>
    <row r="3" spans="1:13" x14ac:dyDescent="0.25">
      <c r="A3" t="s">
        <v>54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46</v>
      </c>
      <c r="G3" s="13" t="s">
        <v>47</v>
      </c>
      <c r="H3" s="13" t="s">
        <v>48</v>
      </c>
      <c r="I3" s="13" t="s">
        <v>49</v>
      </c>
      <c r="J3" s="13" t="s">
        <v>50</v>
      </c>
      <c r="K3" s="13" t="s">
        <v>51</v>
      </c>
      <c r="L3" s="13" t="s">
        <v>52</v>
      </c>
      <c r="M3" s="13" t="s">
        <v>53</v>
      </c>
    </row>
    <row r="4" spans="1:13" x14ac:dyDescent="0.25">
      <c r="A4" t="s">
        <v>4</v>
      </c>
    </row>
    <row r="5" spans="1:13" x14ac:dyDescent="0.25">
      <c r="A5" t="s">
        <v>7</v>
      </c>
      <c r="B5" s="13">
        <v>1000000</v>
      </c>
      <c r="C5" s="13">
        <v>1005000</v>
      </c>
      <c r="D5" s="13">
        <v>1105000</v>
      </c>
      <c r="E5" s="13">
        <v>1020000</v>
      </c>
      <c r="F5" s="13">
        <v>1122000</v>
      </c>
      <c r="G5" s="13">
        <v>1078000</v>
      </c>
      <c r="H5" s="13">
        <v>1028500</v>
      </c>
      <c r="I5" s="13">
        <v>1111000</v>
      </c>
      <c r="J5" s="13">
        <v>1166000</v>
      </c>
      <c r="K5" s="13">
        <v>1265000</v>
      </c>
      <c r="L5" s="13">
        <v>1353000</v>
      </c>
      <c r="M5" s="13">
        <v>1375000</v>
      </c>
    </row>
    <row r="6" spans="1:13" x14ac:dyDescent="0.25">
      <c r="A6" t="s">
        <v>9</v>
      </c>
      <c r="B6" s="13">
        <v>3008000</v>
      </c>
      <c r="C6" s="13">
        <v>3016000</v>
      </c>
      <c r="D6" s="13">
        <v>3312000</v>
      </c>
      <c r="E6" s="13">
        <v>3064000</v>
      </c>
      <c r="F6" s="13">
        <v>3370400</v>
      </c>
      <c r="G6" s="13">
        <v>3238400</v>
      </c>
      <c r="H6" s="13">
        <v>3080000</v>
      </c>
      <c r="I6" s="13">
        <v>3326400</v>
      </c>
      <c r="J6" s="13">
        <v>3502400</v>
      </c>
      <c r="K6" s="13">
        <v>3792800</v>
      </c>
      <c r="L6" s="13">
        <v>4056800</v>
      </c>
      <c r="M6" s="13">
        <v>4136000</v>
      </c>
    </row>
    <row r="7" spans="1:13" x14ac:dyDescent="0.25">
      <c r="A7" t="s">
        <v>8</v>
      </c>
      <c r="B7" s="13">
        <v>1000000</v>
      </c>
      <c r="C7" s="13">
        <v>1010000</v>
      </c>
      <c r="D7" s="13">
        <v>1100000</v>
      </c>
      <c r="E7" s="13">
        <v>1020000</v>
      </c>
      <c r="F7" s="13">
        <v>1122000</v>
      </c>
      <c r="G7" s="13">
        <v>1078000</v>
      </c>
      <c r="H7" s="13">
        <v>1023000</v>
      </c>
      <c r="I7" s="13">
        <v>1111000</v>
      </c>
      <c r="J7" s="13">
        <v>1166000</v>
      </c>
      <c r="K7" s="13">
        <v>1265000</v>
      </c>
      <c r="L7" s="13">
        <v>1353000</v>
      </c>
      <c r="M7" s="13">
        <v>1430000</v>
      </c>
    </row>
    <row r="8" spans="1:13" x14ac:dyDescent="0.25">
      <c r="A8" t="s">
        <v>6</v>
      </c>
    </row>
    <row r="9" spans="1:13" x14ac:dyDescent="0.25">
      <c r="A9" t="s">
        <v>20</v>
      </c>
      <c r="B9" s="13">
        <v>402000</v>
      </c>
      <c r="C9" s="13">
        <v>384000</v>
      </c>
      <c r="D9" s="13">
        <v>348000</v>
      </c>
      <c r="E9" s="13">
        <v>330000</v>
      </c>
      <c r="F9" s="13">
        <v>442200.00000000006</v>
      </c>
      <c r="G9" s="13">
        <v>422400.00000000006</v>
      </c>
      <c r="H9" s="13">
        <v>448800.00000000006</v>
      </c>
      <c r="I9" s="13">
        <v>429000.00000000006</v>
      </c>
      <c r="J9" s="13">
        <v>495000</v>
      </c>
      <c r="K9" s="13">
        <v>422400.00000000006</v>
      </c>
      <c r="L9" s="13">
        <v>429000.00000000006</v>
      </c>
      <c r="M9" s="13">
        <v>442200.00000000006</v>
      </c>
    </row>
    <row r="10" spans="1:13" x14ac:dyDescent="0.25">
      <c r="A10" t="s">
        <v>19</v>
      </c>
      <c r="B10" s="13">
        <v>1211000</v>
      </c>
      <c r="C10" s="13">
        <v>1148000</v>
      </c>
      <c r="D10" s="13">
        <v>1617000</v>
      </c>
      <c r="E10" s="13">
        <v>1554000</v>
      </c>
      <c r="F10" s="13">
        <v>1316700.0000000002</v>
      </c>
      <c r="G10" s="13">
        <v>1262800.0000000002</v>
      </c>
      <c r="H10" s="13">
        <v>1355200.0000000002</v>
      </c>
      <c r="I10" s="13">
        <v>1293600.0000000002</v>
      </c>
      <c r="J10" s="13">
        <v>1486100.0000000002</v>
      </c>
      <c r="K10" s="13">
        <v>2002000.0000000002</v>
      </c>
      <c r="L10" s="13">
        <v>2117500.0000000005</v>
      </c>
      <c r="M10" s="13">
        <v>2233000.0000000005</v>
      </c>
    </row>
    <row r="11" spans="1:13" x14ac:dyDescent="0.25">
      <c r="A11" t="s">
        <v>21</v>
      </c>
      <c r="B11" s="13">
        <v>405000</v>
      </c>
      <c r="C11" s="13">
        <v>387000</v>
      </c>
      <c r="D11" s="13">
        <v>342000</v>
      </c>
      <c r="E11" s="13">
        <v>333000</v>
      </c>
      <c r="F11" s="13">
        <v>435600</v>
      </c>
      <c r="G11" s="13">
        <v>425700</v>
      </c>
      <c r="H11" s="13">
        <v>455400</v>
      </c>
      <c r="I11" s="13">
        <v>435600</v>
      </c>
      <c r="J11" s="13">
        <v>495000</v>
      </c>
      <c r="K11" s="13">
        <v>425700</v>
      </c>
      <c r="L11" s="13">
        <v>425700</v>
      </c>
      <c r="M11" s="13">
        <v>445500</v>
      </c>
    </row>
    <row r="12" spans="1:13" x14ac:dyDescent="0.25">
      <c r="A12" t="s">
        <v>5</v>
      </c>
    </row>
    <row r="13" spans="1:13" x14ac:dyDescent="0.25">
      <c r="A13" t="s">
        <v>17</v>
      </c>
      <c r="J13" s="13">
        <v>712800.00000000012</v>
      </c>
      <c r="K13" s="13">
        <v>765600.00000000012</v>
      </c>
      <c r="L13" s="13">
        <v>805200.00000000012</v>
      </c>
    </row>
    <row r="14" spans="1:13" x14ac:dyDescent="0.25">
      <c r="A14" t="s">
        <v>16</v>
      </c>
      <c r="B14" s="13">
        <v>2121000</v>
      </c>
      <c r="C14" s="13">
        <v>2471000</v>
      </c>
      <c r="D14" s="13">
        <v>2534000</v>
      </c>
      <c r="E14" s="13">
        <v>2044000</v>
      </c>
      <c r="F14" s="13">
        <v>2317700.0000000005</v>
      </c>
      <c r="G14" s="13">
        <v>2387000.0000000005</v>
      </c>
      <c r="H14" s="13">
        <v>2464000.0000000005</v>
      </c>
      <c r="I14" s="13">
        <v>2333100.0000000005</v>
      </c>
      <c r="J14" s="13">
        <v>2125200.0000000005</v>
      </c>
      <c r="K14" s="13">
        <v>2286900.0000000005</v>
      </c>
      <c r="L14" s="13">
        <v>2225300.0000000005</v>
      </c>
      <c r="M14" s="13">
        <v>2618000.0000000005</v>
      </c>
    </row>
    <row r="15" spans="1:13" x14ac:dyDescent="0.25">
      <c r="A15" t="s">
        <v>18</v>
      </c>
      <c r="B15" s="13">
        <v>910000</v>
      </c>
      <c r="C15" s="13">
        <v>1060000</v>
      </c>
      <c r="D15" s="13">
        <v>1085000</v>
      </c>
      <c r="E15" s="13">
        <v>875000</v>
      </c>
      <c r="F15" s="13">
        <v>990000</v>
      </c>
      <c r="G15" s="13">
        <v>1023000</v>
      </c>
      <c r="H15" s="13">
        <v>1056000</v>
      </c>
      <c r="I15" s="13">
        <v>1001000</v>
      </c>
      <c r="J15" s="13">
        <v>709500</v>
      </c>
      <c r="K15" s="13">
        <v>759000</v>
      </c>
      <c r="L15" s="13">
        <v>786500</v>
      </c>
      <c r="M15" s="13">
        <v>1155000</v>
      </c>
    </row>
    <row r="39" spans="1:13" x14ac:dyDescent="0.25">
      <c r="A39" t="s">
        <v>54</v>
      </c>
      <c r="B39" s="13" t="s">
        <v>42</v>
      </c>
      <c r="C39" s="13" t="s">
        <v>43</v>
      </c>
      <c r="D39" s="13" t="s">
        <v>44</v>
      </c>
      <c r="E39" s="13" t="s">
        <v>45</v>
      </c>
      <c r="F39" s="13" t="s">
        <v>46</v>
      </c>
      <c r="G39" s="13" t="s">
        <v>47</v>
      </c>
      <c r="H39" s="13" t="s">
        <v>48</v>
      </c>
      <c r="I39" s="13" t="s">
        <v>49</v>
      </c>
      <c r="J39" s="13" t="s">
        <v>50</v>
      </c>
      <c r="K39" s="13" t="s">
        <v>51</v>
      </c>
      <c r="L39" s="13" t="s">
        <v>52</v>
      </c>
      <c r="M39" s="13" t="s">
        <v>53</v>
      </c>
    </row>
    <row r="40" spans="1:13" x14ac:dyDescent="0.25">
      <c r="A40" t="s">
        <v>17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6.0111317254174408E-2</v>
      </c>
      <c r="K40" s="9">
        <v>5.8963063368349722E-2</v>
      </c>
      <c r="L40" s="9">
        <v>5.9415584415584421E-2</v>
      </c>
      <c r="M40" s="9">
        <v>0</v>
      </c>
    </row>
    <row r="41" spans="1:13" x14ac:dyDescent="0.25">
      <c r="A41" t="s">
        <v>7</v>
      </c>
      <c r="B41" s="9">
        <v>9.9433230585661725E-2</v>
      </c>
      <c r="C41" s="9">
        <v>9.5887796965938368E-2</v>
      </c>
      <c r="D41" s="9">
        <v>9.6565585947740978E-2</v>
      </c>
      <c r="E41" s="9">
        <v>9.9609375E-2</v>
      </c>
      <c r="F41" s="9">
        <v>0.10093014051058777</v>
      </c>
      <c r="G41" s="9">
        <v>9.876045550740703E-2</v>
      </c>
      <c r="H41" s="9">
        <v>9.4263534630507101E-2</v>
      </c>
      <c r="I41" s="9">
        <v>0.10062767759290625</v>
      </c>
      <c r="J41" s="9">
        <v>9.8330241187384038E-2</v>
      </c>
      <c r="K41" s="9">
        <v>9.7424601829888172E-2</v>
      </c>
      <c r="L41" s="9">
        <v>9.9837662337662336E-2</v>
      </c>
      <c r="M41" s="9">
        <v>9.9387771328615732E-2</v>
      </c>
    </row>
    <row r="42" spans="1:13" x14ac:dyDescent="0.25">
      <c r="A42" t="s">
        <v>9</v>
      </c>
      <c r="B42" s="9">
        <v>0.29909515760167049</v>
      </c>
      <c r="C42" s="9">
        <v>0.28775880164106477</v>
      </c>
      <c r="D42" s="9">
        <v>0.28943458883160011</v>
      </c>
      <c r="E42" s="9">
        <v>0.29921874999999998</v>
      </c>
      <c r="F42" s="9">
        <v>0.30318622600435385</v>
      </c>
      <c r="G42" s="9">
        <v>0.29668447042225132</v>
      </c>
      <c r="H42" s="9">
        <v>0.28228652081863093</v>
      </c>
      <c r="I42" s="9">
        <v>0.3012852445949985</v>
      </c>
      <c r="J42" s="9">
        <v>0.29536178107606681</v>
      </c>
      <c r="K42" s="9">
        <v>0.29210437139952561</v>
      </c>
      <c r="L42" s="9">
        <v>0.29935064935064937</v>
      </c>
      <c r="M42" s="9">
        <v>0.29895841615647611</v>
      </c>
    </row>
    <row r="43" spans="1:13" x14ac:dyDescent="0.25">
      <c r="A43" t="s">
        <v>20</v>
      </c>
      <c r="B43" s="9">
        <v>3.9972158695436015E-2</v>
      </c>
      <c r="C43" s="9">
        <v>3.6637725407880926E-2</v>
      </c>
      <c r="D43" s="9">
        <v>3.0411605348247838E-2</v>
      </c>
      <c r="E43" s="9">
        <v>3.22265625E-2</v>
      </c>
      <c r="F43" s="9">
        <v>3.9778349495349301E-2</v>
      </c>
      <c r="G43" s="9">
        <v>3.8697974402902353E-2</v>
      </c>
      <c r="H43" s="9">
        <v>4.113317874785765E-2</v>
      </c>
      <c r="I43" s="9">
        <v>3.885623194181529E-2</v>
      </c>
      <c r="J43" s="9">
        <v>4.1743970315398893E-2</v>
      </c>
      <c r="K43" s="9">
        <v>3.2531345306675709E-2</v>
      </c>
      <c r="L43" s="9">
        <v>3.1655844155844159E-2</v>
      </c>
      <c r="M43" s="9">
        <v>3.1963107259282822E-2</v>
      </c>
    </row>
    <row r="44" spans="1:13" x14ac:dyDescent="0.25">
      <c r="A44" t="s">
        <v>16</v>
      </c>
      <c r="B44" s="9">
        <v>0.21089788207218851</v>
      </c>
      <c r="C44" s="9">
        <v>0.23575994656998378</v>
      </c>
      <c r="D44" s="9">
        <v>0.22144542515074719</v>
      </c>
      <c r="E44" s="9">
        <v>0.19960937500000001</v>
      </c>
      <c r="F44" s="9">
        <v>0.20849000593706712</v>
      </c>
      <c r="G44" s="9">
        <v>0.21868386576640134</v>
      </c>
      <c r="H44" s="9">
        <v>0.22582921665490477</v>
      </c>
      <c r="I44" s="9">
        <v>0.21131812294510316</v>
      </c>
      <c r="J44" s="9">
        <v>0.17922077922077925</v>
      </c>
      <c r="K44" s="9">
        <v>0.17612673669942397</v>
      </c>
      <c r="L44" s="9">
        <v>0.16420454545454549</v>
      </c>
      <c r="M44" s="9">
        <v>0.18923431660968437</v>
      </c>
    </row>
    <row r="45" spans="1:13" x14ac:dyDescent="0.25">
      <c r="A45" t="s">
        <v>19</v>
      </c>
      <c r="B45" s="9">
        <v>0.12041364223923635</v>
      </c>
      <c r="C45" s="9">
        <v>0.10953153325064402</v>
      </c>
      <c r="D45" s="9">
        <v>0.14130909726470331</v>
      </c>
      <c r="E45" s="9">
        <v>0.15175781250000001</v>
      </c>
      <c r="F45" s="9">
        <v>0.11844448842271919</v>
      </c>
      <c r="G45" s="9">
        <v>0.11569081930867683</v>
      </c>
      <c r="H45" s="9">
        <v>0.12420606916019762</v>
      </c>
      <c r="I45" s="9">
        <v>0.1171664840091661</v>
      </c>
      <c r="J45" s="9">
        <v>0.12532467532467534</v>
      </c>
      <c r="K45" s="9">
        <v>0.15418502202643172</v>
      </c>
      <c r="L45" s="9">
        <v>0.15625000000000003</v>
      </c>
      <c r="M45" s="9">
        <v>0.16140574063767196</v>
      </c>
    </row>
    <row r="46" spans="1:13" x14ac:dyDescent="0.25">
      <c r="A46" t="s">
        <v>8</v>
      </c>
      <c r="B46" s="9">
        <v>9.9433230585661725E-2</v>
      </c>
      <c r="C46" s="9">
        <v>9.6364850682186809E-2</v>
      </c>
      <c r="D46" s="9">
        <v>9.6128637595036273E-2</v>
      </c>
      <c r="E46" s="9">
        <v>9.9609375E-2</v>
      </c>
      <c r="F46" s="9">
        <v>0.10093014051058777</v>
      </c>
      <c r="G46" s="9">
        <v>9.876045550740703E-2</v>
      </c>
      <c r="H46" s="9">
        <v>9.3759451557616696E-2</v>
      </c>
      <c r="I46" s="9">
        <v>0.10062767759290625</v>
      </c>
      <c r="J46" s="9">
        <v>9.8330241187384038E-2</v>
      </c>
      <c r="K46" s="9">
        <v>9.7424601829888172E-2</v>
      </c>
      <c r="L46" s="9">
        <v>9.9837662337662336E-2</v>
      </c>
      <c r="M46" s="9">
        <v>0.10336328218176036</v>
      </c>
    </row>
    <row r="47" spans="1:13" x14ac:dyDescent="0.25">
      <c r="A47" t="s">
        <v>21</v>
      </c>
      <c r="B47" s="9">
        <v>4.0270458387193002E-2</v>
      </c>
      <c r="C47" s="9">
        <v>3.6923957637629998E-2</v>
      </c>
      <c r="D47" s="9">
        <v>2.9887267325002183E-2</v>
      </c>
      <c r="E47" s="9">
        <v>3.2519531249999997E-2</v>
      </c>
      <c r="F47" s="9">
        <v>3.918464278646349E-2</v>
      </c>
      <c r="G47" s="9">
        <v>3.9000302327925021E-2</v>
      </c>
      <c r="H47" s="9">
        <v>4.1738078435326141E-2</v>
      </c>
      <c r="I47" s="9">
        <v>3.9454020125535519E-2</v>
      </c>
      <c r="J47" s="9">
        <v>4.1743970315398886E-2</v>
      </c>
      <c r="K47" s="9">
        <v>3.278549644188411E-2</v>
      </c>
      <c r="L47" s="9">
        <v>3.1412337662337662E-2</v>
      </c>
      <c r="M47" s="9">
        <v>3.2201637910471495E-2</v>
      </c>
    </row>
    <row r="48" spans="1:13" x14ac:dyDescent="0.25">
      <c r="A48" t="s">
        <v>18</v>
      </c>
      <c r="B48" s="9">
        <v>9.0484239832952174E-2</v>
      </c>
      <c r="C48" s="9">
        <v>0.10113538784467131</v>
      </c>
      <c r="D48" s="9">
        <v>9.481779253692213E-2</v>
      </c>
      <c r="E48" s="9">
        <v>8.544921875E-2</v>
      </c>
      <c r="F48" s="9">
        <v>8.9056006332871557E-2</v>
      </c>
      <c r="G48" s="9">
        <v>9.372165675702912E-2</v>
      </c>
      <c r="H48" s="9">
        <v>9.6783949994959165E-2</v>
      </c>
      <c r="I48" s="9">
        <v>9.066454119756899E-2</v>
      </c>
      <c r="J48" s="9">
        <v>5.9833024118738407E-2</v>
      </c>
      <c r="K48" s="9">
        <v>5.8454761097932906E-2</v>
      </c>
      <c r="L48" s="9">
        <v>5.8035714285714288E-2</v>
      </c>
      <c r="M48" s="9">
        <v>8.3485727916037214E-2</v>
      </c>
    </row>
    <row r="88" spans="1:2" x14ac:dyDescent="0.25">
      <c r="A88" t="s">
        <v>55</v>
      </c>
      <c r="B88" s="13" t="s">
        <v>39</v>
      </c>
    </row>
    <row r="89" spans="1:2" x14ac:dyDescent="0.25">
      <c r="A89" t="s">
        <v>4</v>
      </c>
      <c r="B89" s="9">
        <v>0.49272503207313834</v>
      </c>
    </row>
    <row r="90" spans="1:2" x14ac:dyDescent="0.25">
      <c r="A90" t="s">
        <v>6</v>
      </c>
      <c r="B90" s="9">
        <v>0.2066196356953803</v>
      </c>
    </row>
    <row r="91" spans="1:2" x14ac:dyDescent="0.25">
      <c r="A91" t="s">
        <v>5</v>
      </c>
      <c r="B91" s="9">
        <v>0.30065533223148139</v>
      </c>
    </row>
    <row r="105" spans="1:13" x14ac:dyDescent="0.25">
      <c r="A105" t="s">
        <v>55</v>
      </c>
      <c r="B105" s="13" t="s">
        <v>42</v>
      </c>
      <c r="C105" s="13" t="s">
        <v>43</v>
      </c>
      <c r="D105" s="13" t="s">
        <v>44</v>
      </c>
      <c r="E105" s="13" t="s">
        <v>45</v>
      </c>
      <c r="F105" s="13" t="s">
        <v>46</v>
      </c>
      <c r="G105" s="13" t="s">
        <v>47</v>
      </c>
      <c r="H105" s="13" t="s">
        <v>48</v>
      </c>
      <c r="I105" s="13" t="s">
        <v>49</v>
      </c>
      <c r="J105" s="13" t="s">
        <v>50</v>
      </c>
      <c r="K105" s="13" t="s">
        <v>51</v>
      </c>
      <c r="L105" s="13" t="s">
        <v>52</v>
      </c>
      <c r="M105" s="13" t="s">
        <v>53</v>
      </c>
    </row>
    <row r="106" spans="1:13" x14ac:dyDescent="0.25">
      <c r="A106" t="s">
        <v>4</v>
      </c>
      <c r="B106" s="13">
        <v>5008000</v>
      </c>
      <c r="C106" s="13">
        <v>5031000</v>
      </c>
      <c r="D106" s="13">
        <v>5517000</v>
      </c>
      <c r="E106" s="13">
        <v>5104000</v>
      </c>
      <c r="F106" s="13">
        <v>5614400</v>
      </c>
      <c r="G106" s="13">
        <v>5394400</v>
      </c>
      <c r="H106" s="13">
        <v>5131500</v>
      </c>
      <c r="I106" s="13">
        <v>5548400</v>
      </c>
      <c r="J106" s="13">
        <v>5834400</v>
      </c>
      <c r="K106" s="13">
        <v>6322800</v>
      </c>
      <c r="L106" s="13">
        <v>6762800</v>
      </c>
      <c r="M106" s="13">
        <v>6941000</v>
      </c>
    </row>
    <row r="107" spans="1:13" x14ac:dyDescent="0.25">
      <c r="A107" t="s">
        <v>6</v>
      </c>
      <c r="B107" s="13">
        <v>2018000</v>
      </c>
      <c r="C107" s="13">
        <v>1919000</v>
      </c>
      <c r="D107" s="13">
        <v>2307000</v>
      </c>
      <c r="E107" s="13">
        <v>2217000</v>
      </c>
      <c r="F107" s="13">
        <v>2194500</v>
      </c>
      <c r="G107" s="13">
        <v>2110900</v>
      </c>
      <c r="H107" s="13">
        <v>2259400.0000000005</v>
      </c>
      <c r="I107" s="13">
        <v>2158200</v>
      </c>
      <c r="J107" s="13">
        <v>2476100.0000000005</v>
      </c>
      <c r="K107" s="13">
        <v>2850100.0000000005</v>
      </c>
      <c r="L107" s="13">
        <v>2972200.0000000005</v>
      </c>
      <c r="M107" s="13">
        <v>3120700.0000000005</v>
      </c>
    </row>
    <row r="108" spans="1:13" x14ac:dyDescent="0.25">
      <c r="A108" t="s">
        <v>5</v>
      </c>
      <c r="B108" s="13">
        <v>3031000</v>
      </c>
      <c r="C108" s="13">
        <v>3531000</v>
      </c>
      <c r="D108" s="13">
        <v>3619000</v>
      </c>
      <c r="E108" s="13">
        <v>2919000</v>
      </c>
      <c r="F108" s="13">
        <v>3307700.0000000005</v>
      </c>
      <c r="G108" s="13">
        <v>3410000.0000000005</v>
      </c>
      <c r="H108" s="13">
        <v>3520000.0000000005</v>
      </c>
      <c r="I108" s="13">
        <v>3334100.0000000005</v>
      </c>
      <c r="J108" s="13">
        <v>3547500.0000000005</v>
      </c>
      <c r="K108" s="13">
        <v>3811500.0000000005</v>
      </c>
      <c r="L108" s="13">
        <v>3817000.0000000005</v>
      </c>
      <c r="M108" s="13">
        <v>3773000.0000000005</v>
      </c>
    </row>
  </sheetData>
  <conditionalFormatting sqref="B106:M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M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M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371B-A4E4-45EA-BE87-BD850B879A8E}">
  <dimension ref="S2:Z26"/>
  <sheetViews>
    <sheetView topLeftCell="M1" workbookViewId="0">
      <selection activeCell="Q29" sqref="Q29"/>
    </sheetView>
  </sheetViews>
  <sheetFormatPr defaultRowHeight="15" x14ac:dyDescent="0.25"/>
  <cols>
    <col min="19" max="19" width="24.7109375" bestFit="1" customWidth="1"/>
    <col min="20" max="20" width="19.42578125" bestFit="1" customWidth="1"/>
    <col min="21" max="21" width="20.5703125" bestFit="1" customWidth="1"/>
    <col min="22" max="22" width="21" bestFit="1" customWidth="1"/>
    <col min="23" max="23" width="7.28515625" bestFit="1" customWidth="1"/>
    <col min="24" max="24" width="21.140625" bestFit="1" customWidth="1"/>
    <col min="25" max="25" width="14.5703125" bestFit="1" customWidth="1"/>
  </cols>
  <sheetData>
    <row r="2" spans="19:25" ht="30" x14ac:dyDescent="0.25">
      <c r="S2" s="21" t="s">
        <v>40</v>
      </c>
      <c r="T2" s="21" t="s">
        <v>25</v>
      </c>
      <c r="U2" s="21" t="s">
        <v>26</v>
      </c>
      <c r="V2" s="21" t="s">
        <v>28</v>
      </c>
      <c r="W2" s="21" t="s">
        <v>27</v>
      </c>
      <c r="X2" s="13"/>
      <c r="Y2" s="13"/>
    </row>
    <row r="3" spans="19:25" x14ac:dyDescent="0.25">
      <c r="S3" s="13" t="s">
        <v>4</v>
      </c>
      <c r="T3" s="3">
        <v>6</v>
      </c>
      <c r="U3" s="3">
        <v>6</v>
      </c>
      <c r="V3" s="3">
        <v>12</v>
      </c>
      <c r="W3" s="3"/>
      <c r="X3" s="13"/>
    </row>
    <row r="4" spans="19:25" x14ac:dyDescent="0.25">
      <c r="S4" t="s">
        <v>6</v>
      </c>
      <c r="T4" s="3">
        <v>5</v>
      </c>
      <c r="U4" s="3">
        <v>5</v>
      </c>
      <c r="V4" s="3">
        <v>12</v>
      </c>
      <c r="W4" s="3"/>
      <c r="Y4" s="13"/>
    </row>
    <row r="5" spans="19:25" x14ac:dyDescent="0.25">
      <c r="S5" s="13" t="s">
        <v>5</v>
      </c>
      <c r="T5" s="3"/>
      <c r="U5" s="3"/>
      <c r="V5" s="3">
        <v>12</v>
      </c>
      <c r="W5" s="3">
        <v>4</v>
      </c>
      <c r="X5" s="13"/>
      <c r="Y5" s="13"/>
    </row>
    <row r="7" spans="19:25" ht="45" x14ac:dyDescent="0.25">
      <c r="S7" s="1" t="s">
        <v>77</v>
      </c>
      <c r="T7" s="1" t="s">
        <v>73</v>
      </c>
      <c r="U7" s="2" t="s">
        <v>74</v>
      </c>
      <c r="V7" s="2" t="s">
        <v>76</v>
      </c>
      <c r="W7" t="s">
        <v>75</v>
      </c>
    </row>
    <row r="8" spans="19:25" x14ac:dyDescent="0.25">
      <c r="S8" s="13" t="s">
        <v>4</v>
      </c>
      <c r="T8" s="13">
        <v>1140000</v>
      </c>
      <c r="U8" s="13">
        <v>4872100</v>
      </c>
      <c r="V8" s="20">
        <f>U8-T8</f>
        <v>3732100</v>
      </c>
    </row>
    <row r="9" spans="19:25" x14ac:dyDescent="0.25">
      <c r="S9" s="13" t="s">
        <v>6</v>
      </c>
      <c r="T9" s="13">
        <v>620000</v>
      </c>
      <c r="U9" s="13">
        <v>2488500</v>
      </c>
      <c r="V9" s="20">
        <f t="shared" ref="V9:V10" si="0">U9-T9</f>
        <v>1868500</v>
      </c>
    </row>
    <row r="10" spans="19:25" x14ac:dyDescent="0.25">
      <c r="S10" s="13" t="s">
        <v>5</v>
      </c>
      <c r="T10" s="13">
        <v>520000</v>
      </c>
      <c r="U10" s="13">
        <v>1377200</v>
      </c>
      <c r="V10" s="20">
        <f t="shared" si="0"/>
        <v>857200</v>
      </c>
    </row>
    <row r="23" spans="26:26" x14ac:dyDescent="0.25">
      <c r="Z23" s="13"/>
    </row>
    <row r="24" spans="26:26" x14ac:dyDescent="0.25">
      <c r="Z24" s="13"/>
    </row>
    <row r="25" spans="26:26" x14ac:dyDescent="0.25">
      <c r="Z25" s="13"/>
    </row>
    <row r="26" spans="26:26" x14ac:dyDescent="0.25">
      <c r="Z26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FC94-0D2F-4B96-A7F3-FC5FA83DEA7E}">
  <dimension ref="A1:E26"/>
  <sheetViews>
    <sheetView topLeftCell="A28" workbookViewId="0">
      <selection activeCell="E2" sqref="E2"/>
    </sheetView>
  </sheetViews>
  <sheetFormatPr defaultRowHeight="15" x14ac:dyDescent="0.25"/>
  <cols>
    <col min="1" max="1" width="10.140625" bestFit="1" customWidth="1"/>
    <col min="2" max="2" width="25.28515625" customWidth="1"/>
    <col min="3" max="3" width="12.85546875" bestFit="1" customWidth="1"/>
    <col min="4" max="4" width="31" bestFit="1" customWidth="1"/>
    <col min="5" max="5" width="32.5703125" bestFit="1" customWidth="1"/>
  </cols>
  <sheetData>
    <row r="1" spans="1:5" x14ac:dyDescent="0.25">
      <c r="A1" t="s">
        <v>56</v>
      </c>
      <c r="B1" t="s">
        <v>4</v>
      </c>
      <c r="C1" t="s">
        <v>57</v>
      </c>
      <c r="D1" t="s">
        <v>58</v>
      </c>
      <c r="E1" t="s">
        <v>59</v>
      </c>
    </row>
    <row r="2" spans="1:5" x14ac:dyDescent="0.25">
      <c r="A2" s="12">
        <v>44927</v>
      </c>
      <c r="B2" s="6">
        <v>5008000</v>
      </c>
    </row>
    <row r="3" spans="1:5" x14ac:dyDescent="0.25">
      <c r="A3" s="12">
        <v>44958</v>
      </c>
      <c r="B3" s="6">
        <v>5031000</v>
      </c>
    </row>
    <row r="4" spans="1:5" x14ac:dyDescent="0.25">
      <c r="A4" s="12">
        <v>44986</v>
      </c>
      <c r="B4" s="6">
        <v>5517000</v>
      </c>
    </row>
    <row r="5" spans="1:5" x14ac:dyDescent="0.25">
      <c r="A5" s="12">
        <v>45017</v>
      </c>
      <c r="B5" s="6">
        <v>5104000</v>
      </c>
    </row>
    <row r="6" spans="1:5" x14ac:dyDescent="0.25">
      <c r="A6" s="12">
        <v>45047</v>
      </c>
      <c r="B6" s="6">
        <v>5614400</v>
      </c>
    </row>
    <row r="7" spans="1:5" x14ac:dyDescent="0.25">
      <c r="A7" s="12">
        <v>45078</v>
      </c>
      <c r="B7" s="6">
        <v>5394400</v>
      </c>
    </row>
    <row r="8" spans="1:5" x14ac:dyDescent="0.25">
      <c r="A8" s="12">
        <v>45108</v>
      </c>
      <c r="B8" s="6">
        <v>5131500</v>
      </c>
    </row>
    <row r="9" spans="1:5" x14ac:dyDescent="0.25">
      <c r="A9" s="12">
        <v>45139</v>
      </c>
      <c r="B9" s="6">
        <v>5548400</v>
      </c>
    </row>
    <row r="10" spans="1:5" x14ac:dyDescent="0.25">
      <c r="A10" s="12">
        <v>45170</v>
      </c>
      <c r="B10" s="6">
        <v>5834400</v>
      </c>
    </row>
    <row r="11" spans="1:5" x14ac:dyDescent="0.25">
      <c r="A11" s="12">
        <v>45200</v>
      </c>
      <c r="B11" s="6">
        <v>6322800</v>
      </c>
    </row>
    <row r="12" spans="1:5" x14ac:dyDescent="0.25">
      <c r="A12" s="12">
        <v>45231</v>
      </c>
      <c r="B12" s="6">
        <v>6762800</v>
      </c>
    </row>
    <row r="13" spans="1:5" x14ac:dyDescent="0.25">
      <c r="A13" s="12">
        <v>45261</v>
      </c>
      <c r="B13" s="6">
        <v>6941000</v>
      </c>
      <c r="C13" s="6">
        <v>6941000</v>
      </c>
      <c r="D13" s="6">
        <v>6941000</v>
      </c>
      <c r="E13" s="6">
        <v>6941000</v>
      </c>
    </row>
    <row r="14" spans="1:5" x14ac:dyDescent="0.25">
      <c r="A14" s="12">
        <v>45292</v>
      </c>
      <c r="C14" s="6">
        <f t="shared" ref="C14:C26" si="0">_xlfn.FORECAST.ETS(A14,$B$2:$B$13,$A$2:$A$13,1,1)</f>
        <v>6772164.6264052363</v>
      </c>
      <c r="D14" s="6">
        <f t="shared" ref="D14:D26" si="1">C14-_xlfn.FORECAST.ETS.CONFINT(A14,$B$2:$B$13,$A$2:$A$13,0.95,1,1)</f>
        <v>6093396.2752769198</v>
      </c>
      <c r="E14" s="6">
        <f t="shared" ref="E14:E26" si="2">C14+_xlfn.FORECAST.ETS.CONFINT(A14,$B$2:$B$13,$A$2:$A$13,0.95,1,1)</f>
        <v>7450932.9775335528</v>
      </c>
    </row>
    <row r="15" spans="1:5" x14ac:dyDescent="0.25">
      <c r="A15" s="12">
        <v>45323</v>
      </c>
      <c r="C15" s="6">
        <f t="shared" si="0"/>
        <v>6930766.5660822596</v>
      </c>
      <c r="D15" s="6">
        <f t="shared" si="1"/>
        <v>6246546.1836026385</v>
      </c>
      <c r="E15" s="6">
        <f t="shared" si="2"/>
        <v>7614986.9485618807</v>
      </c>
    </row>
    <row r="16" spans="1:5" x14ac:dyDescent="0.25">
      <c r="A16" s="12">
        <v>45352</v>
      </c>
      <c r="C16" s="6">
        <f t="shared" si="0"/>
        <v>7089368.5057592839</v>
      </c>
      <c r="D16" s="6">
        <f t="shared" si="1"/>
        <v>6399654.0181931173</v>
      </c>
      <c r="E16" s="6">
        <f t="shared" si="2"/>
        <v>7779082.9933254505</v>
      </c>
    </row>
    <row r="17" spans="1:5" x14ac:dyDescent="0.25">
      <c r="A17" s="12">
        <v>45383</v>
      </c>
      <c r="C17" s="6">
        <f t="shared" si="0"/>
        <v>7247970.4454363082</v>
      </c>
      <c r="D17" s="6">
        <f t="shared" si="1"/>
        <v>6552720.1138141612</v>
      </c>
      <c r="E17" s="6">
        <f t="shared" si="2"/>
        <v>7943220.7770584552</v>
      </c>
    </row>
    <row r="18" spans="1:5" x14ac:dyDescent="0.25">
      <c r="A18" s="12">
        <v>45413</v>
      </c>
      <c r="C18" s="6">
        <f t="shared" si="0"/>
        <v>7406572.3851133324</v>
      </c>
      <c r="D18" s="6">
        <f t="shared" si="1"/>
        <v>6705744.802151842</v>
      </c>
      <c r="E18" s="6">
        <f t="shared" si="2"/>
        <v>8107399.9680748228</v>
      </c>
    </row>
    <row r="19" spans="1:5" x14ac:dyDescent="0.25">
      <c r="A19" s="12">
        <v>45444</v>
      </c>
      <c r="C19" s="6">
        <f t="shared" si="0"/>
        <v>7565174.3247903557</v>
      </c>
      <c r="D19" s="6">
        <f t="shared" si="1"/>
        <v>6858728.4117379645</v>
      </c>
      <c r="E19" s="6">
        <f t="shared" si="2"/>
        <v>8271620.237842747</v>
      </c>
    </row>
    <row r="20" spans="1:5" x14ac:dyDescent="0.25">
      <c r="A20" s="12">
        <v>45474</v>
      </c>
      <c r="C20" s="6">
        <f t="shared" si="0"/>
        <v>7723776.26446738</v>
      </c>
      <c r="D20" s="6">
        <f t="shared" si="1"/>
        <v>7011671.2678833082</v>
      </c>
      <c r="E20" s="6">
        <f t="shared" si="2"/>
        <v>8435881.2610514518</v>
      </c>
    </row>
    <row r="21" spans="1:5" x14ac:dyDescent="0.25">
      <c r="A21" s="12">
        <v>45505</v>
      </c>
      <c r="C21" s="6">
        <f t="shared" si="0"/>
        <v>7882378.2041444043</v>
      </c>
      <c r="D21" s="6">
        <f t="shared" si="1"/>
        <v>7164573.6926182397</v>
      </c>
      <c r="E21" s="6">
        <f t="shared" si="2"/>
        <v>8600182.7156705689</v>
      </c>
    </row>
    <row r="22" spans="1:5" x14ac:dyDescent="0.25">
      <c r="A22" s="12">
        <v>45536</v>
      </c>
      <c r="C22" s="6">
        <f t="shared" si="0"/>
        <v>8040980.1438214276</v>
      </c>
      <c r="D22" s="6">
        <f t="shared" si="1"/>
        <v>7317436.0046403268</v>
      </c>
      <c r="E22" s="6">
        <f t="shared" si="2"/>
        <v>8764524.2830025274</v>
      </c>
    </row>
    <row r="23" spans="1:5" x14ac:dyDescent="0.25">
      <c r="A23" s="12">
        <v>45566</v>
      </c>
      <c r="C23" s="6">
        <f t="shared" si="0"/>
        <v>8199582.0834984519</v>
      </c>
      <c r="D23" s="6">
        <f t="shared" si="1"/>
        <v>7470258.5192685807</v>
      </c>
      <c r="E23" s="6">
        <f t="shared" si="2"/>
        <v>8928905.6477283239</v>
      </c>
    </row>
    <row r="24" spans="1:5" x14ac:dyDescent="0.25">
      <c r="A24" s="12">
        <v>45597</v>
      </c>
      <c r="C24" s="6">
        <f t="shared" si="0"/>
        <v>8358184.0231754761</v>
      </c>
      <c r="D24" s="6">
        <f t="shared" si="1"/>
        <v>7623041.5484039569</v>
      </c>
      <c r="E24" s="6">
        <f t="shared" si="2"/>
        <v>9093326.4979469962</v>
      </c>
    </row>
    <row r="25" spans="1:5" x14ac:dyDescent="0.25">
      <c r="A25" s="12">
        <v>45627</v>
      </c>
      <c r="C25" s="6">
        <f t="shared" si="0"/>
        <v>8516785.9628525004</v>
      </c>
      <c r="D25" s="6">
        <f t="shared" si="1"/>
        <v>7775785.4004957899</v>
      </c>
      <c r="E25" s="6">
        <f t="shared" si="2"/>
        <v>9257786.5252092108</v>
      </c>
    </row>
    <row r="26" spans="1:5" x14ac:dyDescent="0.25">
      <c r="A26" s="12">
        <v>45657</v>
      </c>
      <c r="C26" s="6">
        <f t="shared" si="0"/>
        <v>8670271.7109270394</v>
      </c>
      <c r="D26" s="6">
        <f t="shared" si="1"/>
        <v>7923563.6865182798</v>
      </c>
      <c r="E26" s="6">
        <f t="shared" si="2"/>
        <v>9416979.7353357989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3F18-7CDB-4A2B-8E06-C22EDEFC5F2D}">
  <dimension ref="A1:E26"/>
  <sheetViews>
    <sheetView topLeftCell="A26" workbookViewId="0">
      <selection activeCell="E2" sqref="E2"/>
    </sheetView>
  </sheetViews>
  <sheetFormatPr defaultRowHeight="15" x14ac:dyDescent="0.25"/>
  <cols>
    <col min="1" max="1" width="10.140625" bestFit="1" customWidth="1"/>
    <col min="2" max="2" width="24" customWidth="1"/>
    <col min="3" max="3" width="12.85546875" bestFit="1" customWidth="1"/>
    <col min="4" max="4" width="31" bestFit="1" customWidth="1"/>
    <col min="5" max="5" width="32.5703125" bestFit="1" customWidth="1"/>
  </cols>
  <sheetData>
    <row r="1" spans="1:5" x14ac:dyDescent="0.25">
      <c r="A1" t="s">
        <v>56</v>
      </c>
      <c r="B1" t="s">
        <v>6</v>
      </c>
      <c r="C1" t="s">
        <v>57</v>
      </c>
      <c r="D1" t="s">
        <v>58</v>
      </c>
      <c r="E1" t="s">
        <v>59</v>
      </c>
    </row>
    <row r="2" spans="1:5" x14ac:dyDescent="0.25">
      <c r="A2" s="12">
        <v>44927</v>
      </c>
      <c r="B2" s="6">
        <v>2018000</v>
      </c>
    </row>
    <row r="3" spans="1:5" x14ac:dyDescent="0.25">
      <c r="A3" s="12">
        <v>44958</v>
      </c>
      <c r="B3" s="6">
        <v>1919000</v>
      </c>
    </row>
    <row r="4" spans="1:5" x14ac:dyDescent="0.25">
      <c r="A4" s="12">
        <v>44986</v>
      </c>
      <c r="B4" s="6">
        <v>2307000</v>
      </c>
    </row>
    <row r="5" spans="1:5" x14ac:dyDescent="0.25">
      <c r="A5" s="12">
        <v>45017</v>
      </c>
      <c r="B5" s="6">
        <v>2217000</v>
      </c>
    </row>
    <row r="6" spans="1:5" x14ac:dyDescent="0.25">
      <c r="A6" s="12">
        <v>45047</v>
      </c>
      <c r="B6" s="6">
        <v>2194500</v>
      </c>
    </row>
    <row r="7" spans="1:5" x14ac:dyDescent="0.25">
      <c r="A7" s="12">
        <v>45078</v>
      </c>
      <c r="B7" s="6">
        <v>2110900</v>
      </c>
    </row>
    <row r="8" spans="1:5" x14ac:dyDescent="0.25">
      <c r="A8" s="12">
        <v>45108</v>
      </c>
      <c r="B8" s="6">
        <v>2259400.0000000005</v>
      </c>
    </row>
    <row r="9" spans="1:5" x14ac:dyDescent="0.25">
      <c r="A9" s="12">
        <v>45139</v>
      </c>
      <c r="B9" s="6">
        <v>2158200</v>
      </c>
    </row>
    <row r="10" spans="1:5" x14ac:dyDescent="0.25">
      <c r="A10" s="12">
        <v>45170</v>
      </c>
      <c r="B10" s="6">
        <v>2476100.0000000005</v>
      </c>
    </row>
    <row r="11" spans="1:5" x14ac:dyDescent="0.25">
      <c r="A11" s="12">
        <v>45200</v>
      </c>
      <c r="B11" s="6">
        <v>2850100.0000000005</v>
      </c>
    </row>
    <row r="12" spans="1:5" x14ac:dyDescent="0.25">
      <c r="A12" s="12">
        <v>45231</v>
      </c>
      <c r="B12" s="6">
        <v>2972200.0000000005</v>
      </c>
    </row>
    <row r="13" spans="1:5" x14ac:dyDescent="0.25">
      <c r="A13" s="12">
        <v>45261</v>
      </c>
      <c r="B13" s="6">
        <v>3120700.0000000005</v>
      </c>
      <c r="C13" s="6">
        <v>3120700.0000000005</v>
      </c>
      <c r="D13" s="6">
        <v>3120700.0000000005</v>
      </c>
      <c r="E13" s="6">
        <v>3120700.0000000005</v>
      </c>
    </row>
    <row r="14" spans="1:5" x14ac:dyDescent="0.25">
      <c r="A14" s="12">
        <v>45292</v>
      </c>
      <c r="C14" s="6">
        <f t="shared" ref="C14:C26" si="0">_xlfn.FORECAST.ETS(A14,$B$2:$B$13,$A$2:$A$13,1,1)</f>
        <v>3025810.4914814141</v>
      </c>
      <c r="D14" s="6">
        <f t="shared" ref="D14:D26" si="1">C14-_xlfn.FORECAST.ETS.CONFINT(A14,$B$2:$B$13,$A$2:$A$13,0.95,1,1)</f>
        <v>2609115.6498620375</v>
      </c>
      <c r="E14" s="6">
        <f t="shared" ref="E14:E26" si="2">C14+_xlfn.FORECAST.ETS.CONFINT(A14,$B$2:$B$13,$A$2:$A$13,0.95,1,1)</f>
        <v>3442505.3331007906</v>
      </c>
    </row>
    <row r="15" spans="1:5" x14ac:dyDescent="0.25">
      <c r="A15" s="12">
        <v>45323</v>
      </c>
      <c r="C15" s="6">
        <f t="shared" si="0"/>
        <v>3118482.1141932309</v>
      </c>
      <c r="D15" s="6">
        <f t="shared" si="1"/>
        <v>2698440.2789542209</v>
      </c>
      <c r="E15" s="6">
        <f t="shared" si="2"/>
        <v>3538523.9494322408</v>
      </c>
    </row>
    <row r="16" spans="1:5" x14ac:dyDescent="0.25">
      <c r="A16" s="12">
        <v>45352</v>
      </c>
      <c r="C16" s="6">
        <f t="shared" si="0"/>
        <v>3211153.7369050472</v>
      </c>
      <c r="D16" s="6">
        <f t="shared" si="1"/>
        <v>2787739.0790453707</v>
      </c>
      <c r="E16" s="6">
        <f t="shared" si="2"/>
        <v>3634568.3947647237</v>
      </c>
    </row>
    <row r="17" spans="1:5" x14ac:dyDescent="0.25">
      <c r="A17" s="12">
        <v>45383</v>
      </c>
      <c r="C17" s="6">
        <f t="shared" si="0"/>
        <v>3303825.359616864</v>
      </c>
      <c r="D17" s="6">
        <f t="shared" si="1"/>
        <v>2877012.2556476984</v>
      </c>
      <c r="E17" s="6">
        <f t="shared" si="2"/>
        <v>3730638.4635860296</v>
      </c>
    </row>
    <row r="18" spans="1:5" x14ac:dyDescent="0.25">
      <c r="A18" s="12">
        <v>45413</v>
      </c>
      <c r="C18" s="6">
        <f t="shared" si="0"/>
        <v>3396496.9823286803</v>
      </c>
      <c r="D18" s="6">
        <f t="shared" si="1"/>
        <v>2966260.01238277</v>
      </c>
      <c r="E18" s="6">
        <f t="shared" si="2"/>
        <v>3826733.9522745907</v>
      </c>
    </row>
    <row r="19" spans="1:5" x14ac:dyDescent="0.25">
      <c r="A19" s="12">
        <v>45444</v>
      </c>
      <c r="C19" s="6">
        <f t="shared" si="0"/>
        <v>3489168.6050404971</v>
      </c>
      <c r="D19" s="6">
        <f t="shared" si="1"/>
        <v>3055482.5509357546</v>
      </c>
      <c r="E19" s="6">
        <f t="shared" si="2"/>
        <v>3922854.6591452397</v>
      </c>
    </row>
    <row r="20" spans="1:5" x14ac:dyDescent="0.25">
      <c r="A20" s="12">
        <v>45474</v>
      </c>
      <c r="C20" s="6">
        <f t="shared" si="0"/>
        <v>3581840.2277523135</v>
      </c>
      <c r="D20" s="6">
        <f t="shared" si="1"/>
        <v>3144680.071014435</v>
      </c>
      <c r="E20" s="6">
        <f t="shared" si="2"/>
        <v>4019000.3844901919</v>
      </c>
    </row>
    <row r="21" spans="1:5" x14ac:dyDescent="0.25">
      <c r="A21" s="12">
        <v>45505</v>
      </c>
      <c r="C21" s="6">
        <f t="shared" si="0"/>
        <v>3674511.8504641298</v>
      </c>
      <c r="D21" s="6">
        <f t="shared" si="1"/>
        <v>3233852.7703127558</v>
      </c>
      <c r="E21" s="6">
        <f t="shared" si="2"/>
        <v>4115170.9306155038</v>
      </c>
    </row>
    <row r="22" spans="1:5" x14ac:dyDescent="0.25">
      <c r="A22" s="12">
        <v>45536</v>
      </c>
      <c r="C22" s="6">
        <f t="shared" si="0"/>
        <v>3767183.4731759466</v>
      </c>
      <c r="D22" s="6">
        <f t="shared" si="1"/>
        <v>3323000.8444786626</v>
      </c>
      <c r="E22" s="6">
        <f t="shared" si="2"/>
        <v>4211366.1018732311</v>
      </c>
    </row>
    <row r="23" spans="1:5" x14ac:dyDescent="0.25">
      <c r="A23" s="12">
        <v>45566</v>
      </c>
      <c r="C23" s="6">
        <f t="shared" si="0"/>
        <v>3859855.0958877634</v>
      </c>
      <c r="D23" s="6">
        <f t="shared" si="1"/>
        <v>3412124.4870860074</v>
      </c>
      <c r="E23" s="6">
        <f t="shared" si="2"/>
        <v>4307585.7046895195</v>
      </c>
    </row>
    <row r="24" spans="1:5" x14ac:dyDescent="0.25">
      <c r="A24" s="12">
        <v>45597</v>
      </c>
      <c r="C24" s="6">
        <f t="shared" si="0"/>
        <v>3952526.7185995798</v>
      </c>
      <c r="D24" s="6">
        <f t="shared" si="1"/>
        <v>3501223.889610305</v>
      </c>
      <c r="E24" s="6">
        <f t="shared" si="2"/>
        <v>4403829.547588855</v>
      </c>
    </row>
    <row r="25" spans="1:5" x14ac:dyDescent="0.25">
      <c r="A25" s="12">
        <v>45627</v>
      </c>
      <c r="C25" s="6">
        <f t="shared" si="0"/>
        <v>4045198.3413113961</v>
      </c>
      <c r="D25" s="6">
        <f t="shared" si="1"/>
        <v>3590299.2414081255</v>
      </c>
      <c r="E25" s="6">
        <f t="shared" si="2"/>
        <v>4500097.4412146667</v>
      </c>
    </row>
    <row r="26" spans="1:5" x14ac:dyDescent="0.25">
      <c r="A26" s="12">
        <v>45657</v>
      </c>
      <c r="C26" s="6">
        <f t="shared" si="0"/>
        <v>4134880.5568389609</v>
      </c>
      <c r="D26" s="6">
        <f t="shared" si="1"/>
        <v>3676477.6548036761</v>
      </c>
      <c r="E26" s="6">
        <f t="shared" si="2"/>
        <v>4593283.4588742461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4512-F76B-40E6-87AD-FCF0B3F3ACF0}">
  <dimension ref="A1:E26"/>
  <sheetViews>
    <sheetView topLeftCell="A24" workbookViewId="0">
      <selection activeCell="J40" sqref="J40"/>
    </sheetView>
  </sheetViews>
  <sheetFormatPr defaultRowHeight="15" x14ac:dyDescent="0.25"/>
  <cols>
    <col min="1" max="1" width="10.140625" bestFit="1" customWidth="1"/>
    <col min="2" max="2" width="23" customWidth="1"/>
    <col min="3" max="3" width="12.85546875" bestFit="1" customWidth="1"/>
    <col min="4" max="4" width="31" bestFit="1" customWidth="1"/>
    <col min="5" max="5" width="32.5703125" bestFit="1" customWidth="1"/>
  </cols>
  <sheetData>
    <row r="1" spans="1:5" x14ac:dyDescent="0.25">
      <c r="A1" t="s">
        <v>56</v>
      </c>
      <c r="B1" t="s">
        <v>5</v>
      </c>
      <c r="C1" t="s">
        <v>57</v>
      </c>
      <c r="D1" t="s">
        <v>58</v>
      </c>
      <c r="E1" t="s">
        <v>59</v>
      </c>
    </row>
    <row r="2" spans="1:5" x14ac:dyDescent="0.25">
      <c r="A2" s="12">
        <v>44927</v>
      </c>
      <c r="B2" s="6">
        <v>3031000</v>
      </c>
    </row>
    <row r="3" spans="1:5" x14ac:dyDescent="0.25">
      <c r="A3" s="12">
        <v>44958</v>
      </c>
      <c r="B3" s="6">
        <v>3531000</v>
      </c>
    </row>
    <row r="4" spans="1:5" x14ac:dyDescent="0.25">
      <c r="A4" s="12">
        <v>44986</v>
      </c>
      <c r="B4" s="6">
        <v>3619000</v>
      </c>
    </row>
    <row r="5" spans="1:5" x14ac:dyDescent="0.25">
      <c r="A5" s="12">
        <v>45017</v>
      </c>
      <c r="B5" s="6">
        <v>2919000</v>
      </c>
    </row>
    <row r="6" spans="1:5" x14ac:dyDescent="0.25">
      <c r="A6" s="12">
        <v>45047</v>
      </c>
      <c r="B6" s="6">
        <v>3307700.0000000005</v>
      </c>
    </row>
    <row r="7" spans="1:5" x14ac:dyDescent="0.25">
      <c r="A7" s="12">
        <v>45078</v>
      </c>
      <c r="B7" s="6">
        <v>3410000.0000000005</v>
      </c>
    </row>
    <row r="8" spans="1:5" x14ac:dyDescent="0.25">
      <c r="A8" s="12">
        <v>45108</v>
      </c>
      <c r="B8" s="6">
        <v>3520000.0000000005</v>
      </c>
    </row>
    <row r="9" spans="1:5" x14ac:dyDescent="0.25">
      <c r="A9" s="12">
        <v>45139</v>
      </c>
      <c r="B9" s="6">
        <v>3334100.0000000005</v>
      </c>
    </row>
    <row r="10" spans="1:5" x14ac:dyDescent="0.25">
      <c r="A10" s="12">
        <v>45170</v>
      </c>
      <c r="B10" s="6">
        <v>3547500.0000000005</v>
      </c>
    </row>
    <row r="11" spans="1:5" x14ac:dyDescent="0.25">
      <c r="A11" s="12">
        <v>45200</v>
      </c>
      <c r="B11" s="6">
        <v>3811500.0000000005</v>
      </c>
    </row>
    <row r="12" spans="1:5" x14ac:dyDescent="0.25">
      <c r="A12" s="12">
        <v>45231</v>
      </c>
      <c r="B12" s="6">
        <v>3817000.0000000005</v>
      </c>
    </row>
    <row r="13" spans="1:5" x14ac:dyDescent="0.25">
      <c r="A13" s="12">
        <v>45261</v>
      </c>
      <c r="B13" s="6">
        <v>3773000.0000000005</v>
      </c>
      <c r="C13" s="6">
        <v>3773000.0000000005</v>
      </c>
      <c r="D13" s="6">
        <v>3773000.0000000005</v>
      </c>
      <c r="E13" s="6">
        <v>3773000.0000000005</v>
      </c>
    </row>
    <row r="14" spans="1:5" x14ac:dyDescent="0.25">
      <c r="A14" s="12">
        <v>45292</v>
      </c>
      <c r="C14" s="6">
        <f t="shared" ref="C14:C26" si="0">_xlfn.FORECAST.ETS(A14,$B$2:$B$13,$A$2:$A$13,1,1)</f>
        <v>3871936.5033002947</v>
      </c>
      <c r="D14" s="6">
        <f t="shared" ref="D14:D26" si="1">C14-_xlfn.FORECAST.ETS.CONFINT(A14,$B$2:$B$13,$A$2:$A$13,0.95,1,1)</f>
        <v>3531733.3237373061</v>
      </c>
      <c r="E14" s="6">
        <f t="shared" ref="E14:E26" si="2">C14+_xlfn.FORECAST.ETS.CONFINT(A14,$B$2:$B$13,$A$2:$A$13,0.95,1,1)</f>
        <v>4212139.682863283</v>
      </c>
    </row>
    <row r="15" spans="1:5" x14ac:dyDescent="0.25">
      <c r="A15" s="12">
        <v>45323</v>
      </c>
      <c r="C15" s="6">
        <f t="shared" si="0"/>
        <v>4108229.6916024676</v>
      </c>
      <c r="D15" s="6">
        <f t="shared" si="1"/>
        <v>3765293.9179258794</v>
      </c>
      <c r="E15" s="6">
        <f t="shared" si="2"/>
        <v>4451165.4652790558</v>
      </c>
    </row>
    <row r="16" spans="1:5" x14ac:dyDescent="0.25">
      <c r="A16" s="12">
        <v>45352</v>
      </c>
      <c r="C16" s="6">
        <f t="shared" si="0"/>
        <v>4213296.1116570318</v>
      </c>
      <c r="D16" s="6">
        <f t="shared" si="1"/>
        <v>3867606.6562329242</v>
      </c>
      <c r="E16" s="6">
        <f t="shared" si="2"/>
        <v>4558985.5670811394</v>
      </c>
    </row>
    <row r="17" spans="1:5" x14ac:dyDescent="0.25">
      <c r="A17" s="12">
        <v>45383</v>
      </c>
      <c r="C17" s="6">
        <f t="shared" si="0"/>
        <v>3702179.7201138642</v>
      </c>
      <c r="D17" s="6">
        <f t="shared" si="1"/>
        <v>3353715.6630951497</v>
      </c>
      <c r="E17" s="6">
        <f t="shared" si="2"/>
        <v>4050643.7771325787</v>
      </c>
    </row>
    <row r="18" spans="1:5" x14ac:dyDescent="0.25">
      <c r="A18" s="12">
        <v>45413</v>
      </c>
      <c r="C18" s="6">
        <f t="shared" si="0"/>
        <v>4129985.5034663361</v>
      </c>
      <c r="D18" s="6">
        <f t="shared" si="1"/>
        <v>3778683.0947893844</v>
      </c>
      <c r="E18" s="6">
        <f t="shared" si="2"/>
        <v>4481287.9121432872</v>
      </c>
    </row>
    <row r="19" spans="1:5" x14ac:dyDescent="0.25">
      <c r="A19" s="12">
        <v>45444</v>
      </c>
      <c r="C19" s="6">
        <f t="shared" si="0"/>
        <v>4366278.6917685093</v>
      </c>
      <c r="D19" s="6">
        <f t="shared" si="1"/>
        <v>4012160.6808589906</v>
      </c>
      <c r="E19" s="6">
        <f t="shared" si="2"/>
        <v>4720396.7026780276</v>
      </c>
    </row>
    <row r="20" spans="1:5" x14ac:dyDescent="0.25">
      <c r="A20" s="12">
        <v>45474</v>
      </c>
      <c r="C20" s="6">
        <f t="shared" si="0"/>
        <v>4471345.1118230736</v>
      </c>
      <c r="D20" s="6">
        <f t="shared" si="1"/>
        <v>4114391.0698144557</v>
      </c>
      <c r="E20" s="6">
        <f t="shared" si="2"/>
        <v>4828299.1538316915</v>
      </c>
    </row>
    <row r="21" spans="1:5" x14ac:dyDescent="0.25">
      <c r="A21" s="12">
        <v>45505</v>
      </c>
      <c r="C21" s="6">
        <f t="shared" si="0"/>
        <v>3960228.7202799059</v>
      </c>
      <c r="D21" s="6">
        <f t="shared" si="1"/>
        <v>3600418.3797031469</v>
      </c>
      <c r="E21" s="6">
        <f t="shared" si="2"/>
        <v>4320039.0608566646</v>
      </c>
    </row>
    <row r="22" spans="1:5" x14ac:dyDescent="0.25">
      <c r="A22" s="12">
        <v>45536</v>
      </c>
      <c r="C22" s="6">
        <f t="shared" si="0"/>
        <v>4388034.5036323778</v>
      </c>
      <c r="D22" s="6">
        <f t="shared" si="1"/>
        <v>4025304.8385336287</v>
      </c>
      <c r="E22" s="6">
        <f t="shared" si="2"/>
        <v>4750764.1687311269</v>
      </c>
    </row>
    <row r="23" spans="1:5" x14ac:dyDescent="0.25">
      <c r="A23" s="12">
        <v>45566</v>
      </c>
      <c r="C23" s="6">
        <f t="shared" si="0"/>
        <v>4624327.6919345511</v>
      </c>
      <c r="D23" s="6">
        <f t="shared" si="1"/>
        <v>4258702.0108078858</v>
      </c>
      <c r="E23" s="6">
        <f t="shared" si="2"/>
        <v>4989953.3730612164</v>
      </c>
    </row>
    <row r="24" spans="1:5" x14ac:dyDescent="0.25">
      <c r="A24" s="12">
        <v>45597</v>
      </c>
      <c r="C24" s="6">
        <f t="shared" si="0"/>
        <v>4729394.1119891154</v>
      </c>
      <c r="D24" s="6">
        <f t="shared" si="1"/>
        <v>4360852.6183833852</v>
      </c>
      <c r="E24" s="6">
        <f t="shared" si="2"/>
        <v>5097935.6055948455</v>
      </c>
    </row>
    <row r="25" spans="1:5" x14ac:dyDescent="0.25">
      <c r="A25" s="12">
        <v>45627</v>
      </c>
      <c r="C25" s="6">
        <f t="shared" si="0"/>
        <v>4218277.7204459468</v>
      </c>
      <c r="D25" s="6">
        <f t="shared" si="1"/>
        <v>3846800.7725091046</v>
      </c>
      <c r="E25" s="6">
        <f t="shared" si="2"/>
        <v>4589754.668382789</v>
      </c>
    </row>
    <row r="26" spans="1:5" x14ac:dyDescent="0.25">
      <c r="A26" s="12">
        <v>45657</v>
      </c>
      <c r="C26" s="6">
        <f t="shared" si="0"/>
        <v>4632283.3172386624</v>
      </c>
      <c r="D26" s="6">
        <f t="shared" si="1"/>
        <v>4257904.9445894985</v>
      </c>
      <c r="E26" s="6">
        <f t="shared" si="2"/>
        <v>5006661.6898878263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DD45-9D56-4D9F-8439-F4B9C10C127B}">
  <dimension ref="A1:H30"/>
  <sheetViews>
    <sheetView workbookViewId="0">
      <selection activeCell="F22" sqref="F22"/>
    </sheetView>
  </sheetViews>
  <sheetFormatPr defaultRowHeight="15" x14ac:dyDescent="0.25"/>
  <cols>
    <col min="1" max="1" width="49.7109375" bestFit="1" customWidth="1"/>
    <col min="2" max="3" width="14.42578125" bestFit="1" customWidth="1"/>
    <col min="6" max="6" width="49.7109375" bestFit="1" customWidth="1"/>
    <col min="7" max="8" width="14.42578125" bestFit="1" customWidth="1"/>
  </cols>
  <sheetData>
    <row r="1" spans="1:8" x14ac:dyDescent="0.25">
      <c r="A1" t="s">
        <v>61</v>
      </c>
      <c r="F1" t="s">
        <v>61</v>
      </c>
    </row>
    <row r="2" spans="1:8" ht="15.75" thickBot="1" x14ac:dyDescent="0.3">
      <c r="A2" t="s">
        <v>4</v>
      </c>
      <c r="F2" t="s">
        <v>6</v>
      </c>
    </row>
    <row r="3" spans="1:8" x14ac:dyDescent="0.25">
      <c r="A3" s="17"/>
      <c r="B3" s="17" t="s">
        <v>62</v>
      </c>
      <c r="C3" s="17" t="s">
        <v>63</v>
      </c>
      <c r="F3" s="17"/>
      <c r="G3" s="17" t="s">
        <v>62</v>
      </c>
      <c r="H3" s="17" t="s">
        <v>63</v>
      </c>
    </row>
    <row r="4" spans="1:8" x14ac:dyDescent="0.25">
      <c r="A4" s="15" t="s">
        <v>60</v>
      </c>
      <c r="B4" s="18">
        <v>5278133.333333333</v>
      </c>
      <c r="C4" s="18">
        <v>6090150</v>
      </c>
      <c r="F4" s="15" t="s">
        <v>60</v>
      </c>
      <c r="G4" s="18">
        <v>2217760</v>
      </c>
      <c r="H4" s="18">
        <v>2715460</v>
      </c>
    </row>
    <row r="5" spans="1:8" x14ac:dyDescent="0.25">
      <c r="A5" s="15" t="s">
        <v>64</v>
      </c>
      <c r="B5" s="15">
        <v>69603962666.666656</v>
      </c>
      <c r="C5" s="15">
        <v>501688143000</v>
      </c>
      <c r="F5" s="15" t="s">
        <v>64</v>
      </c>
      <c r="G5" s="15">
        <v>5414583000.0000095</v>
      </c>
      <c r="H5" s="15">
        <v>154023683000.00195</v>
      </c>
    </row>
    <row r="6" spans="1:8" x14ac:dyDescent="0.25">
      <c r="A6" s="15" t="s">
        <v>65</v>
      </c>
      <c r="B6" s="15">
        <v>6</v>
      </c>
      <c r="C6" s="15">
        <v>6</v>
      </c>
      <c r="F6" s="15" t="s">
        <v>65</v>
      </c>
      <c r="G6" s="15">
        <v>5</v>
      </c>
      <c r="H6" s="15">
        <v>5</v>
      </c>
    </row>
    <row r="7" spans="1:8" x14ac:dyDescent="0.25">
      <c r="A7" s="15" t="s">
        <v>66</v>
      </c>
      <c r="B7" s="15">
        <v>0</v>
      </c>
      <c r="C7" s="15"/>
      <c r="F7" s="15" t="s">
        <v>66</v>
      </c>
      <c r="G7" s="15">
        <v>0</v>
      </c>
      <c r="H7" s="15"/>
    </row>
    <row r="8" spans="1:8" x14ac:dyDescent="0.25">
      <c r="A8" s="15" t="s">
        <v>67</v>
      </c>
      <c r="B8" s="15">
        <v>6</v>
      </c>
      <c r="C8" s="15"/>
      <c r="F8" s="15" t="s">
        <v>67</v>
      </c>
      <c r="G8" s="15">
        <v>4</v>
      </c>
      <c r="H8" s="15"/>
    </row>
    <row r="9" spans="1:8" x14ac:dyDescent="0.25">
      <c r="A9" s="15" t="s">
        <v>68</v>
      </c>
      <c r="B9" s="19">
        <v>-2.6315489752827581</v>
      </c>
      <c r="C9" s="15"/>
      <c r="F9" s="15" t="s">
        <v>68</v>
      </c>
      <c r="G9" s="19">
        <v>-2.7871244533378836</v>
      </c>
      <c r="H9" s="15"/>
    </row>
    <row r="10" spans="1:8" x14ac:dyDescent="0.25">
      <c r="A10" s="15" t="s">
        <v>69</v>
      </c>
      <c r="B10" s="19">
        <v>1.9489354179784868E-2</v>
      </c>
      <c r="C10" s="15"/>
      <c r="F10" s="15" t="s">
        <v>69</v>
      </c>
      <c r="G10" s="19">
        <v>2.4728535090137373E-2</v>
      </c>
      <c r="H10" s="15"/>
    </row>
    <row r="11" spans="1:8" x14ac:dyDescent="0.25">
      <c r="A11" s="15" t="s">
        <v>70</v>
      </c>
      <c r="B11" s="15">
        <v>1.9431802805153031</v>
      </c>
      <c r="C11" s="15"/>
      <c r="F11" s="15" t="s">
        <v>70</v>
      </c>
      <c r="G11" s="15">
        <v>2.1318467863266499</v>
      </c>
      <c r="H11" s="15"/>
    </row>
    <row r="12" spans="1:8" x14ac:dyDescent="0.25">
      <c r="A12" s="15" t="s">
        <v>71</v>
      </c>
      <c r="B12" s="15">
        <v>3.8978708359569736E-2</v>
      </c>
      <c r="C12" s="15"/>
      <c r="F12" s="15" t="s">
        <v>71</v>
      </c>
      <c r="G12" s="15">
        <v>4.9457070180274745E-2</v>
      </c>
      <c r="H12" s="15"/>
    </row>
    <row r="13" spans="1:8" ht="15.75" thickBot="1" x14ac:dyDescent="0.3">
      <c r="A13" s="16" t="s">
        <v>72</v>
      </c>
      <c r="B13" s="16">
        <v>2.4469118511449697</v>
      </c>
      <c r="C13" s="16"/>
      <c r="F13" s="16" t="s">
        <v>72</v>
      </c>
      <c r="G13" s="16">
        <v>2.7764451051977934</v>
      </c>
      <c r="H13" s="16"/>
    </row>
    <row r="18" spans="1:3" x14ac:dyDescent="0.25">
      <c r="A18" t="s">
        <v>61</v>
      </c>
    </row>
    <row r="19" spans="1:3" ht="15.75" thickBot="1" x14ac:dyDescent="0.3"/>
    <row r="20" spans="1:3" x14ac:dyDescent="0.25">
      <c r="A20" s="17"/>
      <c r="B20" s="17" t="s">
        <v>62</v>
      </c>
      <c r="C20" s="17" t="s">
        <v>63</v>
      </c>
    </row>
    <row r="21" spans="1:3" x14ac:dyDescent="0.25">
      <c r="A21" s="15" t="s">
        <v>60</v>
      </c>
      <c r="B21" s="18">
        <v>3392950.0000000005</v>
      </c>
      <c r="C21" s="18">
        <v>3737250.0000000005</v>
      </c>
    </row>
    <row r="22" spans="1:3" x14ac:dyDescent="0.25">
      <c r="A22" s="15" t="s">
        <v>64</v>
      </c>
      <c r="B22" s="15">
        <v>9054430000</v>
      </c>
      <c r="C22" s="15">
        <v>16385416666.666666</v>
      </c>
    </row>
    <row r="23" spans="1:3" x14ac:dyDescent="0.25">
      <c r="A23" s="15" t="s">
        <v>65</v>
      </c>
      <c r="B23" s="15">
        <v>4</v>
      </c>
      <c r="C23" s="15">
        <v>4</v>
      </c>
    </row>
    <row r="24" spans="1:3" x14ac:dyDescent="0.25">
      <c r="A24" s="15" t="s">
        <v>66</v>
      </c>
      <c r="B24" s="15">
        <v>0</v>
      </c>
      <c r="C24" s="15"/>
    </row>
    <row r="25" spans="1:3" x14ac:dyDescent="0.25">
      <c r="A25" s="15" t="s">
        <v>67</v>
      </c>
      <c r="B25" s="15">
        <v>6</v>
      </c>
      <c r="C25" s="15"/>
    </row>
    <row r="26" spans="1:3" x14ac:dyDescent="0.25">
      <c r="A26" s="15" t="s">
        <v>68</v>
      </c>
      <c r="B26" s="19">
        <v>-4.317275602795994</v>
      </c>
      <c r="C26" s="15"/>
    </row>
    <row r="27" spans="1:3" x14ac:dyDescent="0.25">
      <c r="A27" s="15" t="s">
        <v>69</v>
      </c>
      <c r="B27" s="19">
        <v>2.4987764169297397E-3</v>
      </c>
      <c r="C27" s="15"/>
    </row>
    <row r="28" spans="1:3" x14ac:dyDescent="0.25">
      <c r="A28" s="15" t="s">
        <v>70</v>
      </c>
      <c r="B28" s="15">
        <v>1.9431802805153031</v>
      </c>
      <c r="C28" s="15"/>
    </row>
    <row r="29" spans="1:3" x14ac:dyDescent="0.25">
      <c r="A29" s="15" t="s">
        <v>71</v>
      </c>
      <c r="B29" s="15">
        <v>4.9975528338594795E-3</v>
      </c>
      <c r="C29" s="15"/>
    </row>
    <row r="30" spans="1:3" ht="15.75" thickBot="1" x14ac:dyDescent="0.3">
      <c r="A30" s="16" t="s">
        <v>72</v>
      </c>
      <c r="B30" s="16">
        <v>2.4469118511449697</v>
      </c>
      <c r="C30" s="1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9"/>
  <sheetViews>
    <sheetView zoomScale="85" zoomScaleNormal="85" workbookViewId="0">
      <selection activeCell="B10" sqref="B10"/>
    </sheetView>
  </sheetViews>
  <sheetFormatPr defaultRowHeight="15" x14ac:dyDescent="0.25"/>
  <cols>
    <col min="1" max="1" width="10.7109375" style="23" bestFit="1" customWidth="1"/>
    <col min="2" max="2" width="23.28515625" customWidth="1"/>
    <col min="3" max="3" width="49.5703125" bestFit="1" customWidth="1"/>
    <col min="4" max="4" width="15.5703125" bestFit="1" customWidth="1"/>
    <col min="5" max="5" width="15.42578125" bestFit="1" customWidth="1"/>
    <col min="6" max="6" width="14.28515625" bestFit="1" customWidth="1"/>
    <col min="8" max="8" width="14.7109375" bestFit="1" customWidth="1"/>
    <col min="9" max="10" width="9.5703125" bestFit="1" customWidth="1"/>
    <col min="13" max="13" width="9.5703125" bestFit="1" customWidth="1"/>
  </cols>
  <sheetData>
    <row r="1" spans="1:8" x14ac:dyDescent="0.25">
      <c r="A1" s="22" t="s">
        <v>56</v>
      </c>
      <c r="B1" s="8" t="s">
        <v>14</v>
      </c>
      <c r="C1" s="8" t="s">
        <v>15</v>
      </c>
      <c r="D1" s="8" t="s">
        <v>22</v>
      </c>
      <c r="E1" s="8" t="s">
        <v>23</v>
      </c>
      <c r="F1" s="8" t="s">
        <v>39</v>
      </c>
    </row>
    <row r="2" spans="1:8" x14ac:dyDescent="0.25">
      <c r="A2" s="23">
        <v>44927</v>
      </c>
      <c r="B2" t="s">
        <v>6</v>
      </c>
      <c r="C2" t="s">
        <v>20</v>
      </c>
      <c r="D2" s="3">
        <v>67</v>
      </c>
      <c r="E2" s="3">
        <v>6000</v>
      </c>
      <c r="F2" s="13">
        <f>Доходы[[#This Row],[кол-во, шт]]*Доходы[[#This Row],[цена, руб.]]</f>
        <v>402000</v>
      </c>
      <c r="G2" s="6"/>
      <c r="H2" s="3"/>
    </row>
    <row r="3" spans="1:8" x14ac:dyDescent="0.25">
      <c r="A3" s="23">
        <v>44927</v>
      </c>
      <c r="B3" t="s">
        <v>4</v>
      </c>
      <c r="C3" s="5" t="s">
        <v>9</v>
      </c>
      <c r="D3" s="3">
        <v>376</v>
      </c>
      <c r="E3" s="3">
        <v>8000</v>
      </c>
      <c r="F3" s="13">
        <f>Доходы[[#This Row],[кол-во, шт]]*Доходы[[#This Row],[цена, руб.]]</f>
        <v>3008000</v>
      </c>
      <c r="G3" s="6"/>
      <c r="H3" s="3"/>
    </row>
    <row r="4" spans="1:8" x14ac:dyDescent="0.25">
      <c r="A4" s="23">
        <v>44927</v>
      </c>
      <c r="B4" t="s">
        <v>4</v>
      </c>
      <c r="C4" s="5" t="s">
        <v>8</v>
      </c>
      <c r="D4" s="3">
        <v>100</v>
      </c>
      <c r="E4" s="3">
        <v>10000</v>
      </c>
      <c r="F4" s="13">
        <f>Доходы[[#This Row],[кол-во, шт]]*Доходы[[#This Row],[цена, руб.]]</f>
        <v>1000000</v>
      </c>
      <c r="G4" s="6"/>
      <c r="H4" s="3"/>
    </row>
    <row r="5" spans="1:8" x14ac:dyDescent="0.25">
      <c r="A5" s="23">
        <v>44927</v>
      </c>
      <c r="B5" t="s">
        <v>4</v>
      </c>
      <c r="C5" s="5" t="s">
        <v>7</v>
      </c>
      <c r="D5" s="3">
        <v>200</v>
      </c>
      <c r="E5" s="3">
        <v>5000</v>
      </c>
      <c r="F5" s="13">
        <f>Доходы[[#This Row],[кол-во, шт]]*Доходы[[#This Row],[цена, руб.]]</f>
        <v>1000000</v>
      </c>
      <c r="G5" s="6"/>
      <c r="H5" s="3"/>
    </row>
    <row r="6" spans="1:8" x14ac:dyDescent="0.25">
      <c r="A6" s="23">
        <v>44927</v>
      </c>
      <c r="B6" t="s">
        <v>6</v>
      </c>
      <c r="C6" t="s">
        <v>19</v>
      </c>
      <c r="D6" s="3">
        <v>173</v>
      </c>
      <c r="E6" s="3">
        <v>7000</v>
      </c>
      <c r="F6" s="13">
        <f>Доходы[[#This Row],[кол-во, шт]]*Доходы[[#This Row],[цена, руб.]]</f>
        <v>1211000</v>
      </c>
      <c r="G6" s="6"/>
      <c r="H6" s="3"/>
    </row>
    <row r="7" spans="1:8" x14ac:dyDescent="0.25">
      <c r="A7" s="23">
        <v>44927</v>
      </c>
      <c r="B7" t="s">
        <v>6</v>
      </c>
      <c r="C7" t="s">
        <v>21</v>
      </c>
      <c r="D7" s="3">
        <v>45</v>
      </c>
      <c r="E7" s="3">
        <v>9000</v>
      </c>
      <c r="F7" s="13">
        <f>Доходы[[#This Row],[кол-во, шт]]*Доходы[[#This Row],[цена, руб.]]</f>
        <v>405000</v>
      </c>
      <c r="G7" s="6"/>
      <c r="H7" s="3"/>
    </row>
    <row r="8" spans="1:8" x14ac:dyDescent="0.25">
      <c r="A8" s="23">
        <v>44927</v>
      </c>
      <c r="B8" t="s">
        <v>5</v>
      </c>
      <c r="C8" t="s">
        <v>16</v>
      </c>
      <c r="D8" s="3">
        <v>303</v>
      </c>
      <c r="E8" s="3">
        <v>7000</v>
      </c>
      <c r="F8" s="13">
        <f>Доходы[[#This Row],[кол-во, шт]]*Доходы[[#This Row],[цена, руб.]]</f>
        <v>2121000</v>
      </c>
      <c r="G8" s="6"/>
      <c r="H8" s="3"/>
    </row>
    <row r="9" spans="1:8" x14ac:dyDescent="0.25">
      <c r="A9" s="23">
        <v>44927</v>
      </c>
      <c r="B9" t="s">
        <v>5</v>
      </c>
      <c r="C9" t="s">
        <v>18</v>
      </c>
      <c r="D9" s="3">
        <v>182</v>
      </c>
      <c r="E9" s="3">
        <v>5000</v>
      </c>
      <c r="F9" s="13">
        <f>Доходы[[#This Row],[кол-во, шт]]*Доходы[[#This Row],[цена, руб.]]</f>
        <v>910000</v>
      </c>
      <c r="G9" s="6"/>
      <c r="H9" s="3"/>
    </row>
    <row r="10" spans="1:8" x14ac:dyDescent="0.25">
      <c r="A10" s="23">
        <v>44958</v>
      </c>
      <c r="B10" t="s">
        <v>6</v>
      </c>
      <c r="C10" t="s">
        <v>20</v>
      </c>
      <c r="D10" s="3">
        <v>64</v>
      </c>
      <c r="E10" s="3">
        <v>6000</v>
      </c>
      <c r="F10" s="13">
        <f>Доходы[[#This Row],[кол-во, шт]]*Доходы[[#This Row],[цена, руб.]]</f>
        <v>384000</v>
      </c>
      <c r="G10" s="6"/>
      <c r="H10" s="3"/>
    </row>
    <row r="11" spans="1:8" x14ac:dyDescent="0.25">
      <c r="A11" s="23">
        <v>44958</v>
      </c>
      <c r="B11" t="s">
        <v>5</v>
      </c>
      <c r="C11" t="s">
        <v>18</v>
      </c>
      <c r="D11" s="3">
        <v>212</v>
      </c>
      <c r="E11" s="3">
        <v>5000</v>
      </c>
      <c r="F11" s="13">
        <f>Доходы[[#This Row],[кол-во, шт]]*Доходы[[#This Row],[цена, руб.]]</f>
        <v>1060000</v>
      </c>
      <c r="G11" s="6"/>
      <c r="H11" s="3"/>
    </row>
    <row r="12" spans="1:8" x14ac:dyDescent="0.25">
      <c r="A12" s="23">
        <v>44958</v>
      </c>
      <c r="B12" t="s">
        <v>4</v>
      </c>
      <c r="C12" s="5" t="s">
        <v>8</v>
      </c>
      <c r="D12" s="3">
        <v>101</v>
      </c>
      <c r="E12" s="3">
        <v>10000</v>
      </c>
      <c r="F12" s="13">
        <f>Доходы[[#This Row],[кол-во, шт]]*Доходы[[#This Row],[цена, руб.]]</f>
        <v>1010000</v>
      </c>
      <c r="G12" s="6"/>
      <c r="H12" s="3"/>
    </row>
    <row r="13" spans="1:8" x14ac:dyDescent="0.25">
      <c r="A13" s="23">
        <v>44958</v>
      </c>
      <c r="B13" t="s">
        <v>6</v>
      </c>
      <c r="C13" t="s">
        <v>21</v>
      </c>
      <c r="D13" s="3">
        <v>43</v>
      </c>
      <c r="E13" s="3">
        <v>9000</v>
      </c>
      <c r="F13" s="13">
        <f>Доходы[[#This Row],[кол-во, шт]]*Доходы[[#This Row],[цена, руб.]]</f>
        <v>387000</v>
      </c>
      <c r="G13" s="6"/>
      <c r="H13" s="3"/>
    </row>
    <row r="14" spans="1:8" x14ac:dyDescent="0.25">
      <c r="A14" s="23">
        <v>44958</v>
      </c>
      <c r="B14" t="s">
        <v>6</v>
      </c>
      <c r="C14" t="s">
        <v>19</v>
      </c>
      <c r="D14" s="3">
        <v>164</v>
      </c>
      <c r="E14" s="3">
        <v>7000</v>
      </c>
      <c r="F14" s="13">
        <f>Доходы[[#This Row],[кол-во, шт]]*Доходы[[#This Row],[цена, руб.]]</f>
        <v>1148000</v>
      </c>
      <c r="G14" s="6"/>
      <c r="H14" s="3"/>
    </row>
    <row r="15" spans="1:8" x14ac:dyDescent="0.25">
      <c r="A15" s="23">
        <v>44958</v>
      </c>
      <c r="B15" t="s">
        <v>5</v>
      </c>
      <c r="C15" t="s">
        <v>16</v>
      </c>
      <c r="D15" s="3">
        <v>353</v>
      </c>
      <c r="E15" s="3">
        <v>7000</v>
      </c>
      <c r="F15" s="13">
        <f>Доходы[[#This Row],[кол-во, шт]]*Доходы[[#This Row],[цена, руб.]]</f>
        <v>2471000</v>
      </c>
      <c r="G15" s="6"/>
      <c r="H15" s="3"/>
    </row>
    <row r="16" spans="1:8" x14ac:dyDescent="0.25">
      <c r="A16" s="23">
        <v>44958</v>
      </c>
      <c r="B16" t="s">
        <v>4</v>
      </c>
      <c r="C16" s="5" t="s">
        <v>9</v>
      </c>
      <c r="D16" s="3">
        <v>377</v>
      </c>
      <c r="E16" s="3">
        <v>8000</v>
      </c>
      <c r="F16" s="13">
        <f>Доходы[[#This Row],[кол-во, шт]]*Доходы[[#This Row],[цена, руб.]]</f>
        <v>3016000</v>
      </c>
      <c r="G16" s="6"/>
      <c r="H16" s="3"/>
    </row>
    <row r="17" spans="1:8" x14ac:dyDescent="0.25">
      <c r="A17" s="23">
        <v>44958</v>
      </c>
      <c r="B17" t="s">
        <v>4</v>
      </c>
      <c r="C17" s="5" t="s">
        <v>7</v>
      </c>
      <c r="D17" s="3">
        <v>201</v>
      </c>
      <c r="E17" s="3">
        <v>5000</v>
      </c>
      <c r="F17" s="13">
        <f>Доходы[[#This Row],[кол-во, шт]]*Доходы[[#This Row],[цена, руб.]]</f>
        <v>1005000</v>
      </c>
      <c r="G17" s="6"/>
      <c r="H17" s="3"/>
    </row>
    <row r="18" spans="1:8" x14ac:dyDescent="0.25">
      <c r="A18" s="23">
        <v>44986</v>
      </c>
      <c r="B18" t="s">
        <v>5</v>
      </c>
      <c r="C18" t="s">
        <v>16</v>
      </c>
      <c r="D18" s="3">
        <v>362</v>
      </c>
      <c r="E18" s="3">
        <v>7000</v>
      </c>
      <c r="F18" s="13">
        <f>Доходы[[#This Row],[кол-во, шт]]*Доходы[[#This Row],[цена, руб.]]</f>
        <v>2534000</v>
      </c>
      <c r="G18" s="6"/>
      <c r="H18" s="3"/>
    </row>
    <row r="19" spans="1:8" x14ac:dyDescent="0.25">
      <c r="A19" s="23">
        <v>44986</v>
      </c>
      <c r="B19" t="s">
        <v>4</v>
      </c>
      <c r="C19" s="5" t="s">
        <v>8</v>
      </c>
      <c r="D19" s="3">
        <v>110</v>
      </c>
      <c r="E19" s="3">
        <v>10000</v>
      </c>
      <c r="F19" s="13">
        <f>Доходы[[#This Row],[кол-во, шт]]*Доходы[[#This Row],[цена, руб.]]</f>
        <v>1100000</v>
      </c>
      <c r="G19" s="6"/>
      <c r="H19" s="3"/>
    </row>
    <row r="20" spans="1:8" x14ac:dyDescent="0.25">
      <c r="A20" s="23">
        <v>44986</v>
      </c>
      <c r="B20" t="s">
        <v>4</v>
      </c>
      <c r="C20" s="5" t="s">
        <v>7</v>
      </c>
      <c r="D20" s="3">
        <v>221</v>
      </c>
      <c r="E20" s="3">
        <v>5000</v>
      </c>
      <c r="F20" s="13">
        <f>Доходы[[#This Row],[кол-во, шт]]*Доходы[[#This Row],[цена, руб.]]</f>
        <v>1105000</v>
      </c>
      <c r="G20" s="6"/>
      <c r="H20" s="3"/>
    </row>
    <row r="21" spans="1:8" x14ac:dyDescent="0.25">
      <c r="A21" s="23">
        <v>44986</v>
      </c>
      <c r="B21" t="s">
        <v>5</v>
      </c>
      <c r="C21" t="s">
        <v>18</v>
      </c>
      <c r="D21" s="3">
        <v>217</v>
      </c>
      <c r="E21" s="3">
        <v>5000</v>
      </c>
      <c r="F21" s="13">
        <f>Доходы[[#This Row],[кол-во, шт]]*Доходы[[#This Row],[цена, руб.]]</f>
        <v>1085000</v>
      </c>
      <c r="G21" s="6"/>
      <c r="H21" s="3"/>
    </row>
    <row r="22" spans="1:8" x14ac:dyDescent="0.25">
      <c r="A22" s="23">
        <v>44986</v>
      </c>
      <c r="B22" t="s">
        <v>6</v>
      </c>
      <c r="C22" t="s">
        <v>19</v>
      </c>
      <c r="D22" s="3">
        <v>231</v>
      </c>
      <c r="E22" s="3">
        <v>7000</v>
      </c>
      <c r="F22" s="13">
        <f>Доходы[[#This Row],[кол-во, шт]]*Доходы[[#This Row],[цена, руб.]]</f>
        <v>1617000</v>
      </c>
      <c r="G22" s="6"/>
      <c r="H22" s="3"/>
    </row>
    <row r="23" spans="1:8" x14ac:dyDescent="0.25">
      <c r="A23" s="23">
        <v>44986</v>
      </c>
      <c r="B23" t="s">
        <v>6</v>
      </c>
      <c r="C23" t="s">
        <v>21</v>
      </c>
      <c r="D23" s="3">
        <v>38</v>
      </c>
      <c r="E23" s="3">
        <v>9000</v>
      </c>
      <c r="F23" s="13">
        <f>Доходы[[#This Row],[кол-во, шт]]*Доходы[[#This Row],[цена, руб.]]</f>
        <v>342000</v>
      </c>
      <c r="G23" s="6"/>
      <c r="H23" s="3"/>
    </row>
    <row r="24" spans="1:8" x14ac:dyDescent="0.25">
      <c r="A24" s="23">
        <v>44986</v>
      </c>
      <c r="B24" t="s">
        <v>6</v>
      </c>
      <c r="C24" t="s">
        <v>20</v>
      </c>
      <c r="D24" s="3">
        <v>58</v>
      </c>
      <c r="E24" s="3">
        <v>6000</v>
      </c>
      <c r="F24" s="13">
        <f>Доходы[[#This Row],[кол-во, шт]]*Доходы[[#This Row],[цена, руб.]]</f>
        <v>348000</v>
      </c>
      <c r="G24" s="6"/>
      <c r="H24" s="3"/>
    </row>
    <row r="25" spans="1:8" x14ac:dyDescent="0.25">
      <c r="A25" s="23">
        <v>44986</v>
      </c>
      <c r="B25" t="s">
        <v>4</v>
      </c>
      <c r="C25" s="5" t="s">
        <v>9</v>
      </c>
      <c r="D25" s="3">
        <v>414</v>
      </c>
      <c r="E25" s="3">
        <v>8000</v>
      </c>
      <c r="F25" s="13">
        <f>Доходы[[#This Row],[кол-во, шт]]*Доходы[[#This Row],[цена, руб.]]</f>
        <v>3312000</v>
      </c>
      <c r="G25" s="6"/>
      <c r="H25" s="3"/>
    </row>
    <row r="26" spans="1:8" x14ac:dyDescent="0.25">
      <c r="A26" s="23">
        <v>45017</v>
      </c>
      <c r="B26" t="s">
        <v>6</v>
      </c>
      <c r="C26" t="s">
        <v>19</v>
      </c>
      <c r="D26" s="3">
        <v>222</v>
      </c>
      <c r="E26" s="3">
        <v>7000</v>
      </c>
      <c r="F26" s="13">
        <f>Доходы[[#This Row],[кол-во, шт]]*Доходы[[#This Row],[цена, руб.]]</f>
        <v>1554000</v>
      </c>
      <c r="G26" s="6"/>
      <c r="H26" s="3"/>
    </row>
    <row r="27" spans="1:8" x14ac:dyDescent="0.25">
      <c r="A27" s="23">
        <v>45017</v>
      </c>
      <c r="B27" t="s">
        <v>5</v>
      </c>
      <c r="C27" t="s">
        <v>18</v>
      </c>
      <c r="D27" s="3">
        <v>175</v>
      </c>
      <c r="E27" s="3">
        <v>5000</v>
      </c>
      <c r="F27" s="13">
        <f>Доходы[[#This Row],[кол-во, шт]]*Доходы[[#This Row],[цена, руб.]]</f>
        <v>875000</v>
      </c>
      <c r="G27" s="6"/>
      <c r="H27" s="3"/>
    </row>
    <row r="28" spans="1:8" x14ac:dyDescent="0.25">
      <c r="A28" s="23">
        <v>45017</v>
      </c>
      <c r="B28" t="s">
        <v>4</v>
      </c>
      <c r="C28" s="5" t="s">
        <v>9</v>
      </c>
      <c r="D28" s="3">
        <v>383</v>
      </c>
      <c r="E28" s="3">
        <v>8000</v>
      </c>
      <c r="F28" s="13">
        <f>Доходы[[#This Row],[кол-во, шт]]*Доходы[[#This Row],[цена, руб.]]</f>
        <v>3064000</v>
      </c>
      <c r="G28" s="6"/>
      <c r="H28" s="3"/>
    </row>
    <row r="29" spans="1:8" x14ac:dyDescent="0.25">
      <c r="A29" s="23">
        <v>45017</v>
      </c>
      <c r="B29" t="s">
        <v>4</v>
      </c>
      <c r="C29" s="5" t="s">
        <v>7</v>
      </c>
      <c r="D29" s="3">
        <v>204</v>
      </c>
      <c r="E29" s="3">
        <v>5000</v>
      </c>
      <c r="F29" s="13">
        <f>Доходы[[#This Row],[кол-во, шт]]*Доходы[[#This Row],[цена, руб.]]</f>
        <v>1020000</v>
      </c>
      <c r="G29" s="6"/>
      <c r="H29" s="3"/>
    </row>
    <row r="30" spans="1:8" x14ac:dyDescent="0.25">
      <c r="A30" s="23">
        <v>45017</v>
      </c>
      <c r="B30" t="s">
        <v>5</v>
      </c>
      <c r="C30" t="s">
        <v>16</v>
      </c>
      <c r="D30" s="3">
        <v>292</v>
      </c>
      <c r="E30" s="3">
        <v>7000</v>
      </c>
      <c r="F30" s="13">
        <f>Доходы[[#This Row],[кол-во, шт]]*Доходы[[#This Row],[цена, руб.]]</f>
        <v>2044000</v>
      </c>
      <c r="G30" s="6"/>
      <c r="H30" s="3"/>
    </row>
    <row r="31" spans="1:8" x14ac:dyDescent="0.25">
      <c r="A31" s="23">
        <v>45017</v>
      </c>
      <c r="B31" t="s">
        <v>6</v>
      </c>
      <c r="C31" t="s">
        <v>20</v>
      </c>
      <c r="D31" s="3">
        <v>55</v>
      </c>
      <c r="E31" s="3">
        <v>6000</v>
      </c>
      <c r="F31" s="13">
        <f>Доходы[[#This Row],[кол-во, шт]]*Доходы[[#This Row],[цена, руб.]]</f>
        <v>330000</v>
      </c>
      <c r="G31" s="6"/>
      <c r="H31" s="3"/>
    </row>
    <row r="32" spans="1:8" x14ac:dyDescent="0.25">
      <c r="A32" s="23">
        <v>45017</v>
      </c>
      <c r="B32" t="s">
        <v>4</v>
      </c>
      <c r="C32" s="5" t="s">
        <v>8</v>
      </c>
      <c r="D32" s="3">
        <v>102</v>
      </c>
      <c r="E32" s="3">
        <v>10000</v>
      </c>
      <c r="F32" s="13">
        <f>Доходы[[#This Row],[кол-во, шт]]*Доходы[[#This Row],[цена, руб.]]</f>
        <v>1020000</v>
      </c>
      <c r="G32" s="6"/>
      <c r="H32" s="3"/>
    </row>
    <row r="33" spans="1:8" x14ac:dyDescent="0.25">
      <c r="A33" s="23">
        <v>45017</v>
      </c>
      <c r="B33" t="s">
        <v>6</v>
      </c>
      <c r="C33" t="s">
        <v>21</v>
      </c>
      <c r="D33" s="3">
        <v>37</v>
      </c>
      <c r="E33" s="3">
        <v>9000</v>
      </c>
      <c r="F33" s="13">
        <f>Доходы[[#This Row],[кол-во, шт]]*Доходы[[#This Row],[цена, руб.]]</f>
        <v>333000</v>
      </c>
      <c r="G33" s="6"/>
      <c r="H33" s="3"/>
    </row>
    <row r="34" spans="1:8" x14ac:dyDescent="0.25">
      <c r="A34" s="23">
        <v>45047</v>
      </c>
      <c r="B34" t="s">
        <v>6</v>
      </c>
      <c r="C34" t="s">
        <v>20</v>
      </c>
      <c r="D34" s="3">
        <v>67</v>
      </c>
      <c r="E34" s="3">
        <v>6600.0000000000009</v>
      </c>
      <c r="F34" s="13">
        <f>Доходы[[#This Row],[кол-во, шт]]*Доходы[[#This Row],[цена, руб.]]</f>
        <v>442200.00000000006</v>
      </c>
      <c r="H34" s="3"/>
    </row>
    <row r="35" spans="1:8" x14ac:dyDescent="0.25">
      <c r="A35" s="23">
        <v>45047</v>
      </c>
      <c r="B35" t="s">
        <v>5</v>
      </c>
      <c r="C35" t="s">
        <v>18</v>
      </c>
      <c r="D35" s="3">
        <v>180</v>
      </c>
      <c r="E35" s="3">
        <v>5500</v>
      </c>
      <c r="F35" s="13">
        <f>Доходы[[#This Row],[кол-во, шт]]*Доходы[[#This Row],[цена, руб.]]</f>
        <v>990000</v>
      </c>
      <c r="H35" s="3"/>
    </row>
    <row r="36" spans="1:8" x14ac:dyDescent="0.25">
      <c r="A36" s="23">
        <v>45047</v>
      </c>
      <c r="B36" t="s">
        <v>5</v>
      </c>
      <c r="C36" t="s">
        <v>16</v>
      </c>
      <c r="D36" s="3">
        <v>301</v>
      </c>
      <c r="E36" s="3">
        <v>7700.0000000000009</v>
      </c>
      <c r="F36" s="13">
        <f>Доходы[[#This Row],[кол-во, шт]]*Доходы[[#This Row],[цена, руб.]]</f>
        <v>2317700.0000000005</v>
      </c>
      <c r="H36" s="3"/>
    </row>
    <row r="37" spans="1:8" x14ac:dyDescent="0.25">
      <c r="A37" s="23">
        <v>45047</v>
      </c>
      <c r="B37" t="s">
        <v>4</v>
      </c>
      <c r="C37" s="5" t="s">
        <v>8</v>
      </c>
      <c r="D37" s="3">
        <v>102</v>
      </c>
      <c r="E37" s="3">
        <v>11000</v>
      </c>
      <c r="F37" s="13">
        <f>Доходы[[#This Row],[кол-во, шт]]*Доходы[[#This Row],[цена, руб.]]</f>
        <v>1122000</v>
      </c>
      <c r="H37" s="3"/>
    </row>
    <row r="38" spans="1:8" x14ac:dyDescent="0.25">
      <c r="A38" s="23">
        <v>45047</v>
      </c>
      <c r="B38" t="s">
        <v>4</v>
      </c>
      <c r="C38" s="5" t="s">
        <v>7</v>
      </c>
      <c r="D38" s="3">
        <v>204</v>
      </c>
      <c r="E38" s="3">
        <v>5500</v>
      </c>
      <c r="F38" s="13">
        <f>Доходы[[#This Row],[кол-во, шт]]*Доходы[[#This Row],[цена, руб.]]</f>
        <v>1122000</v>
      </c>
      <c r="H38" s="3"/>
    </row>
    <row r="39" spans="1:8" x14ac:dyDescent="0.25">
      <c r="A39" s="23">
        <v>45047</v>
      </c>
      <c r="B39" t="s">
        <v>6</v>
      </c>
      <c r="C39" t="s">
        <v>19</v>
      </c>
      <c r="D39" s="3">
        <v>171</v>
      </c>
      <c r="E39" s="3">
        <v>7700.0000000000009</v>
      </c>
      <c r="F39" s="13">
        <f>Доходы[[#This Row],[кол-во, шт]]*Доходы[[#This Row],[цена, руб.]]</f>
        <v>1316700.0000000002</v>
      </c>
      <c r="H39" s="3"/>
    </row>
    <row r="40" spans="1:8" x14ac:dyDescent="0.25">
      <c r="A40" s="23">
        <v>45047</v>
      </c>
      <c r="B40" t="s">
        <v>4</v>
      </c>
      <c r="C40" s="5" t="s">
        <v>9</v>
      </c>
      <c r="D40" s="3">
        <v>383</v>
      </c>
      <c r="E40" s="3">
        <v>8800</v>
      </c>
      <c r="F40" s="13">
        <f>Доходы[[#This Row],[кол-во, шт]]*Доходы[[#This Row],[цена, руб.]]</f>
        <v>3370400</v>
      </c>
      <c r="H40" s="3"/>
    </row>
    <row r="41" spans="1:8" x14ac:dyDescent="0.25">
      <c r="A41" s="23">
        <v>45047</v>
      </c>
      <c r="B41" t="s">
        <v>6</v>
      </c>
      <c r="C41" t="s">
        <v>21</v>
      </c>
      <c r="D41" s="3">
        <v>44</v>
      </c>
      <c r="E41" s="3">
        <v>9900</v>
      </c>
      <c r="F41" s="13">
        <f>Доходы[[#This Row],[кол-во, шт]]*Доходы[[#This Row],[цена, руб.]]</f>
        <v>435600</v>
      </c>
      <c r="H41" s="3"/>
    </row>
    <row r="42" spans="1:8" x14ac:dyDescent="0.25">
      <c r="A42" s="23">
        <v>45078</v>
      </c>
      <c r="B42" t="s">
        <v>4</v>
      </c>
      <c r="C42" s="5" t="s">
        <v>7</v>
      </c>
      <c r="D42" s="3">
        <v>196</v>
      </c>
      <c r="E42" s="3">
        <v>5500</v>
      </c>
      <c r="F42" s="13">
        <f>Доходы[[#This Row],[кол-во, шт]]*Доходы[[#This Row],[цена, руб.]]</f>
        <v>1078000</v>
      </c>
      <c r="H42" s="3"/>
    </row>
    <row r="43" spans="1:8" x14ac:dyDescent="0.25">
      <c r="A43" s="23">
        <v>45078</v>
      </c>
      <c r="B43" t="s">
        <v>5</v>
      </c>
      <c r="C43" t="s">
        <v>16</v>
      </c>
      <c r="D43" s="3">
        <v>310</v>
      </c>
      <c r="E43" s="3">
        <v>7700.0000000000009</v>
      </c>
      <c r="F43" s="13">
        <f>Доходы[[#This Row],[кол-во, шт]]*Доходы[[#This Row],[цена, руб.]]</f>
        <v>2387000.0000000005</v>
      </c>
      <c r="H43" s="3"/>
    </row>
    <row r="44" spans="1:8" x14ac:dyDescent="0.25">
      <c r="A44" s="23">
        <v>45078</v>
      </c>
      <c r="B44" t="s">
        <v>5</v>
      </c>
      <c r="C44" t="s">
        <v>18</v>
      </c>
      <c r="D44" s="3">
        <v>186</v>
      </c>
      <c r="E44" s="3">
        <v>5500</v>
      </c>
      <c r="F44" s="13">
        <f>Доходы[[#This Row],[кол-во, шт]]*Доходы[[#This Row],[цена, руб.]]</f>
        <v>1023000</v>
      </c>
      <c r="H44" s="3"/>
    </row>
    <row r="45" spans="1:8" x14ac:dyDescent="0.25">
      <c r="A45" s="23">
        <v>45078</v>
      </c>
      <c r="B45" t="s">
        <v>6</v>
      </c>
      <c r="C45" t="s">
        <v>20</v>
      </c>
      <c r="D45" s="3">
        <v>64</v>
      </c>
      <c r="E45" s="3">
        <v>6600.0000000000009</v>
      </c>
      <c r="F45" s="13">
        <f>Доходы[[#This Row],[кол-во, шт]]*Доходы[[#This Row],[цена, руб.]]</f>
        <v>422400.00000000006</v>
      </c>
      <c r="H45" s="3"/>
    </row>
    <row r="46" spans="1:8" x14ac:dyDescent="0.25">
      <c r="A46" s="23">
        <v>45078</v>
      </c>
      <c r="B46" t="s">
        <v>6</v>
      </c>
      <c r="C46" t="s">
        <v>19</v>
      </c>
      <c r="D46" s="3">
        <v>164</v>
      </c>
      <c r="E46" s="3">
        <v>7700.0000000000009</v>
      </c>
      <c r="F46" s="13">
        <f>Доходы[[#This Row],[кол-во, шт]]*Доходы[[#This Row],[цена, руб.]]</f>
        <v>1262800.0000000002</v>
      </c>
      <c r="H46" s="3"/>
    </row>
    <row r="47" spans="1:8" x14ac:dyDescent="0.25">
      <c r="A47" s="23">
        <v>45078</v>
      </c>
      <c r="B47" t="s">
        <v>4</v>
      </c>
      <c r="C47" s="5" t="s">
        <v>9</v>
      </c>
      <c r="D47" s="3">
        <v>368</v>
      </c>
      <c r="E47" s="3">
        <v>8800</v>
      </c>
      <c r="F47" s="13">
        <f>Доходы[[#This Row],[кол-во, шт]]*Доходы[[#This Row],[цена, руб.]]</f>
        <v>3238400</v>
      </c>
      <c r="H47" s="3"/>
    </row>
    <row r="48" spans="1:8" x14ac:dyDescent="0.25">
      <c r="A48" s="23">
        <v>45078</v>
      </c>
      <c r="B48" t="s">
        <v>6</v>
      </c>
      <c r="C48" t="s">
        <v>21</v>
      </c>
      <c r="D48" s="3">
        <v>43</v>
      </c>
      <c r="E48" s="3">
        <v>9900</v>
      </c>
      <c r="F48" s="13">
        <f>Доходы[[#This Row],[кол-во, шт]]*Доходы[[#This Row],[цена, руб.]]</f>
        <v>425700</v>
      </c>
      <c r="H48" s="3"/>
    </row>
    <row r="49" spans="1:8" x14ac:dyDescent="0.25">
      <c r="A49" s="23">
        <v>45078</v>
      </c>
      <c r="B49" t="s">
        <v>4</v>
      </c>
      <c r="C49" s="5" t="s">
        <v>8</v>
      </c>
      <c r="D49" s="3">
        <v>98</v>
      </c>
      <c r="E49" s="3">
        <v>11000</v>
      </c>
      <c r="F49" s="13">
        <f>Доходы[[#This Row],[кол-во, шт]]*Доходы[[#This Row],[цена, руб.]]</f>
        <v>1078000</v>
      </c>
      <c r="H49" s="3"/>
    </row>
    <row r="50" spans="1:8" x14ac:dyDescent="0.25">
      <c r="A50" s="23">
        <v>45108</v>
      </c>
      <c r="B50" t="s">
        <v>4</v>
      </c>
      <c r="C50" s="5" t="s">
        <v>7</v>
      </c>
      <c r="D50" s="3">
        <v>187</v>
      </c>
      <c r="E50" s="3">
        <v>5500</v>
      </c>
      <c r="F50" s="13">
        <f>Доходы[[#This Row],[кол-во, шт]]*Доходы[[#This Row],[цена, руб.]]</f>
        <v>1028500</v>
      </c>
      <c r="H50" s="3"/>
    </row>
    <row r="51" spans="1:8" x14ac:dyDescent="0.25">
      <c r="A51" s="23">
        <v>45108</v>
      </c>
      <c r="B51" t="s">
        <v>4</v>
      </c>
      <c r="C51" s="5" t="s">
        <v>8</v>
      </c>
      <c r="D51" s="3">
        <v>93</v>
      </c>
      <c r="E51" s="3">
        <v>11000</v>
      </c>
      <c r="F51" s="13">
        <f>Доходы[[#This Row],[кол-во, шт]]*Доходы[[#This Row],[цена, руб.]]</f>
        <v>1023000</v>
      </c>
      <c r="H51" s="3"/>
    </row>
    <row r="52" spans="1:8" x14ac:dyDescent="0.25">
      <c r="A52" s="23">
        <v>45108</v>
      </c>
      <c r="B52" t="s">
        <v>6</v>
      </c>
      <c r="C52" t="s">
        <v>19</v>
      </c>
      <c r="D52" s="3">
        <v>176</v>
      </c>
      <c r="E52" s="3">
        <v>7700.0000000000009</v>
      </c>
      <c r="F52" s="13">
        <f>Доходы[[#This Row],[кол-во, шт]]*Доходы[[#This Row],[цена, руб.]]</f>
        <v>1355200.0000000002</v>
      </c>
      <c r="H52" s="3"/>
    </row>
    <row r="53" spans="1:8" x14ac:dyDescent="0.25">
      <c r="A53" s="23">
        <v>45108</v>
      </c>
      <c r="B53" t="s">
        <v>5</v>
      </c>
      <c r="C53" t="s">
        <v>18</v>
      </c>
      <c r="D53" s="3">
        <v>192</v>
      </c>
      <c r="E53" s="3">
        <v>5500</v>
      </c>
      <c r="F53" s="13">
        <f>Доходы[[#This Row],[кол-во, шт]]*Доходы[[#This Row],[цена, руб.]]</f>
        <v>1056000</v>
      </c>
      <c r="H53" s="3"/>
    </row>
    <row r="54" spans="1:8" x14ac:dyDescent="0.25">
      <c r="A54" s="23">
        <v>45108</v>
      </c>
      <c r="B54" t="s">
        <v>5</v>
      </c>
      <c r="C54" t="s">
        <v>16</v>
      </c>
      <c r="D54" s="3">
        <v>320</v>
      </c>
      <c r="E54" s="3">
        <v>7700.0000000000009</v>
      </c>
      <c r="F54" s="13">
        <f>Доходы[[#This Row],[кол-во, шт]]*Доходы[[#This Row],[цена, руб.]]</f>
        <v>2464000.0000000005</v>
      </c>
      <c r="H54" s="3"/>
    </row>
    <row r="55" spans="1:8" x14ac:dyDescent="0.25">
      <c r="A55" s="23">
        <v>45108</v>
      </c>
      <c r="B55" t="s">
        <v>6</v>
      </c>
      <c r="C55" t="s">
        <v>21</v>
      </c>
      <c r="D55" s="3">
        <v>46</v>
      </c>
      <c r="E55" s="3">
        <v>9900</v>
      </c>
      <c r="F55" s="13">
        <f>Доходы[[#This Row],[кол-во, шт]]*Доходы[[#This Row],[цена, руб.]]</f>
        <v>455400</v>
      </c>
      <c r="H55" s="3"/>
    </row>
    <row r="56" spans="1:8" x14ac:dyDescent="0.25">
      <c r="A56" s="23">
        <v>45108</v>
      </c>
      <c r="B56" t="s">
        <v>6</v>
      </c>
      <c r="C56" t="s">
        <v>20</v>
      </c>
      <c r="D56" s="3">
        <v>68</v>
      </c>
      <c r="E56" s="3">
        <v>6600.0000000000009</v>
      </c>
      <c r="F56" s="13">
        <f>Доходы[[#This Row],[кол-во, шт]]*Доходы[[#This Row],[цена, руб.]]</f>
        <v>448800.00000000006</v>
      </c>
      <c r="H56" s="3"/>
    </row>
    <row r="57" spans="1:8" x14ac:dyDescent="0.25">
      <c r="A57" s="23">
        <v>45108</v>
      </c>
      <c r="B57" t="s">
        <v>4</v>
      </c>
      <c r="C57" s="5" t="s">
        <v>9</v>
      </c>
      <c r="D57" s="3">
        <v>350</v>
      </c>
      <c r="E57" s="3">
        <v>8800</v>
      </c>
      <c r="F57" s="13">
        <f>Доходы[[#This Row],[кол-во, шт]]*Доходы[[#This Row],[цена, руб.]]</f>
        <v>3080000</v>
      </c>
      <c r="H57" s="3"/>
    </row>
    <row r="58" spans="1:8" x14ac:dyDescent="0.25">
      <c r="A58" s="23">
        <v>45139</v>
      </c>
      <c r="B58" t="s">
        <v>6</v>
      </c>
      <c r="C58" t="s">
        <v>20</v>
      </c>
      <c r="D58" s="3">
        <v>65</v>
      </c>
      <c r="E58" s="3">
        <v>6600.0000000000009</v>
      </c>
      <c r="F58" s="13">
        <f>Доходы[[#This Row],[кол-во, шт]]*Доходы[[#This Row],[цена, руб.]]</f>
        <v>429000.00000000006</v>
      </c>
      <c r="H58" s="3"/>
    </row>
    <row r="59" spans="1:8" x14ac:dyDescent="0.25">
      <c r="A59" s="23">
        <v>45139</v>
      </c>
      <c r="B59" t="s">
        <v>6</v>
      </c>
      <c r="C59" t="s">
        <v>21</v>
      </c>
      <c r="D59" s="3">
        <v>44</v>
      </c>
      <c r="E59" s="3">
        <v>9900</v>
      </c>
      <c r="F59" s="13">
        <f>Доходы[[#This Row],[кол-во, шт]]*Доходы[[#This Row],[цена, руб.]]</f>
        <v>435600</v>
      </c>
      <c r="H59" s="3"/>
    </row>
    <row r="60" spans="1:8" x14ac:dyDescent="0.25">
      <c r="A60" s="23">
        <v>45139</v>
      </c>
      <c r="B60" t="s">
        <v>4</v>
      </c>
      <c r="C60" s="5" t="s">
        <v>7</v>
      </c>
      <c r="D60" s="3">
        <v>202</v>
      </c>
      <c r="E60" s="3">
        <v>5500</v>
      </c>
      <c r="F60" s="13">
        <f>Доходы[[#This Row],[кол-во, шт]]*Доходы[[#This Row],[цена, руб.]]</f>
        <v>1111000</v>
      </c>
      <c r="H60" s="3"/>
    </row>
    <row r="61" spans="1:8" x14ac:dyDescent="0.25">
      <c r="A61" s="23">
        <v>45139</v>
      </c>
      <c r="B61" t="s">
        <v>5</v>
      </c>
      <c r="C61" t="s">
        <v>18</v>
      </c>
      <c r="D61" s="3">
        <v>182</v>
      </c>
      <c r="E61" s="3">
        <v>5500</v>
      </c>
      <c r="F61" s="13">
        <f>Доходы[[#This Row],[кол-во, шт]]*Доходы[[#This Row],[цена, руб.]]</f>
        <v>1001000</v>
      </c>
      <c r="H61" s="3"/>
    </row>
    <row r="62" spans="1:8" x14ac:dyDescent="0.25">
      <c r="A62" s="23">
        <v>45139</v>
      </c>
      <c r="B62" t="s">
        <v>5</v>
      </c>
      <c r="C62" t="s">
        <v>16</v>
      </c>
      <c r="D62" s="3">
        <v>303</v>
      </c>
      <c r="E62" s="3">
        <v>7700.0000000000009</v>
      </c>
      <c r="F62" s="13">
        <f>Доходы[[#This Row],[кол-во, шт]]*Доходы[[#This Row],[цена, руб.]]</f>
        <v>2333100.0000000005</v>
      </c>
      <c r="H62" s="3"/>
    </row>
    <row r="63" spans="1:8" x14ac:dyDescent="0.25">
      <c r="A63" s="23">
        <v>45139</v>
      </c>
      <c r="B63" t="s">
        <v>6</v>
      </c>
      <c r="C63" t="s">
        <v>19</v>
      </c>
      <c r="D63" s="3">
        <v>168</v>
      </c>
      <c r="E63" s="3">
        <v>7700.0000000000009</v>
      </c>
      <c r="F63" s="13">
        <f>Доходы[[#This Row],[кол-во, шт]]*Доходы[[#This Row],[цена, руб.]]</f>
        <v>1293600.0000000002</v>
      </c>
      <c r="H63" s="3"/>
    </row>
    <row r="64" spans="1:8" x14ac:dyDescent="0.25">
      <c r="A64" s="23">
        <v>45139</v>
      </c>
      <c r="B64" t="s">
        <v>4</v>
      </c>
      <c r="C64" s="5" t="s">
        <v>8</v>
      </c>
      <c r="D64" s="3">
        <v>101</v>
      </c>
      <c r="E64" s="3">
        <v>11000</v>
      </c>
      <c r="F64" s="13">
        <f>Доходы[[#This Row],[кол-во, шт]]*Доходы[[#This Row],[цена, руб.]]</f>
        <v>1111000</v>
      </c>
      <c r="H64" s="3"/>
    </row>
    <row r="65" spans="1:8" x14ac:dyDescent="0.25">
      <c r="A65" s="23">
        <v>45139</v>
      </c>
      <c r="B65" t="s">
        <v>4</v>
      </c>
      <c r="C65" s="5" t="s">
        <v>9</v>
      </c>
      <c r="D65" s="3">
        <v>378</v>
      </c>
      <c r="E65" s="3">
        <v>8800</v>
      </c>
      <c r="F65" s="13">
        <f>Доходы[[#This Row],[кол-во, шт]]*Доходы[[#This Row],[цена, руб.]]</f>
        <v>3326400</v>
      </c>
      <c r="H65" s="3"/>
    </row>
    <row r="66" spans="1:8" x14ac:dyDescent="0.25">
      <c r="A66" s="23">
        <v>45170</v>
      </c>
      <c r="B66" t="s">
        <v>5</v>
      </c>
      <c r="C66" t="s">
        <v>18</v>
      </c>
      <c r="D66" s="3">
        <v>129</v>
      </c>
      <c r="E66" s="3">
        <v>5500</v>
      </c>
      <c r="F66" s="13">
        <f>Доходы[[#This Row],[кол-во, шт]]*Доходы[[#This Row],[цена, руб.]]</f>
        <v>709500</v>
      </c>
      <c r="H66" s="3"/>
    </row>
    <row r="67" spans="1:8" x14ac:dyDescent="0.25">
      <c r="A67" s="23">
        <v>45170</v>
      </c>
      <c r="B67" t="s">
        <v>4</v>
      </c>
      <c r="C67" s="5" t="s">
        <v>8</v>
      </c>
      <c r="D67" s="3">
        <v>106</v>
      </c>
      <c r="E67" s="3">
        <v>11000</v>
      </c>
      <c r="F67" s="13">
        <f>Доходы[[#This Row],[кол-во, шт]]*Доходы[[#This Row],[цена, руб.]]</f>
        <v>1166000</v>
      </c>
      <c r="H67" s="3"/>
    </row>
    <row r="68" spans="1:8" x14ac:dyDescent="0.25">
      <c r="A68" s="23">
        <v>45170</v>
      </c>
      <c r="B68" t="s">
        <v>6</v>
      </c>
      <c r="C68" t="s">
        <v>21</v>
      </c>
      <c r="D68" s="3">
        <v>50</v>
      </c>
      <c r="E68" s="3">
        <v>9900</v>
      </c>
      <c r="F68" s="13">
        <f>Доходы[[#This Row],[кол-во, шт]]*Доходы[[#This Row],[цена, руб.]]</f>
        <v>495000</v>
      </c>
      <c r="H68" s="3"/>
    </row>
    <row r="69" spans="1:8" x14ac:dyDescent="0.25">
      <c r="A69" s="23">
        <v>45170</v>
      </c>
      <c r="B69" t="s">
        <v>4</v>
      </c>
      <c r="C69" s="5" t="s">
        <v>7</v>
      </c>
      <c r="D69" s="3">
        <v>212</v>
      </c>
      <c r="E69" s="3">
        <v>5500</v>
      </c>
      <c r="F69" s="13">
        <f>Доходы[[#This Row],[кол-во, шт]]*Доходы[[#This Row],[цена, руб.]]</f>
        <v>1166000</v>
      </c>
      <c r="H69" s="3"/>
    </row>
    <row r="70" spans="1:8" x14ac:dyDescent="0.25">
      <c r="A70" s="23">
        <v>45170</v>
      </c>
      <c r="B70" t="s">
        <v>4</v>
      </c>
      <c r="C70" s="5" t="s">
        <v>9</v>
      </c>
      <c r="D70" s="3">
        <v>398</v>
      </c>
      <c r="E70" s="3">
        <v>8800</v>
      </c>
      <c r="F70" s="13">
        <f>Доходы[[#This Row],[кол-во, шт]]*Доходы[[#This Row],[цена, руб.]]</f>
        <v>3502400</v>
      </c>
      <c r="H70" s="3"/>
    </row>
    <row r="71" spans="1:8" x14ac:dyDescent="0.25">
      <c r="A71" s="23">
        <v>45170</v>
      </c>
      <c r="B71" t="s">
        <v>6</v>
      </c>
      <c r="C71" t="s">
        <v>19</v>
      </c>
      <c r="D71" s="3">
        <v>193</v>
      </c>
      <c r="E71" s="3">
        <v>7700.0000000000009</v>
      </c>
      <c r="F71" s="13">
        <f>Доходы[[#This Row],[кол-во, шт]]*Доходы[[#This Row],[цена, руб.]]</f>
        <v>1486100.0000000002</v>
      </c>
      <c r="H71" s="3"/>
    </row>
    <row r="72" spans="1:8" x14ac:dyDescent="0.25">
      <c r="A72" s="23">
        <v>45170</v>
      </c>
      <c r="B72" t="s">
        <v>5</v>
      </c>
      <c r="C72" t="s">
        <v>16</v>
      </c>
      <c r="D72" s="3">
        <v>276</v>
      </c>
      <c r="E72" s="3">
        <v>7700.0000000000009</v>
      </c>
      <c r="F72" s="13">
        <f>Доходы[[#This Row],[кол-во, шт]]*Доходы[[#This Row],[цена, руб.]]</f>
        <v>2125200.0000000005</v>
      </c>
      <c r="H72" s="3"/>
    </row>
    <row r="73" spans="1:8" x14ac:dyDescent="0.25">
      <c r="A73" s="23">
        <v>45170</v>
      </c>
      <c r="B73" t="s">
        <v>5</v>
      </c>
      <c r="C73" t="s">
        <v>17</v>
      </c>
      <c r="D73" s="3">
        <v>54</v>
      </c>
      <c r="E73" s="3">
        <v>13200.000000000002</v>
      </c>
      <c r="F73" s="13">
        <f>Доходы[[#This Row],[кол-во, шт]]*Доходы[[#This Row],[цена, руб.]]</f>
        <v>712800.00000000012</v>
      </c>
      <c r="H73" s="3"/>
    </row>
    <row r="74" spans="1:8" x14ac:dyDescent="0.25">
      <c r="A74" s="23">
        <v>45170</v>
      </c>
      <c r="B74" t="s">
        <v>6</v>
      </c>
      <c r="C74" t="s">
        <v>20</v>
      </c>
      <c r="D74" s="3">
        <v>75</v>
      </c>
      <c r="E74" s="3">
        <v>6600.0000000000009</v>
      </c>
      <c r="F74" s="13">
        <f>Доходы[[#This Row],[кол-во, шт]]*Доходы[[#This Row],[цена, руб.]]</f>
        <v>495000.00000000006</v>
      </c>
      <c r="H74" s="3"/>
    </row>
    <row r="75" spans="1:8" x14ac:dyDescent="0.25">
      <c r="A75" s="23">
        <v>45200</v>
      </c>
      <c r="B75" t="s">
        <v>6</v>
      </c>
      <c r="C75" t="s">
        <v>20</v>
      </c>
      <c r="D75" s="3">
        <v>64</v>
      </c>
      <c r="E75" s="3">
        <v>6600.0000000000009</v>
      </c>
      <c r="F75" s="13">
        <f>Доходы[[#This Row],[кол-во, шт]]*Доходы[[#This Row],[цена, руб.]]</f>
        <v>422400.00000000006</v>
      </c>
      <c r="H75" s="3"/>
    </row>
    <row r="76" spans="1:8" x14ac:dyDescent="0.25">
      <c r="A76" s="23">
        <v>45200</v>
      </c>
      <c r="B76" t="s">
        <v>6</v>
      </c>
      <c r="C76" t="s">
        <v>19</v>
      </c>
      <c r="D76" s="3">
        <v>260</v>
      </c>
      <c r="E76" s="3">
        <v>7700.0000000000009</v>
      </c>
      <c r="F76" s="13">
        <f>Доходы[[#This Row],[кол-во, шт]]*Доходы[[#This Row],[цена, руб.]]</f>
        <v>2002000.0000000002</v>
      </c>
      <c r="H76" s="3"/>
    </row>
    <row r="77" spans="1:8" x14ac:dyDescent="0.25">
      <c r="A77" s="23">
        <v>45200</v>
      </c>
      <c r="B77" t="s">
        <v>5</v>
      </c>
      <c r="C77" t="s">
        <v>17</v>
      </c>
      <c r="D77" s="3">
        <v>58</v>
      </c>
      <c r="E77" s="3">
        <v>13200.000000000002</v>
      </c>
      <c r="F77" s="13">
        <f>Доходы[[#This Row],[кол-во, шт]]*Доходы[[#This Row],[цена, руб.]]</f>
        <v>765600.00000000012</v>
      </c>
      <c r="H77" s="3"/>
    </row>
    <row r="78" spans="1:8" x14ac:dyDescent="0.25">
      <c r="A78" s="23">
        <v>45200</v>
      </c>
      <c r="B78" t="s">
        <v>4</v>
      </c>
      <c r="C78" s="5" t="s">
        <v>9</v>
      </c>
      <c r="D78" s="3">
        <v>431</v>
      </c>
      <c r="E78" s="3">
        <v>8800</v>
      </c>
      <c r="F78" s="13">
        <f>Доходы[[#This Row],[кол-во, шт]]*Доходы[[#This Row],[цена, руб.]]</f>
        <v>3792800</v>
      </c>
      <c r="H78" s="3"/>
    </row>
    <row r="79" spans="1:8" x14ac:dyDescent="0.25">
      <c r="A79" s="23">
        <v>45200</v>
      </c>
      <c r="B79" t="s">
        <v>5</v>
      </c>
      <c r="C79" t="s">
        <v>16</v>
      </c>
      <c r="D79" s="3">
        <v>297</v>
      </c>
      <c r="E79" s="3">
        <v>7700.0000000000009</v>
      </c>
      <c r="F79" s="13">
        <f>Доходы[[#This Row],[кол-во, шт]]*Доходы[[#This Row],[цена, руб.]]</f>
        <v>2286900.0000000005</v>
      </c>
      <c r="H79" s="3"/>
    </row>
    <row r="80" spans="1:8" x14ac:dyDescent="0.25">
      <c r="A80" s="23">
        <v>45200</v>
      </c>
      <c r="B80" t="s">
        <v>5</v>
      </c>
      <c r="C80" t="s">
        <v>18</v>
      </c>
      <c r="D80" s="3">
        <v>138</v>
      </c>
      <c r="E80" s="3">
        <v>5500</v>
      </c>
      <c r="F80" s="13">
        <f>Доходы[[#This Row],[кол-во, шт]]*Доходы[[#This Row],[цена, руб.]]</f>
        <v>759000</v>
      </c>
      <c r="H80" s="3"/>
    </row>
    <row r="81" spans="1:8" x14ac:dyDescent="0.25">
      <c r="A81" s="23">
        <v>45200</v>
      </c>
      <c r="B81" t="s">
        <v>6</v>
      </c>
      <c r="C81" t="s">
        <v>21</v>
      </c>
      <c r="D81" s="3">
        <v>43</v>
      </c>
      <c r="E81" s="3">
        <v>9900</v>
      </c>
      <c r="F81" s="13">
        <f>Доходы[[#This Row],[кол-во, шт]]*Доходы[[#This Row],[цена, руб.]]</f>
        <v>425700</v>
      </c>
      <c r="H81" s="3"/>
    </row>
    <row r="82" spans="1:8" x14ac:dyDescent="0.25">
      <c r="A82" s="23">
        <v>45200</v>
      </c>
      <c r="B82" t="s">
        <v>4</v>
      </c>
      <c r="C82" s="5" t="s">
        <v>7</v>
      </c>
      <c r="D82" s="3">
        <v>230</v>
      </c>
      <c r="E82" s="3">
        <v>5500</v>
      </c>
      <c r="F82" s="13">
        <f>Доходы[[#This Row],[кол-во, шт]]*Доходы[[#This Row],[цена, руб.]]</f>
        <v>1265000</v>
      </c>
      <c r="H82" s="3"/>
    </row>
    <row r="83" spans="1:8" x14ac:dyDescent="0.25">
      <c r="A83" s="23">
        <v>45200</v>
      </c>
      <c r="B83" t="s">
        <v>4</v>
      </c>
      <c r="C83" s="5" t="s">
        <v>8</v>
      </c>
      <c r="D83" s="3">
        <v>115</v>
      </c>
      <c r="E83" s="3">
        <v>11000</v>
      </c>
      <c r="F83" s="13">
        <f>Доходы[[#This Row],[кол-во, шт]]*Доходы[[#This Row],[цена, руб.]]</f>
        <v>1265000</v>
      </c>
      <c r="H83" s="3"/>
    </row>
    <row r="84" spans="1:8" x14ac:dyDescent="0.25">
      <c r="A84" s="23">
        <v>45231</v>
      </c>
      <c r="B84" t="s">
        <v>5</v>
      </c>
      <c r="C84" t="s">
        <v>18</v>
      </c>
      <c r="D84" s="3">
        <v>143</v>
      </c>
      <c r="E84" s="3">
        <v>5500</v>
      </c>
      <c r="F84" s="13">
        <f>Доходы[[#This Row],[кол-во, шт]]*Доходы[[#This Row],[цена, руб.]]</f>
        <v>786500</v>
      </c>
      <c r="H84" s="3"/>
    </row>
    <row r="85" spans="1:8" x14ac:dyDescent="0.25">
      <c r="A85" s="23">
        <v>45231</v>
      </c>
      <c r="B85" t="s">
        <v>5</v>
      </c>
      <c r="C85" t="s">
        <v>17</v>
      </c>
      <c r="D85" s="3">
        <v>61</v>
      </c>
      <c r="E85" s="3">
        <v>13200.000000000002</v>
      </c>
      <c r="F85" s="13">
        <f>Доходы[[#This Row],[кол-во, шт]]*Доходы[[#This Row],[цена, руб.]]</f>
        <v>805200.00000000012</v>
      </c>
      <c r="H85" s="3"/>
    </row>
    <row r="86" spans="1:8" x14ac:dyDescent="0.25">
      <c r="A86" s="23">
        <v>45231</v>
      </c>
      <c r="B86" t="s">
        <v>4</v>
      </c>
      <c r="C86" s="5" t="s">
        <v>7</v>
      </c>
      <c r="D86" s="3">
        <v>246</v>
      </c>
      <c r="E86" s="3">
        <v>5500</v>
      </c>
      <c r="F86" s="13">
        <f>Доходы[[#This Row],[кол-во, шт]]*Доходы[[#This Row],[цена, руб.]]</f>
        <v>1353000</v>
      </c>
      <c r="H86" s="3"/>
    </row>
    <row r="87" spans="1:8" x14ac:dyDescent="0.25">
      <c r="A87" s="23">
        <v>45231</v>
      </c>
      <c r="B87" t="s">
        <v>5</v>
      </c>
      <c r="C87" t="s">
        <v>16</v>
      </c>
      <c r="D87" s="3">
        <v>289</v>
      </c>
      <c r="E87" s="3">
        <v>7700.0000000000009</v>
      </c>
      <c r="F87" s="13">
        <f>Доходы[[#This Row],[кол-во, шт]]*Доходы[[#This Row],[цена, руб.]]</f>
        <v>2225300.0000000005</v>
      </c>
      <c r="H87" s="3"/>
    </row>
    <row r="88" spans="1:8" x14ac:dyDescent="0.25">
      <c r="A88" s="23">
        <v>45231</v>
      </c>
      <c r="B88" t="s">
        <v>4</v>
      </c>
      <c r="C88" s="5" t="s">
        <v>9</v>
      </c>
      <c r="D88" s="3">
        <v>461</v>
      </c>
      <c r="E88" s="3">
        <v>8800</v>
      </c>
      <c r="F88" s="13">
        <f>Доходы[[#This Row],[кол-во, шт]]*Доходы[[#This Row],[цена, руб.]]</f>
        <v>4056800</v>
      </c>
      <c r="H88" s="3"/>
    </row>
    <row r="89" spans="1:8" x14ac:dyDescent="0.25">
      <c r="A89" s="23">
        <v>45231</v>
      </c>
      <c r="B89" t="s">
        <v>6</v>
      </c>
      <c r="C89" t="s">
        <v>21</v>
      </c>
      <c r="D89" s="3">
        <v>43</v>
      </c>
      <c r="E89" s="3">
        <v>9900</v>
      </c>
      <c r="F89" s="13">
        <f>Доходы[[#This Row],[кол-во, шт]]*Доходы[[#This Row],[цена, руб.]]</f>
        <v>425700</v>
      </c>
      <c r="H89" s="3"/>
    </row>
    <row r="90" spans="1:8" x14ac:dyDescent="0.25">
      <c r="A90" s="23">
        <v>45231</v>
      </c>
      <c r="B90" t="s">
        <v>6</v>
      </c>
      <c r="C90" t="s">
        <v>19</v>
      </c>
      <c r="D90" s="3">
        <v>275</v>
      </c>
      <c r="E90" s="3">
        <v>7700.0000000000009</v>
      </c>
      <c r="F90" s="13">
        <f>Доходы[[#This Row],[кол-во, шт]]*Доходы[[#This Row],[цена, руб.]]</f>
        <v>2117500.0000000005</v>
      </c>
      <c r="H90" s="3"/>
    </row>
    <row r="91" spans="1:8" x14ac:dyDescent="0.25">
      <c r="A91" s="23">
        <v>45231</v>
      </c>
      <c r="B91" t="s">
        <v>4</v>
      </c>
      <c r="C91" s="5" t="s">
        <v>8</v>
      </c>
      <c r="D91" s="3">
        <v>123</v>
      </c>
      <c r="E91" s="3">
        <v>11000</v>
      </c>
      <c r="F91" s="13">
        <f>Доходы[[#This Row],[кол-во, шт]]*Доходы[[#This Row],[цена, руб.]]</f>
        <v>1353000</v>
      </c>
      <c r="H91" s="3"/>
    </row>
    <row r="92" spans="1:8" x14ac:dyDescent="0.25">
      <c r="A92" s="23">
        <v>45231</v>
      </c>
      <c r="B92" t="s">
        <v>6</v>
      </c>
      <c r="C92" t="s">
        <v>20</v>
      </c>
      <c r="D92" s="3">
        <v>65</v>
      </c>
      <c r="E92" s="3">
        <v>6600.0000000000009</v>
      </c>
      <c r="F92" s="13">
        <f>Доходы[[#This Row],[кол-во, шт]]*Доходы[[#This Row],[цена, руб.]]</f>
        <v>429000.00000000006</v>
      </c>
      <c r="H92" s="3"/>
    </row>
    <row r="93" spans="1:8" x14ac:dyDescent="0.25">
      <c r="A93" s="23">
        <v>45261</v>
      </c>
      <c r="B93" t="s">
        <v>5</v>
      </c>
      <c r="C93" t="s">
        <v>16</v>
      </c>
      <c r="D93" s="3">
        <v>340</v>
      </c>
      <c r="E93" s="3">
        <v>7700.0000000000009</v>
      </c>
      <c r="F93" s="13">
        <f>Доходы[[#This Row],[кол-во, шт]]*Доходы[[#This Row],[цена, руб.]]</f>
        <v>2618000.0000000005</v>
      </c>
      <c r="H93" s="3"/>
    </row>
    <row r="94" spans="1:8" x14ac:dyDescent="0.25">
      <c r="A94" s="23">
        <v>45261</v>
      </c>
      <c r="B94" t="s">
        <v>5</v>
      </c>
      <c r="C94" t="s">
        <v>18</v>
      </c>
      <c r="D94" s="3">
        <v>210</v>
      </c>
      <c r="E94" s="3">
        <v>5500</v>
      </c>
      <c r="F94" s="13">
        <f>Доходы[[#This Row],[кол-во, шт]]*Доходы[[#This Row],[цена, руб.]]</f>
        <v>1155000</v>
      </c>
      <c r="H94" s="3"/>
    </row>
    <row r="95" spans="1:8" x14ac:dyDescent="0.25">
      <c r="A95" s="23">
        <v>45261</v>
      </c>
      <c r="B95" t="s">
        <v>6</v>
      </c>
      <c r="C95" t="s">
        <v>19</v>
      </c>
      <c r="D95" s="3">
        <v>290</v>
      </c>
      <c r="E95" s="3">
        <v>7700.0000000000009</v>
      </c>
      <c r="F95" s="13">
        <f>Доходы[[#This Row],[кол-во, шт]]*Доходы[[#This Row],[цена, руб.]]</f>
        <v>2233000.0000000005</v>
      </c>
      <c r="H95" s="3"/>
    </row>
    <row r="96" spans="1:8" x14ac:dyDescent="0.25">
      <c r="A96" s="23">
        <v>45261</v>
      </c>
      <c r="B96" t="s">
        <v>4</v>
      </c>
      <c r="C96" s="5" t="s">
        <v>7</v>
      </c>
      <c r="D96" s="3">
        <v>250</v>
      </c>
      <c r="E96" s="3">
        <v>5500</v>
      </c>
      <c r="F96" s="13">
        <f>Доходы[[#This Row],[кол-во, шт]]*Доходы[[#This Row],[цена, руб.]]</f>
        <v>1375000</v>
      </c>
      <c r="H96" s="3"/>
    </row>
    <row r="97" spans="1:8" x14ac:dyDescent="0.25">
      <c r="A97" s="23">
        <v>45261</v>
      </c>
      <c r="B97" t="s">
        <v>6</v>
      </c>
      <c r="C97" t="s">
        <v>21</v>
      </c>
      <c r="D97" s="3">
        <v>45</v>
      </c>
      <c r="E97" s="3">
        <v>9900</v>
      </c>
      <c r="F97" s="13">
        <f>Доходы[[#This Row],[кол-во, шт]]*Доходы[[#This Row],[цена, руб.]]</f>
        <v>445500</v>
      </c>
      <c r="H97" s="3"/>
    </row>
    <row r="98" spans="1:8" x14ac:dyDescent="0.25">
      <c r="A98" s="23">
        <v>45261</v>
      </c>
      <c r="B98" t="s">
        <v>6</v>
      </c>
      <c r="C98" t="s">
        <v>20</v>
      </c>
      <c r="D98" s="3">
        <v>67</v>
      </c>
      <c r="E98" s="3">
        <v>6600.0000000000009</v>
      </c>
      <c r="F98" s="13">
        <f>Доходы[[#This Row],[кол-во, шт]]*Доходы[[#This Row],[цена, руб.]]</f>
        <v>442200.00000000006</v>
      </c>
      <c r="H98" s="3"/>
    </row>
    <row r="99" spans="1:8" x14ac:dyDescent="0.25">
      <c r="A99" s="23">
        <v>45261</v>
      </c>
      <c r="B99" t="s">
        <v>4</v>
      </c>
      <c r="C99" s="5" t="s">
        <v>8</v>
      </c>
      <c r="D99" s="3">
        <v>130</v>
      </c>
      <c r="E99" s="3">
        <v>11000</v>
      </c>
      <c r="F99" s="13">
        <f>Доходы[[#This Row],[кол-во, шт]]*Доходы[[#This Row],[цена, руб.]]</f>
        <v>1430000</v>
      </c>
      <c r="H99" s="3"/>
    </row>
    <row r="100" spans="1:8" x14ac:dyDescent="0.25">
      <c r="A100" s="23">
        <v>45261</v>
      </c>
      <c r="B100" t="s">
        <v>4</v>
      </c>
      <c r="C100" s="5" t="s">
        <v>9</v>
      </c>
      <c r="D100" s="3">
        <v>470</v>
      </c>
      <c r="E100" s="3">
        <v>8800</v>
      </c>
      <c r="F100" s="13">
        <f>Доходы[[#This Row],[кол-во, шт]]*Доходы[[#This Row],[цена, руб.]]</f>
        <v>4136000</v>
      </c>
      <c r="H100" s="3"/>
    </row>
    <row r="101" spans="1:8" x14ac:dyDescent="0.25">
      <c r="C101" s="5"/>
    </row>
    <row r="102" spans="1:8" x14ac:dyDescent="0.25">
      <c r="C102" s="5"/>
    </row>
    <row r="103" spans="1:8" x14ac:dyDescent="0.25">
      <c r="C103" s="5"/>
    </row>
    <row r="104" spans="1:8" x14ac:dyDescent="0.25">
      <c r="C104" s="5"/>
    </row>
    <row r="105" spans="1:8" x14ac:dyDescent="0.25">
      <c r="C105" s="5"/>
    </row>
    <row r="106" spans="1:8" x14ac:dyDescent="0.25">
      <c r="C106" s="5"/>
    </row>
    <row r="107" spans="1:8" x14ac:dyDescent="0.25">
      <c r="C107" s="5"/>
    </row>
    <row r="108" spans="1:8" x14ac:dyDescent="0.25">
      <c r="C108" s="5"/>
    </row>
    <row r="109" spans="1:8" x14ac:dyDescent="0.25">
      <c r="C109" s="5"/>
    </row>
    <row r="110" spans="1:8" x14ac:dyDescent="0.25">
      <c r="C110" s="5"/>
    </row>
    <row r="111" spans="1:8" x14ac:dyDescent="0.25">
      <c r="C111" s="5"/>
    </row>
    <row r="112" spans="1:8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5" x14ac:dyDescent="0.25">
      <c r="C369" s="5"/>
      <c r="E369" s="3"/>
    </row>
    <row r="370" spans="3:5" x14ac:dyDescent="0.25">
      <c r="C370" s="5"/>
      <c r="E370" s="3"/>
    </row>
    <row r="371" spans="3:5" x14ac:dyDescent="0.25">
      <c r="C371" s="5"/>
      <c r="E371" s="3"/>
    </row>
    <row r="372" spans="3:5" x14ac:dyDescent="0.25">
      <c r="C372" s="5"/>
      <c r="E372" s="3"/>
    </row>
    <row r="373" spans="3:5" x14ac:dyDescent="0.25">
      <c r="C373" s="5"/>
      <c r="E373" s="3"/>
    </row>
    <row r="374" spans="3:5" x14ac:dyDescent="0.25">
      <c r="C374" s="5"/>
      <c r="E374" s="3"/>
    </row>
    <row r="375" spans="3:5" x14ac:dyDescent="0.25">
      <c r="C375" s="5"/>
      <c r="E375" s="3"/>
    </row>
    <row r="376" spans="3:5" x14ac:dyDescent="0.25">
      <c r="C376" s="5"/>
      <c r="E376" s="3"/>
    </row>
    <row r="377" spans="3:5" x14ac:dyDescent="0.25">
      <c r="C377" s="5"/>
      <c r="E377" s="3"/>
    </row>
    <row r="378" spans="3:5" x14ac:dyDescent="0.25">
      <c r="C378" s="5"/>
      <c r="E378" s="3"/>
    </row>
    <row r="379" spans="3:5" x14ac:dyDescent="0.25">
      <c r="C379" s="5"/>
      <c r="E379" s="3"/>
    </row>
    <row r="380" spans="3:5" x14ac:dyDescent="0.25">
      <c r="C380" s="5"/>
      <c r="E380" s="3"/>
    </row>
    <row r="381" spans="3:5" x14ac:dyDescent="0.25">
      <c r="C381" s="5"/>
      <c r="E381" s="3"/>
    </row>
    <row r="382" spans="3:5" x14ac:dyDescent="0.25">
      <c r="C382" s="5"/>
      <c r="E382" s="3"/>
    </row>
    <row r="383" spans="3:5" x14ac:dyDescent="0.25">
      <c r="C383" s="5"/>
      <c r="E383" s="3"/>
    </row>
    <row r="384" spans="3:5" x14ac:dyDescent="0.25">
      <c r="C384" s="5"/>
      <c r="E384" s="3"/>
    </row>
    <row r="385" spans="3:5" x14ac:dyDescent="0.25">
      <c r="C385" s="5"/>
      <c r="E385" s="3"/>
    </row>
    <row r="386" spans="3:5" x14ac:dyDescent="0.25">
      <c r="C386" s="5"/>
      <c r="E386" s="3"/>
    </row>
    <row r="387" spans="3:5" x14ac:dyDescent="0.25">
      <c r="C387" s="5"/>
      <c r="E387" s="3"/>
    </row>
    <row r="388" spans="3:5" x14ac:dyDescent="0.25">
      <c r="C388" s="5"/>
      <c r="E388" s="3"/>
    </row>
    <row r="389" spans="3:5" x14ac:dyDescent="0.25">
      <c r="C389" s="5"/>
      <c r="E389" s="3"/>
    </row>
    <row r="390" spans="3:5" x14ac:dyDescent="0.25">
      <c r="C390" s="5"/>
      <c r="E390" s="3"/>
    </row>
    <row r="391" spans="3:5" x14ac:dyDescent="0.25">
      <c r="C391" s="5"/>
      <c r="E391" s="3"/>
    </row>
    <row r="392" spans="3:5" x14ac:dyDescent="0.25">
      <c r="C392" s="5"/>
      <c r="E392" s="3"/>
    </row>
    <row r="393" spans="3:5" x14ac:dyDescent="0.25">
      <c r="C393" s="5"/>
      <c r="E393" s="3"/>
    </row>
    <row r="394" spans="3:5" x14ac:dyDescent="0.25">
      <c r="C394" s="5"/>
      <c r="E394" s="3"/>
    </row>
    <row r="395" spans="3:5" x14ac:dyDescent="0.25">
      <c r="C395" s="5"/>
      <c r="E395" s="3"/>
    </row>
    <row r="396" spans="3:5" x14ac:dyDescent="0.25">
      <c r="C396" s="5"/>
      <c r="E396" s="3"/>
    </row>
    <row r="397" spans="3:5" x14ac:dyDescent="0.25">
      <c r="C397" s="5"/>
      <c r="E397" s="3"/>
    </row>
    <row r="398" spans="3:5" x14ac:dyDescent="0.25">
      <c r="C398" s="5"/>
      <c r="E398" s="3"/>
    </row>
    <row r="399" spans="3:5" x14ac:dyDescent="0.25">
      <c r="C399" s="5"/>
      <c r="E399" s="3"/>
    </row>
    <row r="400" spans="3:5" x14ac:dyDescent="0.25">
      <c r="C400" s="5"/>
      <c r="E400" s="3"/>
    </row>
    <row r="401" spans="3:5" x14ac:dyDescent="0.25">
      <c r="C401" s="5"/>
      <c r="E401" s="3"/>
    </row>
    <row r="402" spans="3:5" x14ac:dyDescent="0.25">
      <c r="C402" s="5"/>
      <c r="E402" s="3"/>
    </row>
    <row r="403" spans="3:5" x14ac:dyDescent="0.25">
      <c r="C403" s="5"/>
      <c r="E403" s="3"/>
    </row>
    <row r="404" spans="3:5" x14ac:dyDescent="0.25">
      <c r="C404" s="5"/>
      <c r="E404" s="3"/>
    </row>
    <row r="405" spans="3:5" x14ac:dyDescent="0.25">
      <c r="C405" s="5"/>
      <c r="E405" s="3"/>
    </row>
    <row r="406" spans="3:5" x14ac:dyDescent="0.25">
      <c r="C406" s="5"/>
      <c r="E406" s="3"/>
    </row>
    <row r="407" spans="3:5" x14ac:dyDescent="0.25">
      <c r="C407" s="5"/>
      <c r="E407" s="3"/>
    </row>
    <row r="408" spans="3:5" x14ac:dyDescent="0.25">
      <c r="C408" s="5"/>
      <c r="E408" s="3"/>
    </row>
    <row r="409" spans="3:5" x14ac:dyDescent="0.25">
      <c r="C409" s="5"/>
      <c r="E409" s="3"/>
    </row>
    <row r="410" spans="3:5" x14ac:dyDescent="0.25">
      <c r="C410" s="5"/>
      <c r="E410" s="3"/>
    </row>
    <row r="411" spans="3:5" x14ac:dyDescent="0.25">
      <c r="C411" s="5"/>
      <c r="E411" s="3"/>
    </row>
    <row r="412" spans="3:5" x14ac:dyDescent="0.25">
      <c r="C412" s="5"/>
      <c r="E412" s="3"/>
    </row>
    <row r="413" spans="3:5" x14ac:dyDescent="0.25">
      <c r="C413" s="5"/>
      <c r="E413" s="3"/>
    </row>
    <row r="414" spans="3:5" x14ac:dyDescent="0.25">
      <c r="C414" s="5"/>
      <c r="E414" s="3"/>
    </row>
    <row r="415" spans="3:5" x14ac:dyDescent="0.25">
      <c r="C415" s="5"/>
      <c r="E415" s="3"/>
    </row>
    <row r="416" spans="3:5" x14ac:dyDescent="0.25">
      <c r="C416" s="5"/>
      <c r="E416" s="3"/>
    </row>
    <row r="417" spans="3:5" x14ac:dyDescent="0.25">
      <c r="C417" s="5"/>
      <c r="E417" s="3"/>
    </row>
    <row r="418" spans="3:5" x14ac:dyDescent="0.25">
      <c r="C418" s="5"/>
      <c r="E418" s="3"/>
    </row>
    <row r="419" spans="3:5" x14ac:dyDescent="0.25">
      <c r="C419" s="5"/>
      <c r="E419" s="3"/>
    </row>
    <row r="420" spans="3:5" x14ac:dyDescent="0.25">
      <c r="C420" s="5"/>
      <c r="E420" s="3"/>
    </row>
    <row r="421" spans="3:5" x14ac:dyDescent="0.25">
      <c r="C421" s="5"/>
      <c r="E421" s="3"/>
    </row>
    <row r="422" spans="3:5" x14ac:dyDescent="0.25">
      <c r="C422" s="5"/>
      <c r="E422" s="3"/>
    </row>
    <row r="423" spans="3:5" x14ac:dyDescent="0.25">
      <c r="C423" s="5"/>
      <c r="E423" s="3"/>
    </row>
    <row r="424" spans="3:5" x14ac:dyDescent="0.25">
      <c r="C424" s="5"/>
      <c r="E424" s="3"/>
    </row>
    <row r="425" spans="3:5" x14ac:dyDescent="0.25">
      <c r="C425" s="5"/>
      <c r="E425" s="3"/>
    </row>
    <row r="426" spans="3:5" x14ac:dyDescent="0.25">
      <c r="C426" s="5"/>
      <c r="E426" s="3"/>
    </row>
    <row r="427" spans="3:5" x14ac:dyDescent="0.25">
      <c r="C427" s="5"/>
      <c r="E427" s="3"/>
    </row>
    <row r="428" spans="3:5" x14ac:dyDescent="0.25">
      <c r="C428" s="5"/>
      <c r="E428" s="3"/>
    </row>
    <row r="429" spans="3:5" x14ac:dyDescent="0.25">
      <c r="C429" s="5"/>
      <c r="E429" s="3"/>
    </row>
    <row r="430" spans="3:5" x14ac:dyDescent="0.25">
      <c r="C430" s="5"/>
      <c r="E430" s="3"/>
    </row>
    <row r="431" spans="3:5" x14ac:dyDescent="0.25">
      <c r="C431" s="5"/>
      <c r="E431" s="3"/>
    </row>
    <row r="432" spans="3:5" x14ac:dyDescent="0.25">
      <c r="C432" s="5"/>
      <c r="E432" s="3"/>
    </row>
    <row r="433" spans="3:5" x14ac:dyDescent="0.25">
      <c r="C433" s="5"/>
      <c r="E433" s="3"/>
    </row>
    <row r="434" spans="3:5" x14ac:dyDescent="0.25">
      <c r="C434" s="5"/>
      <c r="E434" s="3"/>
    </row>
    <row r="435" spans="3:5" x14ac:dyDescent="0.25">
      <c r="C435" s="5"/>
      <c r="E435" s="3"/>
    </row>
    <row r="436" spans="3:5" x14ac:dyDescent="0.25">
      <c r="C436" s="5"/>
      <c r="E436" s="3"/>
    </row>
    <row r="437" spans="3:5" x14ac:dyDescent="0.25">
      <c r="C437" s="5"/>
      <c r="E437" s="3"/>
    </row>
    <row r="438" spans="3:5" x14ac:dyDescent="0.25">
      <c r="C438" s="5"/>
      <c r="E438" s="3"/>
    </row>
    <row r="439" spans="3:5" x14ac:dyDescent="0.25">
      <c r="C439" s="5"/>
      <c r="E439" s="3"/>
    </row>
    <row r="440" spans="3:5" x14ac:dyDescent="0.25">
      <c r="C440" s="5"/>
      <c r="E440" s="3"/>
    </row>
    <row r="441" spans="3:5" x14ac:dyDescent="0.25">
      <c r="C441" s="5"/>
      <c r="E441" s="3"/>
    </row>
    <row r="442" spans="3:5" x14ac:dyDescent="0.25">
      <c r="C442" s="5"/>
      <c r="E442" s="3"/>
    </row>
    <row r="443" spans="3:5" x14ac:dyDescent="0.25">
      <c r="C443" s="5"/>
      <c r="E443" s="3"/>
    </row>
    <row r="444" spans="3:5" x14ac:dyDescent="0.25">
      <c r="C444" s="5"/>
      <c r="E444" s="3"/>
    </row>
    <row r="445" spans="3:5" x14ac:dyDescent="0.25">
      <c r="C445" s="5"/>
      <c r="E445" s="3"/>
    </row>
    <row r="446" spans="3:5" x14ac:dyDescent="0.25">
      <c r="C446" s="5"/>
      <c r="E446" s="3"/>
    </row>
    <row r="447" spans="3:5" x14ac:dyDescent="0.25">
      <c r="C447" s="5"/>
      <c r="E447" s="3"/>
    </row>
    <row r="448" spans="3:5" x14ac:dyDescent="0.25">
      <c r="C448" s="5"/>
      <c r="E448" s="3"/>
    </row>
    <row r="449" spans="3:5" x14ac:dyDescent="0.25">
      <c r="C449" s="5"/>
      <c r="E449" s="3"/>
    </row>
    <row r="450" spans="3:5" x14ac:dyDescent="0.25">
      <c r="C450" s="5"/>
      <c r="E450" s="3"/>
    </row>
    <row r="451" spans="3:5" x14ac:dyDescent="0.25">
      <c r="C451" s="5"/>
      <c r="E451" s="3"/>
    </row>
    <row r="452" spans="3:5" x14ac:dyDescent="0.25">
      <c r="C452" s="5"/>
      <c r="E452" s="3"/>
    </row>
    <row r="453" spans="3:5" x14ac:dyDescent="0.25">
      <c r="C453" s="5"/>
      <c r="E453" s="3"/>
    </row>
    <row r="454" spans="3:5" x14ac:dyDescent="0.25">
      <c r="C454" s="5"/>
      <c r="E454" s="3"/>
    </row>
    <row r="455" spans="3:5" x14ac:dyDescent="0.25">
      <c r="C455" s="5"/>
      <c r="E455" s="3"/>
    </row>
    <row r="456" spans="3:5" x14ac:dyDescent="0.25">
      <c r="C456" s="5"/>
      <c r="E456" s="3"/>
    </row>
    <row r="457" spans="3:5" x14ac:dyDescent="0.25">
      <c r="C457" s="5"/>
      <c r="E457" s="3"/>
    </row>
    <row r="458" spans="3:5" x14ac:dyDescent="0.25">
      <c r="C458" s="5"/>
      <c r="E458" s="3"/>
    </row>
    <row r="459" spans="3:5" x14ac:dyDescent="0.25">
      <c r="C459" s="5"/>
      <c r="E459" s="3"/>
    </row>
    <row r="460" spans="3:5" x14ac:dyDescent="0.25">
      <c r="C460" s="5"/>
      <c r="E460" s="3"/>
    </row>
    <row r="461" spans="3:5" x14ac:dyDescent="0.25">
      <c r="C461" s="5"/>
      <c r="E461" s="3"/>
    </row>
    <row r="462" spans="3:5" x14ac:dyDescent="0.25">
      <c r="C462" s="5"/>
      <c r="E462" s="3"/>
    </row>
    <row r="463" spans="3:5" x14ac:dyDescent="0.25">
      <c r="C463" s="5"/>
      <c r="E463" s="3"/>
    </row>
    <row r="464" spans="3:5" x14ac:dyDescent="0.25">
      <c r="C464" s="5"/>
      <c r="E464" s="3"/>
    </row>
    <row r="465" spans="3:5" x14ac:dyDescent="0.25">
      <c r="C465" s="5"/>
      <c r="E465" s="3"/>
    </row>
    <row r="466" spans="3:5" x14ac:dyDescent="0.25">
      <c r="C466" s="5"/>
      <c r="E466" s="3"/>
    </row>
    <row r="467" spans="3:5" x14ac:dyDescent="0.25">
      <c r="C467" s="5"/>
      <c r="E467" s="3"/>
    </row>
    <row r="468" spans="3:5" x14ac:dyDescent="0.25">
      <c r="C468" s="5"/>
      <c r="E468" s="3"/>
    </row>
    <row r="469" spans="3:5" x14ac:dyDescent="0.25">
      <c r="C469" s="5"/>
      <c r="E469" s="3"/>
    </row>
    <row r="470" spans="3:5" x14ac:dyDescent="0.25">
      <c r="C470" s="5"/>
      <c r="E470" s="3"/>
    </row>
    <row r="471" spans="3:5" x14ac:dyDescent="0.25">
      <c r="C471" s="5"/>
      <c r="E471" s="3"/>
    </row>
    <row r="472" spans="3:5" x14ac:dyDescent="0.25">
      <c r="C472" s="5"/>
      <c r="E472" s="3"/>
    </row>
    <row r="473" spans="3:5" x14ac:dyDescent="0.25">
      <c r="C473" s="5"/>
      <c r="E473" s="3"/>
    </row>
    <row r="474" spans="3:5" x14ac:dyDescent="0.25">
      <c r="C474" s="5"/>
      <c r="E474" s="3"/>
    </row>
    <row r="475" spans="3:5" x14ac:dyDescent="0.25">
      <c r="C475" s="5"/>
      <c r="E475" s="3"/>
    </row>
    <row r="476" spans="3:5" x14ac:dyDescent="0.25">
      <c r="C476" s="5"/>
      <c r="E476" s="3"/>
    </row>
    <row r="477" spans="3:5" x14ac:dyDescent="0.25">
      <c r="C477" s="5"/>
      <c r="E477" s="3"/>
    </row>
    <row r="478" spans="3:5" x14ac:dyDescent="0.25">
      <c r="C478" s="5"/>
      <c r="E478" s="3"/>
    </row>
    <row r="479" spans="3:5" x14ac:dyDescent="0.25">
      <c r="C479" s="5"/>
      <c r="E479" s="3"/>
    </row>
    <row r="480" spans="3:5" x14ac:dyDescent="0.25">
      <c r="C480" s="5"/>
      <c r="E480" s="3"/>
    </row>
    <row r="481" spans="3:5" x14ac:dyDescent="0.25">
      <c r="C481" s="5"/>
      <c r="E481" s="3"/>
    </row>
    <row r="482" spans="3:5" x14ac:dyDescent="0.25">
      <c r="C482" s="5"/>
      <c r="E482" s="3"/>
    </row>
    <row r="483" spans="3:5" x14ac:dyDescent="0.25">
      <c r="C483" s="5"/>
      <c r="E483" s="3"/>
    </row>
    <row r="484" spans="3:5" x14ac:dyDescent="0.25">
      <c r="C484" s="5"/>
      <c r="E484" s="3"/>
    </row>
    <row r="485" spans="3:5" x14ac:dyDescent="0.25">
      <c r="C485" s="5"/>
      <c r="E485" s="3"/>
    </row>
    <row r="486" spans="3:5" x14ac:dyDescent="0.25">
      <c r="C486" s="5"/>
      <c r="E486" s="3"/>
    </row>
    <row r="487" spans="3:5" x14ac:dyDescent="0.25">
      <c r="C487" s="5"/>
      <c r="E487" s="3"/>
    </row>
    <row r="488" spans="3:5" x14ac:dyDescent="0.25">
      <c r="C488" s="5"/>
      <c r="E488" s="3"/>
    </row>
    <row r="489" spans="3:5" x14ac:dyDescent="0.25">
      <c r="C489" s="5"/>
      <c r="E489" s="3"/>
    </row>
    <row r="490" spans="3:5" x14ac:dyDescent="0.25">
      <c r="C490" s="5"/>
      <c r="E490" s="3"/>
    </row>
    <row r="491" spans="3:5" x14ac:dyDescent="0.25">
      <c r="C491" s="5"/>
      <c r="E491" s="3"/>
    </row>
    <row r="492" spans="3:5" x14ac:dyDescent="0.25">
      <c r="C492" s="5"/>
      <c r="E492" s="3"/>
    </row>
    <row r="493" spans="3:5" x14ac:dyDescent="0.25">
      <c r="C493" s="5"/>
      <c r="E493" s="3"/>
    </row>
    <row r="494" spans="3:5" x14ac:dyDescent="0.25">
      <c r="C494" s="5"/>
      <c r="E494" s="3"/>
    </row>
    <row r="495" spans="3:5" x14ac:dyDescent="0.25">
      <c r="C495" s="5"/>
      <c r="E495" s="3"/>
    </row>
    <row r="496" spans="3:5" x14ac:dyDescent="0.25">
      <c r="C496" s="5"/>
      <c r="E496" s="3"/>
    </row>
    <row r="497" spans="3:5" x14ac:dyDescent="0.25">
      <c r="C497" s="5"/>
      <c r="E497" s="3"/>
    </row>
    <row r="498" spans="3:5" x14ac:dyDescent="0.25">
      <c r="C498" s="5"/>
      <c r="E498" s="3"/>
    </row>
    <row r="499" spans="3:5" x14ac:dyDescent="0.25">
      <c r="C499" s="5"/>
      <c r="E499" s="3"/>
    </row>
    <row r="500" spans="3:5" x14ac:dyDescent="0.25">
      <c r="C500" s="5"/>
      <c r="E500" s="3"/>
    </row>
    <row r="501" spans="3:5" x14ac:dyDescent="0.25">
      <c r="C501" s="5"/>
      <c r="E501" s="3"/>
    </row>
    <row r="502" spans="3:5" x14ac:dyDescent="0.25">
      <c r="C502" s="5"/>
      <c r="E502" s="3"/>
    </row>
    <row r="503" spans="3:5" x14ac:dyDescent="0.25">
      <c r="C503" s="5"/>
      <c r="E503" s="3"/>
    </row>
    <row r="504" spans="3:5" x14ac:dyDescent="0.25">
      <c r="C504" s="5"/>
      <c r="E504" s="3"/>
    </row>
    <row r="505" spans="3:5" x14ac:dyDescent="0.25">
      <c r="C505" s="5"/>
      <c r="E505" s="3"/>
    </row>
    <row r="506" spans="3:5" x14ac:dyDescent="0.25">
      <c r="C506" s="5"/>
      <c r="E506" s="3"/>
    </row>
    <row r="507" spans="3:5" x14ac:dyDescent="0.25">
      <c r="C507" s="5"/>
      <c r="E507" s="3"/>
    </row>
    <row r="508" spans="3:5" x14ac:dyDescent="0.25">
      <c r="C508" s="5"/>
      <c r="E508" s="3"/>
    </row>
    <row r="509" spans="3:5" x14ac:dyDescent="0.25">
      <c r="C509" s="5"/>
      <c r="E509" s="3"/>
    </row>
    <row r="510" spans="3:5" x14ac:dyDescent="0.25">
      <c r="C510" s="5"/>
      <c r="E510" s="3"/>
    </row>
    <row r="511" spans="3:5" x14ac:dyDescent="0.25">
      <c r="C511" s="5"/>
      <c r="E511" s="3"/>
    </row>
    <row r="512" spans="3:5" x14ac:dyDescent="0.25">
      <c r="C512" s="5"/>
      <c r="E512" s="3"/>
    </row>
    <row r="513" spans="3:5" x14ac:dyDescent="0.25">
      <c r="C513" s="5"/>
      <c r="E513" s="3"/>
    </row>
    <row r="514" spans="3:5" x14ac:dyDescent="0.25">
      <c r="C514" s="5"/>
      <c r="E514" s="3"/>
    </row>
    <row r="515" spans="3:5" x14ac:dyDescent="0.25">
      <c r="C515" s="5"/>
      <c r="E515" s="3"/>
    </row>
    <row r="516" spans="3:5" x14ac:dyDescent="0.25">
      <c r="C516" s="5"/>
      <c r="E516" s="3"/>
    </row>
    <row r="517" spans="3:5" x14ac:dyDescent="0.25">
      <c r="C517" s="5"/>
      <c r="E517" s="3"/>
    </row>
    <row r="518" spans="3:5" x14ac:dyDescent="0.25">
      <c r="C518" s="5"/>
      <c r="E518" s="3"/>
    </row>
    <row r="519" spans="3:5" x14ac:dyDescent="0.25">
      <c r="C519" s="5"/>
      <c r="E519" s="3"/>
    </row>
    <row r="520" spans="3:5" x14ac:dyDescent="0.25">
      <c r="C520" s="5"/>
      <c r="E520" s="3"/>
    </row>
    <row r="521" spans="3:5" x14ac:dyDescent="0.25">
      <c r="C521" s="5"/>
      <c r="E521" s="3"/>
    </row>
    <row r="522" spans="3:5" x14ac:dyDescent="0.25">
      <c r="C522" s="5"/>
      <c r="E522" s="3"/>
    </row>
    <row r="523" spans="3:5" x14ac:dyDescent="0.25">
      <c r="C523" s="5"/>
      <c r="E523" s="3"/>
    </row>
    <row r="524" spans="3:5" x14ac:dyDescent="0.25">
      <c r="C524" s="5"/>
      <c r="E524" s="3"/>
    </row>
    <row r="525" spans="3:5" x14ac:dyDescent="0.25">
      <c r="C525" s="5"/>
      <c r="E525" s="3"/>
    </row>
    <row r="526" spans="3:5" x14ac:dyDescent="0.25">
      <c r="C526" s="5"/>
      <c r="E526" s="3"/>
    </row>
    <row r="527" spans="3:5" x14ac:dyDescent="0.25">
      <c r="C527" s="5"/>
      <c r="E527" s="3"/>
    </row>
    <row r="528" spans="3:5" x14ac:dyDescent="0.25">
      <c r="C528" s="5"/>
      <c r="E528" s="3"/>
    </row>
    <row r="529" spans="3:5" x14ac:dyDescent="0.25">
      <c r="C529" s="5"/>
      <c r="E529" s="3"/>
    </row>
    <row r="530" spans="3:5" x14ac:dyDescent="0.25">
      <c r="C530" s="5"/>
      <c r="E530" s="3"/>
    </row>
    <row r="531" spans="3:5" x14ac:dyDescent="0.25">
      <c r="C531" s="5"/>
      <c r="E531" s="3"/>
    </row>
    <row r="532" spans="3:5" x14ac:dyDescent="0.25">
      <c r="C532" s="5"/>
      <c r="E532" s="3"/>
    </row>
    <row r="533" spans="3:5" x14ac:dyDescent="0.25">
      <c r="C533" s="5"/>
      <c r="E533" s="3"/>
    </row>
    <row r="534" spans="3:5" x14ac:dyDescent="0.25">
      <c r="C534" s="5"/>
      <c r="E534" s="3"/>
    </row>
    <row r="535" spans="3:5" x14ac:dyDescent="0.25">
      <c r="C535" s="5"/>
      <c r="E535" s="3"/>
    </row>
    <row r="536" spans="3:5" x14ac:dyDescent="0.25">
      <c r="C536" s="5"/>
      <c r="E536" s="3"/>
    </row>
    <row r="537" spans="3:5" x14ac:dyDescent="0.25">
      <c r="C537" s="5"/>
      <c r="E537" s="3"/>
    </row>
    <row r="538" spans="3:5" x14ac:dyDescent="0.25">
      <c r="C538" s="5"/>
      <c r="E538" s="3"/>
    </row>
    <row r="539" spans="3:5" x14ac:dyDescent="0.25">
      <c r="C539" s="5"/>
      <c r="E539" s="3"/>
    </row>
    <row r="540" spans="3:5" x14ac:dyDescent="0.25">
      <c r="C540" s="5"/>
      <c r="E540" s="3"/>
    </row>
    <row r="541" spans="3:5" x14ac:dyDescent="0.25">
      <c r="C541" s="5"/>
      <c r="E541" s="3"/>
    </row>
    <row r="542" spans="3:5" x14ac:dyDescent="0.25">
      <c r="C542" s="5"/>
      <c r="E542" s="3"/>
    </row>
    <row r="543" spans="3:5" x14ac:dyDescent="0.25">
      <c r="C543" s="5"/>
      <c r="E543" s="3"/>
    </row>
    <row r="544" spans="3:5" x14ac:dyDescent="0.25">
      <c r="C544" s="5"/>
      <c r="E544" s="3"/>
    </row>
    <row r="545" spans="3:5" x14ac:dyDescent="0.25">
      <c r="C545" s="5"/>
      <c r="E545" s="3"/>
    </row>
    <row r="546" spans="3:5" x14ac:dyDescent="0.25">
      <c r="C546" s="5"/>
      <c r="E546" s="3"/>
    </row>
    <row r="547" spans="3:5" x14ac:dyDescent="0.25">
      <c r="C547" s="5"/>
      <c r="E547" s="3"/>
    </row>
    <row r="548" spans="3:5" x14ac:dyDescent="0.25">
      <c r="C548" s="5"/>
      <c r="E548" s="3"/>
    </row>
    <row r="549" spans="3:5" x14ac:dyDescent="0.25">
      <c r="C549" s="5"/>
      <c r="E549" s="3"/>
    </row>
    <row r="550" spans="3:5" x14ac:dyDescent="0.25">
      <c r="C550" s="5"/>
      <c r="E550" s="3"/>
    </row>
    <row r="551" spans="3:5" x14ac:dyDescent="0.25">
      <c r="C551" s="5"/>
      <c r="E551" s="3"/>
    </row>
    <row r="552" spans="3:5" x14ac:dyDescent="0.25">
      <c r="C552" s="5"/>
      <c r="E552" s="3"/>
    </row>
    <row r="553" spans="3:5" x14ac:dyDescent="0.25">
      <c r="C553" s="5"/>
      <c r="E553" s="3"/>
    </row>
    <row r="554" spans="3:5" x14ac:dyDescent="0.25">
      <c r="C554" s="5"/>
      <c r="E554" s="3"/>
    </row>
    <row r="555" spans="3:5" x14ac:dyDescent="0.25">
      <c r="C555" s="5"/>
      <c r="E555" s="3"/>
    </row>
    <row r="556" spans="3:5" x14ac:dyDescent="0.25">
      <c r="C556" s="5"/>
      <c r="E556" s="3"/>
    </row>
    <row r="557" spans="3:5" x14ac:dyDescent="0.25">
      <c r="C557" s="5"/>
      <c r="E557" s="3"/>
    </row>
    <row r="558" spans="3:5" x14ac:dyDescent="0.25">
      <c r="C558" s="5"/>
      <c r="E558" s="3"/>
    </row>
    <row r="559" spans="3:5" x14ac:dyDescent="0.25">
      <c r="C559" s="5"/>
      <c r="E559" s="3"/>
    </row>
    <row r="560" spans="3:5" x14ac:dyDescent="0.25">
      <c r="C560" s="5"/>
      <c r="E560" s="3"/>
    </row>
    <row r="561" spans="3:5" x14ac:dyDescent="0.25">
      <c r="C561" s="5"/>
      <c r="E561" s="3"/>
    </row>
    <row r="562" spans="3:5" x14ac:dyDescent="0.25">
      <c r="C562" s="5"/>
      <c r="E562" s="3"/>
    </row>
    <row r="563" spans="3:5" x14ac:dyDescent="0.25">
      <c r="C563" s="5"/>
      <c r="E563" s="3"/>
    </row>
    <row r="564" spans="3:5" x14ac:dyDescent="0.25">
      <c r="C564" s="5"/>
      <c r="E564" s="3"/>
    </row>
    <row r="565" spans="3:5" x14ac:dyDescent="0.25">
      <c r="C565" s="5"/>
      <c r="E565" s="3"/>
    </row>
    <row r="566" spans="3:5" x14ac:dyDescent="0.25">
      <c r="C566" s="5"/>
      <c r="E566" s="3"/>
    </row>
    <row r="567" spans="3:5" x14ac:dyDescent="0.25">
      <c r="C567" s="5"/>
      <c r="E567" s="3"/>
    </row>
    <row r="568" spans="3:5" x14ac:dyDescent="0.25">
      <c r="C568" s="5"/>
      <c r="E568" s="3"/>
    </row>
    <row r="569" spans="3:5" x14ac:dyDescent="0.25">
      <c r="C569" s="5"/>
      <c r="E569" s="3"/>
    </row>
    <row r="570" spans="3:5" x14ac:dyDescent="0.25">
      <c r="C570" s="5"/>
      <c r="E570" s="3"/>
    </row>
    <row r="571" spans="3:5" x14ac:dyDescent="0.25">
      <c r="C571" s="5"/>
      <c r="E571" s="3"/>
    </row>
    <row r="572" spans="3:5" x14ac:dyDescent="0.25">
      <c r="C572" s="5"/>
      <c r="E572" s="3"/>
    </row>
    <row r="573" spans="3:5" x14ac:dyDescent="0.25">
      <c r="C573" s="5"/>
      <c r="E573" s="3"/>
    </row>
    <row r="574" spans="3:5" x14ac:dyDescent="0.25">
      <c r="C574" s="5"/>
      <c r="E574" s="3"/>
    </row>
    <row r="575" spans="3:5" x14ac:dyDescent="0.25">
      <c r="C575" s="5"/>
      <c r="E575" s="3"/>
    </row>
    <row r="576" spans="3:5" x14ac:dyDescent="0.25">
      <c r="C576" s="5"/>
      <c r="E576" s="3"/>
    </row>
    <row r="577" spans="3:5" x14ac:dyDescent="0.25">
      <c r="C577" s="5"/>
      <c r="E577" s="3"/>
    </row>
    <row r="578" spans="3:5" x14ac:dyDescent="0.25">
      <c r="C578" s="5"/>
      <c r="E578" s="3"/>
    </row>
    <row r="579" spans="3:5" x14ac:dyDescent="0.25">
      <c r="C579" s="5"/>
      <c r="E579" s="3"/>
    </row>
    <row r="580" spans="3:5" x14ac:dyDescent="0.25">
      <c r="C580" s="5"/>
      <c r="E580" s="3"/>
    </row>
    <row r="581" spans="3:5" x14ac:dyDescent="0.25">
      <c r="C581" s="5"/>
      <c r="E581" s="3"/>
    </row>
    <row r="582" spans="3:5" x14ac:dyDescent="0.25">
      <c r="C582" s="5"/>
      <c r="E582" s="3"/>
    </row>
    <row r="583" spans="3:5" x14ac:dyDescent="0.25">
      <c r="C583" s="5"/>
      <c r="E583" s="3"/>
    </row>
    <row r="584" spans="3:5" x14ac:dyDescent="0.25">
      <c r="C584" s="5"/>
      <c r="E584" s="3"/>
    </row>
    <row r="585" spans="3:5" x14ac:dyDescent="0.25">
      <c r="C585" s="5"/>
      <c r="E585" s="3"/>
    </row>
    <row r="586" spans="3:5" x14ac:dyDescent="0.25">
      <c r="C586" s="5"/>
      <c r="E586" s="3"/>
    </row>
    <row r="587" spans="3:5" x14ac:dyDescent="0.25">
      <c r="C587" s="5"/>
      <c r="E587" s="3"/>
    </row>
    <row r="588" spans="3:5" x14ac:dyDescent="0.25">
      <c r="C588" s="5"/>
      <c r="E588" s="3"/>
    </row>
    <row r="589" spans="3:5" x14ac:dyDescent="0.25">
      <c r="C589" s="5"/>
      <c r="E589" s="3"/>
    </row>
    <row r="590" spans="3:5" x14ac:dyDescent="0.25">
      <c r="C590" s="5"/>
      <c r="E590" s="3"/>
    </row>
    <row r="591" spans="3:5" x14ac:dyDescent="0.25">
      <c r="C591" s="5"/>
      <c r="E591" s="3"/>
    </row>
    <row r="592" spans="3:5" x14ac:dyDescent="0.25">
      <c r="C592" s="5"/>
      <c r="E592" s="3"/>
    </row>
    <row r="593" spans="3:5" x14ac:dyDescent="0.25">
      <c r="C593" s="5"/>
      <c r="E593" s="3"/>
    </row>
    <row r="594" spans="3:5" x14ac:dyDescent="0.25">
      <c r="C594" s="5"/>
      <c r="E594" s="3"/>
    </row>
    <row r="595" spans="3:5" x14ac:dyDescent="0.25">
      <c r="C595" s="5"/>
      <c r="E595" s="3"/>
    </row>
    <row r="596" spans="3:5" x14ac:dyDescent="0.25">
      <c r="C596" s="5"/>
      <c r="E596" s="3"/>
    </row>
    <row r="597" spans="3:5" x14ac:dyDescent="0.25">
      <c r="C597" s="5"/>
      <c r="E597" s="3"/>
    </row>
    <row r="598" spans="3:5" x14ac:dyDescent="0.25">
      <c r="C598" s="5"/>
      <c r="E598" s="3"/>
    </row>
    <row r="599" spans="3:5" x14ac:dyDescent="0.25">
      <c r="C599" s="5"/>
      <c r="E599" s="3"/>
    </row>
    <row r="600" spans="3:5" x14ac:dyDescent="0.25">
      <c r="C600" s="5"/>
      <c r="E600" s="3"/>
    </row>
    <row r="601" spans="3:5" x14ac:dyDescent="0.25">
      <c r="C601" s="5"/>
      <c r="E601" s="3"/>
    </row>
    <row r="602" spans="3:5" x14ac:dyDescent="0.25">
      <c r="C602" s="5"/>
      <c r="E602" s="3"/>
    </row>
    <row r="603" spans="3:5" x14ac:dyDescent="0.25">
      <c r="C603" s="5"/>
      <c r="E603" s="3"/>
    </row>
    <row r="604" spans="3:5" x14ac:dyDescent="0.25">
      <c r="C604" s="5"/>
      <c r="E604" s="3"/>
    </row>
    <row r="605" spans="3:5" x14ac:dyDescent="0.25">
      <c r="C605" s="5"/>
      <c r="E605" s="3"/>
    </row>
    <row r="606" spans="3:5" x14ac:dyDescent="0.25">
      <c r="C606" s="5"/>
      <c r="E606" s="3"/>
    </row>
    <row r="607" spans="3:5" x14ac:dyDescent="0.25">
      <c r="C607" s="5"/>
      <c r="E607" s="3"/>
    </row>
    <row r="608" spans="3:5" x14ac:dyDescent="0.25">
      <c r="C608" s="5"/>
      <c r="E608" s="3"/>
    </row>
    <row r="609" spans="3:5" x14ac:dyDescent="0.25">
      <c r="C609" s="5"/>
      <c r="E609" s="3"/>
    </row>
    <row r="610" spans="3:5" x14ac:dyDescent="0.25">
      <c r="C610" s="5"/>
      <c r="E610" s="3"/>
    </row>
    <row r="611" spans="3:5" x14ac:dyDescent="0.25">
      <c r="C611" s="5"/>
      <c r="E611" s="3"/>
    </row>
    <row r="612" spans="3:5" x14ac:dyDescent="0.25">
      <c r="C612" s="5"/>
      <c r="E612" s="3"/>
    </row>
    <row r="613" spans="3:5" x14ac:dyDescent="0.25">
      <c r="C613" s="5"/>
      <c r="E613" s="3"/>
    </row>
    <row r="614" spans="3:5" x14ac:dyDescent="0.25">
      <c r="C614" s="5"/>
      <c r="E614" s="3"/>
    </row>
    <row r="615" spans="3:5" x14ac:dyDescent="0.25">
      <c r="C615" s="5"/>
      <c r="E615" s="3"/>
    </row>
    <row r="616" spans="3:5" x14ac:dyDescent="0.25">
      <c r="C616" s="5"/>
      <c r="E616" s="3"/>
    </row>
    <row r="617" spans="3:5" x14ac:dyDescent="0.25">
      <c r="C617" s="5"/>
      <c r="E617" s="3"/>
    </row>
    <row r="618" spans="3:5" x14ac:dyDescent="0.25">
      <c r="C618" s="5"/>
      <c r="E618" s="3"/>
    </row>
    <row r="619" spans="3:5" x14ac:dyDescent="0.25">
      <c r="C619" s="5"/>
      <c r="E619" s="3"/>
    </row>
    <row r="620" spans="3:5" x14ac:dyDescent="0.25">
      <c r="C620" s="5"/>
      <c r="E620" s="3"/>
    </row>
    <row r="621" spans="3:5" x14ac:dyDescent="0.25">
      <c r="C621" s="5"/>
      <c r="E621" s="3"/>
    </row>
    <row r="622" spans="3:5" x14ac:dyDescent="0.25">
      <c r="C622" s="5"/>
      <c r="E622" s="3"/>
    </row>
    <row r="623" spans="3:5" x14ac:dyDescent="0.25">
      <c r="C623" s="5"/>
      <c r="E623" s="3"/>
    </row>
    <row r="624" spans="3:5" x14ac:dyDescent="0.25">
      <c r="C624" s="5"/>
      <c r="E624" s="3"/>
    </row>
    <row r="625" spans="3:5" x14ac:dyDescent="0.25">
      <c r="C625" s="5"/>
      <c r="E625" s="3"/>
    </row>
    <row r="626" spans="3:5" x14ac:dyDescent="0.25">
      <c r="C626" s="5"/>
      <c r="E626" s="3"/>
    </row>
    <row r="627" spans="3:5" x14ac:dyDescent="0.25">
      <c r="C627" s="5"/>
      <c r="E627" s="3"/>
    </row>
    <row r="628" spans="3:5" x14ac:dyDescent="0.25">
      <c r="C628" s="5"/>
      <c r="E628" s="3"/>
    </row>
    <row r="629" spans="3:5" x14ac:dyDescent="0.25">
      <c r="C629" s="5"/>
      <c r="E629" s="3"/>
    </row>
    <row r="630" spans="3:5" x14ac:dyDescent="0.25">
      <c r="C630" s="5"/>
      <c r="E630" s="3"/>
    </row>
    <row r="631" spans="3:5" x14ac:dyDescent="0.25">
      <c r="C631" s="5"/>
      <c r="E631" s="3"/>
    </row>
    <row r="632" spans="3:5" x14ac:dyDescent="0.25">
      <c r="C632" s="5"/>
      <c r="E632" s="3"/>
    </row>
    <row r="633" spans="3:5" x14ac:dyDescent="0.25">
      <c r="C633" s="5"/>
      <c r="E633" s="3"/>
    </row>
    <row r="634" spans="3:5" x14ac:dyDescent="0.25">
      <c r="C634" s="5"/>
      <c r="E634" s="3"/>
    </row>
    <row r="635" spans="3:5" x14ac:dyDescent="0.25">
      <c r="C635" s="5"/>
      <c r="E635" s="3"/>
    </row>
    <row r="636" spans="3:5" x14ac:dyDescent="0.25">
      <c r="C636" s="5"/>
      <c r="E636" s="3"/>
    </row>
    <row r="637" spans="3:5" x14ac:dyDescent="0.25">
      <c r="C637" s="5"/>
      <c r="E637" s="3"/>
    </row>
    <row r="638" spans="3:5" x14ac:dyDescent="0.25">
      <c r="C638" s="5"/>
      <c r="E638" s="3"/>
    </row>
    <row r="639" spans="3:5" x14ac:dyDescent="0.25">
      <c r="C639" s="5"/>
      <c r="E639" s="3"/>
    </row>
    <row r="640" spans="3:5" x14ac:dyDescent="0.25">
      <c r="C640" s="5"/>
      <c r="E640" s="3"/>
    </row>
    <row r="641" spans="3:5" x14ac:dyDescent="0.25">
      <c r="C641" s="5"/>
      <c r="E641" s="3"/>
    </row>
    <row r="642" spans="3:5" x14ac:dyDescent="0.25">
      <c r="C642" s="5"/>
      <c r="E642" s="3"/>
    </row>
    <row r="643" spans="3:5" x14ac:dyDescent="0.25">
      <c r="C643" s="5"/>
      <c r="E643" s="3"/>
    </row>
    <row r="644" spans="3:5" x14ac:dyDescent="0.25">
      <c r="C644" s="5"/>
      <c r="E644" s="3"/>
    </row>
    <row r="645" spans="3:5" x14ac:dyDescent="0.25">
      <c r="C645" s="5"/>
      <c r="E645" s="3"/>
    </row>
    <row r="646" spans="3:5" x14ac:dyDescent="0.25">
      <c r="C646" s="5"/>
      <c r="E646" s="3"/>
    </row>
    <row r="647" spans="3:5" x14ac:dyDescent="0.25">
      <c r="C647" s="5"/>
      <c r="E647" s="3"/>
    </row>
    <row r="648" spans="3:5" x14ac:dyDescent="0.25">
      <c r="C648" s="5"/>
      <c r="E648" s="3"/>
    </row>
    <row r="649" spans="3:5" x14ac:dyDescent="0.25">
      <c r="C649" s="5"/>
      <c r="E649" s="3"/>
    </row>
    <row r="650" spans="3:5" x14ac:dyDescent="0.25">
      <c r="C650" s="5"/>
      <c r="E650" s="3"/>
    </row>
    <row r="651" spans="3:5" x14ac:dyDescent="0.25">
      <c r="C651" s="5"/>
      <c r="E651" s="3"/>
    </row>
    <row r="652" spans="3:5" x14ac:dyDescent="0.25">
      <c r="C652" s="5"/>
      <c r="E652" s="3"/>
    </row>
    <row r="653" spans="3:5" x14ac:dyDescent="0.25">
      <c r="C653" s="5"/>
      <c r="E653" s="3"/>
    </row>
    <row r="654" spans="3:5" x14ac:dyDescent="0.25">
      <c r="C654" s="5"/>
      <c r="E654" s="3"/>
    </row>
    <row r="655" spans="3:5" x14ac:dyDescent="0.25">
      <c r="C655" s="5"/>
      <c r="E655" s="3"/>
    </row>
    <row r="656" spans="3:5" x14ac:dyDescent="0.25">
      <c r="C656" s="5"/>
      <c r="E656" s="3"/>
    </row>
    <row r="657" spans="3:5" x14ac:dyDescent="0.25">
      <c r="C657" s="5"/>
      <c r="E657" s="3"/>
    </row>
    <row r="658" spans="3:5" x14ac:dyDescent="0.25">
      <c r="C658" s="5"/>
      <c r="E658" s="3"/>
    </row>
    <row r="659" spans="3:5" x14ac:dyDescent="0.25">
      <c r="C659" s="5"/>
      <c r="E659" s="3"/>
    </row>
    <row r="660" spans="3:5" x14ac:dyDescent="0.25">
      <c r="C660" s="5"/>
      <c r="E660" s="3"/>
    </row>
    <row r="661" spans="3:5" x14ac:dyDescent="0.25">
      <c r="C661" s="5"/>
      <c r="E661" s="3"/>
    </row>
    <row r="662" spans="3:5" x14ac:dyDescent="0.25">
      <c r="C662" s="5"/>
      <c r="E662" s="3"/>
    </row>
    <row r="663" spans="3:5" x14ac:dyDescent="0.25">
      <c r="C663" s="5"/>
      <c r="E663" s="3"/>
    </row>
    <row r="664" spans="3:5" x14ac:dyDescent="0.25">
      <c r="C664" s="5"/>
      <c r="E664" s="3"/>
    </row>
    <row r="665" spans="3:5" x14ac:dyDescent="0.25">
      <c r="C665" s="5"/>
      <c r="E665" s="3"/>
    </row>
    <row r="666" spans="3:5" x14ac:dyDescent="0.25">
      <c r="C666" s="5"/>
      <c r="E666" s="3"/>
    </row>
    <row r="667" spans="3:5" x14ac:dyDescent="0.25">
      <c r="C667" s="5"/>
      <c r="E667" s="3"/>
    </row>
    <row r="668" spans="3:5" x14ac:dyDescent="0.25">
      <c r="C668" s="5"/>
      <c r="E668" s="3"/>
    </row>
    <row r="669" spans="3:5" x14ac:dyDescent="0.25">
      <c r="C669" s="5"/>
    </row>
  </sheetData>
  <sortState xmlns:xlrd2="http://schemas.microsoft.com/office/spreadsheetml/2017/richdata2" ref="A9:F116">
    <sortCondition ref="A9:A116"/>
    <sortCondition ref="F9:F11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Задание</vt:lpstr>
      <vt:lpstr>исходные данные =&gt;</vt:lpstr>
      <vt:lpstr>Выручка анализ</vt:lpstr>
      <vt:lpstr>График выручки и расходов</vt:lpstr>
      <vt:lpstr>Прогноз ведение беременности</vt:lpstr>
      <vt:lpstr>Прогноз взрослая поликлиника</vt:lpstr>
      <vt:lpstr>Прогноз детская поликлиника</vt:lpstr>
      <vt:lpstr>t-тесты</vt:lpstr>
      <vt:lpstr>Доходы</vt:lpstr>
      <vt:lpstr>Расходы</vt:lpstr>
      <vt:lpstr>Сводная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2024-01-30T19:11:18Z</dcterms:modified>
</cp:coreProperties>
</file>